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Tables/pivotTable1.xml" ContentType="application/vnd.openxmlformats-officedocument.spreadsheetml.pivotTable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pivotCache/pivotCacheRecords1.xml" ContentType="application/vnd.openxmlformats-officedocument.spreadsheetml.pivotCacheRecords+xml"/>
  <Override PartName="/xl/pivotCache/pivotCacheDefinition1.xml" ContentType="application/vnd.openxmlformats-officedocument.spreadsheetml.pivotCacheDefinitio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projects.nwnatural.com/sites/operations/RateCase/WA2021/Testimony and Exhibits/Rev_Requirement/Work Papers/"/>
    </mc:Choice>
  </mc:AlternateContent>
  <xr:revisionPtr revIDLastSave="0" documentId="13_ncr:1_{18FBB1B9-6D7F-4FE1-B587-A6B6A91FD603}" xr6:coauthVersionLast="36" xr6:coauthVersionMax="36" xr10:uidLastSave="{00000000-0000-0000-0000-000000000000}"/>
  <bookViews>
    <workbookView xWindow="0" yWindow="0" windowWidth="51600" windowHeight="17025" xr2:uid="{00000000-000D-0000-FFFF-FFFF00000000}"/>
  </bookViews>
  <sheets>
    <sheet name="raw" sheetId="4" r:id="rId1"/>
    <sheet name="lookup table" sheetId="3" r:id="rId2"/>
    <sheet name="pivot" sheetId="6" r:id="rId3"/>
    <sheet name="data" sheetId="1" r:id="rId4"/>
  </sheets>
  <definedNames>
    <definedName name="_xlnm._FilterDatabase" localSheetId="3" hidden="1">data!$A$6:$BD$217</definedName>
  </definedNames>
  <calcPr calcId="191029"/>
  <pivotCaches>
    <pivotCache cacheId="0" r:id="rId5"/>
  </pivotCaches>
</workbook>
</file>

<file path=xl/calcChain.xml><?xml version="1.0" encoding="utf-8"?>
<calcChain xmlns="http://schemas.openxmlformats.org/spreadsheetml/2006/main">
  <c r="BC42" i="6" l="1"/>
  <c r="BA46" i="6" l="1"/>
  <c r="BB46" i="6"/>
  <c r="AZ46" i="6"/>
  <c r="BB42" i="6"/>
  <c r="BA30" i="6"/>
  <c r="BB30" i="6"/>
  <c r="BA31" i="6"/>
  <c r="BB31" i="6"/>
  <c r="BA32" i="6"/>
  <c r="BB32" i="6"/>
  <c r="BA33" i="6"/>
  <c r="BB33" i="6"/>
  <c r="BA34" i="6"/>
  <c r="BB34" i="6"/>
  <c r="BA35" i="6"/>
  <c r="BB35" i="6"/>
  <c r="BA36" i="6"/>
  <c r="BB36" i="6"/>
  <c r="BA37" i="6"/>
  <c r="BB37" i="6"/>
  <c r="BA38" i="6"/>
  <c r="BB38" i="6"/>
  <c r="BA39" i="6"/>
  <c r="BB39" i="6"/>
  <c r="BA40" i="6"/>
  <c r="BB40" i="6"/>
  <c r="BA41" i="6"/>
  <c r="BB41" i="6"/>
  <c r="BA42" i="6"/>
  <c r="BA43" i="6"/>
  <c r="BB43" i="6"/>
  <c r="BA44" i="6"/>
  <c r="BB44" i="6"/>
  <c r="BA45" i="6"/>
  <c r="BB45" i="6"/>
  <c r="BA47" i="6"/>
  <c r="BB47" i="6"/>
  <c r="AZ48" i="6"/>
  <c r="AZ49" i="6" s="1"/>
  <c r="AZ41" i="6"/>
  <c r="BC40" i="6" l="1"/>
  <c r="BA48" i="6"/>
  <c r="BA49" i="6" s="1"/>
  <c r="BC32" i="6"/>
  <c r="BC38" i="6"/>
  <c r="BC34" i="6"/>
  <c r="BC30" i="6"/>
  <c r="BC43" i="6"/>
  <c r="BB48" i="6"/>
  <c r="BC45" i="6"/>
  <c r="BC41" i="6"/>
  <c r="BC37" i="6"/>
  <c r="BC33" i="6"/>
  <c r="BC44" i="6"/>
  <c r="BC36" i="6"/>
  <c r="BC46" i="6"/>
  <c r="BC39" i="6"/>
  <c r="BC35" i="6"/>
  <c r="BC31" i="6"/>
  <c r="BB49" i="6"/>
  <c r="BC48" i="6" l="1"/>
  <c r="BD15" i="1"/>
  <c r="BD16" i="1"/>
  <c r="AU7" i="6" l="1"/>
  <c r="AV7" i="6"/>
  <c r="AW7" i="6"/>
  <c r="AU8" i="6"/>
  <c r="AV8" i="6"/>
  <c r="AW8" i="6"/>
  <c r="AU9" i="6"/>
  <c r="AV9" i="6"/>
  <c r="AW9" i="6"/>
  <c r="AU10" i="6"/>
  <c r="AV10" i="6"/>
  <c r="AW10" i="6"/>
  <c r="AU11" i="6"/>
  <c r="AV11" i="6"/>
  <c r="AW11" i="6"/>
  <c r="AU12" i="6"/>
  <c r="AV12" i="6"/>
  <c r="AW12" i="6"/>
  <c r="AU13" i="6"/>
  <c r="AV13" i="6"/>
  <c r="AW13" i="6"/>
  <c r="AU14" i="6"/>
  <c r="AV14" i="6"/>
  <c r="AW14" i="6"/>
  <c r="AU15" i="6"/>
  <c r="AV15" i="6"/>
  <c r="AW15" i="6"/>
  <c r="AU16" i="6"/>
  <c r="AV16" i="6"/>
  <c r="AW16" i="6"/>
  <c r="AU17" i="6"/>
  <c r="AV17" i="6"/>
  <c r="AW17" i="6"/>
  <c r="AU18" i="6"/>
  <c r="AV18" i="6"/>
  <c r="AW18" i="6"/>
  <c r="AU19" i="6"/>
  <c r="AV19" i="6"/>
  <c r="AW19" i="6"/>
  <c r="AU20" i="6"/>
  <c r="AV20" i="6"/>
  <c r="AW20" i="6"/>
  <c r="AU21" i="6"/>
  <c r="AV21" i="6"/>
  <c r="AW21" i="6"/>
  <c r="AU22" i="6"/>
  <c r="AV22" i="6"/>
  <c r="AW22" i="6"/>
  <c r="AU23" i="6"/>
  <c r="AV23" i="6"/>
  <c r="AW23" i="6"/>
  <c r="AU24" i="6"/>
  <c r="AV24" i="6"/>
  <c r="AW24" i="6"/>
  <c r="AU25" i="6"/>
  <c r="AV25" i="6"/>
  <c r="AW25" i="6"/>
  <c r="AU26" i="6"/>
  <c r="AV26" i="6"/>
  <c r="AW26" i="6"/>
  <c r="AU27" i="6"/>
  <c r="AV27" i="6"/>
  <c r="AW27" i="6"/>
  <c r="AU28" i="6"/>
  <c r="AV28" i="6"/>
  <c r="AW28" i="6"/>
  <c r="AU29" i="6"/>
  <c r="AV29" i="6"/>
  <c r="AW29" i="6"/>
  <c r="AU30" i="6"/>
  <c r="AZ30" i="6" s="1"/>
  <c r="AV30" i="6"/>
  <c r="AW30" i="6"/>
  <c r="AU31" i="6"/>
  <c r="AZ31" i="6" s="1"/>
  <c r="AV31" i="6"/>
  <c r="AW31" i="6"/>
  <c r="AU32" i="6"/>
  <c r="AZ38" i="6" s="1"/>
  <c r="AV32" i="6"/>
  <c r="AW32" i="6"/>
  <c r="AU33" i="6"/>
  <c r="AZ32" i="6" s="1"/>
  <c r="AV33" i="6"/>
  <c r="AW33" i="6"/>
  <c r="AU34" i="6"/>
  <c r="AZ33" i="6" s="1"/>
  <c r="AV34" i="6"/>
  <c r="AW34" i="6"/>
  <c r="AU35" i="6"/>
  <c r="AZ34" i="6" s="1"/>
  <c r="AV35" i="6"/>
  <c r="AW35" i="6"/>
  <c r="AU36" i="6"/>
  <c r="AZ35" i="6" s="1"/>
  <c r="AV36" i="6"/>
  <c r="AW36" i="6"/>
  <c r="AU37" i="6"/>
  <c r="AZ36" i="6" s="1"/>
  <c r="AV37" i="6"/>
  <c r="AW37" i="6"/>
  <c r="AU38" i="6"/>
  <c r="AZ37" i="6" s="1"/>
  <c r="AV38" i="6"/>
  <c r="AW38" i="6"/>
  <c r="AU39" i="6"/>
  <c r="AZ39" i="6" s="1"/>
  <c r="AV39" i="6"/>
  <c r="AW39" i="6"/>
  <c r="AU40" i="6"/>
  <c r="AZ44" i="6" s="1"/>
  <c r="AV40" i="6"/>
  <c r="AW40" i="6"/>
  <c r="AU41" i="6"/>
  <c r="AZ45" i="6" s="1"/>
  <c r="AV41" i="6"/>
  <c r="AW41" i="6"/>
  <c r="AU42" i="6"/>
  <c r="AV42" i="6"/>
  <c r="AW42" i="6"/>
  <c r="AU43" i="6"/>
  <c r="AV43" i="6"/>
  <c r="AW43" i="6"/>
  <c r="AU44" i="6"/>
  <c r="AZ47" i="6" s="1"/>
  <c r="AV44" i="6"/>
  <c r="AW44" i="6"/>
  <c r="AU45" i="6"/>
  <c r="AZ40" i="6" s="1"/>
  <c r="AV45" i="6"/>
  <c r="AW45" i="6"/>
  <c r="AU46" i="6"/>
  <c r="AZ43" i="6" s="1"/>
  <c r="AV46" i="6"/>
  <c r="AW46" i="6"/>
  <c r="AU47" i="6"/>
  <c r="AV47" i="6"/>
  <c r="AW47" i="6"/>
  <c r="AU48" i="6"/>
  <c r="AV48" i="6"/>
  <c r="AW48" i="6"/>
  <c r="AU49" i="6"/>
  <c r="AV49" i="6"/>
  <c r="AW49" i="6"/>
  <c r="AU50" i="6"/>
  <c r="AV50" i="6"/>
  <c r="AW50" i="6"/>
  <c r="AU51" i="6"/>
  <c r="AV51" i="6"/>
  <c r="AW51" i="6"/>
  <c r="AU52" i="6"/>
  <c r="AV52" i="6"/>
  <c r="AW52" i="6"/>
  <c r="AU53" i="6"/>
  <c r="AV53" i="6"/>
  <c r="AW53" i="6"/>
  <c r="AU54" i="6"/>
  <c r="AV54" i="6"/>
  <c r="AW54" i="6"/>
  <c r="AU55" i="6"/>
  <c r="AV55" i="6"/>
  <c r="AW55" i="6"/>
  <c r="AU56" i="6"/>
  <c r="AV56" i="6"/>
  <c r="AW56" i="6"/>
  <c r="AU57" i="6"/>
  <c r="AV57" i="6"/>
  <c r="AW57" i="6"/>
  <c r="AU58" i="6"/>
  <c r="AV58" i="6"/>
  <c r="AW58" i="6"/>
  <c r="AU59" i="6"/>
  <c r="AV59" i="6"/>
  <c r="AW59" i="6"/>
  <c r="AU60" i="6"/>
  <c r="AV60" i="6"/>
  <c r="AW60" i="6"/>
  <c r="AU61" i="6"/>
  <c r="AV61" i="6"/>
  <c r="AW61" i="6"/>
  <c r="AU62" i="6"/>
  <c r="AV62" i="6"/>
  <c r="AW62" i="6"/>
  <c r="AU63" i="6"/>
  <c r="AV63" i="6"/>
  <c r="AW63" i="6"/>
  <c r="AU64" i="6"/>
  <c r="AV64" i="6"/>
  <c r="AW64" i="6"/>
  <c r="AU65" i="6"/>
  <c r="AV65" i="6"/>
  <c r="AW65" i="6"/>
  <c r="AU66" i="6"/>
  <c r="AV66" i="6"/>
  <c r="AW66" i="6"/>
  <c r="AU67" i="6"/>
  <c r="AV67" i="6"/>
  <c r="AW67" i="6"/>
  <c r="AU68" i="6"/>
  <c r="AV68" i="6"/>
  <c r="AW68" i="6"/>
  <c r="AU69" i="6"/>
  <c r="AV69" i="6"/>
  <c r="AW69" i="6"/>
  <c r="AU70" i="6"/>
  <c r="AV70" i="6"/>
  <c r="AW70" i="6"/>
  <c r="AU71" i="6"/>
  <c r="AV71" i="6"/>
  <c r="AW71" i="6"/>
  <c r="AU6" i="6"/>
  <c r="AV6" i="6"/>
  <c r="AW6" i="6"/>
  <c r="AZ42" i="6" l="1"/>
  <c r="BD27" i="1"/>
  <c r="BD28" i="1"/>
  <c r="BC20" i="1" l="1"/>
  <c r="BD20" i="1"/>
  <c r="BC21" i="1"/>
  <c r="BD21" i="1"/>
  <c r="BC22" i="1"/>
  <c r="BD22" i="1"/>
  <c r="BC23" i="1"/>
  <c r="BD23" i="1"/>
  <c r="BC24" i="1"/>
  <c r="BD24" i="1"/>
  <c r="BC25" i="1"/>
  <c r="BD25" i="1"/>
  <c r="BC26" i="1"/>
  <c r="BD26" i="1"/>
  <c r="BC7" i="1"/>
  <c r="BC27" i="1"/>
  <c r="BC28" i="1"/>
  <c r="BC29" i="1"/>
  <c r="BD29" i="1"/>
  <c r="BC30" i="1"/>
  <c r="BD30" i="1"/>
  <c r="BC31" i="1"/>
  <c r="BD31" i="1"/>
  <c r="BC32" i="1"/>
  <c r="BD32" i="1"/>
  <c r="BC33" i="1"/>
  <c r="BD33" i="1"/>
  <c r="BC34" i="1"/>
  <c r="BD34" i="1"/>
  <c r="BC35" i="1"/>
  <c r="BD35" i="1"/>
  <c r="BC36" i="1"/>
  <c r="BD36" i="1"/>
  <c r="BC37" i="1"/>
  <c r="BD37" i="1"/>
  <c r="BC38" i="1"/>
  <c r="BD38" i="1"/>
  <c r="BC39" i="1"/>
  <c r="BD39" i="1"/>
  <c r="BC40" i="1"/>
  <c r="BD40" i="1"/>
  <c r="BC41" i="1"/>
  <c r="BD41" i="1"/>
  <c r="BC42" i="1"/>
  <c r="BD42" i="1"/>
  <c r="BC43" i="1"/>
  <c r="BD43" i="1"/>
  <c r="BC44" i="1"/>
  <c r="BD44" i="1"/>
  <c r="BC45" i="1"/>
  <c r="BD45" i="1"/>
  <c r="BC46" i="1"/>
  <c r="BD46" i="1"/>
  <c r="BC47" i="1"/>
  <c r="BD47" i="1"/>
  <c r="BC48" i="1"/>
  <c r="BD48" i="1"/>
  <c r="BC49" i="1"/>
  <c r="BD49" i="1"/>
  <c r="BC50" i="1"/>
  <c r="BD50" i="1"/>
  <c r="BC51" i="1"/>
  <c r="BD51" i="1"/>
  <c r="BC52" i="1"/>
  <c r="BD52" i="1"/>
  <c r="BC53" i="1"/>
  <c r="BD53" i="1"/>
  <c r="BC54" i="1"/>
  <c r="BD54" i="1"/>
  <c r="BC55" i="1"/>
  <c r="BD55" i="1"/>
  <c r="BC56" i="1"/>
  <c r="BD56" i="1"/>
  <c r="BC57" i="1"/>
  <c r="BD57" i="1"/>
  <c r="BC58" i="1"/>
  <c r="BD58" i="1"/>
  <c r="BC59" i="1"/>
  <c r="BD59" i="1"/>
  <c r="BC60" i="1"/>
  <c r="BD60" i="1"/>
  <c r="BC61" i="1"/>
  <c r="BD61" i="1"/>
  <c r="BC62" i="1"/>
  <c r="BD62" i="1"/>
  <c r="BC63" i="1"/>
  <c r="BD63" i="1"/>
  <c r="BC64" i="1"/>
  <c r="BD64" i="1"/>
  <c r="BC65" i="1"/>
  <c r="BD65" i="1"/>
  <c r="BC66" i="1"/>
  <c r="BD66" i="1"/>
  <c r="BC67" i="1"/>
  <c r="BD67" i="1"/>
  <c r="BC68" i="1"/>
  <c r="BD68" i="1"/>
  <c r="BC69" i="1"/>
  <c r="BD69" i="1"/>
  <c r="BC70" i="1"/>
  <c r="BD70" i="1"/>
  <c r="BC71" i="1"/>
  <c r="BD71" i="1"/>
  <c r="BC72" i="1"/>
  <c r="BD72" i="1"/>
  <c r="BC73" i="1"/>
  <c r="BD73" i="1"/>
  <c r="BC74" i="1"/>
  <c r="BD74" i="1"/>
  <c r="BC75" i="1"/>
  <c r="BD75" i="1"/>
  <c r="BC76" i="1"/>
  <c r="BD76" i="1"/>
  <c r="BC77" i="1"/>
  <c r="BD77" i="1"/>
  <c r="BC78" i="1"/>
  <c r="BD78" i="1"/>
  <c r="BC79" i="1"/>
  <c r="BD79" i="1"/>
  <c r="BC80" i="1"/>
  <c r="BD80" i="1"/>
  <c r="BC81" i="1"/>
  <c r="BD81" i="1"/>
  <c r="BC82" i="1"/>
  <c r="BD82" i="1"/>
  <c r="BC83" i="1"/>
  <c r="BD83" i="1"/>
  <c r="BC84" i="1"/>
  <c r="BD84" i="1"/>
  <c r="BC85" i="1"/>
  <c r="BD85" i="1"/>
  <c r="BC86" i="1"/>
  <c r="BD86" i="1"/>
  <c r="BC87" i="1"/>
  <c r="BD87" i="1"/>
  <c r="BC88" i="1"/>
  <c r="BD88" i="1"/>
  <c r="BC89" i="1"/>
  <c r="BD89" i="1"/>
  <c r="BC90" i="1"/>
  <c r="BD90" i="1"/>
  <c r="BC91" i="1"/>
  <c r="BD91" i="1"/>
  <c r="BC92" i="1"/>
  <c r="BD92" i="1"/>
  <c r="BC93" i="1"/>
  <c r="BD93" i="1"/>
  <c r="BC94" i="1"/>
  <c r="BD94" i="1"/>
  <c r="BC95" i="1"/>
  <c r="BD95" i="1"/>
  <c r="BC96" i="1"/>
  <c r="BD96" i="1"/>
  <c r="BC97" i="1"/>
  <c r="BD97" i="1"/>
  <c r="BC98" i="1"/>
  <c r="BD98" i="1"/>
  <c r="BC99" i="1"/>
  <c r="BD99" i="1"/>
  <c r="BC100" i="1"/>
  <c r="BD100" i="1"/>
  <c r="BC101" i="1"/>
  <c r="BD101" i="1"/>
  <c r="BC102" i="1"/>
  <c r="BD102" i="1"/>
  <c r="BC103" i="1"/>
  <c r="BD103" i="1"/>
  <c r="BC104" i="1"/>
  <c r="BD104" i="1"/>
  <c r="BC105" i="1"/>
  <c r="BD105" i="1"/>
  <c r="BC106" i="1"/>
  <c r="BD106" i="1"/>
  <c r="BC107" i="1"/>
  <c r="BD107" i="1"/>
  <c r="BC108" i="1"/>
  <c r="BD108" i="1"/>
  <c r="BC109" i="1"/>
  <c r="BD109" i="1"/>
  <c r="BC110" i="1"/>
  <c r="BD110" i="1"/>
  <c r="BC111" i="1"/>
  <c r="BD111" i="1"/>
  <c r="BC112" i="1"/>
  <c r="BD112" i="1"/>
  <c r="BC113" i="1"/>
  <c r="BD113" i="1"/>
  <c r="BC114" i="1"/>
  <c r="BD114" i="1"/>
  <c r="BC115" i="1"/>
  <c r="BD115" i="1"/>
  <c r="BC116" i="1"/>
  <c r="BD116" i="1"/>
  <c r="BC117" i="1"/>
  <c r="BD117" i="1"/>
  <c r="BC118" i="1"/>
  <c r="BD118" i="1"/>
  <c r="BC119" i="1"/>
  <c r="BD119" i="1"/>
  <c r="BC120" i="1"/>
  <c r="BD120" i="1"/>
  <c r="BC121" i="1"/>
  <c r="BD121" i="1"/>
  <c r="BC122" i="1"/>
  <c r="BD122" i="1"/>
  <c r="BC123" i="1"/>
  <c r="BD123" i="1"/>
  <c r="BC124" i="1"/>
  <c r="BD124" i="1"/>
  <c r="BC125" i="1"/>
  <c r="BD125" i="1"/>
  <c r="BC8" i="1"/>
  <c r="BC9" i="1"/>
  <c r="BC126" i="1"/>
  <c r="BD126" i="1"/>
  <c r="BC11" i="1"/>
  <c r="BC127" i="1"/>
  <c r="BD127" i="1"/>
  <c r="BC128" i="1"/>
  <c r="BD128" i="1"/>
  <c r="BC129" i="1"/>
  <c r="BD129" i="1"/>
  <c r="BC130" i="1"/>
  <c r="BD130" i="1"/>
  <c r="BC131" i="1"/>
  <c r="BD131" i="1"/>
  <c r="BC132" i="1"/>
  <c r="BD132" i="1"/>
  <c r="BC133" i="1"/>
  <c r="BD133" i="1"/>
  <c r="BC134" i="1"/>
  <c r="BD134" i="1"/>
  <c r="BC135" i="1"/>
  <c r="BD135" i="1"/>
  <c r="BC136" i="1"/>
  <c r="BD136" i="1"/>
  <c r="BC137" i="1"/>
  <c r="BD137" i="1"/>
  <c r="BC138" i="1"/>
  <c r="BD138" i="1"/>
  <c r="BC139" i="1"/>
  <c r="BD139" i="1"/>
  <c r="BC140" i="1"/>
  <c r="BD140" i="1"/>
  <c r="BC141" i="1"/>
  <c r="BD141" i="1"/>
  <c r="BC142" i="1"/>
  <c r="BD142" i="1"/>
  <c r="BC143" i="1"/>
  <c r="BD143" i="1"/>
  <c r="BC10" i="1"/>
  <c r="BC144" i="1"/>
  <c r="BD144" i="1"/>
  <c r="BC145" i="1"/>
  <c r="BD145" i="1"/>
  <c r="BC146" i="1"/>
  <c r="BD146" i="1"/>
  <c r="BC147" i="1"/>
  <c r="BD147" i="1"/>
  <c r="BC148" i="1"/>
  <c r="BD148" i="1"/>
  <c r="BC149" i="1"/>
  <c r="BD149" i="1"/>
  <c r="BC150" i="1"/>
  <c r="BD150" i="1"/>
  <c r="BC151" i="1"/>
  <c r="BD151" i="1"/>
  <c r="BC152" i="1"/>
  <c r="BD152" i="1"/>
  <c r="BC153" i="1"/>
  <c r="BD153" i="1"/>
  <c r="BC154" i="1"/>
  <c r="BD154" i="1"/>
  <c r="BC155" i="1"/>
  <c r="BD155" i="1"/>
  <c r="BC156" i="1"/>
  <c r="BD156" i="1"/>
  <c r="BC157" i="1"/>
  <c r="BD157" i="1"/>
  <c r="BC158" i="1"/>
  <c r="BD158" i="1"/>
  <c r="BC159" i="1"/>
  <c r="BD159" i="1"/>
  <c r="BC160" i="1"/>
  <c r="BD160" i="1"/>
  <c r="BC161" i="1"/>
  <c r="BD161" i="1"/>
  <c r="BC162" i="1"/>
  <c r="BD162" i="1"/>
  <c r="BC163" i="1"/>
  <c r="BD163" i="1"/>
  <c r="BC164" i="1"/>
  <c r="BD164" i="1"/>
  <c r="BC165" i="1"/>
  <c r="BD165" i="1"/>
  <c r="BC166" i="1"/>
  <c r="BD166" i="1"/>
  <c r="BC167" i="1"/>
  <c r="BD167" i="1"/>
  <c r="BC168" i="1"/>
  <c r="BD168" i="1"/>
  <c r="BC169" i="1"/>
  <c r="BD169" i="1"/>
  <c r="BC170" i="1"/>
  <c r="BD170" i="1"/>
  <c r="BC171" i="1"/>
  <c r="BD171" i="1"/>
  <c r="BC172" i="1"/>
  <c r="BD172" i="1"/>
  <c r="BC173" i="1"/>
  <c r="BD173" i="1"/>
  <c r="BC174" i="1"/>
  <c r="BD174" i="1"/>
  <c r="BC175" i="1"/>
  <c r="BD175" i="1"/>
  <c r="BC176" i="1"/>
  <c r="BD176" i="1"/>
  <c r="BC177" i="1"/>
  <c r="BD177" i="1"/>
  <c r="BC178" i="1"/>
  <c r="BD178" i="1"/>
  <c r="BC179" i="1"/>
  <c r="BD179" i="1"/>
  <c r="BC180" i="1"/>
  <c r="BD180" i="1"/>
  <c r="BC181" i="1"/>
  <c r="BD181" i="1"/>
  <c r="BC182" i="1"/>
  <c r="BD182" i="1"/>
  <c r="BC183" i="1"/>
  <c r="BD183" i="1"/>
  <c r="BC184" i="1"/>
  <c r="BD184" i="1"/>
  <c r="BC185" i="1"/>
  <c r="BD185" i="1"/>
  <c r="BC186" i="1"/>
  <c r="BD186" i="1"/>
  <c r="BC187" i="1"/>
  <c r="BD187" i="1"/>
  <c r="BC188" i="1"/>
  <c r="BD188" i="1"/>
  <c r="BC189" i="1"/>
  <c r="BD189" i="1"/>
  <c r="BC190" i="1"/>
  <c r="BD190" i="1"/>
  <c r="BC191" i="1"/>
  <c r="BD191" i="1"/>
  <c r="BC192" i="1"/>
  <c r="BD192" i="1"/>
  <c r="BC193" i="1"/>
  <c r="BD193" i="1"/>
  <c r="BC194" i="1"/>
  <c r="BD194" i="1"/>
  <c r="BC195" i="1"/>
  <c r="BD195" i="1"/>
  <c r="BC196" i="1"/>
  <c r="BD196" i="1"/>
  <c r="BC197" i="1"/>
  <c r="BD197" i="1"/>
  <c r="BC198" i="1"/>
  <c r="BD198" i="1"/>
  <c r="BC199" i="1"/>
  <c r="BD199" i="1"/>
  <c r="BC200" i="1"/>
  <c r="BD200" i="1"/>
  <c r="BC201" i="1"/>
  <c r="BD201" i="1"/>
  <c r="BC202" i="1"/>
  <c r="BD202" i="1"/>
  <c r="BC203" i="1"/>
  <c r="BD203" i="1"/>
  <c r="BC204" i="1"/>
  <c r="BD204" i="1"/>
  <c r="BC205" i="1"/>
  <c r="BD205" i="1"/>
  <c r="BC206" i="1"/>
  <c r="BD206" i="1"/>
  <c r="BC207" i="1"/>
  <c r="BD207" i="1"/>
  <c r="BC208" i="1"/>
  <c r="BD208" i="1"/>
  <c r="BC209" i="1"/>
  <c r="BD209" i="1"/>
  <c r="BC210" i="1"/>
  <c r="BD210" i="1"/>
  <c r="BC211" i="1"/>
  <c r="BD211" i="1"/>
  <c r="BC212" i="1"/>
  <c r="BD212" i="1"/>
  <c r="BC213" i="1"/>
  <c r="BD213" i="1"/>
  <c r="BC15" i="1"/>
  <c r="BC16" i="1"/>
  <c r="BC214" i="1"/>
  <c r="BD214" i="1"/>
  <c r="BC215" i="1"/>
  <c r="BD215" i="1"/>
  <c r="BC12" i="1"/>
  <c r="BC13" i="1"/>
  <c r="BC216" i="1"/>
  <c r="BD216" i="1"/>
  <c r="BC217" i="1"/>
  <c r="BD217" i="1"/>
  <c r="BC14" i="1"/>
  <c r="BD18" i="1"/>
  <c r="BC18" i="1"/>
  <c r="BC19" i="1"/>
  <c r="BD19" i="1"/>
  <c r="BD17" i="1"/>
  <c r="BC17" i="1"/>
  <c r="BB217" i="1"/>
  <c r="BB14" i="1"/>
  <c r="BB18" i="1"/>
  <c r="BB19" i="1"/>
  <c r="BB20" i="1"/>
  <c r="BB21" i="1"/>
  <c r="BB22" i="1"/>
  <c r="BB23" i="1"/>
  <c r="BB24" i="1"/>
  <c r="BB25" i="1"/>
  <c r="BB26" i="1"/>
  <c r="BB7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75" i="1"/>
  <c r="BB76" i="1"/>
  <c r="BB77" i="1"/>
  <c r="BB78" i="1"/>
  <c r="BB79" i="1"/>
  <c r="BB80" i="1"/>
  <c r="BB81" i="1"/>
  <c r="BB82" i="1"/>
  <c r="BB83" i="1"/>
  <c r="BB84" i="1"/>
  <c r="BB85" i="1"/>
  <c r="BB86" i="1"/>
  <c r="BB87" i="1"/>
  <c r="BB88" i="1"/>
  <c r="BB89" i="1"/>
  <c r="BB90" i="1"/>
  <c r="BB91" i="1"/>
  <c r="BB92" i="1"/>
  <c r="BB93" i="1"/>
  <c r="BB94" i="1"/>
  <c r="BB95" i="1"/>
  <c r="BB96" i="1"/>
  <c r="BB97" i="1"/>
  <c r="BB98" i="1"/>
  <c r="BB99" i="1"/>
  <c r="BB100" i="1"/>
  <c r="BB101" i="1"/>
  <c r="BB102" i="1"/>
  <c r="BB103" i="1"/>
  <c r="BB104" i="1"/>
  <c r="BB105" i="1"/>
  <c r="BB106" i="1"/>
  <c r="BB107" i="1"/>
  <c r="BB108" i="1"/>
  <c r="BB109" i="1"/>
  <c r="BB110" i="1"/>
  <c r="BB111" i="1"/>
  <c r="BB112" i="1"/>
  <c r="BB113" i="1"/>
  <c r="BB114" i="1"/>
  <c r="BB115" i="1"/>
  <c r="BB116" i="1"/>
  <c r="BB117" i="1"/>
  <c r="BB118" i="1"/>
  <c r="BB119" i="1"/>
  <c r="BB120" i="1"/>
  <c r="BB121" i="1"/>
  <c r="BB122" i="1"/>
  <c r="BB123" i="1"/>
  <c r="BB124" i="1"/>
  <c r="BB125" i="1"/>
  <c r="BB8" i="1"/>
  <c r="BB9" i="1"/>
  <c r="BB126" i="1"/>
  <c r="BB11" i="1"/>
  <c r="BB127" i="1"/>
  <c r="BB128" i="1"/>
  <c r="BB129" i="1"/>
  <c r="BB130" i="1"/>
  <c r="BB131" i="1"/>
  <c r="BB132" i="1"/>
  <c r="BB133" i="1"/>
  <c r="BB134" i="1"/>
  <c r="BB135" i="1"/>
  <c r="BB136" i="1"/>
  <c r="BB137" i="1"/>
  <c r="BB138" i="1"/>
  <c r="BB139" i="1"/>
  <c r="BB140" i="1"/>
  <c r="BB141" i="1"/>
  <c r="BB142" i="1"/>
  <c r="BB143" i="1"/>
  <c r="BB10" i="1"/>
  <c r="BB144" i="1"/>
  <c r="BB145" i="1"/>
  <c r="BB146" i="1"/>
  <c r="BB147" i="1"/>
  <c r="BB148" i="1"/>
  <c r="BB149" i="1"/>
  <c r="BB150" i="1"/>
  <c r="BB151" i="1"/>
  <c r="BB152" i="1"/>
  <c r="BB153" i="1"/>
  <c r="BB154" i="1"/>
  <c r="BB155" i="1"/>
  <c r="BB156" i="1"/>
  <c r="BB157" i="1"/>
  <c r="BB158" i="1"/>
  <c r="BB159" i="1"/>
  <c r="BB160" i="1"/>
  <c r="BB161" i="1"/>
  <c r="BB162" i="1"/>
  <c r="BB163" i="1"/>
  <c r="BB164" i="1"/>
  <c r="BB165" i="1"/>
  <c r="BB166" i="1"/>
  <c r="BB167" i="1"/>
  <c r="BB168" i="1"/>
  <c r="BB169" i="1"/>
  <c r="BB170" i="1"/>
  <c r="BB171" i="1"/>
  <c r="BB172" i="1"/>
  <c r="BB173" i="1"/>
  <c r="BB174" i="1"/>
  <c r="BB175" i="1"/>
  <c r="BB176" i="1"/>
  <c r="BB177" i="1"/>
  <c r="BB178" i="1"/>
  <c r="BB179" i="1"/>
  <c r="BB180" i="1"/>
  <c r="BB181" i="1"/>
  <c r="BB182" i="1"/>
  <c r="BB183" i="1"/>
  <c r="BB184" i="1"/>
  <c r="BB185" i="1"/>
  <c r="BB186" i="1"/>
  <c r="BB187" i="1"/>
  <c r="BB188" i="1"/>
  <c r="BB189" i="1"/>
  <c r="BB190" i="1"/>
  <c r="BB191" i="1"/>
  <c r="BB192" i="1"/>
  <c r="BB193" i="1"/>
  <c r="BB194" i="1"/>
  <c r="BB195" i="1"/>
  <c r="BB196" i="1"/>
  <c r="BB197" i="1"/>
  <c r="BB198" i="1"/>
  <c r="BB199" i="1"/>
  <c r="BB200" i="1"/>
  <c r="BB201" i="1"/>
  <c r="BB202" i="1"/>
  <c r="BB203" i="1"/>
  <c r="BB204" i="1"/>
  <c r="BB205" i="1"/>
  <c r="BB206" i="1"/>
  <c r="BB207" i="1"/>
  <c r="BB208" i="1"/>
  <c r="BB209" i="1"/>
  <c r="BB210" i="1"/>
  <c r="BB211" i="1"/>
  <c r="BB212" i="1"/>
  <c r="BB213" i="1"/>
  <c r="BB15" i="1"/>
  <c r="BB16" i="1"/>
  <c r="BB214" i="1"/>
  <c r="BB215" i="1"/>
  <c r="BB12" i="1"/>
  <c r="BB13" i="1"/>
  <c r="BB216" i="1"/>
  <c r="BB17" i="1"/>
  <c r="B21" i="3" l="1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Bourdo, Lora</author>
  </authors>
  <commentList>
    <comment ref="C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Bourdo, Lora:</t>
        </r>
        <r>
          <rPr>
            <sz val="9"/>
            <color indexed="81"/>
            <rFont val="Tahoma"/>
            <family val="2"/>
          </rPr>
          <t xml:space="preserve">
Adjustment taken from 'other rev' reports for 2018 and 2019, highlighted rows impacts</t>
        </r>
      </text>
    </comment>
  </commentList>
</comments>
</file>

<file path=xl/sharedStrings.xml><?xml version="1.0" encoding="utf-8"?>
<sst xmlns="http://schemas.openxmlformats.org/spreadsheetml/2006/main" count="3895" uniqueCount="388">
  <si>
    <t>NCS BEX Standard Query</t>
  </si>
  <si>
    <t>Amount</t>
  </si>
  <si>
    <t>Fiscal year/period</t>
  </si>
  <si>
    <t>JAN 2017</t>
  </si>
  <si>
    <t>FEB 2017</t>
  </si>
  <si>
    <t>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</si>
  <si>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</si>
  <si>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</si>
  <si>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</si>
  <si>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</si>
  <si>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</si>
  <si>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</si>
  <si>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</si>
  <si>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</si>
  <si>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DEC 2017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</si>
  <si>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</si>
  <si>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</si>
  <si>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</si>
  <si>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</si>
  <si>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</si>
  <si>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</si>
  <si>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</si>
  <si>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</si>
  <si>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</si>
  <si>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OCT 2018</t>
  </si>
  <si>
    <t>NOV 2018</t>
  </si>
  <si>
    <t>DEC 2018</t>
  </si>
  <si>
    <t>JAN 2019</t>
  </si>
  <si>
    <t>FEB 2019</t>
  </si>
  <si>
    <t>MAR 2019</t>
  </si>
  <si>
    <t>APR 2019</t>
  </si>
  <si>
    <t>MAY 2019</t>
  </si>
  <si>
    <t>JUN 2019</t>
  </si>
  <si>
    <t>JUL 2019</t>
  </si>
  <si>
    <t>AUG 2019</t>
  </si>
  <si>
    <t>SEP 2019</t>
  </si>
  <si>
    <t>OCT 2019</t>
  </si>
  <si>
    <t>NOV 2019</t>
  </si>
  <si>
    <t>DEC 2019</t>
  </si>
  <si>
    <t>JAN 2020</t>
  </si>
  <si>
    <t>FEB 2020</t>
  </si>
  <si>
    <t>MAR 2020</t>
  </si>
  <si>
    <t>APR 2020</t>
  </si>
  <si>
    <t>MAY 2020</t>
  </si>
  <si>
    <t>JUN 2020</t>
  </si>
  <si>
    <t>JUL 2020</t>
  </si>
  <si>
    <t>AUG 2020</t>
  </si>
  <si>
    <t>SEP 2020</t>
  </si>
  <si>
    <t>Overall Result</t>
  </si>
  <si>
    <t>Activity</t>
  </si>
  <si>
    <t>Cost Center</t>
  </si>
  <si>
    <t>Order</t>
  </si>
  <si>
    <t>G/L Account</t>
  </si>
  <si>
    <t>Acct Categ</t>
  </si>
  <si>
    <t>$</t>
  </si>
  <si>
    <t>487</t>
  </si>
  <si>
    <t>81110</t>
  </si>
  <si>
    <t>PORTLAND</t>
  </si>
  <si>
    <t>487-06260</t>
  </si>
  <si>
    <t>FORFEITED DISCOUNTS-LATE PAYMENT CHARGE</t>
  </si>
  <si>
    <t>403000</t>
  </si>
  <si>
    <t>MISC GAS REVENUE</t>
  </si>
  <si>
    <t>LATE PAYMENT CHARGE</t>
  </si>
  <si>
    <t>81120</t>
  </si>
  <si>
    <t>LINCOLN CITY</t>
  </si>
  <si>
    <t>81140</t>
  </si>
  <si>
    <t>SALEM</t>
  </si>
  <si>
    <t>81150</t>
  </si>
  <si>
    <t>ALBANY</t>
  </si>
  <si>
    <t>81160</t>
  </si>
  <si>
    <t>EUGENE</t>
  </si>
  <si>
    <t>81170</t>
  </si>
  <si>
    <t>THE DALLES OR</t>
  </si>
  <si>
    <t>81190</t>
  </si>
  <si>
    <t>ASTORIA</t>
  </si>
  <si>
    <t>81195</t>
  </si>
  <si>
    <t>COOS BAY</t>
  </si>
  <si>
    <t>82230</t>
  </si>
  <si>
    <t>VANCOUVER</t>
  </si>
  <si>
    <t>82280</t>
  </si>
  <si>
    <t>THE DALLES WA</t>
  </si>
  <si>
    <t>85701</t>
  </si>
  <si>
    <t>COVID-19</t>
  </si>
  <si>
    <t>488</t>
  </si>
  <si>
    <t>488-02005</t>
  </si>
  <si>
    <t>MISC SERV REV- Scheduled CNG Main Rev</t>
  </si>
  <si>
    <t>ADDITIONAL LIFE INS</t>
  </si>
  <si>
    <t>488-02010</t>
  </si>
  <si>
    <t>MISC SERV REV- Unscheduled CNG Main Rev</t>
  </si>
  <si>
    <t>ADMIN EXPENSE TRANSF</t>
  </si>
  <si>
    <t>488-06030</t>
  </si>
  <si>
    <t>MISC SERVICE REVENUES-AUTOMATED PAYMENT</t>
  </si>
  <si>
    <t>AUTOMATED PAYMENT CH</t>
  </si>
  <si>
    <t>488-06165</t>
  </si>
  <si>
    <t>MISC SERVICE REVENUES-FIELD COLLECTION C</t>
  </si>
  <si>
    <t>FIELD COLLECTION CHA</t>
  </si>
  <si>
    <t>488-06300</t>
  </si>
  <si>
    <t>MISC SERVICE REVENUES-GAS DIVERSIONS</t>
  </si>
  <si>
    <t>METER RENTALS</t>
  </si>
  <si>
    <t>488-06400</t>
  </si>
  <si>
    <t>MISC SERVICE REVENUES-RECONN CHG-CR-AFTE</t>
  </si>
  <si>
    <t>RECONN CHG-CR-AFTER</t>
  </si>
  <si>
    <t>488-06405</t>
  </si>
  <si>
    <t>MISC SERVICE REVENUES-RECONN CHG-CR-DURI</t>
  </si>
  <si>
    <t>RECONN CHG-CR-DURING</t>
  </si>
  <si>
    <t>488-06410</t>
  </si>
  <si>
    <t>MISC SERVICE REVENUES-RECONN CHG-SEAS-AF</t>
  </si>
  <si>
    <t>RECONN CHG-SEAS-AFTE</t>
  </si>
  <si>
    <t>488-06415</t>
  </si>
  <si>
    <t>MISC SERVICE REVENUES-RECONN CHG-SEAS-DU</t>
  </si>
  <si>
    <t>RECONN CHG-SEAS-DURI</t>
  </si>
  <si>
    <t>488-06420</t>
  </si>
  <si>
    <t>MISC SERVICE REVENUES-DELINQ RECONN FEE</t>
  </si>
  <si>
    <t>RENT - UTILITY PROP</t>
  </si>
  <si>
    <t>488-06425</t>
  </si>
  <si>
    <t>MISC SERVICE REVENUES-SEAS RECONN FEE</t>
  </si>
  <si>
    <t>RENTAL INCOME-GASCO</t>
  </si>
  <si>
    <t>488-06440</t>
  </si>
  <si>
    <t>MISC SERVICE REVENUES-RETURNED CHECK CHA</t>
  </si>
  <si>
    <t>RETURNED CHECK CHARG</t>
  </si>
  <si>
    <t>488-06473</t>
  </si>
  <si>
    <t>MISC SERVICE REVENUES-SUMMARY BILL SVCS</t>
  </si>
  <si>
    <t>SUMMARY BILL SVCS</t>
  </si>
  <si>
    <t>493</t>
  </si>
  <si>
    <t>493-02000</t>
  </si>
  <si>
    <t>RENT FROM GAS PROP - Schedule H CNG Reve</t>
  </si>
  <si>
    <t>414000</t>
  </si>
  <si>
    <t>RENT INCOME</t>
  </si>
  <si>
    <t>02000</t>
  </si>
  <si>
    <t>493-06420</t>
  </si>
  <si>
    <t>RENT FROM GAS PROPERTY-RENT - UTILITY PR</t>
  </si>
  <si>
    <t>502300</t>
  </si>
  <si>
    <t>RENTS AND LEASES</t>
  </si>
  <si>
    <t>83010</t>
  </si>
  <si>
    <t>INCOME STATMNT DETAI</t>
  </si>
  <si>
    <t>495</t>
  </si>
  <si>
    <t>11528</t>
  </si>
  <si>
    <t>WA ENERGY EFFICIENCY</t>
  </si>
  <si>
    <t>495-06518</t>
  </si>
  <si>
    <t>OTHER GAS REVENUES-WA ENG EFF ACT COSTS</t>
  </si>
  <si>
    <t>402000</t>
  </si>
  <si>
    <t>RATE ADJUSTMENT</t>
  </si>
  <si>
    <t>06518</t>
  </si>
  <si>
    <t>500100</t>
  </si>
  <si>
    <t>SALARY PAYROLL</t>
  </si>
  <si>
    <t>500900</t>
  </si>
  <si>
    <t>VACATION, SICK &amp; HOL</t>
  </si>
  <si>
    <t>501000</t>
  </si>
  <si>
    <t>PAYROLL OVERHEAD</t>
  </si>
  <si>
    <t>501100</t>
  </si>
  <si>
    <t>EDUCATION</t>
  </si>
  <si>
    <t>501500</t>
  </si>
  <si>
    <t>MILEAGE REIMBURSE</t>
  </si>
  <si>
    <t>502466</t>
  </si>
  <si>
    <t>P CARD UNCODED CHARG</t>
  </si>
  <si>
    <t>504700</t>
  </si>
  <si>
    <t>PARKING</t>
  </si>
  <si>
    <t>512100</t>
  </si>
  <si>
    <t>MEALS AND ENTERTAIN</t>
  </si>
  <si>
    <t>580105</t>
  </si>
  <si>
    <t>NWN/580105</t>
  </si>
  <si>
    <t>588105</t>
  </si>
  <si>
    <t>SALARY PAYROLL ZTFSO</t>
  </si>
  <si>
    <t>55010</t>
  </si>
  <si>
    <t>ENV POLICY AND SUSTN</t>
  </si>
  <si>
    <t>503300</t>
  </si>
  <si>
    <t>REFRESHMENTS</t>
  </si>
  <si>
    <t>495-06178</t>
  </si>
  <si>
    <t>OTHER GAS REVENUES-WARM DEFERRALS</t>
  </si>
  <si>
    <t>400100</t>
  </si>
  <si>
    <t>RESIDENTIAL</t>
  </si>
  <si>
    <t>WARM DEFERRALS</t>
  </si>
  <si>
    <t>400200</t>
  </si>
  <si>
    <t>COMMERCIAL</t>
  </si>
  <si>
    <t>495-06300</t>
  </si>
  <si>
    <t>OTHER GAS REVENUES-METER RENTALS</t>
  </si>
  <si>
    <t>495-06301</t>
  </si>
  <si>
    <t>OTHER GAS REVENUES-CNG METER RENTALS</t>
  </si>
  <si>
    <t>06301</t>
  </si>
  <si>
    <t>495-06375</t>
  </si>
  <si>
    <t>OTHER GAS REV-LNG SALES &amp; OTHER MISC REV</t>
  </si>
  <si>
    <t>OTHER GAS REV - MISC</t>
  </si>
  <si>
    <t>495-06397</t>
  </si>
  <si>
    <t>OTHER GAS REVENUES-CURTAILMENT UNAUTH TA</t>
  </si>
  <si>
    <t>CURTAILMENT UNAUTH T</t>
  </si>
  <si>
    <t>495-06525</t>
  </si>
  <si>
    <t>Non-AMR Install/Remove Charge</t>
  </si>
  <si>
    <t>WTR HTR PROG-INTERES</t>
  </si>
  <si>
    <t>495-06530</t>
  </si>
  <si>
    <t>Non-AMR Read Charge</t>
  </si>
  <si>
    <t>WTR HTR PROG-REVENUE</t>
  </si>
  <si>
    <t>401400</t>
  </si>
  <si>
    <t>INTERRUPTIBLE</t>
  </si>
  <si>
    <t>81199</t>
  </si>
  <si>
    <t>OTHER ADMIN ACCOUNTS</t>
  </si>
  <si>
    <t>495-02225</t>
  </si>
  <si>
    <t>OTHER GAS REVENUES-INST STRG O&amp;M EXPENSE</t>
  </si>
  <si>
    <t>INST STRG O&amp;M EXPENS</t>
  </si>
  <si>
    <t>495-06063</t>
  </si>
  <si>
    <t>OTHER GAS REVENUES-DECOUPLING DEFERRAL</t>
  </si>
  <si>
    <t>DECOUPLING DEFERRAL</t>
  </si>
  <si>
    <t>495-06064</t>
  </si>
  <si>
    <t>OTHER GAS REVENUES-DECOUPLING AMORTIZATI</t>
  </si>
  <si>
    <t>DECOUPLING AMORTIZAT</t>
  </si>
  <si>
    <t>495-06179</t>
  </si>
  <si>
    <t>OTHER GAS REVENUES-WARM AMORTIZATION</t>
  </si>
  <si>
    <t>06179</t>
  </si>
  <si>
    <t>495-06233</t>
  </si>
  <si>
    <t>OTHER GAS REVENUES-INTERVENER FUND AMORT</t>
  </si>
  <si>
    <t>INTERVENER FUND AMOR</t>
  </si>
  <si>
    <t>495-06280</t>
  </si>
  <si>
    <t>Residual Amortization</t>
  </si>
  <si>
    <t>06280</t>
  </si>
  <si>
    <t>495-06374</t>
  </si>
  <si>
    <t>OTHER GAS REVENUES-OREGON AMOR</t>
  </si>
  <si>
    <t>06374</t>
  </si>
  <si>
    <t>495-06393</t>
  </si>
  <si>
    <t>OTHER GAS REVENUES-MULTIPLE CALL OUT FEE</t>
  </si>
  <si>
    <t>MULTIPLE CALL OUT FE</t>
  </si>
  <si>
    <t>82299</t>
  </si>
  <si>
    <t>495-06080</t>
  </si>
  <si>
    <t>OTHER GAS REVENUES-DSM - AMORTIZATION</t>
  </si>
  <si>
    <t>DSM - AMORTIZATION</t>
  </si>
  <si>
    <t>495-06516</t>
  </si>
  <si>
    <t>OTHER GAS REV - ALBANY PROP GAIN - AMORT</t>
  </si>
  <si>
    <t>06516</t>
  </si>
  <si>
    <t>495-06517</t>
  </si>
  <si>
    <t>OTHER GAS REVENUES-WA GREAT</t>
  </si>
  <si>
    <t>WEST LINN AMORT</t>
  </si>
  <si>
    <t>495-06519</t>
  </si>
  <si>
    <t>OTHER GAS REVENUES-WA ENG EFF TRUE UP</t>
  </si>
  <si>
    <t>06519</t>
  </si>
  <si>
    <t>495-06174</t>
  </si>
  <si>
    <t>Other Gas Revenues - Unbilled WARM Amort</t>
  </si>
  <si>
    <t>06174</t>
  </si>
  <si>
    <t>495-06175</t>
  </si>
  <si>
    <t>Other Gas Rev - Unbilled Decoup Amort</t>
  </si>
  <si>
    <t>GAS SALES</t>
  </si>
  <si>
    <t>495-06500</t>
  </si>
  <si>
    <t>OTHER GAS REVENUES-UNBILLED REVS-BILLING</t>
  </si>
  <si>
    <t>400600</t>
  </si>
  <si>
    <t>UNBILLED</t>
  </si>
  <si>
    <t>UNBILLED REVS-BILLIN</t>
  </si>
  <si>
    <t>495-06502</t>
  </si>
  <si>
    <t>OTHER GAS REV-UNBILLED REV-FRANCHISE 2%</t>
  </si>
  <si>
    <t>06502</t>
  </si>
  <si>
    <t>495-06541</t>
  </si>
  <si>
    <t>OTHER GAS REV-OR REV REQ TRUE-UP</t>
  </si>
  <si>
    <t>06541</t>
  </si>
  <si>
    <t>495-07000</t>
  </si>
  <si>
    <t>OTHER GAS REVENUES-Tax reform deferral</t>
  </si>
  <si>
    <t>07000</t>
  </si>
  <si>
    <t>83030</t>
  </si>
  <si>
    <t>GENERAL CORPORATE</t>
  </si>
  <si>
    <t>495-06176</t>
  </si>
  <si>
    <t>OTHER GAS REVENUES-WARM ADJUSTMENT</t>
  </si>
  <si>
    <t>WARM ADJUSTMENT</t>
  </si>
  <si>
    <t>495-06177</t>
  </si>
  <si>
    <t>OTHER GAS REVENUES-P/M WARM ADJUSTMENT</t>
  </si>
  <si>
    <t>P/M WARM ADJUSTMENT</t>
  </si>
  <si>
    <t>495-06501</t>
  </si>
  <si>
    <t>OTHER GAS REVENUES-P/M UNBILLED REVS-BIL</t>
  </si>
  <si>
    <t>P/M UNBILLED REVS-BI</t>
  </si>
  <si>
    <t>495-06505</t>
  </si>
  <si>
    <t>OTHER GAS REVENUES-UNBILLED REVS-TEMP IN</t>
  </si>
  <si>
    <t>UNBILLED REVS-TEMP I</t>
  </si>
  <si>
    <t>Cost Center Description</t>
  </si>
  <si>
    <t>Order Description</t>
  </si>
  <si>
    <t xml:space="preserve">G/L Description </t>
  </si>
  <si>
    <t>Query: Activities 487, 488, 493, 495 and exclude GL account 400600</t>
  </si>
  <si>
    <t xml:space="preserve">Note:  Excluded 495-06174 and 495-06175 as these are included in unbilled revenue.  </t>
  </si>
  <si>
    <t>SAP</t>
  </si>
  <si>
    <t>essbase</t>
  </si>
  <si>
    <t>name</t>
  </si>
  <si>
    <t>type</t>
  </si>
  <si>
    <t>misc rev</t>
  </si>
  <si>
    <t>AUTOMATED PAYMENT CHARGE</t>
  </si>
  <si>
    <t>FIELD COLLECTION CHARGES</t>
  </si>
  <si>
    <t>RECONN CHG-CR-AFTER OFFICE H</t>
  </si>
  <si>
    <t>RECONN CHG-CR-DURING OFFICE</t>
  </si>
  <si>
    <t>RECONN CHG-SEAS-AFTER OFFICE</t>
  </si>
  <si>
    <t>RECONN CHG-SEAS-DURING OFFIC</t>
  </si>
  <si>
    <t>RETURNED CHECK CHARGE</t>
  </si>
  <si>
    <t>495-06062</t>
  </si>
  <si>
    <t>COOS BAY AMORT</t>
  </si>
  <si>
    <t>rate adj</t>
  </si>
  <si>
    <t>DECOUPLING AMORTIZATION</t>
  </si>
  <si>
    <t>INTERVENER FUND AMORT</t>
  </si>
  <si>
    <t>OR AMORTIZATION</t>
  </si>
  <si>
    <t>MULTIPLE CALL OUT FEE</t>
  </si>
  <si>
    <t>493-6420</t>
  </si>
  <si>
    <t>495-2225</t>
  </si>
  <si>
    <t>INTERSTATE STORAGE CREDIT</t>
  </si>
  <si>
    <t>495-6178</t>
  </si>
  <si>
    <t>OTHER GAS REVENUES-WTR HTR PROG-REVENUES</t>
  </si>
  <si>
    <t>495-06395</t>
  </si>
  <si>
    <t>OTHER GAS REVENUES-PRIORITY SCHEDULING F</t>
  </si>
  <si>
    <t>488-06100</t>
  </si>
  <si>
    <t>DUPLICATE CHECK CHARGE</t>
  </si>
  <si>
    <t>495-06540</t>
  </si>
  <si>
    <t>SB408 Amortization</t>
  </si>
  <si>
    <t>495-06660</t>
  </si>
  <si>
    <t>AMR Deferral</t>
  </si>
  <si>
    <t>MISC SERVICE REVENUES-EARLY TERMINATION</t>
  </si>
  <si>
    <t>495-06323</t>
  </si>
  <si>
    <t>REGULATORY ADJUSTMENTS</t>
  </si>
  <si>
    <t>DELINQ RECONNECT FEE</t>
  </si>
  <si>
    <t>SEASONAL RECONNECT FEE</t>
  </si>
  <si>
    <t>495-06270</t>
  </si>
  <si>
    <t>Other Gas Revenues-OR Working Gas</t>
  </si>
  <si>
    <t>495-06295</t>
  </si>
  <si>
    <t>Other Gas Revenues-OR Gas Reserves</t>
  </si>
  <si>
    <t>Gasco Cost of Service Reserve</t>
  </si>
  <si>
    <t>495-06512</t>
  </si>
  <si>
    <t>OTHER GAS REVENUES-PROPERTY GAIN</t>
  </si>
  <si>
    <t>495-06373</t>
  </si>
  <si>
    <t>SIP COS Reserve</t>
  </si>
  <si>
    <t>495-06057</t>
  </si>
  <si>
    <t>EARNINGS TEST ADJUSTMENT</t>
  </si>
  <si>
    <t>WARM Amortization</t>
  </si>
  <si>
    <t>OR</t>
  </si>
  <si>
    <t>WA</t>
  </si>
  <si>
    <t>COOS BAY - FACILITIE</t>
  </si>
  <si>
    <t>and adjusted 495-07000 tax reform deferral to remove Washington reserve.</t>
  </si>
  <si>
    <t>Lookup1</t>
  </si>
  <si>
    <t>Lookup2</t>
  </si>
  <si>
    <t>Row Labels</t>
  </si>
  <si>
    <t>Grand Total</t>
  </si>
  <si>
    <t>Sum of JAN 2017</t>
  </si>
  <si>
    <t>Sum of FEB 2017</t>
  </si>
  <si>
    <t>Sum of MAR 2017</t>
  </si>
  <si>
    <t>Sum of APR 2017</t>
  </si>
  <si>
    <t>Sum of MAY 2017</t>
  </si>
  <si>
    <t>Sum of JUN 2017</t>
  </si>
  <si>
    <t>Sum of JUL 2017</t>
  </si>
  <si>
    <t>Sum of AUG 2017</t>
  </si>
  <si>
    <t>Sum of SEP 2017</t>
  </si>
  <si>
    <t>Sum of OCT 2017</t>
  </si>
  <si>
    <t>Sum of NOV 2017</t>
  </si>
  <si>
    <t>Sum of DEC 2017</t>
  </si>
  <si>
    <t>Sum of JAN 2018</t>
  </si>
  <si>
    <t>Sum of FEB 2018</t>
  </si>
  <si>
    <t>Sum of MAR 2018</t>
  </si>
  <si>
    <t>Sum of APR 2018</t>
  </si>
  <si>
    <t>Sum of MAY 2018</t>
  </si>
  <si>
    <t>Sum of JUN 2018</t>
  </si>
  <si>
    <t>Sum of JUL 2018</t>
  </si>
  <si>
    <t>Sum of AUG 2018</t>
  </si>
  <si>
    <t>Sum of SEP 2018</t>
  </si>
  <si>
    <t>Sum of OCT 2018</t>
  </si>
  <si>
    <t>Sum of NOV 2018</t>
  </si>
  <si>
    <t>Sum of DEC 2018</t>
  </si>
  <si>
    <t>Sum of JAN 2019</t>
  </si>
  <si>
    <t>Sum of FEB 2019</t>
  </si>
  <si>
    <t>Sum of MAR 2019</t>
  </si>
  <si>
    <t>Sum of APR 2019</t>
  </si>
  <si>
    <t>Sum of MAY 2019</t>
  </si>
  <si>
    <t>Sum of JUN 2019</t>
  </si>
  <si>
    <t>Sum of JUL 2019</t>
  </si>
  <si>
    <t>Sum of AUG 2019</t>
  </si>
  <si>
    <t>Sum of SEP 2019</t>
  </si>
  <si>
    <t>Sum of OCT 2019</t>
  </si>
  <si>
    <t>Sum of NOV 2019</t>
  </si>
  <si>
    <t>Sum of DEC 2019</t>
  </si>
  <si>
    <t>Sum of JAN 2020</t>
  </si>
  <si>
    <t>Sum of FEB 2020</t>
  </si>
  <si>
    <t>Sum of MAR 2020</t>
  </si>
  <si>
    <t>Sum of APR 2020</t>
  </si>
  <si>
    <t>Sum of MAY 2020</t>
  </si>
  <si>
    <t>Sum of JUN 2020</t>
  </si>
  <si>
    <t>Sum of JUL 2020</t>
  </si>
  <si>
    <t>Sum of AUG 2020</t>
  </si>
  <si>
    <t>OR-WA</t>
  </si>
  <si>
    <t>analyze</t>
  </si>
  <si>
    <t>TTM Feb 2020</t>
  </si>
  <si>
    <t>TTM Feb 2019</t>
  </si>
  <si>
    <t>TTM Feb 2018</t>
  </si>
  <si>
    <t>CURTAILMENT UNAUTH TA</t>
  </si>
  <si>
    <t>SEAS RECONNECTION FEE</t>
  </si>
  <si>
    <t>SUMMARY BILLS SVCS</t>
  </si>
  <si>
    <t>NON-AMR Install/Remove Charge</t>
  </si>
  <si>
    <t>Normalized</t>
  </si>
  <si>
    <t>no trend - 3 year average</t>
  </si>
  <si>
    <t>trend down - take last year</t>
  </si>
  <si>
    <t>trend up - take last year</t>
  </si>
  <si>
    <t xml:space="preserve">nonrecurring </t>
  </si>
  <si>
    <t>Normalization Method</t>
  </si>
  <si>
    <t>System Utility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</si>
</sst>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.00;&quot;(&quot;#,##0.00&quot;)&quot;;#,##0.00;@"/>
    <numFmt numFmtId="165" formatCode="#,##0.00;\-#,##0.00;#,##0.00;@"/>
    <numFmt numFmtId="166" formatCode="\$\ #,##0.00\ ;\$\ &quot;(&quot;#,##0.00&quot;)&quot;"/>
    <numFmt numFmtId="167" formatCode="#,##0\ ;&quot;(&quot;#,##0&quot;)&quot;"/>
    <numFmt numFmtId="168" formatCode="_(* #,##0_);_(* \(#,##0\);_(* &quot;-&quot;??_);_(@_)"/>
    <numFmt numFmtId="169" formatCode="#,##0;&quot;(&quot;#,##0&quot;)&quot;;#,##0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10"/>
      <color theme="1"/>
      <name val="Tahoma"/>
      <family val="2"/>
    </font>
    <font>
      <b/>
      <sz val="10"/>
      <color rgb="FFFF0000"/>
      <name val="Tahoma"/>
      <family val="2"/>
    </font>
    <font>
      <sz val="10"/>
      <name val="Tahoma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6C4C4"/>
        <bgColor indexed="64"/>
      </patternFill>
    </fill>
    <fill>
      <patternFill patternType="solid">
        <fgColor rgb="FFFFF843"/>
        <bgColor indexed="64"/>
      </patternFill>
    </fill>
    <fill>
      <patternFill patternType="solid">
        <fgColor rgb="FFE9EEF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/>
      <diagonal/>
    </border>
    <border>
      <left/>
      <right/>
      <top style="medium">
        <color rgb="FFAEAEAE"/>
      </top>
      <bottom/>
      <diagonal/>
    </border>
    <border>
      <left/>
      <right style="medium">
        <color rgb="FFAEAEAE"/>
      </right>
      <top style="medium">
        <color rgb="FFAEAEAE"/>
      </top>
      <bottom/>
      <diagonal/>
    </border>
    <border>
      <left style="medium">
        <color rgb="FFAEAEAE"/>
      </left>
      <right/>
      <top/>
      <bottom style="medium">
        <color rgb="FFAEAEAE"/>
      </bottom>
      <diagonal/>
    </border>
    <border>
      <left/>
      <right/>
      <top/>
      <bottom style="medium">
        <color rgb="FFAEAEAE"/>
      </bottom>
      <diagonal/>
    </border>
    <border>
      <left/>
      <right style="medium">
        <color rgb="FFAEAEAE"/>
      </right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rgb="FFAEAEAE"/>
      </left>
      <right style="medium">
        <color rgb="FFAEAEAE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/>
    <xf numFmtId="0" fontId="23" fillId="0" borderId="0"/>
    <xf numFmtId="0" fontId="1" fillId="0" borderId="0"/>
    <xf numFmtId="0" fontId="23" fillId="0" borderId="0"/>
    <xf numFmtId="4" fontId="24" fillId="0" borderId="19" applyNumberFormat="0" applyProtection="0">
      <alignment horizontal="right" vertical="center"/>
    </xf>
    <xf numFmtId="4" fontId="24" fillId="39" borderId="19" applyNumberFormat="0" applyProtection="0">
      <alignment vertical="center"/>
    </xf>
    <xf numFmtId="0" fontId="1" fillId="0" borderId="0"/>
    <xf numFmtId="43" fontId="1" fillId="0" borderId="0" applyFont="0" applyFill="0" applyBorder="0" applyAlignment="0" applyProtection="0"/>
  </cellStyleXfs>
  <cellXfs count="127">
    <xf numFmtId="0" fontId="0" fillId="0" borderId="0" xfId="0"/>
    <xf numFmtId="49" fontId="18" fillId="33" borderId="0" xfId="0" applyNumberFormat="1" applyFont="1" applyFill="1" applyAlignment="1">
      <alignment wrapText="1"/>
    </xf>
    <xf numFmtId="0" fontId="19" fillId="0" borderId="0" xfId="0" applyFont="1" applyAlignment="1">
      <alignment wrapText="1"/>
    </xf>
    <xf numFmtId="49" fontId="20" fillId="34" borderId="10" xfId="0" applyNumberFormat="1" applyFont="1" applyFill="1" applyBorder="1" applyAlignment="1">
      <alignment horizontal="right" vertical="center" wrapText="1"/>
    </xf>
    <xf numFmtId="49" fontId="20" fillId="34" borderId="10" xfId="0" applyNumberFormat="1" applyFont="1" applyFill="1" applyBorder="1" applyAlignment="1">
      <alignment horizontal="left" vertical="center" wrapText="1"/>
    </xf>
    <xf numFmtId="49" fontId="20" fillId="35" borderId="10" xfId="0" applyNumberFormat="1" applyFont="1" applyFill="1" applyBorder="1" applyAlignment="1">
      <alignment horizontal="left" vertical="center" wrapText="1"/>
    </xf>
    <xf numFmtId="49" fontId="20" fillId="35" borderId="10" xfId="0" applyNumberFormat="1" applyFont="1" applyFill="1" applyBorder="1" applyAlignment="1">
      <alignment horizontal="right" vertical="center" wrapText="1"/>
    </xf>
    <xf numFmtId="164" fontId="20" fillId="33" borderId="10" xfId="0" applyNumberFormat="1" applyFont="1" applyFill="1" applyBorder="1" applyAlignment="1">
      <alignment horizontal="right" vertical="center" wrapText="1"/>
    </xf>
    <xf numFmtId="164" fontId="20" fillId="35" borderId="10" xfId="0" applyNumberFormat="1" applyFont="1" applyFill="1" applyBorder="1" applyAlignment="1">
      <alignment horizontal="right" vertical="center" wrapText="1"/>
    </xf>
    <xf numFmtId="164" fontId="20" fillId="36" borderId="10" xfId="0" applyNumberFormat="1" applyFont="1" applyFill="1" applyBorder="1" applyAlignment="1">
      <alignment horizontal="right" vertical="center" wrapText="1"/>
    </xf>
    <xf numFmtId="0" fontId="20" fillId="36" borderId="10" xfId="0" applyFont="1" applyFill="1" applyBorder="1" applyAlignment="1">
      <alignment horizontal="right" vertical="center" wrapText="1"/>
    </xf>
    <xf numFmtId="0" fontId="20" fillId="33" borderId="10" xfId="0" applyFont="1" applyFill="1" applyBorder="1" applyAlignment="1">
      <alignment horizontal="right" vertical="center" wrapText="1"/>
    </xf>
    <xf numFmtId="165" fontId="20" fillId="33" borderId="10" xfId="0" applyNumberFormat="1" applyFont="1" applyFill="1" applyBorder="1" applyAlignment="1">
      <alignment horizontal="right" vertical="center" wrapText="1"/>
    </xf>
    <xf numFmtId="165" fontId="20" fillId="35" borderId="10" xfId="0" applyNumberFormat="1" applyFont="1" applyFill="1" applyBorder="1" applyAlignment="1">
      <alignment horizontal="right" vertical="center" wrapText="1"/>
    </xf>
    <xf numFmtId="165" fontId="20" fillId="36" borderId="10" xfId="0" applyNumberFormat="1" applyFont="1" applyFill="1" applyBorder="1" applyAlignment="1">
      <alignment horizontal="right" vertical="center" wrapText="1"/>
    </xf>
    <xf numFmtId="49" fontId="20" fillId="34" borderId="17" xfId="0" applyNumberFormat="1" applyFont="1" applyFill="1" applyBorder="1" applyAlignment="1">
      <alignment vertical="center" wrapText="1"/>
    </xf>
    <xf numFmtId="49" fontId="20" fillId="34" borderId="18" xfId="0" applyNumberFormat="1" applyFont="1" applyFill="1" applyBorder="1" applyAlignment="1">
      <alignment vertical="center" wrapText="1"/>
    </xf>
    <xf numFmtId="49" fontId="0" fillId="34" borderId="11" xfId="0" applyNumberFormat="1" applyFill="1" applyBorder="1" applyAlignment="1">
      <alignment vertical="center" wrapText="1"/>
    </xf>
    <xf numFmtId="49" fontId="0" fillId="34" borderId="12" xfId="0" applyNumberFormat="1" applyFill="1" applyBorder="1" applyAlignment="1">
      <alignment vertical="center" wrapText="1"/>
    </xf>
    <xf numFmtId="49" fontId="0" fillId="34" borderId="13" xfId="0" applyNumberFormat="1" applyFill="1" applyBorder="1" applyAlignment="1">
      <alignment vertical="center" wrapText="1"/>
    </xf>
    <xf numFmtId="49" fontId="0" fillId="34" borderId="14" xfId="0" applyNumberFormat="1" applyFill="1" applyBorder="1" applyAlignment="1">
      <alignment vertical="center" wrapText="1"/>
    </xf>
    <xf numFmtId="49" fontId="0" fillId="34" borderId="15" xfId="0" applyNumberFormat="1" applyFill="1" applyBorder="1" applyAlignment="1">
      <alignment vertical="center" wrapText="1"/>
    </xf>
    <xf numFmtId="49" fontId="0" fillId="34" borderId="16" xfId="0" applyNumberFormat="1" applyFill="1" applyBorder="1" applyAlignment="1">
      <alignment vertical="center" wrapText="1"/>
    </xf>
    <xf numFmtId="0" fontId="21" fillId="0" borderId="0" xfId="0" applyFont="1" applyFill="1" applyBorder="1" applyAlignment="1"/>
    <xf numFmtId="0" fontId="22" fillId="0" borderId="0" xfId="0" applyFont="1" applyFill="1" applyBorder="1" applyAlignment="1"/>
    <xf numFmtId="0" fontId="23" fillId="0" borderId="0" xfId="42" applyFont="1"/>
    <xf numFmtId="0" fontId="23" fillId="0" borderId="0" xfId="42" quotePrefix="1" applyFont="1" applyAlignment="1">
      <alignment horizontal="left"/>
    </xf>
    <xf numFmtId="0" fontId="23" fillId="0" borderId="0" xfId="42" applyFont="1" applyAlignment="1">
      <alignment horizontal="left"/>
    </xf>
    <xf numFmtId="0" fontId="23" fillId="38" borderId="0" xfId="42" applyFont="1" applyFill="1"/>
    <xf numFmtId="0" fontId="23" fillId="38" borderId="0" xfId="42" applyFont="1" applyFill="1" applyAlignment="1">
      <alignment horizontal="left"/>
    </xf>
    <xf numFmtId="0" fontId="23" fillId="0" borderId="0" xfId="42" quotePrefix="1" applyFont="1"/>
    <xf numFmtId="0" fontId="23" fillId="0" borderId="0" xfId="43" applyNumberFormat="1" applyFont="1" applyFill="1" applyBorder="1" applyAlignment="1">
      <alignment vertical="center"/>
    </xf>
    <xf numFmtId="0" fontId="23" fillId="0" borderId="0" xfId="43" applyNumberFormat="1" applyFont="1" applyFill="1" applyBorder="1" applyAlignment="1">
      <alignment horizontal="left" vertical="center"/>
    </xf>
    <xf numFmtId="0" fontId="23" fillId="0" borderId="0" xfId="42" applyFont="1" applyBorder="1"/>
    <xf numFmtId="0" fontId="23" fillId="0" borderId="0" xfId="42" applyFont="1" applyBorder="1" applyAlignment="1">
      <alignment horizontal="left"/>
    </xf>
    <xf numFmtId="0" fontId="23" fillId="0" borderId="0" xfId="42" applyFont="1" applyFill="1"/>
    <xf numFmtId="0" fontId="23" fillId="0" borderId="0" xfId="42" applyFont="1" applyFill="1" applyBorder="1"/>
    <xf numFmtId="0" fontId="23" fillId="0" borderId="0" xfId="42" applyFont="1" applyFill="1" applyBorder="1" applyAlignment="1">
      <alignment horizontal="left"/>
    </xf>
    <xf numFmtId="0" fontId="23" fillId="0" borderId="0" xfId="42" applyNumberFormat="1" applyFont="1" applyAlignment="1">
      <alignment horizontal="center"/>
    </xf>
    <xf numFmtId="0" fontId="23" fillId="0" borderId="0" xfId="45" applyFont="1"/>
    <xf numFmtId="0" fontId="23" fillId="0" borderId="0" xfId="42" applyNumberFormat="1" applyFont="1"/>
    <xf numFmtId="0" fontId="0" fillId="37" borderId="0" xfId="0" applyFill="1"/>
    <xf numFmtId="0" fontId="0" fillId="0" borderId="0" xfId="0" applyFill="1"/>
    <xf numFmtId="49" fontId="20" fillId="34" borderId="20" xfId="0" applyNumberFormat="1" applyFont="1" applyFill="1" applyBorder="1" applyAlignment="1">
      <alignment horizontal="left" vertical="center" wrapText="1"/>
    </xf>
    <xf numFmtId="1" fontId="0" fillId="0" borderId="0" xfId="0" applyNumberFormat="1"/>
    <xf numFmtId="1" fontId="0" fillId="34" borderId="12" xfId="0" applyNumberFormat="1" applyFill="1" applyBorder="1" applyAlignment="1">
      <alignment vertical="center" wrapText="1"/>
    </xf>
    <xf numFmtId="1" fontId="0" fillId="34" borderId="15" xfId="0" applyNumberFormat="1" applyFill="1" applyBorder="1" applyAlignment="1">
      <alignment vertical="center" wrapText="1"/>
    </xf>
    <xf numFmtId="1" fontId="20" fillId="34" borderId="17" xfId="0" applyNumberFormat="1" applyFont="1" applyFill="1" applyBorder="1" applyAlignment="1">
      <alignment vertical="center" wrapText="1"/>
    </xf>
    <xf numFmtId="1" fontId="20" fillId="34" borderId="10" xfId="0" applyNumberFormat="1" applyFont="1" applyFill="1" applyBorder="1" applyAlignment="1">
      <alignment horizontal="left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168" fontId="0" fillId="0" borderId="0" xfId="0" applyNumberFormat="1"/>
    <xf numFmtId="0" fontId="14" fillId="0" borderId="0" xfId="0" applyFont="1"/>
    <xf numFmtId="168" fontId="0" fillId="0" borderId="0" xfId="0" applyNumberFormat="1" applyBorder="1"/>
    <xf numFmtId="168" fontId="0" fillId="0" borderId="27" xfId="0" applyNumberFormat="1" applyBorder="1"/>
    <xf numFmtId="3" fontId="27" fillId="40" borderId="24" xfId="0" applyNumberFormat="1" applyFont="1" applyFill="1" applyBorder="1" applyAlignment="1">
      <alignment vertical="top"/>
    </xf>
    <xf numFmtId="3" fontId="27" fillId="0" borderId="24" xfId="0" applyNumberFormat="1" applyFont="1" applyFill="1" applyBorder="1" applyAlignment="1">
      <alignment vertical="top"/>
    </xf>
    <xf numFmtId="0" fontId="0" fillId="0" borderId="0" xfId="0" applyBorder="1"/>
    <xf numFmtId="0" fontId="20" fillId="33" borderId="19" xfId="0" applyFont="1" applyFill="1" applyBorder="1" applyAlignment="1">
      <alignment horizontal="right" vertical="center" wrapText="1"/>
    </xf>
    <xf numFmtId="3" fontId="27" fillId="40" borderId="25" xfId="0" applyNumberFormat="1" applyFont="1" applyFill="1" applyBorder="1" applyAlignment="1">
      <alignment horizontal="center" vertical="top"/>
    </xf>
    <xf numFmtId="0" fontId="0" fillId="0" borderId="21" xfId="0" applyBorder="1"/>
    <xf numFmtId="0" fontId="16" fillId="0" borderId="29" xfId="0" applyFont="1" applyBorder="1"/>
    <xf numFmtId="0" fontId="27" fillId="0" borderId="24" xfId="0" applyFont="1" applyBorder="1" applyAlignment="1">
      <alignment horizontal="left" indent="2"/>
    </xf>
    <xf numFmtId="0" fontId="27" fillId="0" borderId="26" xfId="0" applyFont="1" applyBorder="1"/>
    <xf numFmtId="3" fontId="27" fillId="0" borderId="28" xfId="0" applyNumberFormat="1" applyFont="1" applyFill="1" applyBorder="1" applyAlignment="1">
      <alignment horizontal="center" vertical="top"/>
    </xf>
    <xf numFmtId="0" fontId="16" fillId="0" borderId="29" xfId="0" applyFont="1" applyFill="1" applyBorder="1"/>
    <xf numFmtId="0" fontId="16" fillId="0" borderId="30" xfId="0" applyFont="1" applyFill="1" applyBorder="1"/>
    <xf numFmtId="168" fontId="0" fillId="0" borderId="0" xfId="0" applyNumberFormat="1" applyFill="1"/>
    <xf numFmtId="168" fontId="0" fillId="0" borderId="0" xfId="0" applyNumberFormat="1" applyFill="1" applyBorder="1"/>
    <xf numFmtId="168" fontId="0" fillId="0" borderId="21" xfId="0" applyNumberFormat="1" applyFill="1" applyBorder="1"/>
    <xf numFmtId="168" fontId="0" fillId="0" borderId="22" xfId="0" applyNumberFormat="1" applyFill="1" applyBorder="1"/>
    <xf numFmtId="168" fontId="0" fillId="0" borderId="24" xfId="0" applyNumberFormat="1" applyFill="1" applyBorder="1"/>
    <xf numFmtId="168" fontId="0" fillId="0" borderId="26" xfId="0" applyNumberFormat="1" applyFill="1" applyBorder="1"/>
    <xf numFmtId="168" fontId="0" fillId="0" borderId="27" xfId="0" applyNumberFormat="1" applyFill="1" applyBorder="1"/>
    <xf numFmtId="168" fontId="0" fillId="0" borderId="31" xfId="0" applyNumberFormat="1" applyFill="1" applyBorder="1"/>
    <xf numFmtId="168" fontId="0" fillId="0" borderId="32" xfId="0" applyNumberFormat="1" applyFill="1" applyBorder="1"/>
    <xf numFmtId="168" fontId="0" fillId="0" borderId="33" xfId="0" applyNumberFormat="1" applyFill="1" applyBorder="1"/>
    <xf numFmtId="168" fontId="0" fillId="0" borderId="23" xfId="0" applyNumberFormat="1" applyFill="1" applyBorder="1"/>
    <xf numFmtId="168" fontId="0" fillId="0" borderId="25" xfId="0" applyNumberFormat="1" applyFill="1" applyBorder="1"/>
    <xf numFmtId="168" fontId="0" fillId="0" borderId="28" xfId="0" applyNumberFormat="1" applyFill="1" applyBorder="1"/>
    <xf numFmtId="43" fontId="0" fillId="0" borderId="0" xfId="0" applyNumberFormat="1" applyFill="1"/>
    <xf numFmtId="0" fontId="27" fillId="0" borderId="0" xfId="0" applyFont="1" applyFill="1"/>
    <xf numFmtId="0" fontId="20" fillId="0" borderId="10" xfId="0" applyFont="1" applyFill="1" applyBorder="1" applyAlignment="1">
      <alignment horizontal="right" vertical="center" wrapText="1"/>
    </xf>
    <xf numFmtId="166" fontId="24" fillId="0" borderId="10" xfId="46" applyNumberFormat="1" applyFill="1" applyBorder="1">
      <alignment horizontal="right" vertical="center"/>
    </xf>
    <xf numFmtId="167" fontId="24" fillId="0" borderId="10" xfId="46" applyNumberFormat="1" applyFill="1" applyBorder="1">
      <alignment horizontal="right" vertical="center"/>
    </xf>
    <xf numFmtId="166" fontId="24" fillId="0" borderId="10" xfId="47" applyNumberFormat="1" applyFill="1" applyBorder="1">
      <alignment vertical="center"/>
    </xf>
    <xf numFmtId="49" fontId="20" fillId="41" borderId="10" xfId="0" applyNumberFormat="1" applyFont="1" applyFill="1" applyBorder="1" applyAlignment="1">
      <alignment horizontal="left" vertical="center" wrapText="1"/>
    </xf>
    <xf numFmtId="1" fontId="20" fillId="41" borderId="10" xfId="0" applyNumberFormat="1" applyFont="1" applyFill="1" applyBorder="1" applyAlignment="1">
      <alignment horizontal="left" vertical="center" wrapText="1"/>
    </xf>
    <xf numFmtId="0" fontId="24" fillId="40" borderId="10" xfId="0" applyFont="1" applyFill="1" applyBorder="1" applyAlignment="1">
      <alignment horizontal="right" vertical="center" wrapText="1"/>
    </xf>
    <xf numFmtId="166" fontId="24" fillId="40" borderId="19" xfId="46" applyNumberFormat="1" applyFont="1" applyFill="1">
      <alignment horizontal="right" vertical="center"/>
    </xf>
    <xf numFmtId="167" fontId="24" fillId="40" borderId="19" xfId="46" applyNumberFormat="1" applyFont="1" applyFill="1">
      <alignment horizontal="right" vertical="center"/>
    </xf>
    <xf numFmtId="166" fontId="24" fillId="40" borderId="19" xfId="47" applyNumberFormat="1" applyFont="1" applyFill="1">
      <alignment vertical="center"/>
    </xf>
    <xf numFmtId="164" fontId="24" fillId="40" borderId="10" xfId="48" applyNumberFormat="1" applyFont="1" applyFill="1" applyBorder="1" applyAlignment="1">
      <alignment horizontal="right" vertical="center" wrapText="1"/>
    </xf>
    <xf numFmtId="0" fontId="24" fillId="40" borderId="10" xfId="48" applyFont="1" applyFill="1" applyBorder="1" applyAlignment="1">
      <alignment horizontal="right" vertical="center" wrapText="1"/>
    </xf>
    <xf numFmtId="164" fontId="24" fillId="40" borderId="10" xfId="0" applyNumberFormat="1" applyFont="1" applyFill="1" applyBorder="1" applyAlignment="1">
      <alignment horizontal="right" vertical="center" wrapText="1"/>
    </xf>
    <xf numFmtId="164" fontId="24" fillId="0" borderId="10" xfId="48" applyNumberFormat="1" applyFont="1" applyFill="1" applyBorder="1" applyAlignment="1">
      <alignment horizontal="right" vertical="center" wrapText="1"/>
    </xf>
    <xf numFmtId="0" fontId="24" fillId="0" borderId="10" xfId="48" applyFont="1" applyFill="1" applyBorder="1" applyAlignment="1">
      <alignment horizontal="right" vertical="center" wrapText="1"/>
    </xf>
    <xf numFmtId="0" fontId="24" fillId="0" borderId="10" xfId="0" applyFont="1" applyFill="1" applyBorder="1" applyAlignment="1">
      <alignment horizontal="right" vertical="center" wrapText="1"/>
    </xf>
    <xf numFmtId="169" fontId="0" fillId="40" borderId="0" xfId="0" applyNumberFormat="1" applyFill="1"/>
    <xf numFmtId="168" fontId="0" fillId="40" borderId="0" xfId="49" applyNumberFormat="1" applyFont="1" applyFill="1"/>
    <xf numFmtId="169" fontId="16" fillId="40" borderId="0" xfId="0" applyNumberFormat="1" applyFont="1" applyFill="1"/>
    <xf numFmtId="0" fontId="23" fillId="0" borderId="0" xfId="43" applyFont="1"/>
    <xf numFmtId="0" fontId="27" fillId="0" borderId="0" xfId="0" applyFont="1" applyFill="1" applyBorder="1" applyAlignment="1">
      <alignment horizontal="left"/>
    </xf>
    <xf numFmtId="0" fontId="27" fillId="0" borderId="0" xfId="0" applyFont="1" applyFill="1" applyBorder="1" applyAlignment="1"/>
    <xf numFmtId="49" fontId="23" fillId="0" borderId="0" xfId="0" applyNumberFormat="1" applyFont="1" applyFill="1" applyBorder="1" applyAlignment="1">
      <alignment horizontal="left" vertical="center"/>
    </xf>
    <xf numFmtId="0" fontId="27" fillId="0" borderId="0" xfId="0" applyFont="1" applyFill="1" applyAlignment="1">
      <alignment vertical="top"/>
    </xf>
    <xf numFmtId="0" fontId="27" fillId="0" borderId="0" xfId="0" applyFont="1" applyFill="1" applyAlignment="1"/>
    <xf numFmtId="0" fontId="23" fillId="0" borderId="0" xfId="0" applyFont="1" applyFill="1" applyBorder="1" applyAlignment="1">
      <alignment horizontal="left"/>
    </xf>
    <xf numFmtId="49" fontId="24" fillId="0" borderId="0" xfId="44" applyNumberFormat="1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indent="2"/>
    </xf>
    <xf numFmtId="0" fontId="23" fillId="0" borderId="0" xfId="43" applyFont="1" applyBorder="1"/>
    <xf numFmtId="0" fontId="23" fillId="0" borderId="0" xfId="45" applyNumberFormat="1" applyFont="1" applyBorder="1" applyAlignment="1">
      <alignment horizontal="left" vertical="center"/>
    </xf>
    <xf numFmtId="49" fontId="23" fillId="0" borderId="0" xfId="45" applyNumberFormat="1" applyFont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center"/>
    </xf>
    <xf numFmtId="0" fontId="23" fillId="0" borderId="0" xfId="43" applyNumberFormat="1" applyFont="1" applyFill="1" applyBorder="1" applyAlignment="1">
      <alignment horizontal="center" vertical="center"/>
    </xf>
    <xf numFmtId="0" fontId="23" fillId="0" borderId="0" xfId="43" applyFont="1" applyAlignment="1">
      <alignment horizontal="left"/>
    </xf>
    <xf numFmtId="0" fontId="23" fillId="0" borderId="0" xfId="43" applyFont="1" applyAlignment="1">
      <alignment horizontal="center"/>
    </xf>
    <xf numFmtId="49" fontId="0" fillId="34" borderId="11" xfId="0" applyNumberFormat="1" applyFill="1" applyBorder="1" applyAlignment="1">
      <alignment horizontal="left" vertical="center" wrapText="1"/>
    </xf>
    <xf numFmtId="49" fontId="0" fillId="34" borderId="12" xfId="0" applyNumberFormat="1" applyFill="1" applyBorder="1" applyAlignment="1">
      <alignment horizontal="left" vertical="center" wrapText="1"/>
    </xf>
    <xf numFmtId="49" fontId="0" fillId="34" borderId="13" xfId="0" applyNumberFormat="1" applyFill="1" applyBorder="1" applyAlignment="1">
      <alignment horizontal="left" vertical="center" wrapText="1"/>
    </xf>
    <xf numFmtId="49" fontId="0" fillId="34" borderId="14" xfId="0" applyNumberFormat="1" applyFill="1" applyBorder="1" applyAlignment="1">
      <alignment horizontal="left" vertical="center" wrapText="1"/>
    </xf>
    <xf numFmtId="49" fontId="0" fillId="34" borderId="15" xfId="0" applyNumberFormat="1" applyFill="1" applyBorder="1" applyAlignment="1">
      <alignment horizontal="left" vertical="center" wrapText="1"/>
    </xf>
    <xf numFmtId="49" fontId="0" fillId="34" borderId="16" xfId="0" applyNumberFormat="1" applyFill="1" applyBorder="1" applyAlignment="1">
      <alignment horizontal="left" vertical="center" wrapText="1"/>
    </xf>
    <xf numFmtId="49" fontId="20" fillId="34" borderId="17" xfId="0" applyNumberFormat="1" applyFont="1" applyFill="1" applyBorder="1" applyAlignment="1">
      <alignment horizontal="left" vertical="center" wrapText="1"/>
    </xf>
    <xf numFmtId="49" fontId="20" fillId="34" borderId="18" xfId="0" applyNumberFormat="1" applyFont="1" applyFill="1" applyBorder="1" applyAlignment="1">
      <alignment horizontal="left" vertical="center" wrapText="1"/>
    </xf>
  </cellXfs>
  <cellStyles count="5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9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5000000}"/>
    <cellStyle name="Normal 268" xfId="48" xr:uid="{00000000-0005-0000-0000-000026000000}"/>
    <cellStyle name="Normal 273" xfId="44" xr:uid="{00000000-0005-0000-0000-000027000000}"/>
    <cellStyle name="Normal_0ANALYSIS_PATTERN 6 " xfId="45" xr:uid="{00000000-0005-0000-0000-000028000000}"/>
    <cellStyle name="Normal_other rev 01qtr08" xfId="42" xr:uid="{00000000-0005-0000-0000-000029000000}"/>
    <cellStyle name="Note" xfId="15" builtinId="10" customBuiltin="1"/>
    <cellStyle name="Output" xfId="10" builtinId="21" customBuiltin="1"/>
    <cellStyle name="SAPBEXaggData 3" xfId="47" xr:uid="{00000000-0005-0000-0000-00002C000000}"/>
    <cellStyle name="SAPBEXstdData 3" xfId="46" xr:uid="{00000000-0005-0000-0000-00002D000000}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numFmt numFmtId="168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ourdo, Lora" refreshedDate="44153.643155324076" createdVersion="6" refreshedVersion="6" minRefreshableVersion="3" recordCount="211" xr:uid="{A9CFD6F4-5718-4418-881E-31597AC6C518}">
  <cacheSource type="worksheet">
    <worksheetSource ref="A6:BD217" sheet="data"/>
  </cacheSource>
  <cacheFields count="56">
    <cacheField name="Activity" numFmtId="49">
      <sharedItems/>
    </cacheField>
    <cacheField name="Cost Center" numFmtId="1">
      <sharedItems containsSemiMixedTypes="0" containsString="0" containsNumber="1" containsInteger="1" minValue="11528" maxValue="85701"/>
    </cacheField>
    <cacheField name="Cost Center Description" numFmtId="49">
      <sharedItems/>
    </cacheField>
    <cacheField name="Order" numFmtId="49">
      <sharedItems count="38">
        <s v="487-06260"/>
        <s v="488-06165"/>
        <s v="488-06420"/>
        <s v="495-06518"/>
        <s v="495-06393"/>
        <s v="493-06420"/>
        <s v="495-06516"/>
        <s v="488-02005"/>
        <s v="488-02010"/>
        <s v="488-06030"/>
        <s v="488-06300"/>
        <s v="488-06400"/>
        <s v="488-06405"/>
        <s v="488-06410"/>
        <s v="488-06415"/>
        <s v="488-06425"/>
        <s v="488-06440"/>
        <s v="488-06473"/>
        <s v="493-02000"/>
        <s v="495-06178"/>
        <s v="495-06300"/>
        <s v="495-06301"/>
        <s v="495-06375"/>
        <s v="495-06397"/>
        <s v="495-06525"/>
        <s v="495-06530"/>
        <s v="495-02225"/>
        <s v="495-06063"/>
        <s v="495-06064"/>
        <s v="495-06179"/>
        <s v="495-06233"/>
        <s v="495-06280"/>
        <s v="495-06374"/>
        <s v="495-06080"/>
        <s v="495-06517"/>
        <s v="495-06519"/>
        <s v="495-06541"/>
        <s v="495-07000"/>
      </sharedItems>
    </cacheField>
    <cacheField name="Order Description" numFmtId="49">
      <sharedItems count="38">
        <s v="FORFEITED DISCOUNTS-LATE PAYMENT CHARGE"/>
        <s v="MISC SERVICE REVENUES-FIELD COLLECTION C"/>
        <s v="MISC SERVICE REVENUES-DELINQ RECONN FEE"/>
        <s v="OTHER GAS REVENUES-WA ENG EFF ACT COSTS"/>
        <s v="OTHER GAS REVENUES-MULTIPLE CALL OUT FEE"/>
        <s v="RENT FROM GAS PROPERTY-RENT - UTILITY PR"/>
        <s v="OTHER GAS REV - ALBANY PROP GAIN - AMORT"/>
        <s v="MISC SERV REV- Scheduled CNG Main Rev"/>
        <s v="MISC SERV REV- Unscheduled CNG Main Rev"/>
        <s v="MISC SERVICE REVENUES-AUTOMATED PAYMENT"/>
        <s v="MISC SERVICE REVENUES-GAS DIVERSIONS"/>
        <s v="MISC SERVICE REVENUES-RECONN CHG-CR-AFTE"/>
        <s v="MISC SERVICE REVENUES-RECONN CHG-CR-DURI"/>
        <s v="MISC SERVICE REVENUES-RECONN CHG-SEAS-AF"/>
        <s v="MISC SERVICE REVENUES-RECONN CHG-SEAS-DU"/>
        <s v="MISC SERVICE REVENUES-SEAS RECONN FEE"/>
        <s v="MISC SERVICE REVENUES-RETURNED CHECK CHA"/>
        <s v="MISC SERVICE REVENUES-SUMMARY BILL SVCS"/>
        <s v="RENT FROM GAS PROP - Schedule H CNG Reve"/>
        <s v="OTHER GAS REVENUES-WARM DEFERRALS"/>
        <s v="OTHER GAS REVENUES-METER RENTALS"/>
        <s v="OTHER GAS REVENUES-CNG METER RENTALS"/>
        <s v="OTHER GAS REV-LNG SALES &amp; OTHER MISC REV"/>
        <s v="OTHER GAS REVENUES-CURTAILMENT UNAUTH TA"/>
        <s v="Non-AMR Install/Remove Charge"/>
        <s v="Non-AMR Read Charge"/>
        <s v="OTHER GAS REVENUES-INST STRG O&amp;M EXPENSE"/>
        <s v="OTHER GAS REVENUES-DECOUPLING DEFERRAL"/>
        <s v="OTHER GAS REVENUES-DECOUPLING AMORTIZATI"/>
        <s v="OTHER GAS REVENUES-WARM AMORTIZATION"/>
        <s v="OTHER GAS REVENUES-INTERVENER FUND AMORT"/>
        <s v="Residual Amortization"/>
        <s v="OTHER GAS REVENUES-OREGON AMOR"/>
        <s v="OTHER GAS REVENUES-DSM - AMORTIZATION"/>
        <s v="OTHER GAS REVENUES-WA GREAT"/>
        <s v="OTHER GAS REVENUES-WA ENG EFF TRUE UP"/>
        <s v="OTHER GAS REV-OR REV REQ TRUE-UP"/>
        <s v="OTHER GAS REVENUES-Tax reform deferral"/>
      </sharedItems>
    </cacheField>
    <cacheField name="G/L Account" numFmtId="49">
      <sharedItems/>
    </cacheField>
    <cacheField name="G/L Description " numFmtId="49">
      <sharedItems/>
    </cacheField>
    <cacheField name="Acct Categ" numFmtId="49">
      <sharedItems/>
    </cacheField>
    <cacheField name="JAN 2017" numFmtId="0">
      <sharedItems containsString="0" containsBlank="1" containsNumber="1" minValue="-199830.66" maxValue="3013549.79"/>
    </cacheField>
    <cacheField name="FEB 2017" numFmtId="0">
      <sharedItems containsString="0" containsBlank="1" containsNumber="1" minValue="-1120917.24" maxValue="2336434.33"/>
    </cacheField>
    <cacheField name="MAR 2017" numFmtId="0">
      <sharedItems containsString="0" containsBlank="1" containsNumber="1" minValue="-189548.94" maxValue="1792137.26"/>
    </cacheField>
    <cacheField name="APR 2017" numFmtId="0">
      <sharedItems containsString="0" containsBlank="1" containsNumber="1" minValue="-1249066.48" maxValue="1287586.45"/>
    </cacheField>
    <cacheField name="MAY 2017" numFmtId="0">
      <sharedItems containsString="0" containsBlank="1" containsNumber="1" minValue="-1774775.39" maxValue="949229.29"/>
    </cacheField>
    <cacheField name="JUN 2017" numFmtId="0">
      <sharedItems containsString="0" containsBlank="1" containsNumber="1" minValue="-10796478.83" maxValue="583430.69999999995"/>
    </cacheField>
    <cacheField name="JUL 2017" numFmtId="0">
      <sharedItems containsString="0" containsBlank="1" containsNumber="1" minValue="-890145.32" maxValue="443249.85"/>
    </cacheField>
    <cacheField name="AUG 2017" numFmtId="0">
      <sharedItems containsString="0" containsBlank="1" containsNumber="1" minValue="-1832612.46" maxValue="369148.24"/>
    </cacheField>
    <cacheField name="SEP 2017" numFmtId="0">
      <sharedItems containsString="0" containsBlank="1" containsNumber="1" minValue="-667188.64" maxValue="402806.03"/>
    </cacheField>
    <cacheField name="OCT 2017" numFmtId="0">
      <sharedItems containsString="0" containsBlank="1" containsNumber="1" minValue="-46811.32" maxValue="606504.52"/>
    </cacheField>
    <cacheField name="NOV 2017" numFmtId="0">
      <sharedItems containsString="0" containsBlank="1" containsNumber="1" minValue="-272815.43" maxValue="1046718.51"/>
    </cacheField>
    <cacheField name="DEC 2017" numFmtId="0">
      <sharedItems containsString="0" containsBlank="1" containsNumber="1" minValue="-755992.96" maxValue="1765044.32"/>
    </cacheField>
    <cacheField name="JAN 2018" numFmtId="0">
      <sharedItems containsString="0" containsBlank="1" containsNumber="1" minValue="-939999.41" maxValue="2234620.42"/>
    </cacheField>
    <cacheField name="FEB 2018" numFmtId="0">
      <sharedItems containsString="0" containsBlank="1" containsNumber="1" minValue="-688552.66" maxValue="1636481.53"/>
    </cacheField>
    <cacheField name="MAR 2018" numFmtId="0">
      <sharedItems containsString="0" containsBlank="1" containsNumber="1" minValue="-1600842.18" maxValue="1802286.88"/>
    </cacheField>
    <cacheField name="APR 2018" numFmtId="0">
      <sharedItems containsString="0" containsBlank="1" containsNumber="1" minValue="-548535.06999999995" maxValue="1334261.47"/>
    </cacheField>
    <cacheField name="MAY 2018" numFmtId="0">
      <sharedItems containsString="0" containsBlank="1" containsNumber="1" minValue="-3464947.06" maxValue="770146.7"/>
    </cacheField>
    <cacheField name="JUN 2018" numFmtId="0">
      <sharedItems containsString="0" containsBlank="1" containsNumber="1" minValue="-10186042.199999999" maxValue="524339.98"/>
    </cacheField>
    <cacheField name="JUL 2018" numFmtId="0">
      <sharedItems containsString="0" containsBlank="1" containsNumber="1" minValue="-1404756.2" maxValue="436762.08"/>
    </cacheField>
    <cacheField name="AUG 2018" numFmtId="0">
      <sharedItems containsString="0" containsBlank="1" containsNumber="1" minValue="-1785774.33" maxValue="370047.74"/>
    </cacheField>
    <cacheField name="SEP 2018" numFmtId="0">
      <sharedItems containsString="0" containsBlank="1" containsNumber="1" minValue="-144527.91" maxValue="413589.61"/>
    </cacheField>
    <cacheField name="OCT 2018" numFmtId="0">
      <sharedItems containsString="0" containsBlank="1" containsNumber="1" minValue="-2229070.75" maxValue="639158.60358281538"/>
    </cacheField>
    <cacheField name="NOV 2018" numFmtId="0">
      <sharedItems containsString="0" containsBlank="1" containsNumber="1" minValue="-1214520.3799999999" maxValue="726982.67"/>
    </cacheField>
    <cacheField name="DEC 2018" numFmtId="0">
      <sharedItems containsString="0" containsBlank="1" containsNumber="1" minValue="-105354.43" maxValue="3120762.86"/>
    </cacheField>
    <cacheField name="JAN 2019" numFmtId="0">
      <sharedItems containsString="0" containsBlank="1" containsNumber="1" minValue="-217113.93" maxValue="2385955.1800000002"/>
    </cacheField>
    <cacheField name="FEB 2019" numFmtId="0">
      <sharedItems containsString="0" containsBlank="1" containsNumber="1" minValue="-338270" maxValue="1536851.93"/>
    </cacheField>
    <cacheField name="MAR 2019" numFmtId="0">
      <sharedItems containsString="0" containsBlank="1" containsNumber="1" minValue="-7073708.3200000003" maxValue="1276055.79"/>
    </cacheField>
    <cacheField name="APR 2019" numFmtId="0">
      <sharedItems containsString="0" containsBlank="1" containsNumber="1" minValue="-178537.69" maxValue="1831083.29"/>
    </cacheField>
    <cacheField name="MAY 2019" numFmtId="0">
      <sharedItems containsString="0" containsBlank="1" containsNumber="1" minValue="-1730269.35" maxValue="472082.25"/>
    </cacheField>
    <cacheField name="JUN 2019" numFmtId="0">
      <sharedItems containsString="0" containsBlank="1" containsNumber="1" minValue="-14180021.539999999" maxValue="361221.08"/>
    </cacheField>
    <cacheField name="JUL 2019" numFmtId="0">
      <sharedItems containsString="0" containsBlank="1" containsNumber="1" minValue="-1914158.15" maxValue="346499.62"/>
    </cacheField>
    <cacheField name="AUG 2019" numFmtId="0">
      <sharedItems containsString="0" containsBlank="1" containsNumber="1" minValue="-45548.81" maxValue="347016.9"/>
    </cacheField>
    <cacheField name="SEP 2019" numFmtId="0">
      <sharedItems containsString="0" containsBlank="1" containsNumber="1" minValue="-43339.77" maxValue="1610495.05"/>
    </cacheField>
    <cacheField name="OCT 2019" numFmtId="0">
      <sharedItems containsString="0" containsBlank="1" containsNumber="1" minValue="-52609.53" maxValue="7541366.04"/>
    </cacheField>
    <cacheField name="NOV 2019" numFmtId="0">
      <sharedItems containsString="0" containsBlank="1" containsNumber="1" minValue="-89606.12" maxValue="421745.25"/>
    </cacheField>
    <cacheField name="DEC 2019" numFmtId="0">
      <sharedItems containsString="0" containsBlank="1" containsNumber="1" minValue="-1108107.0900000001" maxValue="469627.36"/>
    </cacheField>
    <cacheField name="JAN 2020" numFmtId="0">
      <sharedItems containsString="0" containsBlank="1" containsNumber="1" minValue="-344847.24" maxValue="4488131.01"/>
    </cacheField>
    <cacheField name="FEB 2020" numFmtId="0">
      <sharedItems containsString="0" containsBlank="1" containsNumber="1" minValue="-570762.22" maxValue="2490050.75"/>
    </cacheField>
    <cacheField name="MAR 2020" numFmtId="0">
      <sharedItems containsString="0" containsBlank="1" containsNumber="1" minValue="-899611.19" maxValue="632934.06999999995"/>
    </cacheField>
    <cacheField name="APR 2020" numFmtId="0">
      <sharedItems containsString="0" containsBlank="1" containsNumber="1" minValue="-673324.54" maxValue="163987.5"/>
    </cacheField>
    <cacheField name="MAY 2020" numFmtId="0">
      <sharedItems containsString="0" containsBlank="1" containsNumber="1" minValue="-1566241.34" maxValue="123156.97"/>
    </cacheField>
    <cacheField name="JUN 2020" numFmtId="0">
      <sharedItems containsString="0" containsBlank="1" containsNumber="1" minValue="-15470857.529999999" maxValue="228217.39"/>
    </cacheField>
    <cacheField name="JUL 2020" numFmtId="0">
      <sharedItems containsString="0" containsBlank="1" containsNumber="1" minValue="-1499422.7" maxValue="850761"/>
    </cacheField>
    <cacheField name="AUG 2020" numFmtId="0">
      <sharedItems containsString="0" containsBlank="1" containsNumber="1" minValue="-97847.31" maxValue="121812.74"/>
    </cacheField>
    <cacheField name="SEP 2020" numFmtId="0">
      <sharedItems containsString="0" containsBlank="1" containsNumber="1" minValue="-336110.58" maxValue="121650.09"/>
    </cacheField>
    <cacheField name="Overall Result" numFmtId="164">
      <sharedItems containsSemiMixedTypes="0" containsString="0" containsNumber="1" minValue="-56200495.449999996" maxValue="32807009.11999999"/>
    </cacheField>
    <cacheField name="Lookup1" numFmtId="0">
      <sharedItems count="2">
        <s v="misc rev"/>
        <s v="rate adj"/>
      </sharedItems>
    </cacheField>
    <cacheField name="Lookup2" numFmtId="0">
      <sharedItems count="5">
        <s v="OR-WA"/>
        <s v="WA"/>
        <s v="analyze"/>
        <s v="OR"/>
        <e v="#N/A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1">
  <r>
    <s v="487"/>
    <n v="85701"/>
    <s v="COVID-19"/>
    <x v="0"/>
    <x v="0"/>
    <s v="403000"/>
    <s v="MISC GAS REVENUE"/>
    <s v="LATE PAYMENT CHARGE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n v="0"/>
    <n v="0"/>
    <n v="0"/>
    <n v="0"/>
    <n v="0"/>
    <n v="0"/>
    <x v="0"/>
    <x v="0"/>
  </r>
  <r>
    <s v="488"/>
    <n v="85701"/>
    <s v="COVID-19"/>
    <x v="1"/>
    <x v="1"/>
    <s v="403000"/>
    <s v="MISC GAS REVENUE"/>
    <s v="FIELD COLLECTION CH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n v="0"/>
    <n v="0"/>
    <n v="0"/>
    <x v="0"/>
    <x v="0"/>
  </r>
  <r>
    <s v="488"/>
    <n v="85701"/>
    <s v="COVID-19"/>
    <x v="2"/>
    <x v="2"/>
    <s v="403000"/>
    <s v="MISC GAS REVENUE"/>
    <s v="RENT - UTILITY PROP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n v="0"/>
    <n v="0"/>
    <n v="0"/>
    <x v="0"/>
    <x v="0"/>
  </r>
  <r>
    <s v="495"/>
    <n v="55010"/>
    <s v="ENV POLICY AND SUSTN"/>
    <x v="3"/>
    <x v="3"/>
    <s v="503300"/>
    <s v="REFRESHMENTS"/>
    <s v="0651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49.75"/>
    <m/>
    <m/>
    <m/>
    <m/>
    <m/>
    <m/>
    <m/>
    <m/>
    <n v="49.75"/>
    <x v="1"/>
    <x v="1"/>
  </r>
  <r>
    <s v="495"/>
    <n v="82299"/>
    <s v="OTHER ADMIN ACCOUNTS"/>
    <x v="4"/>
    <x v="4"/>
    <s v="403000"/>
    <s v="MISC GAS REVENUE"/>
    <s v="MULTIPLE CALL OUT FE"/>
    <n v="-143"/>
    <n v="-1001"/>
    <n v="-870"/>
    <n v="-143"/>
    <n v="-1180"/>
    <n v="-155"/>
    <n v="-572"/>
    <n v="-584"/>
    <n v="-286"/>
    <n v="-286"/>
    <n v="-286"/>
    <n v="-955"/>
    <n v="-286"/>
    <n v="-155"/>
    <n v="-584"/>
    <n v="-572"/>
    <n v="-584"/>
    <n v="-1001"/>
    <n v="-143"/>
    <n v="-572"/>
    <n v="-429"/>
    <n v="-715"/>
    <n v="-143"/>
    <m/>
    <n v="-143"/>
    <n v="-144"/>
    <n v="-583"/>
    <n v="-572"/>
    <n v="-143"/>
    <n v="-1144"/>
    <n v="-1001"/>
    <n v="-572"/>
    <n v="-429"/>
    <n v="-1001"/>
    <n v="-981"/>
    <n v="-1001"/>
    <n v="-1144"/>
    <n v="-858"/>
    <n v="-1442"/>
    <n v="-143"/>
    <n v="-572"/>
    <n v="-1573"/>
    <n v="-1716"/>
    <n v="-1716"/>
    <n v="-3289"/>
    <n v="-31812"/>
    <x v="0"/>
    <x v="1"/>
  </r>
  <r>
    <s v="493"/>
    <n v="81110"/>
    <s v="PORTLAND"/>
    <x v="5"/>
    <x v="5"/>
    <s v="414000"/>
    <s v="RENT INCOME"/>
    <s v="RENT - UTILITY PROP"/>
    <n v="-20891.5"/>
    <n v="-20887.57"/>
    <n v="-20943.52"/>
    <n v="-20887.57"/>
    <n v="-6500"/>
    <n v="-6511.72"/>
    <n v="-6519.19"/>
    <n v="-6500"/>
    <n v="-6500"/>
    <n v="-6547.06"/>
    <n v="-6563.92"/>
    <n v="-6549.39"/>
    <n v="-6500"/>
    <n v="-6500"/>
    <n v="-6500"/>
    <n v="-6500"/>
    <n v="-6500"/>
    <n v="-6500"/>
    <n v="-6520.21"/>
    <n v="-6500"/>
    <n v="-6500"/>
    <n v="-6500"/>
    <n v="-6500"/>
    <n v="-6500"/>
    <n v="-6500"/>
    <n v="-6500"/>
    <n v="-6500"/>
    <n v="-6500"/>
    <n v="-6500"/>
    <n v="-6500"/>
    <n v="-6500"/>
    <n v="-6500"/>
    <n v="-6500"/>
    <m/>
    <m/>
    <m/>
    <m/>
    <m/>
    <m/>
    <m/>
    <m/>
    <m/>
    <m/>
    <m/>
    <m/>
    <n v="-272321.65000000002"/>
    <x v="0"/>
    <x v="2"/>
  </r>
  <r>
    <s v="495"/>
    <n v="82299"/>
    <s v="OTHER ADMIN ACCOUNTS"/>
    <x v="6"/>
    <x v="6"/>
    <s v="402000"/>
    <s v="RATE ADJUSTMENT"/>
    <s v="06516"/>
    <n v="12804.15"/>
    <n v="9628.14"/>
    <n v="7479.3"/>
    <n v="5341.19"/>
    <n v="3818.7"/>
    <n v="2321.27"/>
    <n v="1722.81"/>
    <n v="1429.09"/>
    <n v="1531.13"/>
    <n v="2522.12"/>
    <n v="6594.49"/>
    <n v="15343.45"/>
    <n v="19947.169999999998"/>
    <n v="14276.52"/>
    <n v="15805.82"/>
    <n v="11493.86"/>
    <n v="6168.55"/>
    <n v="4176.7700000000004"/>
    <n v="3479.73"/>
    <n v="2898.9"/>
    <n v="3219.94"/>
    <n v="4680.08"/>
    <n v="7319.91"/>
    <n v="11434.06"/>
    <n v="13293.77"/>
    <n v="13134.2"/>
    <n v="14187.19"/>
    <n v="6886.73"/>
    <n v="4715.91"/>
    <n v="3130.19"/>
    <n v="2697.37"/>
    <n v="2202.0500000000002"/>
    <n v="2314.85"/>
    <n v="4565.3999999999996"/>
    <n v="8940.91"/>
    <n v="14616.61"/>
    <n v="16282.39"/>
    <n v="13552.24"/>
    <n v="-899611.19"/>
    <n v="-202877.07"/>
    <n v="-112948.82"/>
    <n v="-88579.04"/>
    <n v="-70639.38"/>
    <n v="-58028.65"/>
    <n v="-60819.12"/>
    <n v="-1197546.31"/>
    <x v="1"/>
    <x v="1"/>
  </r>
  <r>
    <s v="487"/>
    <n v="81110"/>
    <s v="PORTLAND"/>
    <x v="0"/>
    <x v="0"/>
    <s v="403000"/>
    <s v="MISC GAS REVENUE"/>
    <s v="LATE PAYMENT CHARGE"/>
    <n v="-174503.63"/>
    <n v="-226950.87"/>
    <n v="-189548.94"/>
    <n v="-171208.63"/>
    <n v="-145160.79999999999"/>
    <n v="-112972.15"/>
    <n v="-60840.97"/>
    <n v="-53082.9"/>
    <n v="-48112.08"/>
    <n v="-46811.32"/>
    <n v="-70498.81"/>
    <n v="-120070.73"/>
    <n v="-161325.13"/>
    <n v="-196391.83"/>
    <n v="-172356.35"/>
    <n v="-163760.10999999999"/>
    <n v="-144705.13"/>
    <n v="-80204.429999999993"/>
    <n v="-48385.02"/>
    <n v="-47743.49"/>
    <n v="-44995.26"/>
    <n v="-47308.06"/>
    <n v="-67007.8"/>
    <n v="-105354.43"/>
    <n v="-169748.03"/>
    <n v="-186007.79"/>
    <n v="-174360.18"/>
    <n v="-174177.39"/>
    <n v="-136947"/>
    <n v="-94900.29"/>
    <n v="-43876.94"/>
    <n v="-45548.81"/>
    <n v="-43339.77"/>
    <n v="-52609.53"/>
    <n v="-75689.960000000006"/>
    <n v="-135550.07"/>
    <n v="-179143.73"/>
    <n v="-192595.12"/>
    <n v="-63249.78"/>
    <n v="946.01"/>
    <n v="116.92"/>
    <n v="237.68"/>
    <n v="48.95"/>
    <n v="46.28"/>
    <n v="19.170000000000002"/>
    <n v="-4465628.2500000009"/>
    <x v="0"/>
    <x v="3"/>
  </r>
  <r>
    <s v="487"/>
    <n v="81120"/>
    <s v="LINCOLN CITY"/>
    <x v="0"/>
    <x v="0"/>
    <s v="403000"/>
    <s v="MISC GAS REVENUE"/>
    <s v="LATE PAYMENT CHARGE"/>
    <n v="-3439.22"/>
    <n v="-3439.64"/>
    <n v="-2599.12"/>
    <n v="-2892.7"/>
    <n v="-2868.54"/>
    <n v="-2811.59"/>
    <n v="-1454.77"/>
    <n v="-1626.79"/>
    <n v="-1069.02"/>
    <n v="-1405.06"/>
    <n v="-1958.37"/>
    <n v="-2709.62"/>
    <n v="-3060.28"/>
    <n v="-3463.55"/>
    <n v="-2701.39"/>
    <n v="-2884.49"/>
    <n v="-2847.8"/>
    <n v="-1897.6"/>
    <n v="-1461.22"/>
    <n v="-1491.65"/>
    <n v="-1458.53"/>
    <n v="-1541.42"/>
    <n v="-1608.9"/>
    <n v="-2262.94"/>
    <n v="-2953.55"/>
    <n v="-3146.61"/>
    <n v="-2600.7399999999998"/>
    <n v="-2465.17"/>
    <n v="-2455.8200000000002"/>
    <n v="-1745.18"/>
    <n v="-1103.49"/>
    <n v="-1256.1199999999999"/>
    <n v="-1401.48"/>
    <n v="-1145.54"/>
    <n v="-1879.74"/>
    <n v="-2917.49"/>
    <n v="-3741.2"/>
    <n v="-3653.05"/>
    <n v="11.64"/>
    <n v="6"/>
    <m/>
    <m/>
    <n v="6"/>
    <n v="3"/>
    <m/>
    <n v="-87392.750000000015"/>
    <x v="0"/>
    <x v="3"/>
  </r>
  <r>
    <s v="487"/>
    <n v="81140"/>
    <s v="SALEM"/>
    <x v="0"/>
    <x v="0"/>
    <s v="403000"/>
    <s v="MISC GAS REVENUE"/>
    <s v="LATE PAYMENT CHARGE"/>
    <n v="-31844.22"/>
    <n v="-50298.720000000001"/>
    <n v="-41849.449999999997"/>
    <n v="-40975.800000000003"/>
    <n v="-35484.71"/>
    <n v="-29901.3"/>
    <n v="-17643.25"/>
    <n v="-13330.87"/>
    <n v="-14086.46"/>
    <n v="-12461.25"/>
    <n v="-13832.97"/>
    <n v="-24801.33"/>
    <n v="-35799.360000000001"/>
    <n v="-44530.48"/>
    <n v="-41729.68"/>
    <n v="-41859.519999999997"/>
    <n v="-37017.120000000003"/>
    <n v="-26081.87"/>
    <n v="-13245.8"/>
    <n v="-13925.04"/>
    <n v="-12882.59"/>
    <n v="-10212.68"/>
    <n v="-14421.71"/>
    <n v="-21194.18"/>
    <n v="-32200.89"/>
    <n v="-42496.26"/>
    <n v="-39744.75"/>
    <n v="-39164.769999999997"/>
    <n v="-35272.75"/>
    <n v="-25652.67"/>
    <n v="-12468.49"/>
    <n v="-11671.15"/>
    <n v="-11565.48"/>
    <n v="-11804.97"/>
    <n v="-15726.91"/>
    <n v="-30860.76"/>
    <n v="-38216.85"/>
    <n v="-43358.58"/>
    <n v="-34433.94"/>
    <n v="180.13"/>
    <n v="1003.25"/>
    <n v="15.87"/>
    <n v="9"/>
    <n v="-3.04"/>
    <n v="10.220000000000001"/>
    <n v="-1062834.1500000001"/>
    <x v="0"/>
    <x v="3"/>
  </r>
  <r>
    <s v="487"/>
    <n v="81150"/>
    <s v="ALBANY"/>
    <x v="0"/>
    <x v="0"/>
    <s v="403000"/>
    <s v="MISC GAS REVENUE"/>
    <s v="LATE PAYMENT CHARGE"/>
    <n v="-15023.41"/>
    <n v="-18629.46"/>
    <n v="-17645.490000000002"/>
    <n v="-14565.78"/>
    <n v="-13766.69"/>
    <n v="-12726.94"/>
    <n v="-5902.13"/>
    <n v="-5035.6499999999996"/>
    <n v="-4614.7700000000004"/>
    <n v="-4615.2"/>
    <n v="-7067.34"/>
    <n v="-10030.27"/>
    <n v="-15362.53"/>
    <n v="-18804.310000000001"/>
    <n v="-13745.65"/>
    <n v="-13512.29"/>
    <n v="-13198.37"/>
    <n v="-8485.27"/>
    <n v="-4742.53"/>
    <n v="-4588"/>
    <n v="-4822.84"/>
    <n v="-4321.3500000000004"/>
    <n v="-5202.05"/>
    <n v="-10937.68"/>
    <n v="-14391.7"/>
    <n v="-16981.11"/>
    <n v="-14921.62"/>
    <n v="-16216.52"/>
    <n v="-11965.86"/>
    <n v="-7561.47"/>
    <n v="-4476.04"/>
    <n v="-3800.4"/>
    <n v="-3983.84"/>
    <n v="-5056.76"/>
    <n v="-7413.33"/>
    <n v="-14056.96"/>
    <n v="-18302.849999999999"/>
    <n v="-18627.669999999998"/>
    <n v="-3506.94"/>
    <n v="13.76"/>
    <n v="13.41"/>
    <n v="12"/>
    <m/>
    <m/>
    <m/>
    <n v="-408569.9"/>
    <x v="0"/>
    <x v="3"/>
  </r>
  <r>
    <s v="487"/>
    <n v="81160"/>
    <s v="EUGENE"/>
    <x v="0"/>
    <x v="0"/>
    <s v="403000"/>
    <s v="MISC GAS REVENUE"/>
    <s v="LATE PAYMENT CHARGE"/>
    <n v="-13997.74"/>
    <n v="-18631.38"/>
    <n v="-16760.8"/>
    <n v="-14944.69"/>
    <n v="-12709.39"/>
    <n v="-11163.59"/>
    <n v="-6410.5"/>
    <n v="-6144.17"/>
    <n v="-4886.05"/>
    <n v="-4910.16"/>
    <n v="-6463.12"/>
    <n v="-10611.19"/>
    <n v="-14284.1"/>
    <n v="-17486.099999999999"/>
    <n v="-15546.48"/>
    <n v="-14871.27"/>
    <n v="-11710.08"/>
    <n v="-9014.6"/>
    <n v="-5074.6899999999996"/>
    <n v="-5676.61"/>
    <n v="-4950.7700000000004"/>
    <n v="-5056.51"/>
    <n v="-5619.54"/>
    <n v="-9094.0300000000007"/>
    <n v="-14876.75"/>
    <n v="-16238.76"/>
    <n v="-16457.12"/>
    <n v="-17403.669999999998"/>
    <n v="-12969.39"/>
    <n v="-9828.99"/>
    <n v="-5203.66"/>
    <n v="-4945.3999999999996"/>
    <n v="-4459.24"/>
    <n v="-5025.42"/>
    <n v="-6998.4"/>
    <n v="-15555.34"/>
    <n v="-18247.28"/>
    <n v="-19272.169999999998"/>
    <n v="-11674.51"/>
    <n v="74.59"/>
    <n v="3"/>
    <m/>
    <m/>
    <m/>
    <n v="51.3"/>
    <n v="-425044.76999999996"/>
    <x v="0"/>
    <x v="3"/>
  </r>
  <r>
    <s v="487"/>
    <n v="81170"/>
    <s v="THE DALLES OR"/>
    <x v="0"/>
    <x v="0"/>
    <s v="403000"/>
    <s v="MISC GAS REVENUE"/>
    <s v="LATE PAYMENT CHARGE"/>
    <n v="-2954.7"/>
    <n v="-3843.14"/>
    <n v="-3726.89"/>
    <n v="-3460.11"/>
    <n v="-2162.09"/>
    <n v="-1611.04"/>
    <n v="-1238.22"/>
    <n v="-381.12"/>
    <n v="-1250.27"/>
    <n v="-747.97"/>
    <n v="-1473.54"/>
    <n v="-1393.28"/>
    <n v="-2361.04"/>
    <n v="-3568.74"/>
    <n v="-3311.16"/>
    <n v="-2825.37"/>
    <n v="-2552.71"/>
    <n v="-1013.07"/>
    <n v="-1242.28"/>
    <n v="-1528.27"/>
    <n v="-1580.19"/>
    <n v="-1400.5"/>
    <n v="-1637.12"/>
    <n v="-1460.24"/>
    <n v="-2712.8"/>
    <n v="-2804.34"/>
    <n v="-2879.65"/>
    <n v="-3323.5"/>
    <n v="-2045.89"/>
    <n v="-1600.63"/>
    <n v="-966.26"/>
    <n v="-957.61"/>
    <n v="-735.53"/>
    <n v="-579.46"/>
    <n v="-1049.95"/>
    <n v="-2413.2800000000002"/>
    <n v="-3107.63"/>
    <n v="-3765.97"/>
    <n v="-1192.72"/>
    <n v="136.72"/>
    <m/>
    <m/>
    <m/>
    <m/>
    <m/>
    <n v="-78721.56"/>
    <x v="0"/>
    <x v="3"/>
  </r>
  <r>
    <s v="487"/>
    <n v="81190"/>
    <s v="ASTORIA"/>
    <x v="0"/>
    <x v="0"/>
    <s v="403000"/>
    <s v="MISC GAS REVENUE"/>
    <s v="LATE PAYMENT CHARGE"/>
    <n v="-4443.53"/>
    <n v="-4800.7"/>
    <n v="-4382.53"/>
    <n v="-4275.82"/>
    <n v="-5276.21"/>
    <n v="-3377.12"/>
    <n v="-1910.09"/>
    <n v="-1726.57"/>
    <n v="-1641.86"/>
    <n v="-1732.28"/>
    <n v="-1901.81"/>
    <n v="-3079.46"/>
    <n v="-4174.3900000000003"/>
    <n v="-5043.62"/>
    <n v="-3886.69"/>
    <n v="-5055.49"/>
    <n v="-4197.6099999999997"/>
    <n v="-3620.29"/>
    <n v="-1743.54"/>
    <n v="-1586.34"/>
    <n v="-1979.98"/>
    <n v="-1457.15"/>
    <n v="-2633.53"/>
    <n v="-3319.06"/>
    <n v="-3929"/>
    <n v="-5274.51"/>
    <n v="-4370.9799999999996"/>
    <n v="-4747.8599999999997"/>
    <n v="-4063.44"/>
    <n v="-3061.17"/>
    <n v="-1678.39"/>
    <n v="-1722.3"/>
    <n v="-1715.58"/>
    <n v="-1453.65"/>
    <n v="-2516.4499999999998"/>
    <n v="-3996.73"/>
    <n v="-4836.9799999999996"/>
    <n v="-5701.52"/>
    <n v="-2300.56"/>
    <n v="9.24"/>
    <n v="10.53"/>
    <n v="3"/>
    <m/>
    <m/>
    <m/>
    <n v="-128592.01999999996"/>
    <x v="0"/>
    <x v="3"/>
  </r>
  <r>
    <s v="487"/>
    <n v="81195"/>
    <s v="COOS BAY"/>
    <x v="0"/>
    <x v="0"/>
    <s v="403000"/>
    <s v="MISC GAS REVENUE"/>
    <s v="LATE PAYMENT CHARGE"/>
    <n v="-878.3"/>
    <n v="-1447.31"/>
    <n v="-1622.39"/>
    <n v="-772.79"/>
    <n v="-826.88"/>
    <n v="-808.91"/>
    <n v="-637.80999999999995"/>
    <n v="587.38"/>
    <n v="-331.03"/>
    <n v="-415.15"/>
    <n v="-721.38"/>
    <n v="-1275.05"/>
    <n v="-900.32"/>
    <n v="-1111.06"/>
    <n v="-849.37"/>
    <n v="-1123.53"/>
    <n v="-680.85"/>
    <n v="-583.74"/>
    <n v="-454.54"/>
    <n v="-506.28"/>
    <n v="-405.11"/>
    <n v="-277.02999999999997"/>
    <n v="-768.77"/>
    <n v="-570.67999999999995"/>
    <n v="-717.16"/>
    <n v="-1030.31"/>
    <n v="-800.07"/>
    <n v="-1254.1600000000001"/>
    <n v="-677.07"/>
    <n v="-808.01"/>
    <n v="-283.89"/>
    <n v="-367.1"/>
    <n v="-381.98"/>
    <n v="-318.7"/>
    <n v="-373.19"/>
    <n v="-662.15"/>
    <n v="-856.98"/>
    <n v="-806.52"/>
    <n v="-529.34"/>
    <m/>
    <m/>
    <m/>
    <n v="3"/>
    <m/>
    <m/>
    <n v="-27244.53"/>
    <x v="0"/>
    <x v="3"/>
  </r>
  <r>
    <s v="487"/>
    <n v="82230"/>
    <s v="VANCOUVER"/>
    <x v="0"/>
    <x v="0"/>
    <s v="403000"/>
    <s v="MISC GAS REVENUE"/>
    <s v="LATE PAYMENT CHARGE"/>
    <n v="-10786.4"/>
    <n v="-17429.61"/>
    <n v="-13843.29"/>
    <n v="-12073.27"/>
    <n v="-9733.2999999999993"/>
    <n v="-7614.02"/>
    <n v="-5211.07"/>
    <n v="-3955.83"/>
    <n v="-3462.85"/>
    <n v="-3132.52"/>
    <n v="-4633.8599999999997"/>
    <n v="-7256.22"/>
    <n v="-11184.56"/>
    <n v="-13834.73"/>
    <n v="-10662.09"/>
    <n v="-12065.71"/>
    <n v="-10482.030000000001"/>
    <n v="-3563.79"/>
    <n v="-3658.03"/>
    <n v="-3587.28"/>
    <n v="-3233.56"/>
    <n v="-3371.63"/>
    <n v="-4247.3900000000003"/>
    <n v="-6772.91"/>
    <n v="-10789.47"/>
    <n v="-12090.5"/>
    <n v="-11964.44"/>
    <n v="-12569.65"/>
    <n v="-7670.01"/>
    <n v="-5706.02"/>
    <n v="-3959.26"/>
    <n v="-3569.3"/>
    <n v="-2946.44"/>
    <n v="-3087.39"/>
    <n v="-4441.38"/>
    <n v="-9442.1299999999992"/>
    <n v="-13236.41"/>
    <n v="-13705.04"/>
    <n v="-6082.77"/>
    <n v="36.119999999999997"/>
    <n v="14.2"/>
    <n v="30.53"/>
    <n v="4"/>
    <n v="15.83"/>
    <m/>
    <n v="-306955.48"/>
    <x v="0"/>
    <x v="1"/>
  </r>
  <r>
    <s v="487"/>
    <n v="82280"/>
    <s v="THE DALLES WA"/>
    <x v="0"/>
    <x v="0"/>
    <s v="403000"/>
    <s v="MISC GAS REVENUE"/>
    <s v="LATE PAYMENT CHARGE"/>
    <n v="-225.92"/>
    <n v="-414.56"/>
    <n v="-296.67"/>
    <n v="-285.22000000000003"/>
    <n v="-218.54"/>
    <n v="-165.95"/>
    <n v="-155.59"/>
    <n v="-98.75"/>
    <n v="-82.91"/>
    <n v="-95.03"/>
    <n v="-126.07"/>
    <n v="-156.85"/>
    <n v="-232.49"/>
    <n v="-248.03"/>
    <n v="-272.35000000000002"/>
    <n v="-251.06"/>
    <n v="-164.65"/>
    <n v="-37.74"/>
    <n v="-130.26"/>
    <n v="-116.41"/>
    <n v="-119.02"/>
    <n v="-94.24"/>
    <n v="-180.95"/>
    <n v="-203.93"/>
    <n v="-189.64"/>
    <n v="-292.95"/>
    <n v="-293.97000000000003"/>
    <n v="-273.24"/>
    <n v="-133.56"/>
    <n v="-183.44"/>
    <n v="-128.49"/>
    <n v="-129.07"/>
    <n v="-88.96"/>
    <n v="-106.69"/>
    <n v="-151.24"/>
    <n v="-363.65"/>
    <n v="-302.67"/>
    <n v="-245.28"/>
    <n v="-9.1999999999999993"/>
    <m/>
    <m/>
    <m/>
    <m/>
    <m/>
    <m/>
    <n v="-7265.2399999999989"/>
    <x v="0"/>
    <x v="1"/>
  </r>
  <r>
    <s v="488"/>
    <n v="81110"/>
    <s v="PORTLAND"/>
    <x v="7"/>
    <x v="7"/>
    <s v="403000"/>
    <s v="MISC GAS REVENUE"/>
    <s v="ADDITIONAL LIFE INS"/>
    <m/>
    <m/>
    <m/>
    <m/>
    <m/>
    <m/>
    <m/>
    <m/>
    <m/>
    <m/>
    <m/>
    <m/>
    <m/>
    <m/>
    <m/>
    <m/>
    <m/>
    <m/>
    <n v="-4082.82"/>
    <n v="-15279.58"/>
    <n v="-860.66"/>
    <n v="-860.66"/>
    <n v="-860.66"/>
    <n v="-8660.66"/>
    <n v="-860.66"/>
    <n v="-860.66"/>
    <n v="-860.66"/>
    <n v="-860.66"/>
    <n v="-860.66"/>
    <n v="-860.66"/>
    <n v="-860.66"/>
    <n v="-860.66"/>
    <n v="-840.58"/>
    <n v="-944.85"/>
    <n v="-885.74"/>
    <n v="-842.6"/>
    <n v="-901.66"/>
    <n v="-865.66"/>
    <n v="-865.66"/>
    <n v="-865.66"/>
    <n v="-865.66"/>
    <n v="-865.66"/>
    <n v="-865.66"/>
    <n v="-865.66"/>
    <n v="-865.66"/>
    <n v="-48831.03000000005"/>
    <x v="0"/>
    <x v="3"/>
  </r>
  <r>
    <s v="488"/>
    <n v="81110"/>
    <s v="PORTLAND"/>
    <x v="8"/>
    <x v="8"/>
    <s v="403000"/>
    <s v="MISC GAS REVENUE"/>
    <s v="ADMIN EXPENSE TRANSF"/>
    <m/>
    <m/>
    <m/>
    <m/>
    <m/>
    <m/>
    <m/>
    <m/>
    <m/>
    <m/>
    <m/>
    <m/>
    <m/>
    <m/>
    <m/>
    <m/>
    <m/>
    <m/>
    <m/>
    <n v="-13251.99"/>
    <n v="-3843.75"/>
    <m/>
    <n v="-562.5"/>
    <n v="-6172.27"/>
    <n v="4672.2700000000004"/>
    <m/>
    <m/>
    <n v="-843.75"/>
    <n v="-562.5"/>
    <m/>
    <n v="-375"/>
    <n v="-1906.26"/>
    <m/>
    <n v="-937.5"/>
    <m/>
    <n v="-468.75"/>
    <n v="-906.25"/>
    <n v="-2468.75"/>
    <n v="-592.5"/>
    <m/>
    <m/>
    <m/>
    <m/>
    <n v="-1083.3599999999999"/>
    <m/>
    <n v="-29302.859999999997"/>
    <x v="0"/>
    <x v="3"/>
  </r>
  <r>
    <s v="488"/>
    <n v="81110"/>
    <s v="PORTLAND"/>
    <x v="9"/>
    <x v="9"/>
    <s v="403000"/>
    <s v="MISC GAS REVENUE"/>
    <s v="AUTOMATED PAYMENT CH"/>
    <n v="-2057.5"/>
    <n v="-3187.5"/>
    <n v="-3217.5"/>
    <n v="-2772.5"/>
    <n v="-2627.5"/>
    <n v="-2462.5"/>
    <n v="-1855"/>
    <n v="-1620"/>
    <n v="-1577.5"/>
    <n v="-1497.5"/>
    <n v="-1582.5"/>
    <n v="-1850"/>
    <n v="-2365"/>
    <n v="-2827.5"/>
    <n v="-2630"/>
    <n v="-2385"/>
    <n v="-2302.5"/>
    <n v="-2037.5"/>
    <n v="-1625"/>
    <n v="-1400"/>
    <n v="-1262.5"/>
    <n v="-1282.5"/>
    <n v="-1307.5"/>
    <n v="-1580"/>
    <n v="-1962.5"/>
    <n v="-2610"/>
    <n v="-2380"/>
    <n v="-2190"/>
    <n v="-2267.5"/>
    <n v="-1860"/>
    <n v="-1547.5"/>
    <n v="-1260"/>
    <n v="-1245"/>
    <n v="-1367.5"/>
    <n v="-1290"/>
    <n v="-1622.5"/>
    <n v="-1912.5"/>
    <n v="-2325"/>
    <n v="-2162.5"/>
    <n v="-925"/>
    <n v="-602.5"/>
    <n v="-635"/>
    <n v="-782.5"/>
    <n v="-745"/>
    <n v="-590"/>
    <n v="-81595"/>
    <x v="0"/>
    <x v="3"/>
  </r>
  <r>
    <s v="488"/>
    <n v="81110"/>
    <s v="PORTLAND"/>
    <x v="1"/>
    <x v="1"/>
    <s v="403000"/>
    <s v="MISC GAS REVENUE"/>
    <s v="FIELD COLLECTION CHA"/>
    <n v="-9640"/>
    <n v="-20660"/>
    <n v="-28900"/>
    <n v="-25240"/>
    <n v="-25900"/>
    <n v="-25320"/>
    <n v="-19140"/>
    <n v="-14320"/>
    <n v="-14460"/>
    <n v="-11180"/>
    <n v="-9960"/>
    <n v="-14320"/>
    <n v="-21900"/>
    <n v="-22960"/>
    <n v="-30875"/>
    <n v="-26180"/>
    <n v="-26980"/>
    <n v="-26815"/>
    <n v="-17000"/>
    <n v="-12720"/>
    <n v="-13060"/>
    <n v="-8940"/>
    <n v="-8560"/>
    <n v="-11240"/>
    <n v="-21440"/>
    <n v="-24080"/>
    <n v="-27660"/>
    <n v="-25140"/>
    <n v="-28980"/>
    <n v="-24120"/>
    <n v="-15080"/>
    <n v="-11880"/>
    <n v="-11600"/>
    <n v="-7100"/>
    <n v="-8240"/>
    <n v="-15640"/>
    <n v="-18620"/>
    <n v="-26235"/>
    <n v="-17860"/>
    <n v="-80"/>
    <n v="0"/>
    <n v="-20"/>
    <m/>
    <m/>
    <m/>
    <n v="-730045"/>
    <x v="0"/>
    <x v="3"/>
  </r>
  <r>
    <s v="488"/>
    <n v="81110"/>
    <s v="PORTLAND"/>
    <x v="10"/>
    <x v="10"/>
    <s v="403000"/>
    <s v="MISC GAS REVENUE"/>
    <s v="METER RENTALS"/>
    <n v="-664.63"/>
    <m/>
    <m/>
    <m/>
    <n v="-72.739999999999995"/>
    <m/>
    <n v="-836.58"/>
    <n v="-1124.8399999999999"/>
    <m/>
    <n v="-1310.67"/>
    <n v="-530.74"/>
    <n v="-1342.27"/>
    <n v="-2111.81"/>
    <n v="-939.15"/>
    <n v="-1859.91"/>
    <n v="-506.82"/>
    <m/>
    <n v="-268.69"/>
    <n v="-1297.42"/>
    <n v="-268.69"/>
    <n v="-3177.04"/>
    <n v="-3259.92"/>
    <n v="-1285.5899999999999"/>
    <n v="-369.51"/>
    <n v="-674.85"/>
    <n v="-436.11"/>
    <n v="-649.99"/>
    <n v="-1912.68"/>
    <n v="-860.45"/>
    <n v="-96.28"/>
    <n v="-6564.48"/>
    <n v="-1768.69"/>
    <n v="-619.42999999999995"/>
    <n v="-3504.09"/>
    <n v="940.18"/>
    <n v="-997.07"/>
    <n v="-1221.33"/>
    <n v="-12835.9"/>
    <n v="-4756.29"/>
    <n v="-1090.8499999999999"/>
    <n v="-2094.73"/>
    <n v="-3766.7"/>
    <n v="-103.41"/>
    <n v="-1325.59"/>
    <n v="-83.6"/>
    <n v="-65649.36"/>
    <x v="0"/>
    <x v="3"/>
  </r>
  <r>
    <s v="488"/>
    <n v="81110"/>
    <s v="PORTLAND"/>
    <x v="11"/>
    <x v="11"/>
    <s v="403000"/>
    <s v="MISC GAS REVENUE"/>
    <s v="RECONN CHG-CR-AFTER"/>
    <n v="-320"/>
    <n v="-80"/>
    <n v="-320"/>
    <n v="-160"/>
    <n v="-80"/>
    <n v="-240"/>
    <n v="-160"/>
    <n v="-180"/>
    <n v="-80"/>
    <n v="-480"/>
    <n v="-320"/>
    <m/>
    <n v="-280"/>
    <n v="-100"/>
    <n v="-480"/>
    <n v="-160"/>
    <n v="-160"/>
    <n v="-160"/>
    <m/>
    <m/>
    <n v="-260"/>
    <n v="-80"/>
    <n v="-240"/>
    <n v="-160"/>
    <n v="-80"/>
    <m/>
    <n v="-180"/>
    <n v="-80"/>
    <n v="-160"/>
    <m/>
    <n v="-80"/>
    <n v="-80"/>
    <n v="-160"/>
    <n v="-320"/>
    <n v="-160"/>
    <n v="-80"/>
    <m/>
    <n v="-80"/>
    <n v="-160"/>
    <m/>
    <m/>
    <m/>
    <m/>
    <m/>
    <m/>
    <n v="-6120"/>
    <x v="0"/>
    <x v="3"/>
  </r>
  <r>
    <s v="488"/>
    <n v="81110"/>
    <s v="PORTLAND"/>
    <x v="12"/>
    <x v="12"/>
    <s v="403000"/>
    <s v="MISC GAS REVENUE"/>
    <s v="RECONN CHG-CR-DURING"/>
    <n v="-7300"/>
    <n v="-12940"/>
    <n v="-18190"/>
    <n v="-18860"/>
    <n v="-17120"/>
    <n v="-15310"/>
    <n v="-12720"/>
    <n v="-9540"/>
    <n v="-10600"/>
    <n v="-13490"/>
    <n v="-14450"/>
    <n v="-12360"/>
    <n v="-15600"/>
    <n v="-19910"/>
    <n v="-21430"/>
    <n v="-18865.91"/>
    <n v="-16860"/>
    <n v="-17490"/>
    <n v="-12240"/>
    <n v="-9600"/>
    <n v="-9160"/>
    <n v="-11030"/>
    <n v="-12453.86"/>
    <n v="-11700"/>
    <n v="-13030"/>
    <n v="-14030"/>
    <n v="-17040"/>
    <n v="-16225"/>
    <n v="-16340"/>
    <n v="-16040"/>
    <n v="-10625"/>
    <n v="-7200"/>
    <n v="-7950"/>
    <n v="-12790"/>
    <n v="-11300"/>
    <n v="-10929.13"/>
    <n v="-11240"/>
    <n v="-15120"/>
    <n v="-13220"/>
    <n v="-2300"/>
    <n v="-450"/>
    <n v="-420"/>
    <n v="-90"/>
    <n v="-240"/>
    <n v="-90"/>
    <n v="-535888.9"/>
    <x v="0"/>
    <x v="3"/>
  </r>
  <r>
    <s v="488"/>
    <n v="81110"/>
    <s v="PORTLAND"/>
    <x v="13"/>
    <x v="13"/>
    <s v="403000"/>
    <s v="MISC GAS REVENUE"/>
    <s v="RECONN CHG-SEAS-AFTE"/>
    <m/>
    <m/>
    <n v="-80"/>
    <m/>
    <m/>
    <m/>
    <m/>
    <m/>
    <m/>
    <m/>
    <m/>
    <m/>
    <m/>
    <m/>
    <m/>
    <m/>
    <m/>
    <m/>
    <m/>
    <m/>
    <m/>
    <m/>
    <m/>
    <m/>
    <m/>
    <m/>
    <m/>
    <m/>
    <m/>
    <n v="-80"/>
    <m/>
    <m/>
    <m/>
    <m/>
    <m/>
    <m/>
    <m/>
    <m/>
    <m/>
    <m/>
    <m/>
    <m/>
    <m/>
    <m/>
    <m/>
    <n v="-160"/>
    <x v="0"/>
    <x v="3"/>
  </r>
  <r>
    <s v="488"/>
    <n v="81110"/>
    <s v="PORTLAND"/>
    <x v="14"/>
    <x v="14"/>
    <s v="403000"/>
    <s v="MISC GAS REVENUE"/>
    <s v="RECONN CHG-SEAS-DURI"/>
    <n v="-690"/>
    <n v="-120"/>
    <n v="-270"/>
    <n v="-180"/>
    <n v="-300"/>
    <n v="-630"/>
    <n v="-150"/>
    <n v="-180"/>
    <n v="-180"/>
    <n v="-960"/>
    <n v="-1230"/>
    <n v="-1050"/>
    <n v="-420"/>
    <n v="30"/>
    <n v="-180"/>
    <n v="-180"/>
    <n v="-180"/>
    <n v="-420"/>
    <n v="-90"/>
    <n v="-210"/>
    <n v="-150"/>
    <n v="-930"/>
    <n v="-900"/>
    <n v="-930"/>
    <n v="-420"/>
    <n v="-240"/>
    <n v="-210"/>
    <n v="-60"/>
    <n v="-240"/>
    <n v="-300"/>
    <n v="-120"/>
    <n v="-180"/>
    <n v="-300"/>
    <n v="-840"/>
    <n v="-1200"/>
    <n v="-480"/>
    <n v="-300"/>
    <n v="-60"/>
    <n v="-90"/>
    <n v="-90"/>
    <n v="-60"/>
    <n v="-120"/>
    <n v="-210"/>
    <n v="-150"/>
    <n v="-60"/>
    <n v="-16230"/>
    <x v="0"/>
    <x v="3"/>
  </r>
  <r>
    <s v="488"/>
    <n v="81110"/>
    <s v="PORTLAND"/>
    <x v="2"/>
    <x v="2"/>
    <s v="403000"/>
    <s v="MISC GAS REVENUE"/>
    <s v="RENT - UTILITY PROP"/>
    <n v="-12600"/>
    <n v="-24600"/>
    <n v="-29740"/>
    <n v="-23700"/>
    <n v="-21200"/>
    <n v="-18000"/>
    <n v="-13100"/>
    <n v="-6600"/>
    <n v="-7800"/>
    <n v="-10800"/>
    <n v="-13400"/>
    <n v="-15300"/>
    <n v="-23100"/>
    <n v="-22700"/>
    <n v="-29700"/>
    <n v="-20000"/>
    <n v="-20100"/>
    <n v="-16400"/>
    <n v="-11070"/>
    <n v="-7670"/>
    <n v="-8900"/>
    <n v="-10200"/>
    <n v="-10200"/>
    <n v="-12770"/>
    <n v="-23400"/>
    <n v="-25800"/>
    <n v="-30200"/>
    <n v="-22700"/>
    <n v="-20600"/>
    <n v="-15600"/>
    <n v="-11500"/>
    <n v="-7200"/>
    <n v="-7500"/>
    <n v="-10700"/>
    <n v="-11700"/>
    <n v="-18200"/>
    <n v="-22798"/>
    <n v="-27200"/>
    <n v="-17700"/>
    <n v="-1500"/>
    <m/>
    <n v="-100"/>
    <n v="-100"/>
    <n v="-100"/>
    <m/>
    <n v="-664248"/>
    <x v="0"/>
    <x v="3"/>
  </r>
  <r>
    <s v="488"/>
    <n v="81110"/>
    <s v="PORTLAND"/>
    <x v="15"/>
    <x v="15"/>
    <s v="403000"/>
    <s v="MISC GAS REVENUE"/>
    <s v="RENTAL INCOME-GASCO"/>
    <n v="-900"/>
    <n v="-1400"/>
    <n v="-1500"/>
    <n v="-2300"/>
    <n v="-1200"/>
    <n v="-1000"/>
    <n v="-300"/>
    <n v="-800"/>
    <n v="-500"/>
    <n v="-400"/>
    <n v="-700"/>
    <n v="-900"/>
    <n v="-900"/>
    <n v="-1000"/>
    <n v="-2100"/>
    <n v="-600"/>
    <n v="-1300"/>
    <n v="-900"/>
    <n v="-600"/>
    <n v="-300"/>
    <n v="-300"/>
    <n v="-200"/>
    <n v="-400"/>
    <n v="-600"/>
    <n v="-1800"/>
    <n v="-1000"/>
    <n v="-900"/>
    <n v="-600"/>
    <n v="-600"/>
    <n v="-400"/>
    <n v="-400"/>
    <n v="-100"/>
    <n v="0"/>
    <n v="-1100"/>
    <n v="-800"/>
    <n v="-600"/>
    <n v="-900"/>
    <n v="-1900"/>
    <n v="-1900"/>
    <m/>
    <m/>
    <m/>
    <m/>
    <m/>
    <n v="-100"/>
    <n v="-34200"/>
    <x v="0"/>
    <x v="3"/>
  </r>
  <r>
    <s v="488"/>
    <n v="81110"/>
    <s v="PORTLAND"/>
    <x v="16"/>
    <x v="16"/>
    <s v="403000"/>
    <s v="MISC GAS REVENUE"/>
    <s v="RETURNED CHECK CHARG"/>
    <n v="-6570"/>
    <n v="-7455"/>
    <n v="-6930"/>
    <n v="-6690"/>
    <n v="-6225"/>
    <n v="-6345"/>
    <n v="-5670"/>
    <n v="-5205"/>
    <n v="-5670"/>
    <n v="-5460"/>
    <n v="-5640"/>
    <n v="-6090"/>
    <n v="-6690"/>
    <n v="-8715"/>
    <n v="-7275"/>
    <n v="-6855"/>
    <n v="-5895"/>
    <n v="-5670"/>
    <n v="-5115"/>
    <n v="-5085"/>
    <n v="-5310"/>
    <n v="-5220"/>
    <n v="-5505"/>
    <n v="-6015"/>
    <n v="-7545"/>
    <n v="-7935"/>
    <n v="-7545"/>
    <n v="-6555"/>
    <n v="-6750"/>
    <n v="-6540"/>
    <n v="-5355"/>
    <n v="-6270"/>
    <n v="-5655"/>
    <n v="-5910"/>
    <n v="-6300"/>
    <n v="-7155"/>
    <n v="-9135"/>
    <n v="-9105"/>
    <n v="-7740"/>
    <n v="-6540"/>
    <n v="-4830"/>
    <n v="-3945"/>
    <n v="-3615"/>
    <n v="-4035"/>
    <n v="-4005"/>
    <n v="-279765"/>
    <x v="0"/>
    <x v="3"/>
  </r>
  <r>
    <s v="488"/>
    <n v="81110"/>
    <s v="PORTLAND"/>
    <x v="17"/>
    <x v="17"/>
    <s v="403000"/>
    <s v="MISC GAS REVENUE"/>
    <s v="SUMMARY BILL SVCS"/>
    <n v="-609"/>
    <n v="-530"/>
    <n v="-582"/>
    <n v="-523"/>
    <n v="-477"/>
    <n v="-712"/>
    <n v="-556"/>
    <n v="-549"/>
    <n v="-635"/>
    <n v="-578"/>
    <n v="-566"/>
    <n v="-571"/>
    <n v="-571"/>
    <n v="-566"/>
    <n v="-570"/>
    <n v="-553"/>
    <n v="-548"/>
    <n v="-593"/>
    <n v="-557"/>
    <n v="-553"/>
    <n v="-523"/>
    <n v="-939"/>
    <n v="-600"/>
    <n v="-585"/>
    <n v="-583"/>
    <n v="-628"/>
    <n v="-704"/>
    <n v="-614"/>
    <n v="-591"/>
    <n v="-598"/>
    <n v="-580"/>
    <n v="-508"/>
    <n v="-505"/>
    <n v="-529"/>
    <n v="-493"/>
    <n v="-477"/>
    <n v="-459"/>
    <n v="-1307"/>
    <n v="-607"/>
    <n v="-584"/>
    <n v="-1820"/>
    <n v="-721"/>
    <n v="-797"/>
    <n v="-799"/>
    <n v="-708"/>
    <n v="-28658"/>
    <x v="0"/>
    <x v="3"/>
  </r>
  <r>
    <s v="488"/>
    <n v="81120"/>
    <s v="LINCOLN CITY"/>
    <x v="9"/>
    <x v="9"/>
    <s v="403000"/>
    <s v="MISC GAS REVENUE"/>
    <s v="AUTOMATED PAYMENT CH"/>
    <n v="-52.5"/>
    <n v="-70"/>
    <n v="-47.5"/>
    <n v="-30"/>
    <n v="-70"/>
    <n v="-72.5"/>
    <n v="-60"/>
    <n v="-37.5"/>
    <n v="-30"/>
    <n v="-42.5"/>
    <n v="-42.5"/>
    <n v="-47.5"/>
    <n v="-55"/>
    <n v="-42.5"/>
    <n v="-37.5"/>
    <n v="-40"/>
    <n v="-40"/>
    <n v="-55"/>
    <n v="-35"/>
    <n v="-17.5"/>
    <n v="-32.5"/>
    <n v="-32.5"/>
    <n v="-37.5"/>
    <n v="-60"/>
    <n v="-45"/>
    <n v="-37.5"/>
    <n v="-60"/>
    <n v="-42.5"/>
    <n v="-47.5"/>
    <n v="-42.5"/>
    <n v="-37.5"/>
    <n v="-35"/>
    <n v="-27.5"/>
    <n v="-35"/>
    <n v="-50"/>
    <n v="-25"/>
    <n v="-67.5"/>
    <n v="-67.5"/>
    <n v="-45"/>
    <n v="-30"/>
    <n v="-20"/>
    <n v="-25"/>
    <n v="-22.5"/>
    <n v="-5"/>
    <n v="-12.5"/>
    <n v="-1867.5"/>
    <x v="0"/>
    <x v="3"/>
  </r>
  <r>
    <s v="488"/>
    <n v="81120"/>
    <s v="LINCOLN CITY"/>
    <x v="1"/>
    <x v="1"/>
    <s v="403000"/>
    <s v="MISC GAS REVENUE"/>
    <s v="FIELD COLLECTION CHA"/>
    <n v="-320"/>
    <n v="-440"/>
    <n v="-460"/>
    <n v="-400"/>
    <n v="-480"/>
    <n v="-340"/>
    <n v="-300"/>
    <n v="-240"/>
    <n v="-240"/>
    <n v="-380"/>
    <n v="-240"/>
    <n v="-420"/>
    <n v="-380"/>
    <n v="-220"/>
    <n v="-360"/>
    <n v="-240"/>
    <n v="-500"/>
    <n v="-340"/>
    <n v="-200"/>
    <n v="-280"/>
    <n v="-180"/>
    <n v="-80"/>
    <n v="-300"/>
    <n v="-260"/>
    <n v="-520"/>
    <n v="-640"/>
    <n v="-320"/>
    <n v="-280"/>
    <n v="-500"/>
    <n v="-400"/>
    <n v="-260"/>
    <n v="-240"/>
    <n v="-200"/>
    <n v="-200"/>
    <n v="-200"/>
    <n v="-200"/>
    <n v="-560"/>
    <n v="-380"/>
    <n v="-280"/>
    <m/>
    <m/>
    <m/>
    <m/>
    <m/>
    <m/>
    <n v="-12780"/>
    <x v="0"/>
    <x v="3"/>
  </r>
  <r>
    <s v="488"/>
    <n v="81120"/>
    <s v="LINCOLN CITY"/>
    <x v="10"/>
    <x v="10"/>
    <s v="403000"/>
    <s v="MISC GAS REVENUE"/>
    <s v="METER RENTAL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-295.57"/>
    <n v="295.57"/>
    <m/>
    <m/>
    <m/>
    <n v="0"/>
    <x v="0"/>
    <x v="3"/>
  </r>
  <r>
    <s v="488"/>
    <n v="81120"/>
    <s v="LINCOLN CITY"/>
    <x v="12"/>
    <x v="12"/>
    <s v="403000"/>
    <s v="MISC GAS REVENUE"/>
    <s v="RECONN CHG-CR-DURING"/>
    <n v="-270"/>
    <n v="-120"/>
    <n v="-330"/>
    <n v="-270"/>
    <n v="-240"/>
    <n v="-210"/>
    <n v="-240"/>
    <n v="-120"/>
    <n v="-150"/>
    <n v="-240"/>
    <n v="-240"/>
    <n v="-280"/>
    <n v="-180"/>
    <n v="-300"/>
    <n v="-560"/>
    <n v="-210"/>
    <n v="-120"/>
    <n v="-210"/>
    <n v="-300"/>
    <n v="-30"/>
    <n v="-180"/>
    <n v="-120"/>
    <n v="-210"/>
    <n v="-60"/>
    <n v="-150"/>
    <n v="-150"/>
    <n v="-240"/>
    <n v="-90"/>
    <n v="-120"/>
    <n v="-150"/>
    <n v="-120"/>
    <n v="-90"/>
    <n v="-60"/>
    <n v="-210"/>
    <n v="-120"/>
    <n v="-90"/>
    <n v="-270"/>
    <n v="-150"/>
    <n v="-60"/>
    <n v="-180"/>
    <m/>
    <n v="-30"/>
    <m/>
    <m/>
    <m/>
    <n v="-7470"/>
    <x v="0"/>
    <x v="3"/>
  </r>
  <r>
    <s v="488"/>
    <n v="81120"/>
    <s v="LINCOLN CITY"/>
    <x v="14"/>
    <x v="14"/>
    <s v="403000"/>
    <s v="MISC GAS REVENUE"/>
    <s v="RECONN CHG-SEAS-DURI"/>
    <n v="-60"/>
    <m/>
    <m/>
    <m/>
    <m/>
    <m/>
    <m/>
    <m/>
    <m/>
    <m/>
    <n v="-30"/>
    <m/>
    <m/>
    <m/>
    <n v="-30"/>
    <n v="-30"/>
    <m/>
    <m/>
    <n v="-30"/>
    <m/>
    <m/>
    <n v="-30"/>
    <n v="-30"/>
    <n v="-30"/>
    <m/>
    <m/>
    <m/>
    <m/>
    <n v="-30"/>
    <m/>
    <n v="-30"/>
    <m/>
    <n v="-30"/>
    <n v="-60"/>
    <n v="-30"/>
    <m/>
    <n v="-30"/>
    <n v="-30"/>
    <n v="-60"/>
    <m/>
    <m/>
    <m/>
    <n v="-30"/>
    <n v="-30"/>
    <m/>
    <n v="-630"/>
    <x v="0"/>
    <x v="3"/>
  </r>
  <r>
    <s v="488"/>
    <n v="81120"/>
    <s v="LINCOLN CITY"/>
    <x v="2"/>
    <x v="2"/>
    <s v="403000"/>
    <s v="MISC GAS REVENUE"/>
    <s v="RENT - UTILITY PROP"/>
    <m/>
    <n v="-500"/>
    <n v="-400"/>
    <n v="-100"/>
    <n v="-400"/>
    <m/>
    <m/>
    <n v="-200"/>
    <n v="-100"/>
    <n v="-400"/>
    <n v="-100"/>
    <m/>
    <n v="-300"/>
    <n v="-100"/>
    <n v="-300"/>
    <m/>
    <n v="-300"/>
    <n v="-100"/>
    <m/>
    <m/>
    <m/>
    <m/>
    <n v="-100"/>
    <m/>
    <n v="-100"/>
    <n v="-100"/>
    <n v="-300"/>
    <n v="-400"/>
    <n v="-400"/>
    <n v="-200"/>
    <m/>
    <m/>
    <n v="-200"/>
    <n v="-100"/>
    <n v="-100"/>
    <n v="-200"/>
    <n v="-300"/>
    <n v="-100"/>
    <n v="-200"/>
    <m/>
    <m/>
    <m/>
    <m/>
    <m/>
    <m/>
    <n v="-6100"/>
    <x v="0"/>
    <x v="3"/>
  </r>
  <r>
    <s v="488"/>
    <n v="81120"/>
    <s v="LINCOLN CITY"/>
    <x v="15"/>
    <x v="15"/>
    <s v="403000"/>
    <s v="MISC GAS REVENUE"/>
    <s v="RENTAL INCOME-GASCO"/>
    <m/>
    <m/>
    <m/>
    <m/>
    <m/>
    <m/>
    <m/>
    <m/>
    <m/>
    <m/>
    <m/>
    <n v="-100"/>
    <m/>
    <m/>
    <m/>
    <m/>
    <n v="-100"/>
    <n v="-100"/>
    <m/>
    <m/>
    <m/>
    <n v="-100"/>
    <m/>
    <n v="-100"/>
    <m/>
    <m/>
    <n v="-100"/>
    <m/>
    <m/>
    <m/>
    <m/>
    <m/>
    <m/>
    <m/>
    <m/>
    <m/>
    <m/>
    <m/>
    <m/>
    <m/>
    <m/>
    <m/>
    <m/>
    <m/>
    <m/>
    <n v="-600"/>
    <x v="0"/>
    <x v="3"/>
  </r>
  <r>
    <s v="488"/>
    <n v="81120"/>
    <s v="LINCOLN CITY"/>
    <x v="16"/>
    <x v="16"/>
    <s v="403000"/>
    <s v="MISC GAS REVENUE"/>
    <s v="RETURNED CHECK CHARG"/>
    <n v="-90"/>
    <n v="-120"/>
    <n v="-45"/>
    <n v="-105"/>
    <n v="-60"/>
    <n v="-45"/>
    <n v="-120"/>
    <n v="0"/>
    <n v="-60"/>
    <n v="-105"/>
    <n v="-60"/>
    <n v="-75"/>
    <n v="-165"/>
    <n v="-120"/>
    <n v="-60"/>
    <n v="-75"/>
    <n v="-45"/>
    <n v="-105"/>
    <n v="-60"/>
    <n v="-60"/>
    <n v="-30"/>
    <n v="-105"/>
    <n v="-60"/>
    <n v="-75"/>
    <n v="-120"/>
    <n v="-120"/>
    <n v="-255"/>
    <n v="-30"/>
    <n v="-60"/>
    <n v="-90"/>
    <n v="-150"/>
    <n v="-60"/>
    <n v="-45"/>
    <n v="-105"/>
    <n v="-75"/>
    <n v="-90"/>
    <n v="-165"/>
    <n v="-210"/>
    <n v="-105"/>
    <n v="-75"/>
    <n v="-120"/>
    <n v="-135"/>
    <n v="-180"/>
    <n v="-105"/>
    <n v="-60"/>
    <n v="-4200"/>
    <x v="0"/>
    <x v="3"/>
  </r>
  <r>
    <s v="488"/>
    <n v="81120"/>
    <s v="LINCOLN CITY"/>
    <x v="17"/>
    <x v="17"/>
    <s v="403000"/>
    <s v="MISC GAS REVENUE"/>
    <s v="SUMMARY BILL SVCS"/>
    <n v="-15"/>
    <n v="-21"/>
    <n v="-16"/>
    <n v="-16"/>
    <n v="-15"/>
    <n v="-16"/>
    <n v="-16"/>
    <n v="-16"/>
    <n v="-16"/>
    <n v="-16"/>
    <n v="-16"/>
    <n v="-16"/>
    <n v="-16"/>
    <n v="-16"/>
    <n v="-16"/>
    <n v="-16"/>
    <n v="-16"/>
    <n v="-22"/>
    <n v="-17"/>
    <n v="-17"/>
    <n v="-17"/>
    <n v="-17"/>
    <n v="-17"/>
    <n v="-17"/>
    <n v="-17"/>
    <n v="-17"/>
    <n v="-17"/>
    <n v="-17"/>
    <n v="-17"/>
    <n v="-17"/>
    <n v="-17"/>
    <n v="-17"/>
    <n v="-17"/>
    <n v="-17"/>
    <n v="-17"/>
    <n v="-17"/>
    <n v="-16"/>
    <n v="-16"/>
    <n v="-16"/>
    <n v="-16"/>
    <n v="-16"/>
    <n v="-16"/>
    <n v="-16"/>
    <n v="-16"/>
    <n v="-15"/>
    <n v="-746"/>
    <x v="0"/>
    <x v="3"/>
  </r>
  <r>
    <s v="488"/>
    <n v="81140"/>
    <s v="SALEM"/>
    <x v="9"/>
    <x v="9"/>
    <s v="403000"/>
    <s v="MISC GAS REVENUE"/>
    <s v="AUTOMATED PAYMENT CH"/>
    <n v="-572.5"/>
    <n v="-690"/>
    <n v="-797.5"/>
    <n v="-730"/>
    <n v="-680"/>
    <n v="-655"/>
    <n v="-527.5"/>
    <n v="-517.5"/>
    <n v="-375"/>
    <n v="-425"/>
    <n v="-342.5"/>
    <n v="-390"/>
    <n v="-530"/>
    <n v="-732.5"/>
    <n v="-722.5"/>
    <n v="-622.5"/>
    <n v="-585"/>
    <n v="-547.5"/>
    <n v="-462.5"/>
    <n v="-402.5"/>
    <n v="-315"/>
    <n v="-280"/>
    <n v="-352.5"/>
    <n v="-305"/>
    <n v="-410"/>
    <n v="-595"/>
    <n v="-627.5"/>
    <n v="-485"/>
    <n v="-545"/>
    <n v="-472.5"/>
    <n v="-392.5"/>
    <n v="-347.5"/>
    <n v="-292.5"/>
    <n v="-345"/>
    <n v="-257.5"/>
    <n v="-380"/>
    <n v="-485"/>
    <n v="-515"/>
    <n v="-625"/>
    <n v="-277.5"/>
    <n v="-267.5"/>
    <n v="-155"/>
    <n v="-192.5"/>
    <n v="-212.5"/>
    <n v="-142.5"/>
    <n v="-20582.5"/>
    <x v="0"/>
    <x v="3"/>
  </r>
  <r>
    <s v="488"/>
    <n v="81140"/>
    <s v="SALEM"/>
    <x v="1"/>
    <x v="1"/>
    <s v="403000"/>
    <s v="MISC GAS REVENUE"/>
    <s v="FIELD COLLECTION CHA"/>
    <n v="-2580"/>
    <n v="-5440"/>
    <n v="-7400"/>
    <n v="-6180"/>
    <n v="-6840"/>
    <n v="-6380"/>
    <n v="-5660"/>
    <n v="-4960"/>
    <n v="-4140"/>
    <n v="-3540"/>
    <n v="-2800"/>
    <n v="-3360"/>
    <n v="-4260"/>
    <n v="-6220"/>
    <n v="-6900"/>
    <n v="-6540"/>
    <n v="-5820"/>
    <n v="-6400"/>
    <n v="-5120"/>
    <n v="-4540"/>
    <n v="-3720"/>
    <n v="-3300"/>
    <n v="-2560"/>
    <n v="-2340"/>
    <n v="-3580"/>
    <n v="-6040"/>
    <n v="-7480"/>
    <n v="-6000"/>
    <n v="-7220"/>
    <n v="-5620"/>
    <n v="-4860"/>
    <n v="-3660"/>
    <n v="-3240"/>
    <n v="-2480"/>
    <n v="-2140"/>
    <n v="-2500"/>
    <n v="-5180"/>
    <n v="-5960"/>
    <n v="-6460"/>
    <n v="-40"/>
    <m/>
    <n v="20"/>
    <n v="-20"/>
    <m/>
    <m/>
    <n v="-189460"/>
    <x v="0"/>
    <x v="3"/>
  </r>
  <r>
    <s v="488"/>
    <n v="81140"/>
    <s v="SALEM"/>
    <x v="10"/>
    <x v="10"/>
    <s v="403000"/>
    <s v="MISC GAS REVENUE"/>
    <s v="METER RENTALS"/>
    <m/>
    <m/>
    <m/>
    <n v="-432.7"/>
    <m/>
    <m/>
    <m/>
    <n v="-563.67999999999995"/>
    <n v="-607.65"/>
    <m/>
    <m/>
    <m/>
    <n v="-1041.93"/>
    <n v="-993.8"/>
    <n v="-808.46"/>
    <m/>
    <n v="-477.56"/>
    <m/>
    <m/>
    <m/>
    <m/>
    <m/>
    <n v="-568.98"/>
    <m/>
    <m/>
    <m/>
    <m/>
    <m/>
    <m/>
    <n v="-410.35"/>
    <n v="-905.12"/>
    <n v="-2918.19"/>
    <n v="-187.08"/>
    <m/>
    <m/>
    <m/>
    <n v="-368.54"/>
    <n v="-465.24"/>
    <m/>
    <m/>
    <n v="-296.92"/>
    <n v="-443.21"/>
    <n v="-2559.7600000000002"/>
    <n v="-276.01"/>
    <n v="276.01"/>
    <n v="-14049.17"/>
    <x v="0"/>
    <x v="3"/>
  </r>
  <r>
    <s v="488"/>
    <n v="81140"/>
    <s v="SALEM"/>
    <x v="11"/>
    <x v="11"/>
    <s v="403000"/>
    <s v="MISC GAS REVENUE"/>
    <s v="RECONN CHG-CR-AFTER"/>
    <m/>
    <m/>
    <n v="-180"/>
    <m/>
    <m/>
    <n v="-80"/>
    <m/>
    <n v="-80"/>
    <m/>
    <n v="-80"/>
    <m/>
    <m/>
    <m/>
    <n v="-100"/>
    <m/>
    <m/>
    <m/>
    <m/>
    <m/>
    <m/>
    <m/>
    <m/>
    <m/>
    <n v="-160"/>
    <m/>
    <m/>
    <m/>
    <m/>
    <m/>
    <m/>
    <m/>
    <m/>
    <n v="-80"/>
    <n v="-160"/>
    <m/>
    <m/>
    <m/>
    <m/>
    <m/>
    <m/>
    <m/>
    <m/>
    <m/>
    <m/>
    <m/>
    <n v="-920"/>
    <x v="0"/>
    <x v="3"/>
  </r>
  <r>
    <s v="488"/>
    <n v="81140"/>
    <s v="SALEM"/>
    <x v="12"/>
    <x v="12"/>
    <s v="403000"/>
    <s v="MISC GAS REVENUE"/>
    <s v="RECONN CHG-CR-DURING"/>
    <n v="-2250"/>
    <n v="-3030"/>
    <n v="-3940"/>
    <n v="-4380"/>
    <n v="-4170"/>
    <n v="-4830"/>
    <n v="-3420"/>
    <n v="-3150"/>
    <n v="-2550"/>
    <n v="-3740"/>
    <n v="-4650"/>
    <n v="-3280"/>
    <n v="-2580"/>
    <n v="-4570"/>
    <n v="-5220"/>
    <n v="-4020"/>
    <n v="-4070"/>
    <n v="-3840"/>
    <n v="-2420"/>
    <n v="-2280"/>
    <n v="-2100"/>
    <n v="-3560"/>
    <n v="-3480"/>
    <n v="-3340"/>
    <n v="-2340"/>
    <n v="-2780"/>
    <n v="-3420"/>
    <n v="-3100"/>
    <n v="-3240"/>
    <n v="-3420"/>
    <n v="-2400"/>
    <n v="-1710"/>
    <n v="-2010"/>
    <n v="-3220"/>
    <n v="-4300"/>
    <n v="-2410"/>
    <n v="-2680"/>
    <n v="-4110"/>
    <n v="-4040"/>
    <n v="-1270"/>
    <n v="-240"/>
    <n v="-90"/>
    <m/>
    <m/>
    <n v="-60"/>
    <n v="-131710"/>
    <x v="0"/>
    <x v="3"/>
  </r>
  <r>
    <s v="488"/>
    <n v="81140"/>
    <s v="SALEM"/>
    <x v="14"/>
    <x v="14"/>
    <s v="403000"/>
    <s v="MISC GAS REVENUE"/>
    <s v="RECONN CHG-SEAS-DURI"/>
    <n v="-270"/>
    <n v="-90"/>
    <n v="-30"/>
    <n v="-60"/>
    <n v="-90"/>
    <n v="-90"/>
    <n v="-60"/>
    <n v="-120"/>
    <n v="-90"/>
    <n v="-150"/>
    <n v="-360"/>
    <n v="-450"/>
    <n v="-180"/>
    <n v="-30"/>
    <n v="-60"/>
    <m/>
    <n v="-60"/>
    <n v="-150"/>
    <n v="-30"/>
    <n v="-30"/>
    <n v="-60"/>
    <n v="-120"/>
    <n v="-300"/>
    <n v="-480"/>
    <n v="-150"/>
    <n v="-30"/>
    <n v="-90"/>
    <n v="-60"/>
    <m/>
    <n v="-30"/>
    <n v="-180"/>
    <m/>
    <n v="-60"/>
    <n v="-150"/>
    <n v="-600"/>
    <n v="-360"/>
    <n v="-150"/>
    <n v="-30"/>
    <n v="-30"/>
    <n v="-90"/>
    <n v="-120"/>
    <m/>
    <n v="-90"/>
    <n v="-30"/>
    <n v="-60"/>
    <n v="-5670"/>
    <x v="0"/>
    <x v="3"/>
  </r>
  <r>
    <s v="488"/>
    <n v="81140"/>
    <s v="SALEM"/>
    <x v="2"/>
    <x v="2"/>
    <s v="403000"/>
    <s v="MISC GAS REVENUE"/>
    <s v="RENT - UTILITY PROP"/>
    <n v="-3000"/>
    <n v="-6400"/>
    <n v="-8300"/>
    <n v="-6100"/>
    <n v="-6300"/>
    <n v="-4700"/>
    <n v="-2300"/>
    <n v="-2500"/>
    <n v="-1600"/>
    <n v="-3400"/>
    <n v="-3100"/>
    <n v="-3500"/>
    <n v="-3500"/>
    <n v="-4900"/>
    <n v="-8200"/>
    <n v="-4600"/>
    <n v="-3900"/>
    <n v="-3500"/>
    <n v="-1900"/>
    <n v="-1900"/>
    <n v="-1900"/>
    <n v="-2400"/>
    <n v="-1800"/>
    <n v="-3100"/>
    <n v="-2900"/>
    <n v="-3700"/>
    <n v="-6100"/>
    <n v="-5100"/>
    <n v="-5500"/>
    <n v="-3200"/>
    <n v="-2500"/>
    <n v="-1200"/>
    <n v="-1400"/>
    <n v="-2400"/>
    <n v="-2400"/>
    <n v="-3400"/>
    <n v="-4600"/>
    <n v="-7100"/>
    <n v="-6600"/>
    <n v="-700"/>
    <n v="-100"/>
    <m/>
    <m/>
    <m/>
    <m/>
    <n v="-151700"/>
    <x v="0"/>
    <x v="3"/>
  </r>
  <r>
    <s v="488"/>
    <n v="81140"/>
    <s v="SALEM"/>
    <x v="15"/>
    <x v="15"/>
    <s v="403000"/>
    <s v="MISC GAS REVENUE"/>
    <s v="RENTAL INCOME-GASCO"/>
    <n v="-300"/>
    <n v="-200"/>
    <n v="-200"/>
    <n v="-200"/>
    <n v="-200"/>
    <n v="-200"/>
    <n v="-300"/>
    <n v="-300"/>
    <m/>
    <n v="-100"/>
    <n v="-100"/>
    <n v="-200"/>
    <n v="-200"/>
    <n v="-100"/>
    <n v="-400"/>
    <n v="-300"/>
    <n v="-200"/>
    <n v="-200"/>
    <m/>
    <n v="-100"/>
    <m/>
    <n v="-100"/>
    <n v="-100"/>
    <n v="-200"/>
    <n v="-300"/>
    <n v="-100"/>
    <n v="-200"/>
    <n v="-400"/>
    <n v="-200"/>
    <n v="-500"/>
    <n v="-200"/>
    <n v="-100"/>
    <m/>
    <m/>
    <n v="-400"/>
    <n v="-100"/>
    <n v="-200"/>
    <n v="-500"/>
    <n v="-400"/>
    <m/>
    <m/>
    <m/>
    <m/>
    <m/>
    <m/>
    <n v="-7800"/>
    <x v="0"/>
    <x v="3"/>
  </r>
  <r>
    <s v="488"/>
    <n v="81140"/>
    <s v="SALEM"/>
    <x v="16"/>
    <x v="16"/>
    <s v="403000"/>
    <s v="MISC GAS REVENUE"/>
    <s v="RETURNED CHECK CHARG"/>
    <n v="-1350"/>
    <n v="-1335"/>
    <n v="-1365"/>
    <n v="-1425"/>
    <n v="-1425"/>
    <n v="-1320"/>
    <n v="-1290"/>
    <n v="-1140"/>
    <n v="-840"/>
    <n v="-1365"/>
    <n v="-1140"/>
    <n v="-1245"/>
    <n v="-1605"/>
    <n v="-1845"/>
    <n v="-1740"/>
    <n v="-1395"/>
    <n v="-1560"/>
    <n v="-1545"/>
    <n v="-1365"/>
    <n v="-975"/>
    <n v="-1215"/>
    <n v="-1245"/>
    <n v="-1245"/>
    <n v="-1215"/>
    <n v="-1350"/>
    <n v="-1980"/>
    <n v="-1830"/>
    <n v="-1485"/>
    <n v="-1290"/>
    <n v="-1320"/>
    <n v="-1350"/>
    <n v="-1035"/>
    <n v="-1350"/>
    <n v="-1155"/>
    <n v="-1230"/>
    <n v="-1335"/>
    <n v="-1995"/>
    <n v="-2205"/>
    <n v="-1695"/>
    <n v="-1575"/>
    <n v="-1170"/>
    <n v="-1035"/>
    <n v="-1095"/>
    <n v="-975"/>
    <n v="-960"/>
    <n v="-61605"/>
    <x v="0"/>
    <x v="3"/>
  </r>
  <r>
    <s v="488"/>
    <n v="81140"/>
    <s v="SALEM"/>
    <x v="17"/>
    <x v="17"/>
    <s v="403000"/>
    <s v="MISC GAS REVENUE"/>
    <s v="SUMMARY BILL SVCS"/>
    <n v="-229"/>
    <n v="-234"/>
    <n v="-230"/>
    <n v="-230"/>
    <n v="-229"/>
    <n v="-229"/>
    <n v="-229"/>
    <n v="-228"/>
    <n v="-228"/>
    <n v="-238"/>
    <n v="-240"/>
    <n v="-232"/>
    <n v="-238"/>
    <n v="-233"/>
    <n v="-232"/>
    <n v="-232"/>
    <n v="-242"/>
    <n v="-248"/>
    <n v="-232"/>
    <n v="-232"/>
    <n v="-232"/>
    <n v="-232"/>
    <n v="-232"/>
    <n v="-230"/>
    <n v="-229"/>
    <n v="-230"/>
    <n v="-343"/>
    <n v="-237"/>
    <n v="-253"/>
    <n v="-243"/>
    <n v="-246"/>
    <n v="-241"/>
    <n v="-241"/>
    <n v="-247"/>
    <n v="-243"/>
    <n v="-351"/>
    <n v="-256"/>
    <n v="-274"/>
    <n v="-262"/>
    <n v="-266"/>
    <n v="-259"/>
    <n v="-265"/>
    <n v="-259"/>
    <n v="-259"/>
    <n v="-257"/>
    <n v="-11052"/>
    <x v="0"/>
    <x v="3"/>
  </r>
  <r>
    <s v="488"/>
    <n v="81150"/>
    <s v="ALBANY"/>
    <x v="9"/>
    <x v="9"/>
    <s v="403000"/>
    <s v="MISC GAS REVENUE"/>
    <s v="AUTOMATED PAYMENT CH"/>
    <n v="-167.5"/>
    <n v="-232.5"/>
    <n v="-230"/>
    <n v="-172.5"/>
    <n v="-152.5"/>
    <n v="-170"/>
    <n v="-142.5"/>
    <n v="-115"/>
    <n v="-100"/>
    <n v="-95"/>
    <n v="-122.5"/>
    <n v="-125"/>
    <n v="-175"/>
    <n v="-210"/>
    <n v="-220"/>
    <n v="-145"/>
    <n v="-155"/>
    <n v="-157.5"/>
    <n v="-92.5"/>
    <n v="-102.5"/>
    <n v="-87.5"/>
    <n v="-80"/>
    <n v="-102.5"/>
    <n v="-105"/>
    <n v="-117.5"/>
    <n v="-152.5"/>
    <n v="-165"/>
    <n v="-135"/>
    <n v="-140"/>
    <n v="-102.5"/>
    <n v="-102.5"/>
    <n v="-57.5"/>
    <n v="-85"/>
    <n v="-82.5"/>
    <n v="-85"/>
    <n v="-92.5"/>
    <n v="-135"/>
    <n v="-135"/>
    <n v="-107.5"/>
    <n v="-57.5"/>
    <n v="-45"/>
    <n v="-40"/>
    <n v="-57.5"/>
    <n v="-50"/>
    <n v="-42.5"/>
    <n v="-5445"/>
    <x v="0"/>
    <x v="3"/>
  </r>
  <r>
    <s v="488"/>
    <n v="81150"/>
    <s v="ALBANY"/>
    <x v="1"/>
    <x v="1"/>
    <s v="403000"/>
    <s v="MISC GAS REVENUE"/>
    <s v="FIELD COLLECTION CHA"/>
    <n v="-800"/>
    <n v="-2080"/>
    <n v="-2640"/>
    <n v="-2500"/>
    <n v="-1920"/>
    <n v="-2460"/>
    <n v="-1800"/>
    <n v="-1640"/>
    <n v="-960"/>
    <n v="-880"/>
    <n v="-940"/>
    <n v="-1500"/>
    <n v="-2060"/>
    <n v="-2480"/>
    <n v="-2340"/>
    <n v="-2220"/>
    <n v="-2460"/>
    <n v="-2420"/>
    <n v="-1560"/>
    <n v="-1280"/>
    <n v="-960"/>
    <n v="-900"/>
    <n v="-800"/>
    <n v="-1220"/>
    <n v="-2000"/>
    <n v="-1840"/>
    <n v="-2140"/>
    <n v="-1540"/>
    <n v="-2380"/>
    <n v="-2180"/>
    <n v="-1340"/>
    <n v="-1100"/>
    <n v="-1220"/>
    <n v="-700"/>
    <n v="-720"/>
    <n v="-1360"/>
    <n v="-2240"/>
    <n v="-1660"/>
    <n v="-1780"/>
    <m/>
    <m/>
    <m/>
    <m/>
    <m/>
    <m/>
    <n v="-65020"/>
    <x v="0"/>
    <x v="3"/>
  </r>
  <r>
    <s v="488"/>
    <n v="81150"/>
    <s v="ALBANY"/>
    <x v="10"/>
    <x v="10"/>
    <s v="403000"/>
    <s v="MISC GAS REVENUE"/>
    <s v="METER RENTALS"/>
    <m/>
    <m/>
    <m/>
    <m/>
    <m/>
    <m/>
    <m/>
    <n v="-467.97"/>
    <m/>
    <n v="-384.75"/>
    <m/>
    <m/>
    <m/>
    <n v="-1045.23"/>
    <m/>
    <m/>
    <m/>
    <m/>
    <m/>
    <m/>
    <m/>
    <n v="-1274.1400000000001"/>
    <m/>
    <m/>
    <m/>
    <m/>
    <m/>
    <m/>
    <m/>
    <m/>
    <m/>
    <m/>
    <m/>
    <m/>
    <m/>
    <n v="-637.74"/>
    <m/>
    <m/>
    <m/>
    <m/>
    <m/>
    <m/>
    <m/>
    <m/>
    <m/>
    <n v="-3809.83"/>
    <x v="0"/>
    <x v="3"/>
  </r>
  <r>
    <s v="488"/>
    <n v="81150"/>
    <s v="ALBANY"/>
    <x v="11"/>
    <x v="11"/>
    <s v="403000"/>
    <s v="MISC GAS REVENUE"/>
    <s v="RECONN CHG-CR-AFTER"/>
    <m/>
    <m/>
    <m/>
    <m/>
    <m/>
    <m/>
    <m/>
    <m/>
    <m/>
    <m/>
    <m/>
    <m/>
    <m/>
    <m/>
    <m/>
    <m/>
    <n v="-130"/>
    <m/>
    <m/>
    <m/>
    <m/>
    <m/>
    <n v="-80"/>
    <m/>
    <m/>
    <m/>
    <m/>
    <n v="-80"/>
    <n v="-80"/>
    <m/>
    <m/>
    <m/>
    <m/>
    <m/>
    <m/>
    <n v="-160"/>
    <m/>
    <m/>
    <m/>
    <m/>
    <m/>
    <m/>
    <m/>
    <m/>
    <m/>
    <n v="-530"/>
    <x v="0"/>
    <x v="3"/>
  </r>
  <r>
    <s v="488"/>
    <n v="81150"/>
    <s v="ALBANY"/>
    <x v="12"/>
    <x v="12"/>
    <s v="403000"/>
    <s v="MISC GAS REVENUE"/>
    <s v="RECONN CHG-CR-DURING"/>
    <n v="-510"/>
    <n v="-870"/>
    <n v="-1560"/>
    <n v="-1320"/>
    <n v="-1320"/>
    <n v="-1410"/>
    <n v="-840"/>
    <n v="-570"/>
    <n v="-930"/>
    <n v="-1470"/>
    <n v="-1390"/>
    <n v="-1350"/>
    <n v="-1420"/>
    <n v="-1200"/>
    <n v="-1880"/>
    <n v="-1230"/>
    <n v="-1390"/>
    <n v="-1410"/>
    <n v="-930"/>
    <n v="-700"/>
    <n v="-570"/>
    <n v="-1230"/>
    <n v="-1210"/>
    <n v="-810"/>
    <n v="-990"/>
    <n v="-970"/>
    <n v="-1270"/>
    <n v="-1080"/>
    <n v="-1180"/>
    <n v="-1110"/>
    <n v="-600"/>
    <n v="-270"/>
    <n v="-570"/>
    <n v="-1260"/>
    <n v="-730"/>
    <n v="-990"/>
    <n v="-1020"/>
    <n v="-1030"/>
    <n v="-1140"/>
    <n v="-180"/>
    <n v="-60"/>
    <n v="-30"/>
    <n v="-60"/>
    <m/>
    <m/>
    <n v="-42060"/>
    <x v="0"/>
    <x v="3"/>
  </r>
  <r>
    <s v="488"/>
    <n v="81150"/>
    <s v="ALBANY"/>
    <x v="13"/>
    <x v="13"/>
    <s v="403000"/>
    <s v="MISC GAS REVENUE"/>
    <s v="RECONN CHG-SEAS-AFTE"/>
    <m/>
    <m/>
    <m/>
    <m/>
    <m/>
    <m/>
    <m/>
    <m/>
    <m/>
    <m/>
    <m/>
    <m/>
    <n v="-80"/>
    <m/>
    <m/>
    <m/>
    <m/>
    <n v="-80"/>
    <m/>
    <m/>
    <m/>
    <m/>
    <m/>
    <m/>
    <m/>
    <m/>
    <m/>
    <m/>
    <m/>
    <m/>
    <m/>
    <m/>
    <m/>
    <m/>
    <m/>
    <m/>
    <m/>
    <m/>
    <m/>
    <m/>
    <m/>
    <m/>
    <m/>
    <m/>
    <m/>
    <n v="-160"/>
    <x v="0"/>
    <x v="3"/>
  </r>
  <r>
    <s v="488"/>
    <n v="81150"/>
    <s v="ALBANY"/>
    <x v="14"/>
    <x v="14"/>
    <s v="403000"/>
    <s v="MISC GAS REVENUE"/>
    <s v="RECONN CHG-SEAS-DURI"/>
    <n v="-30"/>
    <n v="-30"/>
    <m/>
    <n v="-30"/>
    <n v="-30"/>
    <n v="-90"/>
    <n v="-30"/>
    <n v="-30"/>
    <n v="-30"/>
    <n v="-150"/>
    <n v="-270"/>
    <n v="-90"/>
    <n v="-60"/>
    <m/>
    <n v="-30"/>
    <n v="-30"/>
    <m/>
    <n v="-30"/>
    <m/>
    <n v="-60"/>
    <m/>
    <n v="-120"/>
    <n v="-240"/>
    <n v="-210"/>
    <n v="-30"/>
    <n v="-60"/>
    <n v="-90"/>
    <m/>
    <n v="-90"/>
    <n v="-30"/>
    <m/>
    <m/>
    <n v="-30"/>
    <n v="-270"/>
    <n v="-120"/>
    <n v="-30"/>
    <m/>
    <n v="-30"/>
    <n v="-30"/>
    <m/>
    <n v="-30"/>
    <n v="-60"/>
    <m/>
    <m/>
    <m/>
    <n v="-2490"/>
    <x v="0"/>
    <x v="3"/>
  </r>
  <r>
    <s v="488"/>
    <n v="81150"/>
    <s v="ALBANY"/>
    <x v="2"/>
    <x v="2"/>
    <s v="403000"/>
    <s v="MISC GAS REVENUE"/>
    <s v="RENT - UTILITY PROP"/>
    <n v="-800"/>
    <n v="-1200"/>
    <n v="-1700"/>
    <n v="-1700"/>
    <n v="-1200"/>
    <n v="-1300"/>
    <n v="-1400"/>
    <n v="-700"/>
    <n v="-500"/>
    <n v="-500"/>
    <n v="-900"/>
    <n v="-900"/>
    <n v="-1700"/>
    <n v="-1500"/>
    <n v="-2200"/>
    <n v="-700"/>
    <n v="-1400"/>
    <n v="-900"/>
    <n v="-600"/>
    <n v="-200"/>
    <n v="-500"/>
    <n v="-300"/>
    <n v="-900"/>
    <n v="-1200"/>
    <n v="-1800"/>
    <n v="-1100"/>
    <n v="-1800"/>
    <n v="-1300"/>
    <n v="-1400"/>
    <n v="-1200"/>
    <n v="-500"/>
    <n v="-400"/>
    <n v="-400"/>
    <n v="-800"/>
    <n v="-400"/>
    <n v="-1000"/>
    <n v="-1400"/>
    <n v="-1600"/>
    <n v="-1800"/>
    <n v="-100"/>
    <m/>
    <m/>
    <m/>
    <m/>
    <m/>
    <n v="-41900"/>
    <x v="0"/>
    <x v="3"/>
  </r>
  <r>
    <s v="488"/>
    <n v="81150"/>
    <s v="ALBANY"/>
    <x v="15"/>
    <x v="15"/>
    <s v="403000"/>
    <s v="MISC GAS REVENUE"/>
    <s v="RENTAL INCOME-GASCO"/>
    <m/>
    <n v="-100"/>
    <n v="-200"/>
    <m/>
    <m/>
    <n v="-100"/>
    <m/>
    <m/>
    <m/>
    <n v="-100"/>
    <m/>
    <m/>
    <n v="-100"/>
    <n v="-200"/>
    <n v="-200"/>
    <n v="-100"/>
    <n v="-200"/>
    <m/>
    <m/>
    <m/>
    <m/>
    <n v="-100"/>
    <n v="-200"/>
    <m/>
    <m/>
    <n v="-100"/>
    <m/>
    <m/>
    <m/>
    <m/>
    <n v="-100"/>
    <m/>
    <m/>
    <m/>
    <n v="-100"/>
    <m/>
    <m/>
    <n v="-200"/>
    <n v="-100"/>
    <m/>
    <m/>
    <m/>
    <m/>
    <m/>
    <m/>
    <n v="-2200"/>
    <x v="0"/>
    <x v="3"/>
  </r>
  <r>
    <s v="488"/>
    <n v="81150"/>
    <s v="ALBANY"/>
    <x v="16"/>
    <x v="16"/>
    <s v="403000"/>
    <s v="MISC GAS REVENUE"/>
    <s v="RETURNED CHECK CHARG"/>
    <n v="-465"/>
    <n v="-645"/>
    <n v="-390"/>
    <n v="-450"/>
    <n v="-450"/>
    <n v="-600"/>
    <n v="-600"/>
    <n v="-510"/>
    <n v="-390"/>
    <n v="-465"/>
    <n v="-690"/>
    <n v="-630"/>
    <n v="-465"/>
    <n v="-555"/>
    <n v="-510"/>
    <n v="-630"/>
    <n v="-360"/>
    <n v="-540"/>
    <n v="-630"/>
    <n v="-510"/>
    <n v="-345"/>
    <n v="-330"/>
    <n v="-555"/>
    <n v="-510"/>
    <n v="-600"/>
    <n v="-570"/>
    <n v="-405"/>
    <n v="-645"/>
    <n v="-405"/>
    <n v="-690"/>
    <n v="-465"/>
    <n v="-495"/>
    <n v="-495"/>
    <n v="-540"/>
    <n v="-585"/>
    <n v="-600"/>
    <n v="-840"/>
    <n v="-780"/>
    <n v="-780"/>
    <n v="-615"/>
    <n v="-390"/>
    <n v="-375"/>
    <n v="-315"/>
    <n v="-540"/>
    <n v="-210"/>
    <n v="-23565"/>
    <x v="0"/>
    <x v="3"/>
  </r>
  <r>
    <s v="488"/>
    <n v="81150"/>
    <s v="ALBANY"/>
    <x v="17"/>
    <x v="17"/>
    <s v="403000"/>
    <s v="MISC GAS REVENUE"/>
    <s v="SUMMARY BILL SVCS"/>
    <n v="-69"/>
    <n v="-68"/>
    <n v="-68"/>
    <n v="-68"/>
    <n v="-67"/>
    <n v="-68"/>
    <n v="-68"/>
    <n v="-68"/>
    <n v="-68"/>
    <n v="-74"/>
    <n v="-69"/>
    <n v="-69"/>
    <n v="-81"/>
    <n v="-71"/>
    <n v="-71"/>
    <n v="-71"/>
    <n v="-69"/>
    <n v="-69"/>
    <n v="-69"/>
    <n v="-69"/>
    <n v="-69"/>
    <n v="-69"/>
    <n v="-86"/>
    <n v="-72"/>
    <n v="-72"/>
    <n v="-69"/>
    <n v="-66"/>
    <n v="-66"/>
    <n v="-66"/>
    <n v="-66"/>
    <n v="-66"/>
    <n v="-46"/>
    <n v="-46"/>
    <n v="-46"/>
    <n v="-46"/>
    <n v="-46"/>
    <n v="-46"/>
    <n v="-46"/>
    <n v="-42"/>
    <n v="-42"/>
    <n v="-41"/>
    <n v="-41"/>
    <n v="-41"/>
    <n v="-41"/>
    <n v="-40"/>
    <n v="-2771"/>
    <x v="0"/>
    <x v="3"/>
  </r>
  <r>
    <s v="488"/>
    <n v="81160"/>
    <s v="EUGENE"/>
    <x v="9"/>
    <x v="9"/>
    <s v="403000"/>
    <s v="MISC GAS REVENUE"/>
    <s v="AUTOMATED PAYMENT CH"/>
    <n v="-177.5"/>
    <n v="-225"/>
    <n v="-247.5"/>
    <n v="-185"/>
    <n v="-195"/>
    <n v="-162.5"/>
    <n v="-132.5"/>
    <n v="-137.5"/>
    <n v="-127.5"/>
    <n v="-122.5"/>
    <n v="-85"/>
    <n v="-100"/>
    <n v="-150"/>
    <n v="-172.5"/>
    <n v="-202.5"/>
    <n v="-145"/>
    <n v="-155"/>
    <n v="-117.5"/>
    <n v="-120"/>
    <n v="-95"/>
    <n v="-110"/>
    <n v="-117.5"/>
    <n v="-92.5"/>
    <n v="-130"/>
    <n v="-190"/>
    <n v="-167.5"/>
    <n v="-177.5"/>
    <n v="-185"/>
    <n v="-182.5"/>
    <n v="-115"/>
    <n v="-135"/>
    <n v="-110"/>
    <n v="-125"/>
    <n v="-120"/>
    <n v="-87.5"/>
    <n v="-115"/>
    <n v="-125"/>
    <n v="-172.5"/>
    <n v="-167.5"/>
    <n v="-85"/>
    <n v="-55"/>
    <n v="-40"/>
    <n v="-45"/>
    <n v="-70"/>
    <n v="-50"/>
    <n v="-6025"/>
    <x v="0"/>
    <x v="3"/>
  </r>
  <r>
    <s v="488"/>
    <n v="81160"/>
    <s v="EUGENE"/>
    <x v="1"/>
    <x v="1"/>
    <s v="403000"/>
    <s v="MISC GAS REVENUE"/>
    <s v="FIELD COLLECTION CHA"/>
    <n v="-1280"/>
    <n v="-1840"/>
    <n v="-1900"/>
    <n v="-2060"/>
    <n v="-2220"/>
    <n v="-2320"/>
    <n v="-2000"/>
    <n v="-1660"/>
    <n v="-1400"/>
    <n v="-880"/>
    <n v="-700"/>
    <n v="-1080"/>
    <n v="-1540"/>
    <n v="-1860"/>
    <n v="-2160"/>
    <n v="-1980"/>
    <n v="-2300"/>
    <n v="-2000"/>
    <n v="-1740"/>
    <n v="-1220"/>
    <n v="-1100"/>
    <n v="-860"/>
    <n v="-720"/>
    <n v="-760"/>
    <n v="-1620"/>
    <n v="-1380"/>
    <n v="-2540"/>
    <n v="-1840"/>
    <n v="-2280"/>
    <n v="-1820"/>
    <n v="-1240"/>
    <n v="-1340"/>
    <n v="-980"/>
    <n v="-660"/>
    <n v="-660"/>
    <n v="-1100"/>
    <n v="-1740"/>
    <n v="-1540"/>
    <n v="-1520"/>
    <m/>
    <m/>
    <m/>
    <m/>
    <m/>
    <m/>
    <n v="-59840"/>
    <x v="0"/>
    <x v="3"/>
  </r>
  <r>
    <s v="488"/>
    <n v="81160"/>
    <s v="EUGENE"/>
    <x v="10"/>
    <x v="10"/>
    <s v="403000"/>
    <s v="MISC GAS REVENUE"/>
    <s v="METER RENTALS"/>
    <m/>
    <m/>
    <m/>
    <m/>
    <m/>
    <m/>
    <m/>
    <m/>
    <m/>
    <m/>
    <m/>
    <m/>
    <m/>
    <n v="-696.79"/>
    <m/>
    <m/>
    <m/>
    <m/>
    <m/>
    <m/>
    <n v="-655.27"/>
    <m/>
    <m/>
    <m/>
    <m/>
    <m/>
    <m/>
    <m/>
    <m/>
    <m/>
    <m/>
    <m/>
    <m/>
    <m/>
    <m/>
    <m/>
    <m/>
    <m/>
    <m/>
    <m/>
    <m/>
    <m/>
    <m/>
    <m/>
    <m/>
    <n v="-1352.06"/>
    <x v="0"/>
    <x v="3"/>
  </r>
  <r>
    <s v="488"/>
    <n v="81160"/>
    <s v="EUGENE"/>
    <x v="11"/>
    <x v="11"/>
    <s v="403000"/>
    <s v="MISC GAS REVENUE"/>
    <s v="RECONN CHG-CR-AFTER"/>
    <m/>
    <m/>
    <m/>
    <m/>
    <m/>
    <m/>
    <m/>
    <m/>
    <m/>
    <m/>
    <n v="-80"/>
    <m/>
    <m/>
    <m/>
    <m/>
    <m/>
    <m/>
    <m/>
    <m/>
    <m/>
    <m/>
    <m/>
    <m/>
    <m/>
    <m/>
    <m/>
    <m/>
    <m/>
    <m/>
    <m/>
    <m/>
    <m/>
    <n v="-80"/>
    <m/>
    <m/>
    <m/>
    <m/>
    <m/>
    <m/>
    <m/>
    <m/>
    <m/>
    <m/>
    <m/>
    <m/>
    <n v="-160"/>
    <x v="0"/>
    <x v="3"/>
  </r>
  <r>
    <s v="488"/>
    <n v="81160"/>
    <s v="EUGENE"/>
    <x v="12"/>
    <x v="12"/>
    <s v="403000"/>
    <s v="MISC GAS REVENUE"/>
    <s v="RECONN CHG-CR-DURING"/>
    <n v="-780"/>
    <n v="-720"/>
    <n v="-900"/>
    <n v="-990"/>
    <n v="-690"/>
    <n v="-930"/>
    <n v="-810"/>
    <n v="-940"/>
    <n v="-600"/>
    <n v="-810"/>
    <n v="-840"/>
    <n v="-570"/>
    <n v="-760"/>
    <n v="-940"/>
    <n v="-1500"/>
    <n v="-750"/>
    <n v="-990"/>
    <n v="-720"/>
    <n v="-360"/>
    <n v="-570"/>
    <n v="-450"/>
    <n v="-1030"/>
    <n v="-810"/>
    <n v="-630"/>
    <n v="-850"/>
    <n v="-780"/>
    <n v="-850"/>
    <n v="-660"/>
    <n v="-1230"/>
    <n v="-690"/>
    <n v="-720"/>
    <n v="-690"/>
    <n v="-570"/>
    <n v="-870"/>
    <n v="-1020"/>
    <n v="-660"/>
    <n v="-780"/>
    <n v="-690"/>
    <n v="-540"/>
    <n v="-300"/>
    <n v="-60"/>
    <m/>
    <m/>
    <n v="-30"/>
    <m/>
    <n v="-31080"/>
    <x v="0"/>
    <x v="3"/>
  </r>
  <r>
    <s v="488"/>
    <n v="81160"/>
    <s v="EUGENE"/>
    <x v="14"/>
    <x v="14"/>
    <s v="403000"/>
    <s v="MISC GAS REVENUE"/>
    <s v="RECONN CHG-SEAS-DURI"/>
    <n v="-210"/>
    <n v="-60"/>
    <m/>
    <n v="-30"/>
    <m/>
    <n v="-90"/>
    <n v="-30"/>
    <m/>
    <m/>
    <n v="-210"/>
    <n v="-420"/>
    <n v="-150"/>
    <n v="-120"/>
    <m/>
    <n v="-90"/>
    <m/>
    <m/>
    <m/>
    <n v="-30"/>
    <m/>
    <n v="-60"/>
    <n v="-90"/>
    <n v="-420"/>
    <n v="-420"/>
    <n v="-30"/>
    <n v="-60"/>
    <m/>
    <m/>
    <n v="-60"/>
    <m/>
    <n v="-150"/>
    <n v="-60"/>
    <m/>
    <n v="-120"/>
    <n v="-360"/>
    <n v="-120"/>
    <n v="-60"/>
    <m/>
    <m/>
    <n v="-30"/>
    <n v="-30"/>
    <n v="-30"/>
    <n v="-30"/>
    <m/>
    <n v="-30"/>
    <n v="-3600"/>
    <x v="0"/>
    <x v="3"/>
  </r>
  <r>
    <s v="488"/>
    <n v="81160"/>
    <s v="EUGENE"/>
    <x v="2"/>
    <x v="2"/>
    <s v="403000"/>
    <s v="MISC GAS REVENUE"/>
    <s v="RENT - UTILITY PROP"/>
    <n v="-1200"/>
    <n v="-1100"/>
    <n v="-1500"/>
    <n v="-1400"/>
    <n v="-600"/>
    <n v="-1000"/>
    <n v="-600"/>
    <n v="-500"/>
    <n v="-200"/>
    <n v="-500"/>
    <n v="-1100"/>
    <n v="-300"/>
    <n v="-1100"/>
    <n v="-700"/>
    <n v="-1000"/>
    <n v="-1000"/>
    <n v="-900"/>
    <n v="-1100"/>
    <n v="-900"/>
    <n v="-300"/>
    <n v="-300"/>
    <n v="-300"/>
    <n v="-600"/>
    <n v="-1000"/>
    <n v="-700"/>
    <n v="-1500"/>
    <n v="-700"/>
    <n v="-800"/>
    <n v="-1100"/>
    <n v="-400"/>
    <n v="-400"/>
    <n v="-100"/>
    <n v="-300"/>
    <n v="-400"/>
    <n v="-600"/>
    <n v="-1500"/>
    <n v="-1300"/>
    <n v="-1700"/>
    <n v="-1100"/>
    <m/>
    <m/>
    <m/>
    <m/>
    <m/>
    <m/>
    <n v="-31800"/>
    <x v="0"/>
    <x v="3"/>
  </r>
  <r>
    <s v="488"/>
    <n v="81160"/>
    <s v="EUGENE"/>
    <x v="15"/>
    <x v="15"/>
    <s v="403000"/>
    <s v="MISC GAS REVENUE"/>
    <s v="RENTAL INCOME-GASCO"/>
    <n v="-100"/>
    <n v="-100"/>
    <n v="-100"/>
    <m/>
    <m/>
    <n v="-200"/>
    <m/>
    <m/>
    <m/>
    <m/>
    <m/>
    <m/>
    <n v="-100"/>
    <m/>
    <m/>
    <m/>
    <n v="-100"/>
    <m/>
    <m/>
    <m/>
    <m/>
    <m/>
    <m/>
    <n v="-100"/>
    <m/>
    <m/>
    <m/>
    <m/>
    <m/>
    <n v="-200"/>
    <m/>
    <m/>
    <n v="-100"/>
    <m/>
    <m/>
    <n v="-100"/>
    <m/>
    <n v="-100"/>
    <m/>
    <m/>
    <m/>
    <m/>
    <m/>
    <m/>
    <m/>
    <n v="-1300"/>
    <x v="0"/>
    <x v="3"/>
  </r>
  <r>
    <s v="488"/>
    <n v="81160"/>
    <s v="EUGENE"/>
    <x v="16"/>
    <x v="16"/>
    <s v="403000"/>
    <s v="MISC GAS REVENUE"/>
    <s v="RETURNED CHECK CHARG"/>
    <n v="-360"/>
    <n v="-420"/>
    <n v="-765"/>
    <n v="-540"/>
    <n v="-510"/>
    <n v="-360"/>
    <n v="-420"/>
    <n v="-570"/>
    <n v="-450"/>
    <n v="-315"/>
    <n v="-390"/>
    <n v="-375"/>
    <n v="-495"/>
    <n v="-435"/>
    <n v="-675"/>
    <n v="-690"/>
    <n v="-600"/>
    <n v="-375"/>
    <n v="-345"/>
    <n v="-435"/>
    <n v="-420"/>
    <n v="-345"/>
    <n v="-435"/>
    <n v="-540"/>
    <n v="-780"/>
    <n v="-705"/>
    <n v="-600"/>
    <n v="-690"/>
    <n v="-510"/>
    <n v="-480"/>
    <n v="-375"/>
    <n v="-570"/>
    <n v="-285"/>
    <n v="-375"/>
    <n v="-435"/>
    <n v="-525"/>
    <n v="-645"/>
    <n v="-810"/>
    <n v="-630"/>
    <n v="-765"/>
    <n v="-450"/>
    <n v="-435"/>
    <n v="-375"/>
    <n v="-255"/>
    <n v="-300"/>
    <n v="-22260"/>
    <x v="0"/>
    <x v="3"/>
  </r>
  <r>
    <s v="488"/>
    <n v="81160"/>
    <s v="EUGENE"/>
    <x v="17"/>
    <x v="17"/>
    <s v="403000"/>
    <s v="MISC GAS REVENUE"/>
    <s v="SUMMARY BILL SVCS"/>
    <n v="-98"/>
    <n v="-94"/>
    <n v="-94"/>
    <n v="-94"/>
    <n v="-79"/>
    <n v="-94"/>
    <n v="-94"/>
    <n v="-129"/>
    <n v="-99"/>
    <n v="-98"/>
    <n v="-98"/>
    <n v="-98"/>
    <n v="-98"/>
    <n v="-98"/>
    <n v="-94"/>
    <n v="-96"/>
    <n v="-95"/>
    <n v="-101"/>
    <n v="-92"/>
    <n v="-96"/>
    <n v="-92"/>
    <n v="-87"/>
    <n v="-92"/>
    <n v="-92"/>
    <n v="-98"/>
    <n v="-93"/>
    <n v="-164"/>
    <n v="-105"/>
    <n v="-103"/>
    <n v="-105"/>
    <n v="-105"/>
    <n v="-105"/>
    <n v="-327"/>
    <n v="-142"/>
    <n v="-142"/>
    <n v="-142"/>
    <n v="-152"/>
    <n v="-160"/>
    <n v="-145"/>
    <n v="-106"/>
    <n v="-106"/>
    <n v="-106"/>
    <n v="-340"/>
    <n v="-143"/>
    <n v="-138"/>
    <n v="-5329"/>
    <x v="0"/>
    <x v="3"/>
  </r>
  <r>
    <s v="488"/>
    <n v="81170"/>
    <s v="THE DALLES OR"/>
    <x v="9"/>
    <x v="9"/>
    <s v="403000"/>
    <s v="MISC GAS REVENUE"/>
    <s v="AUTOMATED PAYMENT CH"/>
    <n v="-37.5"/>
    <n v="-37.5"/>
    <n v="-40"/>
    <n v="-22.5"/>
    <n v="-32.5"/>
    <n v="-32.5"/>
    <n v="-17.5"/>
    <n v="-32.5"/>
    <n v="-12.5"/>
    <n v="-15"/>
    <n v="-27.5"/>
    <n v="-27.5"/>
    <n v="-27.5"/>
    <n v="-32.5"/>
    <n v="-30"/>
    <n v="-30"/>
    <n v="-42.5"/>
    <n v="-35"/>
    <n v="-27.5"/>
    <n v="-22.5"/>
    <n v="-15"/>
    <n v="-25"/>
    <n v="-20"/>
    <n v="-27.5"/>
    <n v="-37.5"/>
    <n v="-35"/>
    <n v="-62.5"/>
    <n v="-52.5"/>
    <n v="-35"/>
    <n v="-32.5"/>
    <n v="-22.5"/>
    <n v="-20"/>
    <n v="-30"/>
    <n v="-20"/>
    <n v="-20"/>
    <n v="-12.5"/>
    <n v="-27.5"/>
    <n v="-32.5"/>
    <n v="-22.5"/>
    <n v="-20"/>
    <n v="-17.5"/>
    <n v="-5"/>
    <n v="-15"/>
    <n v="-7.5"/>
    <n v="-17.5"/>
    <n v="-1215"/>
    <x v="0"/>
    <x v="3"/>
  </r>
  <r>
    <s v="488"/>
    <n v="81170"/>
    <s v="THE DALLES OR"/>
    <x v="1"/>
    <x v="1"/>
    <s v="403000"/>
    <s v="MISC GAS REVENUE"/>
    <s v="FIELD COLLECTION CHA"/>
    <n v="-40"/>
    <n v="-80"/>
    <n v="-340"/>
    <n v="-300"/>
    <n v="-340"/>
    <n v="-140"/>
    <n v="-120"/>
    <n v="-200"/>
    <n v="-120"/>
    <n v="-100"/>
    <n v="-20"/>
    <n v="-140"/>
    <n v="-180"/>
    <n v="-240"/>
    <n v="-260"/>
    <n v="-220"/>
    <n v="-300"/>
    <n v="-240"/>
    <n v="-280"/>
    <n v="-40"/>
    <n v="-180"/>
    <n v="-120"/>
    <n v="-120"/>
    <n v="-160"/>
    <n v="-240"/>
    <n v="-60"/>
    <n v="-200"/>
    <n v="-340"/>
    <n v="-380"/>
    <n v="-360"/>
    <n v="-200"/>
    <n v="-160"/>
    <n v="-200"/>
    <n v="-120"/>
    <n v="-60"/>
    <n v="-200"/>
    <n v="-100"/>
    <n v="-380"/>
    <n v="-420"/>
    <m/>
    <m/>
    <m/>
    <m/>
    <m/>
    <m/>
    <n v="-7700"/>
    <x v="0"/>
    <x v="3"/>
  </r>
  <r>
    <s v="488"/>
    <n v="81170"/>
    <s v="THE DALLES OR"/>
    <x v="12"/>
    <x v="12"/>
    <s v="403000"/>
    <s v="MISC GAS REVENUE"/>
    <s v="RECONN CHG-CR-DURING"/>
    <n v="-30"/>
    <n v="-60"/>
    <n v="-30"/>
    <n v="-120"/>
    <n v="-240"/>
    <n v="-150"/>
    <n v="-60"/>
    <n v="-90"/>
    <n v="-60"/>
    <n v="-270"/>
    <n v="-120"/>
    <n v="-240"/>
    <n v="-190"/>
    <n v="-120"/>
    <n v="-150"/>
    <n v="-120"/>
    <n v="-180"/>
    <n v="-180"/>
    <n v="-150"/>
    <n v="-90"/>
    <n v="-60"/>
    <n v="-150"/>
    <n v="-120"/>
    <n v="-150"/>
    <n v="-60"/>
    <n v="-90"/>
    <n v="-210"/>
    <n v="-150"/>
    <n v="-180"/>
    <n v="-120"/>
    <n v="-180"/>
    <n v="-90"/>
    <n v="-30"/>
    <n v="-210"/>
    <n v="-210"/>
    <n v="-180"/>
    <n v="-60"/>
    <n v="-90"/>
    <n v="-180"/>
    <m/>
    <m/>
    <m/>
    <m/>
    <m/>
    <m/>
    <n v="-5170"/>
    <x v="0"/>
    <x v="3"/>
  </r>
  <r>
    <s v="488"/>
    <n v="81170"/>
    <s v="THE DALLES OR"/>
    <x v="14"/>
    <x v="14"/>
    <s v="403000"/>
    <s v="MISC GAS REVENUE"/>
    <s v="RECONN CHG-SEAS-DURI"/>
    <n v="0"/>
    <n v="-30"/>
    <n v="-30"/>
    <m/>
    <m/>
    <n v="-30"/>
    <m/>
    <m/>
    <m/>
    <m/>
    <n v="-90"/>
    <m/>
    <m/>
    <n v="-30"/>
    <n v="-60"/>
    <m/>
    <n v="-30"/>
    <m/>
    <m/>
    <m/>
    <m/>
    <n v="-30"/>
    <n v="-90"/>
    <m/>
    <n v="-30"/>
    <m/>
    <m/>
    <n v="-90"/>
    <m/>
    <m/>
    <m/>
    <m/>
    <m/>
    <m/>
    <n v="-90"/>
    <n v="-60"/>
    <m/>
    <m/>
    <n v="-90"/>
    <m/>
    <m/>
    <m/>
    <m/>
    <m/>
    <m/>
    <n v="-780"/>
    <x v="0"/>
    <x v="3"/>
  </r>
  <r>
    <s v="488"/>
    <n v="81170"/>
    <s v="THE DALLES OR"/>
    <x v="2"/>
    <x v="2"/>
    <s v="403000"/>
    <s v="MISC GAS REVENUE"/>
    <s v="RENT - UTILITY PROP"/>
    <m/>
    <n v="-100"/>
    <n v="-100"/>
    <n v="-200"/>
    <n v="-100"/>
    <m/>
    <n v="-100"/>
    <m/>
    <m/>
    <n v="-200"/>
    <n v="-100"/>
    <n v="-200"/>
    <n v="-100"/>
    <n v="-100"/>
    <n v="-300"/>
    <n v="-100"/>
    <n v="-100"/>
    <m/>
    <m/>
    <m/>
    <m/>
    <n v="-100"/>
    <m/>
    <n v="-500"/>
    <n v="-100"/>
    <n v="-200"/>
    <n v="-300"/>
    <m/>
    <n v="-300"/>
    <n v="-200"/>
    <n v="-100"/>
    <n v="-100"/>
    <n v="-200"/>
    <n v="-100"/>
    <m/>
    <n v="-100"/>
    <n v="-300"/>
    <m/>
    <n v="-500"/>
    <m/>
    <m/>
    <m/>
    <m/>
    <m/>
    <m/>
    <n v="-4900"/>
    <x v="0"/>
    <x v="3"/>
  </r>
  <r>
    <s v="488"/>
    <n v="81170"/>
    <s v="THE DALLES OR"/>
    <x v="15"/>
    <x v="15"/>
    <s v="403000"/>
    <s v="MISC GAS REVENUE"/>
    <s v="RENTAL INCOME-GASC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-100"/>
    <m/>
    <m/>
    <m/>
    <m/>
    <m/>
    <m/>
    <m/>
    <m/>
    <m/>
    <m/>
    <m/>
    <m/>
    <m/>
    <n v="-100"/>
    <x v="0"/>
    <x v="3"/>
  </r>
  <r>
    <s v="488"/>
    <n v="81170"/>
    <s v="THE DALLES OR"/>
    <x v="16"/>
    <x v="16"/>
    <s v="403000"/>
    <s v="MISC GAS REVENUE"/>
    <s v="RETURNED CHECK CHARG"/>
    <n v="-30"/>
    <n v="-210"/>
    <n v="-135"/>
    <n v="-165"/>
    <n v="-105"/>
    <n v="-30"/>
    <m/>
    <n v="-60"/>
    <n v="-60"/>
    <n v="-15"/>
    <n v="-60"/>
    <n v="-90"/>
    <n v="-30"/>
    <n v="-90"/>
    <n v="-135"/>
    <n v="-105"/>
    <n v="-135"/>
    <n v="-45"/>
    <n v="-75"/>
    <n v="-45"/>
    <n v="-30"/>
    <n v="-60"/>
    <n v="-90"/>
    <n v="-45"/>
    <n v="-75"/>
    <n v="-135"/>
    <n v="-60"/>
    <n v="-60"/>
    <n v="-45"/>
    <n v="-45"/>
    <n v="-30"/>
    <n v="-45"/>
    <n v="-60"/>
    <n v="-105"/>
    <n v="-30"/>
    <n v="-180"/>
    <n v="-135"/>
    <n v="-90"/>
    <n v="-105"/>
    <n v="-75"/>
    <n v="-30"/>
    <n v="-90"/>
    <m/>
    <n v="-105"/>
    <n v="-90"/>
    <n v="-3435"/>
    <x v="0"/>
    <x v="3"/>
  </r>
  <r>
    <s v="488"/>
    <n v="81170"/>
    <s v="THE DALLES OR"/>
    <x v="17"/>
    <x v="17"/>
    <s v="403000"/>
    <s v="MISC GAS REVENUE"/>
    <s v="SUMMARY BILL SVCS"/>
    <n v="-6"/>
    <n v="-6"/>
    <n v="-6"/>
    <n v="-12"/>
    <n v="-7"/>
    <n v="-4"/>
    <n v="-6"/>
    <n v="-6"/>
    <n v="-6"/>
    <n v="-6"/>
    <n v="-6"/>
    <n v="-6"/>
    <n v="-6"/>
    <n v="17"/>
    <n v="-1"/>
    <n v="-1"/>
    <n v="-7"/>
    <n v="-2"/>
    <n v="-2"/>
    <n v="-2"/>
    <n v="-2"/>
    <n v="-2"/>
    <n v="-2"/>
    <n v="-2"/>
    <n v="-2"/>
    <n v="-2"/>
    <n v="-2"/>
    <n v="-2"/>
    <n v="-2"/>
    <n v="-2"/>
    <n v="-2"/>
    <n v="-2"/>
    <n v="-2"/>
    <n v="-2"/>
    <n v="-2"/>
    <n v="-2"/>
    <n v="-2"/>
    <n v="-2"/>
    <n v="-2"/>
    <n v="-2"/>
    <n v="-2"/>
    <n v="-2"/>
    <n v="-2"/>
    <n v="-2"/>
    <n v="-2"/>
    <n v="-131"/>
    <x v="0"/>
    <x v="3"/>
  </r>
  <r>
    <s v="488"/>
    <n v="81190"/>
    <s v="ASTORIA"/>
    <x v="9"/>
    <x v="9"/>
    <s v="403000"/>
    <s v="MISC GAS REVENUE"/>
    <s v="AUTOMATED PAYMENT CH"/>
    <n v="-67.5"/>
    <n v="-57.5"/>
    <n v="-95"/>
    <n v="-62.5"/>
    <n v="-72.5"/>
    <n v="-70"/>
    <n v="-35"/>
    <n v="-45"/>
    <n v="-55"/>
    <n v="-42.5"/>
    <n v="-45"/>
    <n v="-37.5"/>
    <n v="-77.5"/>
    <n v="-60"/>
    <n v="-92.5"/>
    <n v="-57.5"/>
    <n v="-35"/>
    <n v="-82.5"/>
    <n v="-32.5"/>
    <n v="-27.5"/>
    <n v="-37.5"/>
    <n v="-35"/>
    <n v="-25"/>
    <n v="-57.5"/>
    <n v="-57.5"/>
    <n v="-75"/>
    <n v="-85"/>
    <n v="-62.5"/>
    <n v="-42.5"/>
    <n v="-50"/>
    <n v="-30"/>
    <n v="-47.5"/>
    <n v="-42.5"/>
    <n v="-32.5"/>
    <n v="-42.5"/>
    <n v="-32.5"/>
    <n v="-50"/>
    <n v="-40"/>
    <n v="-80"/>
    <n v="-20"/>
    <n v="-15"/>
    <n v="-25"/>
    <n v="-42.5"/>
    <n v="-22.5"/>
    <n v="-17.5"/>
    <n v="-2217.5"/>
    <x v="0"/>
    <x v="3"/>
  </r>
  <r>
    <s v="488"/>
    <n v="81190"/>
    <s v="ASTORIA"/>
    <x v="1"/>
    <x v="1"/>
    <s v="403000"/>
    <s v="MISC GAS REVENUE"/>
    <s v="FIELD COLLECTION CHA"/>
    <n v="-440"/>
    <n v="-740"/>
    <n v="-880"/>
    <n v="-780"/>
    <n v="-940"/>
    <n v="-600"/>
    <n v="-640"/>
    <n v="-760"/>
    <n v="-660"/>
    <n v="-420"/>
    <n v="-420"/>
    <n v="-420"/>
    <n v="-720"/>
    <n v="-980"/>
    <n v="-880"/>
    <n v="-460"/>
    <n v="-580"/>
    <n v="-780"/>
    <n v="-700"/>
    <n v="-540"/>
    <n v="-280"/>
    <n v="-500"/>
    <n v="-340"/>
    <n v="-580"/>
    <n v="-740"/>
    <n v="-1180"/>
    <n v="-920"/>
    <n v="-520"/>
    <n v="-840"/>
    <n v="-560"/>
    <n v="-340"/>
    <n v="-360"/>
    <n v="-420"/>
    <n v="-280"/>
    <n v="-320"/>
    <n v="-300"/>
    <n v="-400"/>
    <n v="-660"/>
    <n v="-620"/>
    <m/>
    <m/>
    <m/>
    <m/>
    <m/>
    <m/>
    <n v="-23500"/>
    <x v="0"/>
    <x v="3"/>
  </r>
  <r>
    <s v="488"/>
    <n v="81190"/>
    <s v="ASTORIA"/>
    <x v="10"/>
    <x v="10"/>
    <s v="403000"/>
    <s v="MISC GAS REVENUE"/>
    <s v="METER RENTALS"/>
    <m/>
    <m/>
    <m/>
    <m/>
    <m/>
    <m/>
    <m/>
    <m/>
    <m/>
    <m/>
    <m/>
    <m/>
    <m/>
    <m/>
    <m/>
    <m/>
    <m/>
    <m/>
    <m/>
    <m/>
    <m/>
    <m/>
    <m/>
    <m/>
    <n v="-621.26"/>
    <n v="-613.88"/>
    <m/>
    <m/>
    <m/>
    <m/>
    <m/>
    <m/>
    <m/>
    <m/>
    <m/>
    <n v="-216.36"/>
    <m/>
    <m/>
    <m/>
    <m/>
    <m/>
    <m/>
    <m/>
    <m/>
    <m/>
    <n v="-1451.5"/>
    <x v="0"/>
    <x v="3"/>
  </r>
  <r>
    <s v="488"/>
    <n v="81190"/>
    <s v="ASTORIA"/>
    <x v="11"/>
    <x v="11"/>
    <s v="403000"/>
    <s v="MISC GAS REVENUE"/>
    <s v="RECONN CHG-CR-AFTER"/>
    <m/>
    <m/>
    <m/>
    <m/>
    <m/>
    <m/>
    <m/>
    <m/>
    <m/>
    <m/>
    <m/>
    <m/>
    <n v="-8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-80"/>
    <x v="0"/>
    <x v="3"/>
  </r>
  <r>
    <s v="488"/>
    <n v="81190"/>
    <s v="ASTORIA"/>
    <x v="12"/>
    <x v="12"/>
    <s v="403000"/>
    <s v="MISC GAS REVENUE"/>
    <s v="RECONN CHG-CR-DURING"/>
    <n v="-180"/>
    <n v="-390"/>
    <n v="-450"/>
    <n v="-210"/>
    <n v="-480"/>
    <n v="-540"/>
    <n v="-510"/>
    <n v="-240"/>
    <n v="-300"/>
    <n v="-270"/>
    <n v="-270"/>
    <n v="-210"/>
    <n v="-330"/>
    <n v="-390"/>
    <n v="-450"/>
    <n v="-450"/>
    <n v="-430"/>
    <n v="-420"/>
    <n v="-240"/>
    <n v="-360"/>
    <n v="-330"/>
    <n v="-360"/>
    <n v="-270"/>
    <n v="-330"/>
    <n v="-250"/>
    <n v="-330"/>
    <n v="-240"/>
    <n v="-210"/>
    <n v="-300"/>
    <n v="-180"/>
    <n v="-390"/>
    <n v="-180"/>
    <n v="-210"/>
    <n v="-330"/>
    <n v="-420"/>
    <n v="-210"/>
    <n v="-360"/>
    <n v="-460"/>
    <n v="-600"/>
    <m/>
    <n v="-30"/>
    <m/>
    <m/>
    <m/>
    <n v="-30"/>
    <n v="-13140"/>
    <x v="0"/>
    <x v="3"/>
  </r>
  <r>
    <s v="488"/>
    <n v="81190"/>
    <s v="ASTORIA"/>
    <x v="14"/>
    <x v="14"/>
    <s v="403000"/>
    <s v="MISC GAS REVENUE"/>
    <s v="RECONN CHG-SEAS-DURI"/>
    <n v="-60"/>
    <m/>
    <m/>
    <n v="-30"/>
    <m/>
    <n v="-30"/>
    <m/>
    <m/>
    <m/>
    <n v="-30"/>
    <n v="-90"/>
    <n v="-30"/>
    <m/>
    <m/>
    <m/>
    <m/>
    <n v="-30"/>
    <m/>
    <m/>
    <m/>
    <m/>
    <n v="-30"/>
    <n v="-30"/>
    <n v="-30"/>
    <m/>
    <n v="-30"/>
    <m/>
    <m/>
    <m/>
    <m/>
    <n v="-30"/>
    <m/>
    <m/>
    <n v="-30"/>
    <n v="-60"/>
    <m/>
    <m/>
    <m/>
    <m/>
    <n v="-30"/>
    <m/>
    <n v="-30"/>
    <n v="-30"/>
    <m/>
    <m/>
    <n v="-630"/>
    <x v="0"/>
    <x v="3"/>
  </r>
  <r>
    <s v="488"/>
    <n v="81190"/>
    <s v="ASTORIA"/>
    <x v="2"/>
    <x v="2"/>
    <s v="403000"/>
    <s v="MISC GAS REVENUE"/>
    <s v="RENT - UTILITY PROP"/>
    <n v="-600"/>
    <n v="-400"/>
    <n v="-1000"/>
    <n v="-100"/>
    <n v="-600"/>
    <n v="-300"/>
    <n v="-300"/>
    <n v="-100"/>
    <n v="-100"/>
    <n v="-500"/>
    <n v="-200"/>
    <n v="-100"/>
    <n v="-500"/>
    <n v="-400"/>
    <n v="-500"/>
    <n v="-800"/>
    <n v="-300"/>
    <n v="-400"/>
    <n v="-300"/>
    <m/>
    <m/>
    <n v="-500"/>
    <n v="-200"/>
    <n v="-200"/>
    <n v="-200"/>
    <n v="-500"/>
    <n v="-700"/>
    <n v="-200"/>
    <n v="-200"/>
    <n v="-100"/>
    <n v="-100"/>
    <n v="-100"/>
    <n v="-300"/>
    <n v="-200"/>
    <n v="-400"/>
    <n v="-300"/>
    <n v="-500"/>
    <n v="-300"/>
    <n v="-700"/>
    <m/>
    <m/>
    <m/>
    <m/>
    <m/>
    <m/>
    <n v="-13200"/>
    <x v="0"/>
    <x v="3"/>
  </r>
  <r>
    <s v="488"/>
    <n v="81190"/>
    <s v="ASTORIA"/>
    <x v="15"/>
    <x v="15"/>
    <s v="403000"/>
    <s v="MISC GAS REVENUE"/>
    <s v="RENTAL INCOME-GASCO"/>
    <m/>
    <m/>
    <m/>
    <m/>
    <n v="-100"/>
    <m/>
    <m/>
    <m/>
    <n v="-100"/>
    <m/>
    <m/>
    <m/>
    <m/>
    <n v="-100"/>
    <n v="-100"/>
    <m/>
    <m/>
    <m/>
    <m/>
    <m/>
    <m/>
    <m/>
    <m/>
    <m/>
    <m/>
    <n v="-200"/>
    <m/>
    <m/>
    <m/>
    <m/>
    <m/>
    <n v="-100"/>
    <m/>
    <m/>
    <m/>
    <n v="-100"/>
    <m/>
    <n v="-100"/>
    <m/>
    <m/>
    <m/>
    <m/>
    <m/>
    <m/>
    <m/>
    <n v="-900"/>
    <x v="0"/>
    <x v="3"/>
  </r>
  <r>
    <s v="488"/>
    <n v="81190"/>
    <s v="ASTORIA"/>
    <x v="16"/>
    <x v="16"/>
    <s v="403000"/>
    <s v="MISC GAS REVENUE"/>
    <s v="RETURNED CHECK CHARG"/>
    <n v="-180"/>
    <n v="-195"/>
    <n v="-120"/>
    <n v="-60"/>
    <n v="-135"/>
    <n v="-165"/>
    <n v="-150"/>
    <n v="-135"/>
    <n v="-150"/>
    <n v="-120"/>
    <n v="-240"/>
    <n v="-105"/>
    <n v="-180"/>
    <n v="-180"/>
    <n v="-150"/>
    <n v="-195"/>
    <n v="-180"/>
    <n v="-165"/>
    <n v="-135"/>
    <n v="-150"/>
    <n v="-90"/>
    <n v="-210"/>
    <n v="-150"/>
    <n v="-195"/>
    <n v="-165"/>
    <n v="-165"/>
    <n v="-210"/>
    <n v="-120"/>
    <n v="-135"/>
    <n v="-120"/>
    <n v="-135"/>
    <n v="-105"/>
    <n v="-105"/>
    <n v="-240"/>
    <n v="-165"/>
    <n v="-210"/>
    <n v="-195"/>
    <n v="-330"/>
    <n v="-300"/>
    <n v="-255"/>
    <n v="-90"/>
    <n v="-75"/>
    <n v="-90"/>
    <n v="-90"/>
    <n v="-180"/>
    <n v="-7215"/>
    <x v="0"/>
    <x v="3"/>
  </r>
  <r>
    <s v="488"/>
    <n v="81190"/>
    <s v="ASTORIA"/>
    <x v="17"/>
    <x v="17"/>
    <s v="403000"/>
    <s v="MISC GAS REVENUE"/>
    <s v="SUMMARY BILL SVCS"/>
    <n v="-23"/>
    <n v="-23"/>
    <n v="-23"/>
    <n v="-23"/>
    <n v="-22"/>
    <n v="-23"/>
    <n v="-23"/>
    <n v="-23"/>
    <n v="-23"/>
    <n v="-23"/>
    <n v="-23"/>
    <n v="-23"/>
    <n v="-23"/>
    <n v="-23"/>
    <n v="-23"/>
    <n v="-23"/>
    <n v="-23"/>
    <n v="-22"/>
    <n v="-21"/>
    <n v="-21"/>
    <n v="-20"/>
    <n v="-20"/>
    <n v="-20"/>
    <n v="-20"/>
    <n v="-20"/>
    <n v="-20"/>
    <n v="-20"/>
    <n v="-20"/>
    <n v="-20"/>
    <n v="-20"/>
    <n v="-20"/>
    <n v="-20"/>
    <n v="-20"/>
    <n v="-20"/>
    <n v="-20"/>
    <n v="-20"/>
    <n v="-20"/>
    <n v="-20"/>
    <n v="-20"/>
    <n v="-20"/>
    <n v="-20"/>
    <n v="-20"/>
    <n v="-19"/>
    <n v="-18"/>
    <n v="-17"/>
    <n v="-948"/>
    <x v="0"/>
    <x v="3"/>
  </r>
  <r>
    <s v="488"/>
    <n v="81195"/>
    <s v="COOS BAY"/>
    <x v="9"/>
    <x v="9"/>
    <s v="403000"/>
    <s v="MISC GAS REVENUE"/>
    <s v="AUTOMATED PAYMENT CH"/>
    <n v="-10"/>
    <n v="-12.5"/>
    <n v="-12.5"/>
    <n v="-7.5"/>
    <n v="-17.5"/>
    <n v="-2.5"/>
    <n v="-5"/>
    <n v="-2.5"/>
    <n v="-5"/>
    <n v="-5"/>
    <n v="-5"/>
    <n v="-10"/>
    <n v="-12.5"/>
    <n v="-17.5"/>
    <n v="-2.5"/>
    <n v="-7.5"/>
    <n v="-12.5"/>
    <n v="-7.5"/>
    <n v="-2.5"/>
    <m/>
    <n v="-5"/>
    <n v="-7.5"/>
    <n v="-7.5"/>
    <n v="-5"/>
    <n v="-15"/>
    <n v="-7.5"/>
    <n v="-10"/>
    <n v="-7.5"/>
    <n v="-5"/>
    <n v="-7.5"/>
    <n v="-7.5"/>
    <n v="-5"/>
    <n v="-5"/>
    <n v="-5"/>
    <n v="-10"/>
    <n v="-2.5"/>
    <n v="-5"/>
    <n v="-10"/>
    <n v="-2.5"/>
    <n v="-2.5"/>
    <m/>
    <n v="-2.5"/>
    <n v="-7.5"/>
    <n v="-2.5"/>
    <m/>
    <n v="-302.5"/>
    <x v="0"/>
    <x v="3"/>
  </r>
  <r>
    <s v="488"/>
    <n v="81195"/>
    <s v="COOS BAY"/>
    <x v="1"/>
    <x v="1"/>
    <s v="403000"/>
    <s v="MISC GAS REVENUE"/>
    <s v="FIELD COLLECTION CHA"/>
    <n v="-20"/>
    <n v="-20"/>
    <n v="-120"/>
    <n v="-80"/>
    <n v="-160"/>
    <n v="-100"/>
    <n v="-100"/>
    <n v="-140"/>
    <n v="-40"/>
    <n v="-60"/>
    <n v="-20"/>
    <n v="-20"/>
    <n v="-20"/>
    <n v="-80"/>
    <n v="-20"/>
    <n v="-20"/>
    <n v="-100"/>
    <n v="-120"/>
    <n v="-80"/>
    <m/>
    <n v="-40"/>
    <n v="-80"/>
    <n v="-80"/>
    <n v="-20"/>
    <n v="-20"/>
    <n v="-40"/>
    <n v="-60"/>
    <n v="-20"/>
    <n v="-20"/>
    <n v="-40"/>
    <n v="-60"/>
    <n v="-40"/>
    <n v="-40"/>
    <n v="-40"/>
    <n v="-40"/>
    <n v="-20"/>
    <n v="-20"/>
    <m/>
    <n v="-80"/>
    <m/>
    <m/>
    <m/>
    <m/>
    <m/>
    <m/>
    <n v="-2080"/>
    <x v="0"/>
    <x v="3"/>
  </r>
  <r>
    <s v="488"/>
    <n v="81195"/>
    <s v="COOS BAY"/>
    <x v="10"/>
    <x v="10"/>
    <s v="403000"/>
    <s v="MISC GAS REVENUE"/>
    <s v="METER RENTALS"/>
    <m/>
    <m/>
    <m/>
    <m/>
    <m/>
    <m/>
    <m/>
    <m/>
    <m/>
    <m/>
    <m/>
    <m/>
    <m/>
    <m/>
    <m/>
    <m/>
    <m/>
    <m/>
    <n v="-1124.82"/>
    <m/>
    <m/>
    <m/>
    <m/>
    <m/>
    <m/>
    <m/>
    <m/>
    <m/>
    <m/>
    <m/>
    <m/>
    <m/>
    <m/>
    <m/>
    <m/>
    <m/>
    <m/>
    <m/>
    <m/>
    <m/>
    <m/>
    <m/>
    <m/>
    <m/>
    <m/>
    <n v="-1124.82"/>
    <x v="0"/>
    <x v="3"/>
  </r>
  <r>
    <s v="488"/>
    <n v="81195"/>
    <s v="COOS BAY"/>
    <x v="12"/>
    <x v="12"/>
    <s v="403000"/>
    <s v="MISC GAS REVENUE"/>
    <s v="RECONN CHG-CR-DURING"/>
    <n v="-60"/>
    <n v="-90"/>
    <n v="-60"/>
    <n v="-30"/>
    <n v="-90"/>
    <n v="-90"/>
    <n v="-90"/>
    <n v="-120"/>
    <n v="-60"/>
    <n v="-60"/>
    <n v="-120"/>
    <n v="-30"/>
    <m/>
    <n v="-90"/>
    <m/>
    <n v="-60"/>
    <m/>
    <n v="-30"/>
    <n v="-30"/>
    <n v="-30"/>
    <n v="-30"/>
    <n v="-190"/>
    <n v="-60"/>
    <m/>
    <n v="-90"/>
    <n v="-60"/>
    <n v="-60"/>
    <n v="-30"/>
    <n v="-180"/>
    <n v="-60"/>
    <m/>
    <n v="-30"/>
    <n v="-60"/>
    <n v="-90"/>
    <n v="-90"/>
    <n v="-30"/>
    <n v="-120"/>
    <n v="-190"/>
    <n v="-30"/>
    <m/>
    <m/>
    <m/>
    <m/>
    <m/>
    <m/>
    <n v="-2540"/>
    <x v="0"/>
    <x v="3"/>
  </r>
  <r>
    <s v="488"/>
    <n v="81195"/>
    <s v="COOS BAY"/>
    <x v="14"/>
    <x v="14"/>
    <s v="403000"/>
    <s v="MISC GAS REVENUE"/>
    <s v="RECONN CHG-SEAS-DURI"/>
    <m/>
    <m/>
    <m/>
    <m/>
    <m/>
    <m/>
    <m/>
    <m/>
    <m/>
    <m/>
    <m/>
    <m/>
    <m/>
    <m/>
    <m/>
    <m/>
    <m/>
    <m/>
    <m/>
    <m/>
    <m/>
    <m/>
    <m/>
    <n v="-30"/>
    <m/>
    <m/>
    <m/>
    <m/>
    <m/>
    <m/>
    <m/>
    <m/>
    <n v="-30"/>
    <m/>
    <m/>
    <n v="-60"/>
    <m/>
    <m/>
    <m/>
    <m/>
    <m/>
    <m/>
    <m/>
    <m/>
    <m/>
    <n v="-120"/>
    <x v="0"/>
    <x v="3"/>
  </r>
  <r>
    <s v="488"/>
    <n v="81195"/>
    <s v="COOS BAY"/>
    <x v="2"/>
    <x v="2"/>
    <s v="403000"/>
    <s v="MISC GAS REVENUE"/>
    <s v="RENT - UTILITY PROP"/>
    <n v="-100"/>
    <m/>
    <n v="-100"/>
    <m/>
    <m/>
    <m/>
    <m/>
    <m/>
    <m/>
    <m/>
    <m/>
    <m/>
    <m/>
    <n v="-200"/>
    <n v="-100"/>
    <m/>
    <m/>
    <m/>
    <m/>
    <m/>
    <n v="-100"/>
    <m/>
    <m/>
    <m/>
    <m/>
    <m/>
    <n v="-200"/>
    <m/>
    <m/>
    <m/>
    <m/>
    <n v="-100"/>
    <m/>
    <m/>
    <n v="-200"/>
    <m/>
    <n v="-100"/>
    <n v="-200"/>
    <m/>
    <m/>
    <m/>
    <m/>
    <m/>
    <m/>
    <m/>
    <n v="-1400"/>
    <x v="0"/>
    <x v="3"/>
  </r>
  <r>
    <s v="488"/>
    <n v="81195"/>
    <s v="COOS BAY"/>
    <x v="15"/>
    <x v="15"/>
    <s v="403000"/>
    <s v="MISC GAS REVENUE"/>
    <s v="RENTAL INCOME-GASCO"/>
    <m/>
    <m/>
    <m/>
    <m/>
    <m/>
    <m/>
    <m/>
    <n v="-100"/>
    <m/>
    <m/>
    <m/>
    <m/>
    <m/>
    <m/>
    <m/>
    <m/>
    <m/>
    <m/>
    <m/>
    <m/>
    <m/>
    <m/>
    <m/>
    <m/>
    <m/>
    <m/>
    <m/>
    <m/>
    <m/>
    <m/>
    <m/>
    <n v="-100"/>
    <m/>
    <m/>
    <m/>
    <m/>
    <m/>
    <m/>
    <m/>
    <m/>
    <m/>
    <m/>
    <m/>
    <m/>
    <m/>
    <n v="-200"/>
    <x v="0"/>
    <x v="3"/>
  </r>
  <r>
    <s v="488"/>
    <n v="81195"/>
    <s v="COOS BAY"/>
    <x v="16"/>
    <x v="16"/>
    <s v="403000"/>
    <s v="MISC GAS REVENUE"/>
    <s v="RETURNED CHECK CHARG"/>
    <n v="-30"/>
    <n v="-45"/>
    <n v="-15"/>
    <m/>
    <n v="-15"/>
    <n v="-30"/>
    <n v="-45"/>
    <n v="-30"/>
    <n v="-15"/>
    <m/>
    <n v="-15"/>
    <n v="-15"/>
    <m/>
    <n v="-15"/>
    <m/>
    <n v="-15"/>
    <n v="-30"/>
    <n v="-30"/>
    <m/>
    <n v="-60"/>
    <n v="15"/>
    <m/>
    <n v="-30"/>
    <n v="-15"/>
    <n v="-75"/>
    <n v="-15"/>
    <n v="-30"/>
    <n v="-15"/>
    <n v="-30"/>
    <n v="-30"/>
    <m/>
    <n v="-45"/>
    <n v="-15"/>
    <m/>
    <n v="-15"/>
    <n v="-15"/>
    <n v="-75"/>
    <m/>
    <n v="-15"/>
    <n v="-15"/>
    <n v="-60"/>
    <n v="-45"/>
    <m/>
    <n v="-45"/>
    <m/>
    <n v="-975"/>
    <x v="0"/>
    <x v="3"/>
  </r>
  <r>
    <s v="488"/>
    <n v="82230"/>
    <s v="VANCOUVER"/>
    <x v="9"/>
    <x v="9"/>
    <s v="403000"/>
    <s v="MISC GAS REVENUE"/>
    <s v="AUTOMATED PAYMENT CH"/>
    <n v="-517.5"/>
    <n v="-675"/>
    <n v="-720"/>
    <n v="-612.5"/>
    <n v="-697.5"/>
    <n v="-567.5"/>
    <n v="-457.5"/>
    <n v="-385"/>
    <n v="-367.5"/>
    <n v="-307.5"/>
    <n v="-332.5"/>
    <n v="-400"/>
    <n v="-592.5"/>
    <n v="-625"/>
    <n v="-610"/>
    <n v="-515"/>
    <n v="-592.5"/>
    <n v="-505"/>
    <n v="-415"/>
    <n v="-345"/>
    <n v="-312.5"/>
    <n v="-262.5"/>
    <n v="-310"/>
    <n v="-355"/>
    <n v="-450"/>
    <n v="-522.5"/>
    <n v="-572.5"/>
    <n v="-527.5"/>
    <n v="-540"/>
    <n v="-390"/>
    <n v="-432.5"/>
    <n v="-310"/>
    <n v="-300"/>
    <n v="-300"/>
    <n v="-287.5"/>
    <n v="-327.5"/>
    <n v="-435"/>
    <n v="-542.5"/>
    <n v="-470"/>
    <n v="-207.5"/>
    <n v="-222.5"/>
    <n v="-170"/>
    <n v="-192.5"/>
    <n v="-245"/>
    <n v="-155"/>
    <n v="-19080"/>
    <x v="0"/>
    <x v="1"/>
  </r>
  <r>
    <s v="488"/>
    <n v="82230"/>
    <s v="VANCOUVER"/>
    <x v="1"/>
    <x v="1"/>
    <s v="403000"/>
    <s v="MISC GAS REVENUE"/>
    <s v="FIELD COLLECTION CHA"/>
    <n v="-1695"/>
    <n v="-3285"/>
    <n v="-4520"/>
    <n v="-4145"/>
    <n v="-3370"/>
    <n v="-3255"/>
    <n v="-3260"/>
    <n v="-2725"/>
    <n v="-2540"/>
    <n v="-1740"/>
    <n v="-1695"/>
    <n v="-1890"/>
    <n v="-3285"/>
    <n v="-3875"/>
    <n v="-3920"/>
    <n v="-3455"/>
    <n v="-4005"/>
    <n v="-3075"/>
    <n v="-2295"/>
    <n v="-1910"/>
    <n v="-1520"/>
    <n v="-1410"/>
    <n v="-1350"/>
    <n v="-1800"/>
    <n v="-3330"/>
    <n v="-3025"/>
    <n v="-3350"/>
    <n v="-3200"/>
    <n v="-3665"/>
    <n v="-2675"/>
    <n v="-2400"/>
    <n v="-1740"/>
    <n v="-1310"/>
    <n v="-1170"/>
    <n v="-890"/>
    <n v="-1725"/>
    <n v="-2520"/>
    <n v="-3630"/>
    <n v="-3345"/>
    <n v="-15"/>
    <n v="15"/>
    <n v="0"/>
    <m/>
    <m/>
    <m/>
    <n v="-103995"/>
    <x v="0"/>
    <x v="1"/>
  </r>
  <r>
    <s v="488"/>
    <n v="82230"/>
    <s v="VANCOUVER"/>
    <x v="10"/>
    <x v="10"/>
    <s v="403000"/>
    <s v="MISC GAS REVENUE"/>
    <s v="METER RENTALS"/>
    <m/>
    <m/>
    <m/>
    <m/>
    <m/>
    <m/>
    <m/>
    <m/>
    <m/>
    <m/>
    <m/>
    <n v="-415.28"/>
    <n v="-509.27"/>
    <n v="-458.45"/>
    <m/>
    <m/>
    <m/>
    <m/>
    <m/>
    <m/>
    <m/>
    <n v="-224.65"/>
    <m/>
    <m/>
    <m/>
    <m/>
    <m/>
    <m/>
    <m/>
    <m/>
    <n v="-598.51"/>
    <m/>
    <m/>
    <m/>
    <n v="-604.99"/>
    <n v="-843.29"/>
    <m/>
    <m/>
    <n v="-311.85000000000002"/>
    <m/>
    <m/>
    <m/>
    <m/>
    <n v="-171.42"/>
    <m/>
    <n v="-4137.7099999999991"/>
    <x v="0"/>
    <x v="1"/>
  </r>
  <r>
    <s v="488"/>
    <n v="82230"/>
    <s v="VANCOUVER"/>
    <x v="11"/>
    <x v="11"/>
    <s v="403000"/>
    <s v="MISC GAS REVENUE"/>
    <s v="RECONN CHG-CR-AFTER"/>
    <n v="-2100"/>
    <n v="-4700"/>
    <n v="-6475"/>
    <n v="-3900"/>
    <n v="-4250"/>
    <n v="-3925"/>
    <n v="-2700"/>
    <n v="-2200"/>
    <n v="-2350"/>
    <n v="-1600"/>
    <n v="-1550"/>
    <n v="-2250"/>
    <n v="-3100"/>
    <n v="-3000"/>
    <n v="-4950"/>
    <n v="-3300"/>
    <n v="-4500"/>
    <n v="-3700"/>
    <n v="-2500"/>
    <n v="-2000"/>
    <n v="-1750"/>
    <n v="-1450"/>
    <n v="-1350"/>
    <n v="-2500"/>
    <n v="-3100"/>
    <n v="-4500"/>
    <n v="-5000"/>
    <n v="-3800"/>
    <n v="-5150"/>
    <n v="-2600"/>
    <n v="-2300"/>
    <n v="-2050"/>
    <n v="-1750"/>
    <n v="-1500"/>
    <n v="-1650"/>
    <n v="-2100"/>
    <n v="-4550"/>
    <n v="-4500"/>
    <n v="-3350"/>
    <n v="-550"/>
    <n v="50"/>
    <m/>
    <m/>
    <m/>
    <m/>
    <n v="-120500"/>
    <x v="0"/>
    <x v="1"/>
  </r>
  <r>
    <s v="488"/>
    <n v="82230"/>
    <s v="VANCOUVER"/>
    <x v="12"/>
    <x v="12"/>
    <s v="403000"/>
    <s v="MISC GAS REVENUE"/>
    <s v="RECONN CHG-CR-DURING"/>
    <n v="-700"/>
    <n v="-825"/>
    <n v="-1525"/>
    <n v="-1450"/>
    <n v="-1375"/>
    <n v="-1350"/>
    <n v="-1175"/>
    <n v="-1350"/>
    <n v="-1275"/>
    <n v="-1125"/>
    <n v="-1355"/>
    <n v="-645"/>
    <n v="-1325"/>
    <n v="-1375"/>
    <n v="-2150"/>
    <n v="-1250"/>
    <n v="-1550"/>
    <n v="-1500"/>
    <n v="-1250"/>
    <n v="-1100"/>
    <n v="-825"/>
    <n v="-850"/>
    <n v="-1125"/>
    <n v="-850"/>
    <n v="-1100"/>
    <n v="-1150"/>
    <n v="-1050"/>
    <n v="-1400"/>
    <n v="-1775"/>
    <n v="-1475"/>
    <n v="-950"/>
    <n v="-670"/>
    <n v="-800"/>
    <n v="-1100"/>
    <n v="-1075"/>
    <n v="-950"/>
    <n v="-1075"/>
    <n v="-1050"/>
    <n v="-1050"/>
    <n v="-250"/>
    <n v="-50"/>
    <m/>
    <m/>
    <n v="-25"/>
    <m/>
    <n v="-46295"/>
    <x v="0"/>
    <x v="1"/>
  </r>
  <r>
    <s v="488"/>
    <n v="82230"/>
    <s v="VANCOUVER"/>
    <x v="13"/>
    <x v="13"/>
    <s v="403000"/>
    <s v="MISC GAS REVENUE"/>
    <s v="RECONN CHG-SEAS-AFTE"/>
    <n v="-200"/>
    <n v="-650"/>
    <n v="-350"/>
    <n v="-200"/>
    <n v="-150"/>
    <n v="-300"/>
    <m/>
    <n v="-150"/>
    <m/>
    <n v="-50"/>
    <n v="-150"/>
    <m/>
    <m/>
    <n v="-100"/>
    <n v="-50"/>
    <n v="-200"/>
    <n v="-200"/>
    <n v="-50"/>
    <n v="-200"/>
    <n v="-50"/>
    <n v="-100"/>
    <n v="-100"/>
    <m/>
    <n v="-50"/>
    <n v="-250"/>
    <n v="-150"/>
    <n v="-100"/>
    <n v="-100"/>
    <n v="-100"/>
    <m/>
    <n v="-100"/>
    <n v="-100"/>
    <n v="-50"/>
    <n v="-50"/>
    <n v="-50"/>
    <n v="-100"/>
    <n v="-300"/>
    <n v="-550"/>
    <n v="-250"/>
    <m/>
    <m/>
    <m/>
    <m/>
    <m/>
    <m/>
    <n v="-5550"/>
    <x v="0"/>
    <x v="1"/>
  </r>
  <r>
    <s v="488"/>
    <n v="82230"/>
    <s v="VANCOUVER"/>
    <x v="14"/>
    <x v="14"/>
    <s v="403000"/>
    <s v="MISC GAS REVENUE"/>
    <s v="RECONN CHG-SEAS-DURI"/>
    <n v="-100"/>
    <n v="-50"/>
    <n v="-30"/>
    <n v="-80"/>
    <n v="-25"/>
    <n v="0"/>
    <n v="-25"/>
    <n v="-25"/>
    <n v="-25"/>
    <n v="-150"/>
    <n v="-75"/>
    <n v="-75"/>
    <m/>
    <m/>
    <n v="0"/>
    <m/>
    <n v="-25"/>
    <n v="-50"/>
    <m/>
    <n v="-25"/>
    <n v="-25"/>
    <n v="-25"/>
    <n v="-210"/>
    <n v="-160"/>
    <n v="-150"/>
    <n v="-110"/>
    <n v="-25"/>
    <n v="55"/>
    <n v="-80"/>
    <n v="-55"/>
    <n v="-80"/>
    <n v="-50"/>
    <m/>
    <n v="-100"/>
    <n v="-175"/>
    <n v="-155"/>
    <n v="-25"/>
    <n v="5"/>
    <m/>
    <n v="-80"/>
    <m/>
    <n v="-25"/>
    <n v="-30"/>
    <m/>
    <m/>
    <n v="-2260"/>
    <x v="0"/>
    <x v="1"/>
  </r>
  <r>
    <s v="488"/>
    <n v="82230"/>
    <s v="VANCOUVER"/>
    <x v="2"/>
    <x v="2"/>
    <s v="403000"/>
    <s v="MISC GAS REVENUE"/>
    <s v="RENT - UTILITY PROP"/>
    <m/>
    <n v="-50"/>
    <n v="-300"/>
    <n v="-250"/>
    <n v="-350"/>
    <n v="-100"/>
    <n v="-150"/>
    <n v="-150"/>
    <n v="-150"/>
    <n v="-50"/>
    <n v="-50"/>
    <n v="-100"/>
    <n v="-400"/>
    <n v="-200"/>
    <n v="-100"/>
    <n v="-100"/>
    <n v="-300"/>
    <n v="-200"/>
    <m/>
    <n v="-50"/>
    <n v="50"/>
    <m/>
    <m/>
    <m/>
    <n v="-100"/>
    <n v="-50"/>
    <n v="-100"/>
    <n v="-100"/>
    <n v="-100"/>
    <m/>
    <n v="-100"/>
    <m/>
    <n v="-50"/>
    <m/>
    <n v="-50"/>
    <n v="-100"/>
    <n v="-300"/>
    <n v="-250"/>
    <m/>
    <m/>
    <m/>
    <m/>
    <m/>
    <m/>
    <m/>
    <n v="-4300"/>
    <x v="0"/>
    <x v="1"/>
  </r>
  <r>
    <s v="488"/>
    <n v="82230"/>
    <s v="VANCOUVER"/>
    <x v="15"/>
    <x v="15"/>
    <s v="403000"/>
    <s v="MISC GAS REVENUE"/>
    <s v="RENTAL INCOME-GASCO"/>
    <n v="-50"/>
    <n v="-100"/>
    <n v="-50"/>
    <n v="-100"/>
    <m/>
    <n v="-100"/>
    <n v="-50"/>
    <m/>
    <m/>
    <m/>
    <m/>
    <n v="-50"/>
    <m/>
    <m/>
    <n v="-50"/>
    <n v="-100"/>
    <m/>
    <m/>
    <m/>
    <m/>
    <n v="-100"/>
    <m/>
    <m/>
    <m/>
    <m/>
    <m/>
    <n v="-50"/>
    <m/>
    <m/>
    <n v="-50"/>
    <m/>
    <m/>
    <n v="-50"/>
    <m/>
    <m/>
    <m/>
    <m/>
    <m/>
    <m/>
    <m/>
    <m/>
    <m/>
    <m/>
    <m/>
    <m/>
    <n v="-900"/>
    <x v="0"/>
    <x v="1"/>
  </r>
  <r>
    <s v="488"/>
    <n v="82230"/>
    <s v="VANCOUVER"/>
    <x v="16"/>
    <x v="16"/>
    <s v="403000"/>
    <s v="MISC GAS REVENUE"/>
    <s v="RETURNED CHECK CHARG"/>
    <n v="-825"/>
    <n v="-1335"/>
    <n v="-1095"/>
    <n v="-960"/>
    <n v="-735"/>
    <n v="-735"/>
    <n v="-1035"/>
    <n v="-825"/>
    <n v="-1080"/>
    <n v="-690"/>
    <n v="-765"/>
    <n v="-945"/>
    <n v="-1245"/>
    <n v="-1185"/>
    <n v="-870"/>
    <n v="-1110"/>
    <n v="-810"/>
    <n v="-1095"/>
    <n v="-1050"/>
    <n v="-885"/>
    <n v="-872.5"/>
    <n v="-1080"/>
    <n v="-930"/>
    <n v="-945"/>
    <n v="-1065"/>
    <n v="-1230"/>
    <n v="-1019.04"/>
    <n v="-1005"/>
    <n v="-1080"/>
    <n v="-1170"/>
    <n v="-1200"/>
    <n v="-1065"/>
    <n v="-1080"/>
    <n v="-960"/>
    <n v="-810"/>
    <n v="-1335"/>
    <n v="-1274.04"/>
    <n v="-1890"/>
    <n v="-1185"/>
    <n v="-1005"/>
    <n v="-840"/>
    <n v="-690"/>
    <n v="-720"/>
    <n v="-660"/>
    <n v="-510"/>
    <n v="-44895.58"/>
    <x v="0"/>
    <x v="1"/>
  </r>
  <r>
    <s v="488"/>
    <n v="82230"/>
    <s v="VANCOUVER"/>
    <x v="17"/>
    <x v="17"/>
    <s v="403000"/>
    <s v="MISC GAS REVENUE"/>
    <s v="SUMMARY BILL SVCS"/>
    <m/>
    <m/>
    <m/>
    <m/>
    <n v="-5"/>
    <n v="-1"/>
    <n v="-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-7"/>
    <x v="0"/>
    <x v="1"/>
  </r>
  <r>
    <s v="488"/>
    <n v="82280"/>
    <s v="THE DALLES WA"/>
    <x v="9"/>
    <x v="9"/>
    <s v="403000"/>
    <s v="MISC GAS REVENUE"/>
    <s v="AUTOMATED PAYMENT CH"/>
    <n v="-17.5"/>
    <n v="-17.5"/>
    <n v="-22.5"/>
    <n v="-20"/>
    <n v="-15"/>
    <n v="-12.5"/>
    <n v="-7.5"/>
    <n v="-22.5"/>
    <n v="-10"/>
    <n v="-17.5"/>
    <n v="-7.5"/>
    <n v="-15"/>
    <n v="-15"/>
    <n v="-17.5"/>
    <n v="-20"/>
    <n v="-10"/>
    <n v="-25"/>
    <n v="-10"/>
    <n v="-7.5"/>
    <n v="-17.5"/>
    <n v="-7.5"/>
    <n v="-5"/>
    <n v="-10"/>
    <n v="-17.5"/>
    <n v="-12.5"/>
    <n v="-12.5"/>
    <n v="-15"/>
    <n v="-15"/>
    <n v="-15"/>
    <n v="-10"/>
    <n v="-7.5"/>
    <n v="-17.5"/>
    <n v="-15"/>
    <n v="-7.5"/>
    <n v="-7.5"/>
    <n v="-10"/>
    <n v="-10"/>
    <n v="-35"/>
    <n v="-7.5"/>
    <n v="-10"/>
    <n v="-2.5"/>
    <n v="-2.5"/>
    <n v="-5"/>
    <n v="-2.5"/>
    <n v="-5"/>
    <n v="-572.5"/>
    <x v="0"/>
    <x v="1"/>
  </r>
  <r>
    <s v="488"/>
    <n v="82280"/>
    <s v="THE DALLES WA"/>
    <x v="1"/>
    <x v="1"/>
    <s v="403000"/>
    <s v="MISC GAS REVENUE"/>
    <s v="FIELD COLLECTION CHA"/>
    <m/>
    <n v="-60"/>
    <n v="-45"/>
    <n v="-90"/>
    <n v="-15"/>
    <n v="-60"/>
    <n v="-60"/>
    <n v="-15"/>
    <n v="-45"/>
    <n v="-45"/>
    <n v="-15"/>
    <m/>
    <n v="-105"/>
    <n v="-15"/>
    <n v="-45"/>
    <n v="-60"/>
    <n v="-105"/>
    <n v="-105"/>
    <n v="-15"/>
    <n v="-30"/>
    <n v="-15"/>
    <m/>
    <n v="-45"/>
    <n v="-30"/>
    <n v="-75"/>
    <n v="-75"/>
    <n v="-45"/>
    <n v="-90"/>
    <n v="-135"/>
    <n v="-30"/>
    <n v="-45"/>
    <n v="-15"/>
    <n v="-15"/>
    <n v="-30"/>
    <n v="-45"/>
    <n v="-30"/>
    <n v="-165"/>
    <n v="-90"/>
    <m/>
    <m/>
    <m/>
    <m/>
    <m/>
    <m/>
    <m/>
    <n v="-1905"/>
    <x v="0"/>
    <x v="1"/>
  </r>
  <r>
    <s v="488"/>
    <n v="82280"/>
    <s v="THE DALLES WA"/>
    <x v="10"/>
    <x v="10"/>
    <s v="403000"/>
    <s v="MISC GAS REVENUE"/>
    <s v="METER RENTAL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-325.08999999999997"/>
    <m/>
    <m/>
    <m/>
    <n v="-325.08999999999997"/>
    <x v="0"/>
    <x v="1"/>
  </r>
  <r>
    <s v="488"/>
    <n v="82280"/>
    <s v="THE DALLES WA"/>
    <x v="11"/>
    <x v="11"/>
    <s v="403000"/>
    <s v="MISC GAS REVENUE"/>
    <s v="RECONN CHG-CR-AFTER"/>
    <m/>
    <m/>
    <m/>
    <n v="-50"/>
    <m/>
    <n v="-50"/>
    <m/>
    <m/>
    <m/>
    <n v="-150"/>
    <m/>
    <m/>
    <n v="-100"/>
    <m/>
    <n v="-50"/>
    <m/>
    <n v="-50"/>
    <n v="-100"/>
    <n v="-50"/>
    <m/>
    <m/>
    <m/>
    <m/>
    <n v="-100"/>
    <n v="-50"/>
    <m/>
    <n v="-50"/>
    <n v="-50"/>
    <n v="-50"/>
    <m/>
    <n v="-100"/>
    <m/>
    <m/>
    <m/>
    <n v="-50"/>
    <n v="-50"/>
    <m/>
    <n v="-100"/>
    <m/>
    <m/>
    <m/>
    <m/>
    <m/>
    <m/>
    <m/>
    <n v="-1200"/>
    <x v="0"/>
    <x v="1"/>
  </r>
  <r>
    <s v="488"/>
    <n v="82280"/>
    <s v="THE DALLES WA"/>
    <x v="12"/>
    <x v="12"/>
    <s v="403000"/>
    <s v="MISC GAS REVENUE"/>
    <s v="RECONN CHG-CR-DURING"/>
    <n v="-25"/>
    <n v="-50"/>
    <n v="-50"/>
    <m/>
    <n v="-105"/>
    <n v="-75"/>
    <n v="-25"/>
    <n v="-25"/>
    <m/>
    <n v="-125"/>
    <n v="-25"/>
    <m/>
    <n v="-50"/>
    <n v="-25"/>
    <n v="-50"/>
    <m/>
    <n v="-25"/>
    <n v="-75"/>
    <n v="-25"/>
    <n v="-25"/>
    <n v="-25"/>
    <n v="-25"/>
    <n v="-100"/>
    <m/>
    <n v="-25"/>
    <n v="-25"/>
    <m/>
    <n v="-25"/>
    <m/>
    <m/>
    <m/>
    <m/>
    <m/>
    <n v="-200"/>
    <m/>
    <n v="-25"/>
    <m/>
    <n v="-75"/>
    <n v="-25"/>
    <m/>
    <m/>
    <m/>
    <m/>
    <m/>
    <m/>
    <n v="-1330"/>
    <x v="0"/>
    <x v="1"/>
  </r>
  <r>
    <s v="488"/>
    <n v="82280"/>
    <s v="THE DALLES WA"/>
    <x v="13"/>
    <x v="13"/>
    <s v="403000"/>
    <s v="MISC GAS REVENUE"/>
    <s v="RECONN CHG-SEAS-AFTE"/>
    <m/>
    <m/>
    <m/>
    <m/>
    <m/>
    <m/>
    <m/>
    <m/>
    <m/>
    <m/>
    <m/>
    <n v="-50"/>
    <m/>
    <m/>
    <m/>
    <m/>
    <m/>
    <m/>
    <m/>
    <m/>
    <m/>
    <m/>
    <m/>
    <m/>
    <m/>
    <m/>
    <m/>
    <m/>
    <m/>
    <m/>
    <m/>
    <m/>
    <m/>
    <m/>
    <m/>
    <m/>
    <m/>
    <n v="-50"/>
    <m/>
    <m/>
    <m/>
    <m/>
    <m/>
    <m/>
    <m/>
    <n v="-100"/>
    <x v="0"/>
    <x v="1"/>
  </r>
  <r>
    <s v="488"/>
    <n v="82280"/>
    <s v="THE DALLES WA"/>
    <x v="14"/>
    <x v="14"/>
    <s v="403000"/>
    <s v="MISC GAS REVENUE"/>
    <s v="RECONN CHG-SEAS-DURI"/>
    <m/>
    <m/>
    <m/>
    <m/>
    <m/>
    <m/>
    <m/>
    <m/>
    <m/>
    <n v="-50"/>
    <n v="-50"/>
    <m/>
    <m/>
    <m/>
    <m/>
    <m/>
    <m/>
    <n v="-25"/>
    <m/>
    <m/>
    <m/>
    <m/>
    <m/>
    <m/>
    <m/>
    <m/>
    <m/>
    <m/>
    <m/>
    <m/>
    <m/>
    <m/>
    <m/>
    <n v="-25"/>
    <m/>
    <m/>
    <m/>
    <m/>
    <m/>
    <m/>
    <m/>
    <m/>
    <m/>
    <m/>
    <m/>
    <n v="-150"/>
    <x v="0"/>
    <x v="1"/>
  </r>
  <r>
    <s v="488"/>
    <n v="82280"/>
    <s v="THE DALLES WA"/>
    <x v="2"/>
    <x v="2"/>
    <s v="403000"/>
    <s v="MISC GAS REVENUE"/>
    <s v="RENT - UTILITY PROP"/>
    <m/>
    <m/>
    <m/>
    <m/>
    <m/>
    <m/>
    <m/>
    <m/>
    <m/>
    <m/>
    <m/>
    <m/>
    <m/>
    <m/>
    <m/>
    <m/>
    <m/>
    <m/>
    <m/>
    <m/>
    <m/>
    <m/>
    <m/>
    <m/>
    <m/>
    <m/>
    <m/>
    <m/>
    <n v="-50"/>
    <m/>
    <m/>
    <m/>
    <m/>
    <m/>
    <m/>
    <m/>
    <m/>
    <m/>
    <m/>
    <m/>
    <m/>
    <m/>
    <m/>
    <m/>
    <m/>
    <n v="-50"/>
    <x v="0"/>
    <x v="1"/>
  </r>
  <r>
    <s v="488"/>
    <n v="82280"/>
    <s v="THE DALLES WA"/>
    <x v="16"/>
    <x v="16"/>
    <s v="403000"/>
    <s v="MISC GAS REVENUE"/>
    <s v="RETURNED CHECK CHARG"/>
    <m/>
    <m/>
    <n v="-30"/>
    <n v="-15"/>
    <n v="-30"/>
    <n v="-15"/>
    <m/>
    <n v="-15"/>
    <n v="-30"/>
    <n v="-30"/>
    <n v="0"/>
    <n v="-15"/>
    <n v="-30"/>
    <n v="-15"/>
    <m/>
    <m/>
    <m/>
    <m/>
    <n v="-15"/>
    <n v="-30"/>
    <m/>
    <n v="-15"/>
    <n v="-15"/>
    <n v="-30"/>
    <m/>
    <n v="15"/>
    <n v="-30"/>
    <n v="-15"/>
    <n v="-30"/>
    <m/>
    <n v="-15"/>
    <n v="-15"/>
    <n v="-15"/>
    <n v="-45"/>
    <m/>
    <m/>
    <n v="-45"/>
    <n v="-30"/>
    <m/>
    <m/>
    <n v="-15"/>
    <n v="-45"/>
    <n v="-15"/>
    <n v="-15"/>
    <n v="-15"/>
    <n v="-660"/>
    <x v="0"/>
    <x v="1"/>
  </r>
  <r>
    <s v="493"/>
    <n v="81110"/>
    <s v="PORTLAND"/>
    <x v="18"/>
    <x v="18"/>
    <s v="414000"/>
    <s v="RENT INCOME"/>
    <s v="02000"/>
    <m/>
    <m/>
    <m/>
    <m/>
    <m/>
    <m/>
    <m/>
    <m/>
    <m/>
    <m/>
    <m/>
    <m/>
    <m/>
    <m/>
    <n v="-26737"/>
    <n v="-26737"/>
    <n v="-26737"/>
    <n v="-26737"/>
    <n v="-26737"/>
    <n v="-25638.17"/>
    <n v="-25638.17"/>
    <n v="-25638.17"/>
    <n v="-25149.83"/>
    <n v="28304.720000000001"/>
    <n v="-19997"/>
    <n v="-19997"/>
    <n v="-19997"/>
    <n v="-18249.689999999999"/>
    <n v="-18249.689999999999"/>
    <n v="-18249.689999999999"/>
    <n v="-18249.689999999999"/>
    <n v="-18249.689999999999"/>
    <n v="-18249.689999999999"/>
    <n v="-18249.689999999999"/>
    <n v="-18249.689999999999"/>
    <n v="-18249.689999999999"/>
    <n v="-18249.689999999999"/>
    <n v="-18249.689999999999"/>
    <n v="-17181.89"/>
    <n v="-17181.89"/>
    <n v="-17181.89"/>
    <n v="-17181.89"/>
    <n v="-17181.89"/>
    <n v="-17181.89"/>
    <n v="-17181.89"/>
    <n v="-588455.44000000006"/>
    <x v="0"/>
    <x v="3"/>
  </r>
  <r>
    <s v="493"/>
    <n v="81110"/>
    <s v="PORTLAND"/>
    <x v="5"/>
    <x v="5"/>
    <s v="502300"/>
    <s v="RENTS AND LEASES"/>
    <s v="RENT - UTILITY PROP"/>
    <m/>
    <m/>
    <m/>
    <m/>
    <m/>
    <m/>
    <m/>
    <m/>
    <m/>
    <m/>
    <m/>
    <m/>
    <m/>
    <m/>
    <n v="-208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-2087"/>
    <x v="0"/>
    <x v="3"/>
  </r>
  <r>
    <s v="493"/>
    <n v="81120"/>
    <s v="LINCOLN CITY"/>
    <x v="5"/>
    <x v="5"/>
    <s v="414000"/>
    <s v="RENT INCOME"/>
    <s v="RENT - UTILITY PROP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-500"/>
    <m/>
    <m/>
    <m/>
    <m/>
    <m/>
    <m/>
    <m/>
    <m/>
    <m/>
    <n v="-500"/>
    <x v="0"/>
    <x v="3"/>
  </r>
  <r>
    <s v="493"/>
    <n v="81140"/>
    <s v="SALEM"/>
    <x v="5"/>
    <x v="5"/>
    <s v="414000"/>
    <s v="RENT INCOME"/>
    <s v="RENT - UTILITY PROP"/>
    <n v="-4877.91"/>
    <n v="-4877.91"/>
    <n v="-2981.76"/>
    <n v="-3732.17"/>
    <n v="-4877.91"/>
    <n v="-4877.91"/>
    <n v="-4877.91"/>
    <n v="-4877.91"/>
    <n v="-4877.91"/>
    <n v="-4913.3100000000004"/>
    <n v="-4913.3100000000004"/>
    <n v="-4913.3100000000004"/>
    <n v="-4913.3100000000004"/>
    <n v="-4913.3100000000004"/>
    <n v="-4913.3100000000004"/>
    <n v="-5355.38"/>
    <n v="-4973.3999999999996"/>
    <n v="-4973.3999999999996"/>
    <n v="-4973.3999999999996"/>
    <n v="-4973.3999999999996"/>
    <n v="-4973.3999999999996"/>
    <n v="-5190.93"/>
    <n v="-5195.75"/>
    <n v="-5195.75"/>
    <n v="-5195.75"/>
    <n v="-5195.75"/>
    <n v="-5195.75"/>
    <n v="-5214.04"/>
    <n v="-5216.8500000000004"/>
    <n v="-5216.8500000000004"/>
    <n v="-5216.8500000000004"/>
    <n v="-5216.8500000000004"/>
    <n v="-5216.8500000000004"/>
    <n v="-5254.41"/>
    <n v="-5254.41"/>
    <n v="-5254.41"/>
    <n v="-5254.41"/>
    <n v="-5254.41"/>
    <n v="-5254.41"/>
    <n v="-5288.75"/>
    <n v="-5288.75"/>
    <n v="-5288.75"/>
    <n v="-5288.75"/>
    <n v="-5288.75"/>
    <n v="-5288.75"/>
    <n v="-226288.47000000003"/>
    <x v="0"/>
    <x v="3"/>
  </r>
  <r>
    <s v="493"/>
    <n v="81190"/>
    <s v="ASTORIA"/>
    <x v="5"/>
    <x v="5"/>
    <s v="414000"/>
    <s v="RENT INCOME"/>
    <s v="RENT - UTILITY PROP"/>
    <n v="-3500"/>
    <n v="-3500"/>
    <n v="-3500"/>
    <n v="-3500"/>
    <n v="-3500"/>
    <n v="-3500"/>
    <n v="-3500"/>
    <n v="-3500"/>
    <n v="-3500"/>
    <n v="-3500"/>
    <n v="-3500"/>
    <n v="-3500"/>
    <n v="-3500"/>
    <n v="-3500"/>
    <n v="-3500"/>
    <n v="-3500"/>
    <n v="-3500"/>
    <n v="-3500"/>
    <n v="-3500"/>
    <n v="-3500"/>
    <n v="-3500"/>
    <n v="-3500"/>
    <n v="-3500"/>
    <n v="-3500"/>
    <n v="-3500"/>
    <n v="-3500"/>
    <n v="-3500"/>
    <n v="-3500"/>
    <n v="-3500"/>
    <n v="-3500"/>
    <n v="-3500"/>
    <n v="-3500"/>
    <n v="-3500"/>
    <n v="-3500"/>
    <n v="-3500"/>
    <n v="-3500"/>
    <n v="-3500"/>
    <n v="-3500"/>
    <n v="-3500"/>
    <n v="-3500"/>
    <n v="-3510"/>
    <m/>
    <m/>
    <m/>
    <m/>
    <n v="-143510"/>
    <x v="0"/>
    <x v="3"/>
  </r>
  <r>
    <s v="493"/>
    <n v="81195"/>
    <s v="COOS BAY"/>
    <x v="5"/>
    <x v="5"/>
    <s v="414000"/>
    <s v="RENT INCOME"/>
    <s v="RENT - UTILITY PROP"/>
    <n v="-643.75"/>
    <n v="-643.75"/>
    <n v="-643.75"/>
    <n v="-643.75"/>
    <n v="-643.75"/>
    <n v="-643.75"/>
    <n v="-643.75"/>
    <n v="-643.75"/>
    <n v="-643.75"/>
    <n v="-643.75"/>
    <n v="-643.75"/>
    <n v="-643.75"/>
    <n v="-643.75"/>
    <n v="-643.75"/>
    <n v="-643.75"/>
    <n v="-643.75"/>
    <n v="-643.75"/>
    <n v="-643.75"/>
    <n v="-643.75"/>
    <n v="-643.75"/>
    <n v="-643.75"/>
    <n v="-643.75"/>
    <n v="-643.75"/>
    <n v="-643.75"/>
    <n v="-643.75"/>
    <n v="-643.75"/>
    <n v="-643.75"/>
    <n v="-643.75"/>
    <n v="-643.75"/>
    <n v="-643.75"/>
    <n v="-643.75"/>
    <n v="-643.75"/>
    <n v="-643.75"/>
    <n v="-643.75"/>
    <n v="-643.75"/>
    <n v="-643.75"/>
    <n v="-643.75"/>
    <n v="-643.75"/>
    <n v="-643.75"/>
    <n v="-643.75"/>
    <n v="-515"/>
    <n v="-515"/>
    <n v="-643.75"/>
    <n v="-643.75"/>
    <n v="-643.75"/>
    <n v="-28711.25"/>
    <x v="0"/>
    <x v="3"/>
  </r>
  <r>
    <s v="493"/>
    <n v="83010"/>
    <s v="INCOME STATMNT DETAI"/>
    <x v="5"/>
    <x v="5"/>
    <s v="414000"/>
    <s v="RENT INCOME"/>
    <s v="RENT - UTILITY PROP"/>
    <m/>
    <m/>
    <m/>
    <m/>
    <m/>
    <m/>
    <m/>
    <m/>
    <m/>
    <m/>
    <m/>
    <m/>
    <m/>
    <m/>
    <m/>
    <m/>
    <m/>
    <m/>
    <m/>
    <n v="-600000"/>
    <m/>
    <m/>
    <m/>
    <m/>
    <m/>
    <m/>
    <m/>
    <m/>
    <m/>
    <m/>
    <m/>
    <m/>
    <m/>
    <m/>
    <m/>
    <m/>
    <m/>
    <m/>
    <m/>
    <m/>
    <m/>
    <m/>
    <m/>
    <m/>
    <m/>
    <n v="-600000"/>
    <x v="0"/>
    <x v="3"/>
  </r>
  <r>
    <s v="495"/>
    <n v="11528"/>
    <s v="WA ENERGY EFFICIENCY"/>
    <x v="3"/>
    <x v="3"/>
    <s v="402000"/>
    <s v="RATE ADJUSTMENT"/>
    <s v="0651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0100"/>
    <n v="909584.9"/>
    <m/>
    <m/>
    <m/>
    <n v="29411.95"/>
    <n v="850761"/>
    <m/>
    <n v="22037.06"/>
    <n v="1821894.9100000001"/>
    <x v="1"/>
    <x v="1"/>
  </r>
  <r>
    <s v="495"/>
    <n v="11528"/>
    <s v="WA ENERGY EFFICIENCY"/>
    <x v="3"/>
    <x v="3"/>
    <s v="500100"/>
    <s v="SALARY PAYROLL"/>
    <s v="0651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5978.61"/>
    <n v="6694.8"/>
    <n v="7347.61"/>
    <n v="7312.63"/>
    <n v="7959.26"/>
    <n v="7597.48"/>
    <n v="7199.52"/>
    <n v="7959.26"/>
    <n v="6768.39"/>
    <n v="7687.92"/>
    <n v="7597.48"/>
    <n v="80102.960000000006"/>
    <x v="1"/>
    <x v="1"/>
  </r>
  <r>
    <s v="495"/>
    <n v="11528"/>
    <s v="WA ENERGY EFFICIENCY"/>
    <x v="3"/>
    <x v="3"/>
    <s v="500900"/>
    <s v="VACATION, SICK &amp; HOL"/>
    <s v="0651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020.09"/>
    <n v="1020.1"/>
    <n v="1050.7"/>
    <n v="1050.71"/>
    <n v="1086.44"/>
    <n v="1086.44"/>
    <n v="1086.44"/>
    <n v="1086.44"/>
    <n v="1086.44"/>
    <n v="1086.44"/>
    <n v="1086.44"/>
    <n v="11746.680000000004"/>
    <x v="1"/>
    <x v="1"/>
  </r>
  <r>
    <s v="495"/>
    <n v="11528"/>
    <s v="WA ENERGY EFFICIENCY"/>
    <x v="3"/>
    <x v="3"/>
    <s v="501000"/>
    <s v="PAYROLL OVERHEAD"/>
    <s v="0651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3775.47"/>
    <n v="3775.48"/>
    <n v="3899.56"/>
    <n v="3899.56"/>
    <n v="4032.16"/>
    <n v="4032.16"/>
    <n v="4032.16"/>
    <n v="4032.16"/>
    <n v="4032.17"/>
    <n v="4032.16"/>
    <n v="4032.16"/>
    <n v="43575.199999999997"/>
    <x v="1"/>
    <x v="1"/>
  </r>
  <r>
    <s v="495"/>
    <n v="11528"/>
    <s v="WA ENERGY EFFICIENCY"/>
    <x v="3"/>
    <x v="3"/>
    <s v="501100"/>
    <s v="EDUCATION"/>
    <s v="0651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22.5"/>
    <m/>
    <n v="-122.5"/>
    <m/>
    <m/>
    <m/>
    <m/>
    <m/>
    <n v="0"/>
    <x v="1"/>
    <x v="1"/>
  </r>
  <r>
    <s v="495"/>
    <n v="11528"/>
    <s v="WA ENERGY EFFICIENCY"/>
    <x v="3"/>
    <x v="3"/>
    <s v="501500"/>
    <s v="MILEAGE REIMBURSE"/>
    <s v="0651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36.30000000000001"/>
    <m/>
    <m/>
    <m/>
    <m/>
    <m/>
    <m/>
    <m/>
    <m/>
    <m/>
    <n v="136.30000000000001"/>
    <x v="1"/>
    <x v="1"/>
  </r>
  <r>
    <s v="495"/>
    <n v="11528"/>
    <s v="WA ENERGY EFFICIENCY"/>
    <x v="3"/>
    <x v="3"/>
    <s v="502466"/>
    <s v="P CARD UNCODED CHARG"/>
    <s v="0651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4.96"/>
    <m/>
    <n v="39"/>
    <m/>
    <n v="-535.86"/>
    <n v="0"/>
    <n v="221.28"/>
    <n v="-260.62"/>
    <x v="1"/>
    <x v="1"/>
  </r>
  <r>
    <s v="495"/>
    <n v="11528"/>
    <s v="WA ENERGY EFFICIENCY"/>
    <x v="3"/>
    <x v="3"/>
    <s v="504700"/>
    <s v="PARKING"/>
    <s v="0651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4.2"/>
    <m/>
    <m/>
    <m/>
    <m/>
    <m/>
    <m/>
    <m/>
    <m/>
    <m/>
    <n v="4.2"/>
    <x v="1"/>
    <x v="1"/>
  </r>
  <r>
    <s v="495"/>
    <n v="11528"/>
    <s v="WA ENERGY EFFICIENCY"/>
    <x v="3"/>
    <x v="3"/>
    <s v="512100"/>
    <s v="MEALS AND ENTERTAIN"/>
    <s v="0651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1.19"/>
    <m/>
    <m/>
    <m/>
    <m/>
    <m/>
    <m/>
    <m/>
    <m/>
    <m/>
    <n v="21.19"/>
    <x v="1"/>
    <x v="1"/>
  </r>
  <r>
    <s v="495"/>
    <n v="11528"/>
    <s v="WA ENERGY EFFICIENCY"/>
    <x v="3"/>
    <x v="3"/>
    <s v="580105"/>
    <s v="NWN/580105"/>
    <s v="0651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86.29"/>
    <n v="114.64"/>
    <n v="200.73"/>
    <n v="157.74"/>
    <n v="207.16"/>
    <n v="191.62"/>
    <n v="117.92"/>
    <n v="176.88"/>
    <n v="265.32"/>
    <n v="235.84"/>
    <n v="383.24"/>
    <n v="2237.38"/>
    <x v="1"/>
    <x v="1"/>
  </r>
  <r>
    <s v="495"/>
    <n v="11528"/>
    <s v="WA ENERGY EFFICIENCY"/>
    <x v="3"/>
    <x v="3"/>
    <s v="588105"/>
    <s v="SALARY PAYROLL ZTFSO"/>
    <s v="06518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-7515.9"/>
    <n v="-6513.78"/>
    <n v="-10340.66"/>
    <n v="-9441.6"/>
    <n v="-11050.42"/>
    <n v="-10324.48"/>
    <n v="-9679.2000000000007"/>
    <n v="-8227.32"/>
    <n v="-10001.84"/>
    <n v="-10647.12"/>
    <n v="-12582.96"/>
    <n v="-106325.27999999997"/>
    <x v="1"/>
    <x v="1"/>
  </r>
  <r>
    <s v="495"/>
    <n v="81110"/>
    <s v="PORTLAND"/>
    <x v="19"/>
    <x v="19"/>
    <s v="400100"/>
    <s v="RESIDENTIAL"/>
    <s v="WARM DEFERRALS"/>
    <n v="1771940.06"/>
    <n v="496091.27"/>
    <n v="33674.47"/>
    <n v="3419.39"/>
    <n v="13181.62"/>
    <n v="-135.26"/>
    <n v="-256.8"/>
    <n v="-104.28"/>
    <n v="-32.880000000000003"/>
    <n v="1.5"/>
    <n v="-19.100000000000001"/>
    <n v="-6709.24"/>
    <n v="-38695.68"/>
    <n v="-249261.25"/>
    <n v="59488.51"/>
    <n v="8849.51"/>
    <n v="-67309.210000000006"/>
    <n v="-488.2"/>
    <n v="23.91"/>
    <n v="14.29"/>
    <n v="-2.41"/>
    <n v="26.44"/>
    <n v="-0.54"/>
    <n v="-53832.34"/>
    <n v="-160563.5"/>
    <n v="75996.850000000006"/>
    <n v="762585.08"/>
    <n v="-173461.94"/>
    <n v="-170369.67"/>
    <n v="-763.5"/>
    <n v="-44.99"/>
    <n v="-23.23"/>
    <n v="-0.1"/>
    <n v="11.88"/>
    <n v="-6.9"/>
    <n v="-14561.95"/>
    <n v="-164395.29999999999"/>
    <n v="-122097.28"/>
    <n v="9036.16"/>
    <n v="10539.98"/>
    <n v="-264188.3"/>
    <n v="-213.37"/>
    <n v="104.25"/>
    <n v="75.010000000000005"/>
    <n v="84.83"/>
    <n v="1757607.7900000005"/>
    <x v="1"/>
    <x v="3"/>
  </r>
  <r>
    <s v="495"/>
    <n v="81110"/>
    <s v="PORTLAND"/>
    <x v="19"/>
    <x v="19"/>
    <s v="400200"/>
    <s v="COMMERCIAL"/>
    <s v="WARM DEFERRALS"/>
    <n v="1181567.18"/>
    <n v="441199.82"/>
    <n v="86895.97"/>
    <n v="10713.21"/>
    <n v="26803.63"/>
    <n v="-153.71"/>
    <n v="-12.19"/>
    <n v="-57.99"/>
    <n v="-20.85"/>
    <n v="-133.86000000000001"/>
    <n v="-116.26"/>
    <n v="-15041.79"/>
    <n v="-92700.68"/>
    <n v="-411626.99"/>
    <n v="137726.35"/>
    <n v="23432.67"/>
    <n v="-79021.31"/>
    <n v="-271.19"/>
    <n v="6.64"/>
    <n v="-63.38"/>
    <n v="46.6"/>
    <n v="3.29"/>
    <n v="51.42"/>
    <n v="-81825.22"/>
    <n v="-217113.93"/>
    <n v="112016.5"/>
    <n v="507129.3"/>
    <n v="-178537.69"/>
    <n v="-117471.45"/>
    <n v="-27.12"/>
    <n v="-16.350000000000001"/>
    <n v="86.41"/>
    <n v="3.35"/>
    <n v="5.34"/>
    <n v="55"/>
    <n v="-25502.14"/>
    <n v="-211057.19"/>
    <n v="-161167.25"/>
    <n v="17744.810000000001"/>
    <n v="-4370.03"/>
    <n v="-201246.51"/>
    <n v="-63.63"/>
    <n v="51"/>
    <n v="31.54"/>
    <n v="-6.41"/>
    <n v="747944.91000000015"/>
    <x v="1"/>
    <x v="3"/>
  </r>
  <r>
    <s v="495"/>
    <n v="81110"/>
    <s v="PORTLAND"/>
    <x v="20"/>
    <x v="20"/>
    <s v="403000"/>
    <s v="MISC GAS REVENUE"/>
    <s v="METER RENTALS"/>
    <n v="-10273.77"/>
    <n v="-9821.5400000000009"/>
    <n v="-10014.4"/>
    <n v="-9584.5"/>
    <n v="-9600.41"/>
    <n v="-9880.5400000000009"/>
    <n v="-9560.76"/>
    <n v="-9529.2900000000009"/>
    <n v="-9450.65"/>
    <n v="-9733.5300000000007"/>
    <n v="-9969.7900000000009"/>
    <n v="-9312.56"/>
    <n v="-9504.35"/>
    <n v="-9273.67"/>
    <n v="-9352.56"/>
    <n v="-9194.93"/>
    <n v="-9055.8700000000008"/>
    <n v="-6298.94"/>
    <n v="-9431.68"/>
    <n v="-10097.01"/>
    <n v="-9985.8700000000008"/>
    <n v="-9635"/>
    <n v="-10422.48"/>
    <n v="-9016.32"/>
    <n v="-8888.94"/>
    <n v="-8733.1200000000008"/>
    <n v="-9407.8700000000008"/>
    <n v="-10259.879999999999"/>
    <n v="-9474.27"/>
    <n v="-9402.26"/>
    <n v="-9352.2800000000007"/>
    <n v="-9339.58"/>
    <n v="-9392.2800000000007"/>
    <n v="-9132.11"/>
    <n v="-9660.4500000000007"/>
    <n v="-9241.5400000000009"/>
    <n v="-9430.7199999999993"/>
    <n v="-9420.49"/>
    <n v="-9355.99"/>
    <n v="-9327.57"/>
    <n v="-9484.7099999999991"/>
    <n v="-9414.6200000000008"/>
    <n v="-9352.98"/>
    <n v="-9191.0400000000009"/>
    <n v="-9254.91"/>
    <n v="-424518.02999999997"/>
    <x v="0"/>
    <x v="3"/>
  </r>
  <r>
    <s v="495"/>
    <n v="81110"/>
    <s v="PORTLAND"/>
    <x v="21"/>
    <x v="21"/>
    <s v="403000"/>
    <s v="MISC GAS REVENUE"/>
    <s v="06301"/>
    <m/>
    <m/>
    <m/>
    <m/>
    <m/>
    <m/>
    <m/>
    <m/>
    <m/>
    <m/>
    <m/>
    <m/>
    <m/>
    <m/>
    <m/>
    <m/>
    <m/>
    <m/>
    <n v="-77.69"/>
    <n v="-77.69"/>
    <n v="-74.38"/>
    <n v="-74.38"/>
    <n v="-74.38"/>
    <n v="-71.69"/>
    <n v="-71.69"/>
    <n v="-71.69"/>
    <n v="-71.69"/>
    <n v="-71.69"/>
    <n v="-71.69"/>
    <n v="-71.69"/>
    <n v="-71.69"/>
    <n v="-71.69"/>
    <n v="-71.69"/>
    <n v="-71.69"/>
    <n v="-71.69"/>
    <n v="-71.69"/>
    <n v="-71.69"/>
    <n v="-71.69"/>
    <n v="-71.69"/>
    <n v="-71.69"/>
    <n v="-71.69"/>
    <n v="-71.69"/>
    <n v="-71.69"/>
    <n v="-71.69"/>
    <n v="-71.69"/>
    <n v="-1955.700000000001"/>
    <x v="0"/>
    <x v="3"/>
  </r>
  <r>
    <s v="495"/>
    <n v="81110"/>
    <s v="PORTLAND"/>
    <x v="22"/>
    <x v="22"/>
    <s v="403000"/>
    <s v="MISC GAS REVENUE"/>
    <s v="OTHER GAS REV - MISC"/>
    <n v="-997.98"/>
    <n v="-223.81"/>
    <n v="1999.06"/>
    <n v="-2511.42"/>
    <n v="-3167.8"/>
    <n v="-466.64"/>
    <n v="-3128.72"/>
    <n v="-345.33"/>
    <n v="-400"/>
    <n v="-200"/>
    <n v="-600"/>
    <n v="-1900"/>
    <n v="-8714.2099999999991"/>
    <n v="-5014.05"/>
    <n v="-1852.45"/>
    <n v="-615.34"/>
    <n v="-241.18"/>
    <n v="-200"/>
    <n v="-6813.55"/>
    <n v="-1755.53"/>
    <n v="-800"/>
    <n v="-640"/>
    <n v="-1200"/>
    <n v="-1900"/>
    <n v="-1500"/>
    <n v="-573.96"/>
    <n v="-400"/>
    <n v="-200"/>
    <n v="-2567"/>
    <m/>
    <n v="-300"/>
    <n v="0"/>
    <n v="-583.15"/>
    <n v="-200"/>
    <n v="-200"/>
    <n v="-600"/>
    <n v="-700"/>
    <n v="-600"/>
    <n v="-800"/>
    <n v="-4938.3999999999996"/>
    <n v="-1566.82"/>
    <n v="-200"/>
    <n v="-800"/>
    <n v="-400"/>
    <n v="-200"/>
    <n v="-59018.28"/>
    <x v="0"/>
    <x v="3"/>
  </r>
  <r>
    <s v="495"/>
    <n v="81110"/>
    <s v="PORTLAND"/>
    <x v="23"/>
    <x v="23"/>
    <s v="402000"/>
    <s v="RATE ADJUSTMENT"/>
    <s v="CURTAILMENT UNAUTH T"/>
    <m/>
    <n v="-290"/>
    <m/>
    <m/>
    <m/>
    <m/>
    <m/>
    <m/>
    <m/>
    <m/>
    <m/>
    <m/>
    <m/>
    <m/>
    <m/>
    <m/>
    <m/>
    <m/>
    <m/>
    <m/>
    <m/>
    <n v="-370880"/>
    <n v="3329.99"/>
    <m/>
    <m/>
    <n v="-287030"/>
    <n v="-324380"/>
    <n v="0"/>
    <m/>
    <m/>
    <m/>
    <m/>
    <m/>
    <m/>
    <m/>
    <m/>
    <m/>
    <m/>
    <m/>
    <m/>
    <m/>
    <m/>
    <m/>
    <m/>
    <m/>
    <n v="-979250.01"/>
    <x v="0"/>
    <x v="3"/>
  </r>
  <r>
    <s v="495"/>
    <n v="81110"/>
    <s v="PORTLAND"/>
    <x v="24"/>
    <x v="24"/>
    <s v="403000"/>
    <s v="MISC GAS REVENUE"/>
    <s v="WTR HTR PROG-INTERES"/>
    <m/>
    <m/>
    <m/>
    <m/>
    <m/>
    <m/>
    <m/>
    <m/>
    <m/>
    <n v="-172"/>
    <n v="-344"/>
    <m/>
    <m/>
    <m/>
    <m/>
    <m/>
    <m/>
    <m/>
    <n v="-172"/>
    <m/>
    <n v="-172"/>
    <m/>
    <m/>
    <m/>
    <m/>
    <n v="-172"/>
    <n v="-172"/>
    <n v="-172"/>
    <m/>
    <m/>
    <m/>
    <m/>
    <m/>
    <m/>
    <m/>
    <m/>
    <m/>
    <m/>
    <m/>
    <m/>
    <m/>
    <n v="-172"/>
    <m/>
    <m/>
    <m/>
    <n v="-1548"/>
    <x v="0"/>
    <x v="3"/>
  </r>
  <r>
    <s v="495"/>
    <n v="81110"/>
    <s v="PORTLAND"/>
    <x v="25"/>
    <x v="25"/>
    <s v="403000"/>
    <s v="MISC GAS REVENUE"/>
    <s v="WTR HTR PROG-REVENUE"/>
    <n v="-159.30000000000001"/>
    <n v="-132.75"/>
    <n v="-185.85"/>
    <n v="-106.2"/>
    <n v="-159.30000000000001"/>
    <n v="-132.75"/>
    <n v="-106.2"/>
    <n v="-106.2"/>
    <n v="-79.650000000000006"/>
    <n v="-159.30000000000001"/>
    <n v="-185.85"/>
    <n v="-185.85"/>
    <n v="-185.85"/>
    <n v="-185.85"/>
    <n v="-185.85"/>
    <n v="-185.85"/>
    <n v="-185.85"/>
    <n v="-185.85"/>
    <n v="-212.4"/>
    <n v="-212.4"/>
    <n v="-238.95"/>
    <n v="-212.4"/>
    <n v="-185.85"/>
    <n v="-238.95"/>
    <n v="-212.4"/>
    <n v="-238.95"/>
    <n v="-265.5"/>
    <n v="-292.05"/>
    <n v="-292.05"/>
    <n v="-292.05"/>
    <n v="-292.05"/>
    <n v="-292.05"/>
    <n v="-238.95"/>
    <n v="-238.95"/>
    <n v="-238.95"/>
    <n v="-238.95"/>
    <n v="-238.95"/>
    <n v="-238.95"/>
    <n v="-238.95"/>
    <n v="-238.95"/>
    <n v="-238.95"/>
    <n v="-265.5"/>
    <n v="-265.5"/>
    <n v="-265.5"/>
    <n v="-265.5"/>
    <n v="-9504.9"/>
    <x v="0"/>
    <x v="3"/>
  </r>
  <r>
    <s v="495"/>
    <n v="81120"/>
    <s v="LINCOLN CITY"/>
    <x v="19"/>
    <x v="19"/>
    <s v="400100"/>
    <s v="RESIDENTIAL"/>
    <s v="WARM DEFERRALS"/>
    <n v="31358.14"/>
    <n v="2524.7199999999998"/>
    <n v="8225.4500000000007"/>
    <n v="1629.94"/>
    <n v="19.39"/>
    <n v="-0.34"/>
    <n v="-27.4"/>
    <n v="-44.43"/>
    <n v="-12.97"/>
    <m/>
    <n v="-0.84"/>
    <n v="254.6"/>
    <n v="-74.680000000000007"/>
    <n v="3176.66"/>
    <n v="15998.46"/>
    <n v="5899.56"/>
    <n v="31.32"/>
    <n v="7.0000000000000007E-2"/>
    <m/>
    <m/>
    <m/>
    <m/>
    <m/>
    <n v="-451"/>
    <n v="-819.3"/>
    <n v="9490.32"/>
    <n v="18683.46"/>
    <n v="-1615.76"/>
    <n v="-29.22"/>
    <n v="-18.25"/>
    <m/>
    <m/>
    <m/>
    <m/>
    <m/>
    <n v="2050.31"/>
    <n v="864.07"/>
    <n v="1582.5"/>
    <n v="15048.66"/>
    <n v="5932.34"/>
    <n v="-1039.18"/>
    <n v="-19.13"/>
    <n v="-24.22"/>
    <n v="-26.08"/>
    <n v="-6.56"/>
    <n v="118560.61000000002"/>
    <x v="1"/>
    <x v="3"/>
  </r>
  <r>
    <s v="495"/>
    <n v="81120"/>
    <s v="LINCOLN CITY"/>
    <x v="19"/>
    <x v="19"/>
    <s v="400200"/>
    <s v="COMMERCIAL"/>
    <s v="WARM DEFERRALS"/>
    <n v="34968.74"/>
    <n v="3688.85"/>
    <n v="10621.06"/>
    <n v="2814.87"/>
    <n v="36.18"/>
    <n v="-0.56999999999999995"/>
    <m/>
    <m/>
    <m/>
    <m/>
    <m/>
    <n v="383.7"/>
    <n v="-91.59"/>
    <n v="3844.61"/>
    <n v="21884.63"/>
    <n v="8147.37"/>
    <n v="11.37"/>
    <m/>
    <m/>
    <m/>
    <m/>
    <m/>
    <m/>
    <n v="-412.2"/>
    <n v="-980.18"/>
    <n v="7570.05"/>
    <n v="16246.7"/>
    <n v="-1804.25"/>
    <n v="-66.94"/>
    <m/>
    <m/>
    <m/>
    <m/>
    <m/>
    <m/>
    <n v="2206.83"/>
    <n v="973.9"/>
    <n v="1642.63"/>
    <n v="12330.94"/>
    <n v="6941.62"/>
    <n v="-1818.45"/>
    <m/>
    <n v="1.56"/>
    <m/>
    <m/>
    <n v="129141.43"/>
    <x v="1"/>
    <x v="3"/>
  </r>
  <r>
    <s v="495"/>
    <n v="81120"/>
    <s v="LINCOLN CITY"/>
    <x v="20"/>
    <x v="20"/>
    <s v="403000"/>
    <s v="MISC GAS REVENUE"/>
    <s v="METER RENTALS"/>
    <n v="-150.69999999999999"/>
    <n v="-150.69999999999999"/>
    <n v="-150.69999999999999"/>
    <n v="-150.69999999999999"/>
    <n v="-150.69999999999999"/>
    <n v="-150.69999999999999"/>
    <n v="-150.69999999999999"/>
    <n v="-150.69999999999999"/>
    <n v="-150.69999999999999"/>
    <n v="-150.69999999999999"/>
    <n v="-150.69999999999999"/>
    <n v="-150.69999999999999"/>
    <n v="-150.69999999999999"/>
    <n v="-150.69999999999999"/>
    <n v="-150.69999999999999"/>
    <n v="-150.69999999999999"/>
    <n v="-150.69999999999999"/>
    <n v="-23.7"/>
    <n v="-24.53"/>
    <n v="-25"/>
    <n v="-25"/>
    <n v="-25"/>
    <n v="-24.97"/>
    <n v="-24.93"/>
    <n v="-24.93"/>
    <n v="-24.93"/>
    <n v="-27.16"/>
    <n v="-24.93"/>
    <n v="-24.93"/>
    <n v="-24.93"/>
    <n v="-24.93"/>
    <n v="-24.93"/>
    <n v="-24.93"/>
    <n v="-24.93"/>
    <n v="-24.93"/>
    <n v="-24.93"/>
    <n v="-24.93"/>
    <n v="-24.93"/>
    <n v="-24.93"/>
    <n v="-24.93"/>
    <n v="-24.93"/>
    <n v="-24.93"/>
    <n v="-24.93"/>
    <n v="-24.93"/>
    <n v="-24.93"/>
    <n v="-3260.7899999999959"/>
    <x v="0"/>
    <x v="3"/>
  </r>
  <r>
    <s v="495"/>
    <n v="81120"/>
    <s v="LINCOLN CITY"/>
    <x v="22"/>
    <x v="22"/>
    <s v="403000"/>
    <s v="MISC GAS REVENUE"/>
    <s v="OTHER GAS REV - MISC"/>
    <m/>
    <m/>
    <n v="-88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-885"/>
    <x v="0"/>
    <x v="3"/>
  </r>
  <r>
    <s v="495"/>
    <n v="81120"/>
    <s v="LINCOLN CITY"/>
    <x v="23"/>
    <x v="23"/>
    <s v="402000"/>
    <s v="RATE ADJUSTMENT"/>
    <s v="CURTAILMENT UNAUTH T"/>
    <m/>
    <m/>
    <m/>
    <m/>
    <m/>
    <m/>
    <m/>
    <m/>
    <m/>
    <m/>
    <m/>
    <m/>
    <m/>
    <m/>
    <m/>
    <m/>
    <m/>
    <m/>
    <m/>
    <m/>
    <m/>
    <n v="-611030"/>
    <m/>
    <m/>
    <m/>
    <m/>
    <m/>
    <m/>
    <m/>
    <m/>
    <m/>
    <m/>
    <m/>
    <m/>
    <m/>
    <m/>
    <m/>
    <m/>
    <m/>
    <m/>
    <m/>
    <m/>
    <m/>
    <m/>
    <m/>
    <n v="-611030"/>
    <x v="0"/>
    <x v="3"/>
  </r>
  <r>
    <s v="495"/>
    <n v="81140"/>
    <s v="SALEM"/>
    <x v="19"/>
    <x v="19"/>
    <s v="400100"/>
    <s v="RESIDENTIAL"/>
    <s v="WARM DEFERRALS"/>
    <n v="155834.97"/>
    <n v="11794.03"/>
    <n v="519.87"/>
    <n v="-5886.44"/>
    <n v="-61.93"/>
    <n v="-49.41"/>
    <n v="-36.97"/>
    <n v="3.92"/>
    <n v="4.1500000000000004"/>
    <m/>
    <n v="-1.25"/>
    <n v="-5451.89"/>
    <n v="-3825.2"/>
    <n v="-110849.93"/>
    <n v="10514.43"/>
    <n v="1383.94"/>
    <n v="-15201.92"/>
    <n v="-226.25"/>
    <n v="14.54"/>
    <n v="0.62"/>
    <n v="-3.5"/>
    <n v="10.050000000000001"/>
    <n v="-1.02"/>
    <n v="-3191.7"/>
    <n v="-21513.71"/>
    <n v="1989.02"/>
    <n v="146663.16"/>
    <n v="-22754.32"/>
    <n v="-32089.03"/>
    <n v="-153.22999999999999"/>
    <n v="12.21"/>
    <n v="-5.27"/>
    <n v="16.78"/>
    <n v="-1.1000000000000001"/>
    <n v="1.08"/>
    <n v="4666.18"/>
    <n v="-18846.150000000001"/>
    <n v="-14944.78"/>
    <n v="7639.26"/>
    <n v="14293.98"/>
    <n v="-25713.3"/>
    <n v="-63.81"/>
    <n v="4.4400000000000004"/>
    <n v="-17.489999999999998"/>
    <n v="0.22"/>
    <n v="74477.25"/>
    <x v="1"/>
    <x v="3"/>
  </r>
  <r>
    <s v="495"/>
    <n v="81140"/>
    <s v="SALEM"/>
    <x v="19"/>
    <x v="19"/>
    <s v="400200"/>
    <s v="COMMERCIAL"/>
    <s v="WARM DEFERRALS"/>
    <n v="166481.14000000001"/>
    <n v="42279.82"/>
    <n v="2637.19"/>
    <n v="-24531.55"/>
    <n v="-44.86"/>
    <n v="-39.200000000000003"/>
    <n v="-8.41"/>
    <n v="11.35"/>
    <m/>
    <n v="-3.33"/>
    <m/>
    <n v="-21554.01"/>
    <n v="-5864.71"/>
    <n v="-186487.2"/>
    <n v="31405.119999999999"/>
    <n v="6437.92"/>
    <n v="-38718.61"/>
    <n v="76.510000000000005"/>
    <n v="7.4"/>
    <n v="11.37"/>
    <n v="16.41"/>
    <m/>
    <n v="2.15"/>
    <n v="-5300.98"/>
    <n v="-37922.199999999997"/>
    <n v="-1319.33"/>
    <n v="121723.2"/>
    <n v="-29876.69"/>
    <n v="-40632.519999999997"/>
    <n v="-7.33"/>
    <n v="18.32"/>
    <n v="-5.45"/>
    <m/>
    <n v="12.36"/>
    <m/>
    <n v="12162.79"/>
    <n v="-35400.54"/>
    <n v="-29765.42"/>
    <n v="16697.41"/>
    <n v="34547.050000000003"/>
    <n v="-43345.64"/>
    <n v="14.08"/>
    <n v="28.92"/>
    <m/>
    <n v="48.2"/>
    <n v="-66209.26999999996"/>
    <x v="1"/>
    <x v="3"/>
  </r>
  <r>
    <s v="495"/>
    <n v="81140"/>
    <s v="SALEM"/>
    <x v="20"/>
    <x v="20"/>
    <s v="403000"/>
    <s v="MISC GAS REVENUE"/>
    <s v="METER RENTALS"/>
    <n v="-2006.02"/>
    <n v="-2006.02"/>
    <n v="-1944.02"/>
    <n v="-2084.02"/>
    <n v="-2022.02"/>
    <n v="-2014.02"/>
    <n v="-2014.02"/>
    <n v="-2047.54"/>
    <n v="-1845.5"/>
    <n v="-2198.54"/>
    <n v="-1988.5"/>
    <n v="-1940.02"/>
    <n v="-1862.02"/>
    <n v="-1933.02"/>
    <n v="-1869.02"/>
    <n v="-1717.62"/>
    <n v="-2024.62"/>
    <n v="-907.6"/>
    <n v="-1353.88"/>
    <n v="-1559.27"/>
    <n v="-1425.62"/>
    <n v="-1562.09"/>
    <n v="-1384.58"/>
    <n v="-1483.26"/>
    <n v="-1451.25"/>
    <n v="-1120.27"/>
    <n v="-1784.85"/>
    <n v="-1506.96"/>
    <n v="-1556.09"/>
    <n v="-1501.69"/>
    <n v="-1502.5"/>
    <n v="-1478.09"/>
    <n v="-1541.29"/>
    <n v="-1628.81"/>
    <n v="-1535.9"/>
    <n v="-1601.38"/>
    <n v="-1601.38"/>
    <n v="-1601.38"/>
    <n v="-1601.38"/>
    <n v="-1402.07"/>
    <n v="-1881.63"/>
    <n v="-1642.15"/>
    <n v="-1634.15"/>
    <n v="-1634.15"/>
    <n v="-1619.93"/>
    <n v="-76020.13999999997"/>
    <x v="0"/>
    <x v="3"/>
  </r>
  <r>
    <s v="495"/>
    <n v="81140"/>
    <s v="SALEM"/>
    <x v="22"/>
    <x v="22"/>
    <s v="403000"/>
    <s v="MISC GAS REVENUE"/>
    <s v="OTHER GAS REV - MISC"/>
    <n v="-600"/>
    <n v="-323.81"/>
    <m/>
    <m/>
    <m/>
    <n v="-610.19000000000005"/>
    <m/>
    <m/>
    <m/>
    <m/>
    <n v="-286.3"/>
    <m/>
    <n v="-544.75"/>
    <m/>
    <n v="-21007.06"/>
    <m/>
    <n v="-2853.97"/>
    <n v="-200"/>
    <n v="-1470.53"/>
    <m/>
    <n v="-200"/>
    <m/>
    <m/>
    <m/>
    <n v="-200"/>
    <m/>
    <m/>
    <m/>
    <n v="-200"/>
    <m/>
    <m/>
    <n v="-1270.53"/>
    <m/>
    <n v="-200"/>
    <n v="-200"/>
    <m/>
    <m/>
    <m/>
    <n v="-400"/>
    <n v="-200"/>
    <m/>
    <m/>
    <m/>
    <m/>
    <n v="-200"/>
    <n v="-30967.14"/>
    <x v="0"/>
    <x v="3"/>
  </r>
  <r>
    <s v="495"/>
    <n v="81140"/>
    <s v="SALEM"/>
    <x v="23"/>
    <x v="23"/>
    <s v="402000"/>
    <s v="RATE ADJUSTMENT"/>
    <s v="CURTAILMENT UNAUTH T"/>
    <m/>
    <m/>
    <m/>
    <m/>
    <m/>
    <m/>
    <m/>
    <m/>
    <m/>
    <m/>
    <m/>
    <m/>
    <m/>
    <m/>
    <m/>
    <m/>
    <m/>
    <m/>
    <m/>
    <m/>
    <m/>
    <n v="-137390"/>
    <n v="9810"/>
    <m/>
    <m/>
    <n v="-338270"/>
    <n v="-320290"/>
    <n v="-65290"/>
    <m/>
    <m/>
    <m/>
    <n v="10110"/>
    <m/>
    <m/>
    <m/>
    <m/>
    <m/>
    <m/>
    <m/>
    <m/>
    <m/>
    <m/>
    <m/>
    <m/>
    <m/>
    <n v="-841320"/>
    <x v="0"/>
    <x v="3"/>
  </r>
  <r>
    <s v="495"/>
    <n v="81140"/>
    <s v="SALEM"/>
    <x v="24"/>
    <x v="24"/>
    <s v="403000"/>
    <s v="MISC GAS REVENUE"/>
    <s v="WTR HTR PROG-INTERES"/>
    <m/>
    <m/>
    <m/>
    <m/>
    <m/>
    <m/>
    <m/>
    <m/>
    <m/>
    <m/>
    <m/>
    <m/>
    <m/>
    <n v="-172"/>
    <m/>
    <m/>
    <m/>
    <m/>
    <m/>
    <m/>
    <m/>
    <m/>
    <m/>
    <m/>
    <m/>
    <m/>
    <m/>
    <m/>
    <m/>
    <m/>
    <m/>
    <m/>
    <m/>
    <m/>
    <m/>
    <m/>
    <m/>
    <m/>
    <m/>
    <m/>
    <m/>
    <n v="-172"/>
    <m/>
    <m/>
    <m/>
    <n v="-344"/>
    <x v="0"/>
    <x v="3"/>
  </r>
  <r>
    <s v="495"/>
    <n v="81140"/>
    <s v="SALEM"/>
    <x v="25"/>
    <x v="25"/>
    <s v="403000"/>
    <s v="MISC GAS REVENUE"/>
    <s v="WTR HTR PROG-REVENUE"/>
    <m/>
    <m/>
    <m/>
    <m/>
    <m/>
    <m/>
    <m/>
    <m/>
    <m/>
    <m/>
    <m/>
    <m/>
    <m/>
    <n v="-26.55"/>
    <n v="-26.55"/>
    <n v="-26.55"/>
    <n v="-26.55"/>
    <n v="-26.55"/>
    <n v="-26.55"/>
    <n v="-26.55"/>
    <n v="-26.55"/>
    <n v="-26.55"/>
    <n v="-26.55"/>
    <n v="-26.55"/>
    <n v="-26.55"/>
    <n v="-26.55"/>
    <n v="-26.55"/>
    <n v="-26.55"/>
    <n v="-26.55"/>
    <n v="-26.55"/>
    <n v="-26.55"/>
    <n v="-53.1"/>
    <m/>
    <n v="-26.55"/>
    <n v="-26.55"/>
    <n v="-53.1"/>
    <m/>
    <m/>
    <m/>
    <m/>
    <m/>
    <n v="-26.55"/>
    <n v="-26.55"/>
    <n v="-26.55"/>
    <n v="-26.55"/>
    <n v="-743.39999999999986"/>
    <x v="0"/>
    <x v="3"/>
  </r>
  <r>
    <s v="495"/>
    <n v="81150"/>
    <s v="ALBANY"/>
    <x v="19"/>
    <x v="19"/>
    <s v="400100"/>
    <s v="RESIDENTIAL"/>
    <s v="WARM DEFERRALS"/>
    <n v="175991.49"/>
    <n v="1248.68"/>
    <n v="709.28"/>
    <n v="-497.98"/>
    <n v="-123.24"/>
    <n v="-47.34"/>
    <n v="-33.1"/>
    <m/>
    <n v="-2.2799999999999998"/>
    <m/>
    <n v="0.31"/>
    <n v="-274.08999999999997"/>
    <n v="-1565.89"/>
    <n v="-10267.41"/>
    <n v="13922.13"/>
    <n v="1911.46"/>
    <n v="-13307.33"/>
    <n v="-19.45"/>
    <n v="0.99"/>
    <n v="-2.42"/>
    <m/>
    <n v="7.52"/>
    <n v="5.62"/>
    <n v="-1248.22"/>
    <n v="-6033.57"/>
    <n v="10822.37"/>
    <n v="86565.87"/>
    <n v="-14544.44"/>
    <n v="-35305.64"/>
    <n v="-5.17"/>
    <n v="3.62"/>
    <n v="-16.27"/>
    <n v="-5.35"/>
    <n v="10.87"/>
    <n v="-2.42"/>
    <n v="381.41"/>
    <n v="-8766.2999999999993"/>
    <n v="-7991"/>
    <n v="5313.28"/>
    <n v="2631.43"/>
    <n v="-33009.78"/>
    <n v="-11.26"/>
    <n v="5.23"/>
    <n v="25.29"/>
    <n v="-2.5299999999999998"/>
    <n v="166474.36999999988"/>
    <x v="1"/>
    <x v="3"/>
  </r>
  <r>
    <s v="495"/>
    <n v="81150"/>
    <s v="ALBANY"/>
    <x v="19"/>
    <x v="19"/>
    <s v="400200"/>
    <s v="COMMERCIAL"/>
    <s v="WARM DEFERRALS"/>
    <n v="142869.53"/>
    <n v="3405.21"/>
    <n v="1957.21"/>
    <n v="-1790.54"/>
    <n v="-470.7"/>
    <n v="-2.11"/>
    <n v="10.54"/>
    <n v="0.79"/>
    <m/>
    <m/>
    <n v="-1.52"/>
    <n v="-1299.18"/>
    <n v="-3034.61"/>
    <n v="-25486.85"/>
    <n v="33564.92"/>
    <n v="6827.98"/>
    <n v="-19691.919999999998"/>
    <n v="-6.56"/>
    <n v="14.74"/>
    <m/>
    <n v="-30.91"/>
    <n v="-13.07"/>
    <m/>
    <n v="-1763.78"/>
    <n v="-10691.49"/>
    <n v="14316.81"/>
    <n v="67726.509999999995"/>
    <n v="-21647.74"/>
    <n v="-25214.32"/>
    <n v="-21.7"/>
    <m/>
    <n v="11.78"/>
    <m/>
    <m/>
    <m/>
    <n v="857.35"/>
    <n v="-14257.51"/>
    <n v="-14947.9"/>
    <n v="10629.38"/>
    <n v="5767.28"/>
    <n v="-29458.6"/>
    <m/>
    <n v="14.68"/>
    <m/>
    <n v="19.29"/>
    <n v="118162.98999999998"/>
    <x v="1"/>
    <x v="3"/>
  </r>
  <r>
    <s v="495"/>
    <n v="81150"/>
    <s v="ALBANY"/>
    <x v="20"/>
    <x v="20"/>
    <s v="403000"/>
    <s v="MISC GAS REVENUE"/>
    <s v="METER RENTALS"/>
    <n v="-1301.29"/>
    <n v="-1293.29"/>
    <n v="-1309.29"/>
    <n v="-1174.29"/>
    <n v="-1428.29"/>
    <n v="-1301.29"/>
    <n v="-1301.29"/>
    <n v="-1271.29"/>
    <n v="-1242.8"/>
    <n v="-1299.78"/>
    <n v="-1271.29"/>
    <n v="-1271.29"/>
    <n v="-1271.29"/>
    <n v="-1286.29"/>
    <n v="-1271.29"/>
    <n v="-1271.29"/>
    <n v="-1279.29"/>
    <n v="-912.74"/>
    <n v="-1448.84"/>
    <n v="-1410.62"/>
    <n v="-1439.48"/>
    <n v="-1503.49"/>
    <n v="-1418.65"/>
    <n v="-1529.07"/>
    <n v="-1500.42"/>
    <n v="-1378"/>
    <n v="-1418.07"/>
    <n v="-1736.79"/>
    <n v="-1411.92"/>
    <n v="-1616.36"/>
    <n v="-1407.85"/>
    <n v="-1764.43"/>
    <n v="-1538.74"/>
    <n v="-1443.52"/>
    <n v="-1728.76"/>
    <n v="-1577.45"/>
    <n v="-1570.65"/>
    <n v="-1584.25"/>
    <n v="-1577.45"/>
    <n v="-1577.45"/>
    <n v="-1577.45"/>
    <n v="-1577.45"/>
    <n v="-1326.31"/>
    <n v="-1828.59"/>
    <n v="-1577.45"/>
    <n v="-64227.179999999978"/>
    <x v="0"/>
    <x v="3"/>
  </r>
  <r>
    <s v="495"/>
    <n v="81150"/>
    <s v="ALBANY"/>
    <x v="22"/>
    <x v="22"/>
    <s v="403000"/>
    <s v="MISC GAS REVENUE"/>
    <s v="OTHER GAS REV - MISC"/>
    <m/>
    <m/>
    <m/>
    <m/>
    <n v="-353.63"/>
    <m/>
    <m/>
    <m/>
    <m/>
    <m/>
    <n v="0"/>
    <m/>
    <n v="-480.9"/>
    <m/>
    <m/>
    <m/>
    <m/>
    <m/>
    <m/>
    <m/>
    <m/>
    <m/>
    <m/>
    <m/>
    <m/>
    <m/>
    <m/>
    <n v="-300"/>
    <m/>
    <m/>
    <m/>
    <m/>
    <m/>
    <m/>
    <m/>
    <n v="-100"/>
    <m/>
    <m/>
    <m/>
    <m/>
    <m/>
    <m/>
    <m/>
    <m/>
    <m/>
    <n v="-1234.53"/>
    <x v="0"/>
    <x v="3"/>
  </r>
  <r>
    <s v="495"/>
    <n v="81150"/>
    <s v="ALBANY"/>
    <x v="23"/>
    <x v="23"/>
    <s v="401400"/>
    <s v="INTERRUPTIBLE"/>
    <s v="CURTAILMENT UNAUTH T"/>
    <m/>
    <m/>
    <m/>
    <m/>
    <m/>
    <m/>
    <m/>
    <m/>
    <m/>
    <m/>
    <m/>
    <m/>
    <m/>
    <m/>
    <m/>
    <m/>
    <m/>
    <m/>
    <m/>
    <m/>
    <m/>
    <m/>
    <n v="81.67"/>
    <n v="-81.67"/>
    <m/>
    <m/>
    <m/>
    <m/>
    <m/>
    <m/>
    <m/>
    <m/>
    <m/>
    <m/>
    <m/>
    <m/>
    <m/>
    <m/>
    <m/>
    <m/>
    <m/>
    <m/>
    <m/>
    <m/>
    <m/>
    <n v="0"/>
    <x v="0"/>
    <x v="3"/>
  </r>
  <r>
    <s v="495"/>
    <n v="81150"/>
    <s v="ALBANY"/>
    <x v="23"/>
    <x v="23"/>
    <s v="402000"/>
    <s v="RATE ADJUSTMENT"/>
    <s v="CURTAILMENT UNAUTH T"/>
    <m/>
    <m/>
    <m/>
    <m/>
    <m/>
    <m/>
    <m/>
    <m/>
    <m/>
    <m/>
    <m/>
    <m/>
    <m/>
    <m/>
    <m/>
    <m/>
    <m/>
    <m/>
    <m/>
    <m/>
    <m/>
    <n v="-20440"/>
    <n v="1880"/>
    <n v="81.67"/>
    <m/>
    <n v="-27880"/>
    <n v="-456400"/>
    <n v="457430"/>
    <m/>
    <m/>
    <m/>
    <m/>
    <m/>
    <m/>
    <m/>
    <m/>
    <m/>
    <m/>
    <m/>
    <m/>
    <m/>
    <m/>
    <m/>
    <m/>
    <m/>
    <n v="-45328.330000000016"/>
    <x v="0"/>
    <x v="3"/>
  </r>
  <r>
    <s v="495"/>
    <n v="81150"/>
    <s v="ALBANY"/>
    <x v="24"/>
    <x v="24"/>
    <s v="403000"/>
    <s v="MISC GAS REVENUE"/>
    <s v="WTR HTR PROG-INTERES"/>
    <m/>
    <m/>
    <m/>
    <m/>
    <m/>
    <m/>
    <m/>
    <m/>
    <m/>
    <m/>
    <m/>
    <m/>
    <m/>
    <m/>
    <m/>
    <m/>
    <m/>
    <m/>
    <n v="-172"/>
    <m/>
    <m/>
    <m/>
    <m/>
    <m/>
    <m/>
    <m/>
    <m/>
    <m/>
    <m/>
    <m/>
    <m/>
    <m/>
    <m/>
    <m/>
    <n v="-172"/>
    <m/>
    <m/>
    <m/>
    <m/>
    <m/>
    <m/>
    <m/>
    <m/>
    <m/>
    <m/>
    <n v="-344"/>
    <x v="0"/>
    <x v="3"/>
  </r>
  <r>
    <s v="495"/>
    <n v="81150"/>
    <s v="ALBANY"/>
    <x v="25"/>
    <x v="25"/>
    <s v="403000"/>
    <s v="MISC GAS REVENUE"/>
    <s v="WTR HTR PROG-REVENUE"/>
    <m/>
    <m/>
    <m/>
    <m/>
    <m/>
    <m/>
    <m/>
    <m/>
    <m/>
    <m/>
    <m/>
    <m/>
    <m/>
    <m/>
    <m/>
    <m/>
    <m/>
    <m/>
    <n v="-26.55"/>
    <n v="-26.55"/>
    <n v="-26.55"/>
    <n v="-26.55"/>
    <n v="-26.55"/>
    <n v="-26.55"/>
    <n v="-26.55"/>
    <n v="-26.55"/>
    <n v="-26.55"/>
    <n v="-26.55"/>
    <n v="-26.55"/>
    <n v="-26.55"/>
    <n v="-26.55"/>
    <n v="-26.55"/>
    <n v="-26.55"/>
    <n v="-26.55"/>
    <n v="-53.1"/>
    <n v="-53.1"/>
    <n v="-53.1"/>
    <n v="-53.1"/>
    <n v="-53.1"/>
    <n v="-53.1"/>
    <n v="-53.1"/>
    <n v="-53.1"/>
    <n v="-53.1"/>
    <n v="-53.1"/>
    <n v="-53.1"/>
    <n v="-1008.9000000000003"/>
    <x v="0"/>
    <x v="3"/>
  </r>
  <r>
    <s v="495"/>
    <n v="81160"/>
    <s v="EUGENE"/>
    <x v="19"/>
    <x v="19"/>
    <s v="400100"/>
    <s v="RESIDENTIAL"/>
    <s v="WARM DEFERRALS"/>
    <n v="55094.74"/>
    <n v="10544.42"/>
    <n v="693.22"/>
    <n v="-3607.87"/>
    <n v="285.75"/>
    <n v="-14.8"/>
    <n v="1.94"/>
    <n v="-7.52"/>
    <m/>
    <n v="-2.87"/>
    <n v="2.87"/>
    <n v="4960.08"/>
    <n v="11806.33"/>
    <n v="-18150.2"/>
    <n v="29334.19"/>
    <n v="13358.51"/>
    <n v="-77.599999999999994"/>
    <n v="-41.99"/>
    <m/>
    <n v="-0.85"/>
    <n v="-2.04"/>
    <m/>
    <n v="-3.37"/>
    <n v="-3850.54"/>
    <n v="-9886.9500000000007"/>
    <n v="5564.09"/>
    <n v="91213.65"/>
    <n v="-16590.97"/>
    <n v="-15920.5"/>
    <n v="-59.39"/>
    <n v="-7.46"/>
    <n v="-15.37"/>
    <m/>
    <m/>
    <m/>
    <n v="4582.67"/>
    <n v="-36153.85"/>
    <n v="-33376.79"/>
    <n v="2900.34"/>
    <n v="3597.51"/>
    <n v="-36792.39"/>
    <n v="-3.61"/>
    <n v="7.1"/>
    <n v="14.66"/>
    <m/>
    <n v="59395.139999999992"/>
    <x v="1"/>
    <x v="3"/>
  </r>
  <r>
    <s v="495"/>
    <n v="81160"/>
    <s v="EUGENE"/>
    <x v="19"/>
    <x v="19"/>
    <s v="400200"/>
    <s v="COMMERCIAL"/>
    <s v="WARM DEFERRALS"/>
    <n v="99626.82"/>
    <n v="22729.25"/>
    <n v="1772.03"/>
    <n v="-12359.49"/>
    <n v="961.35"/>
    <n v="12.69"/>
    <n v="0"/>
    <m/>
    <m/>
    <m/>
    <m/>
    <n v="11462.8"/>
    <n v="25109.37"/>
    <n v="-35171.21"/>
    <n v="63115.16"/>
    <n v="29533.13"/>
    <n v="-308.02999999999997"/>
    <n v="-55.83"/>
    <m/>
    <m/>
    <m/>
    <m/>
    <m/>
    <n v="-6159.57"/>
    <n v="-14032.23"/>
    <n v="6741.71"/>
    <n v="75752.479999999996"/>
    <n v="-19297.25"/>
    <n v="-20567.080000000002"/>
    <n v="-29.07"/>
    <n v="1.67"/>
    <n v="5.12"/>
    <m/>
    <m/>
    <m/>
    <n v="7476.1"/>
    <n v="-46830.45"/>
    <n v="-35127.519999999997"/>
    <n v="4775.13"/>
    <n v="4975.58"/>
    <n v="-39115.67"/>
    <n v="-0.21"/>
    <n v="51.53"/>
    <m/>
    <n v="71.69"/>
    <n v="125119.99999999997"/>
    <x v="1"/>
    <x v="3"/>
  </r>
  <r>
    <s v="495"/>
    <n v="81160"/>
    <s v="EUGENE"/>
    <x v="20"/>
    <x v="20"/>
    <s v="403000"/>
    <s v="MISC GAS REVENUE"/>
    <s v="METER RENTALS"/>
    <n v="-1117.57"/>
    <n v="-1109.57"/>
    <n v="-1126.7"/>
    <n v="-1117.8900000000001"/>
    <n v="-940.89"/>
    <n v="-1294.8900000000001"/>
    <n v="-1117.8900000000001"/>
    <n v="-1117.8900000000001"/>
    <n v="-1056.8900000000001"/>
    <n v="-1018.89"/>
    <n v="-1117.8900000000001"/>
    <n v="-1219.8900000000001"/>
    <n v="-1175.8900000000001"/>
    <n v="-1117.8900000000001"/>
    <n v="-1117.8900000000001"/>
    <n v="-1056.8900000000001"/>
    <n v="-1056.8900000000001"/>
    <n v="-856.37"/>
    <n v="-1426.53"/>
    <n v="-1394.78"/>
    <n v="-1419.11"/>
    <n v="-1332.54"/>
    <n v="-1370.81"/>
    <n v="-1382.42"/>
    <n v="-1374.24"/>
    <n v="-1192.49"/>
    <n v="-1489.38"/>
    <n v="-1418.89"/>
    <n v="-1326.21"/>
    <n v="-1324.51"/>
    <n v="-1324.51"/>
    <n v="-1300.51"/>
    <n v="-1300.51"/>
    <n v="-1300.51"/>
    <n v="-1154.01"/>
    <n v="-1374.61"/>
    <n v="-1374.61"/>
    <n v="-1226.4100000000001"/>
    <n v="-1300.51"/>
    <n v="-1581.11"/>
    <n v="-1300.51"/>
    <n v="-1234.1099999999999"/>
    <n v="-1160.01"/>
    <n v="-1160.01"/>
    <n v="-1168.01"/>
    <n v="-55450.530000000028"/>
    <x v="0"/>
    <x v="3"/>
  </r>
  <r>
    <s v="495"/>
    <n v="81160"/>
    <s v="EUGENE"/>
    <x v="22"/>
    <x v="22"/>
    <s v="403000"/>
    <s v="MISC GAS REVENUE"/>
    <s v="OTHER GAS REV - MISC"/>
    <m/>
    <m/>
    <m/>
    <m/>
    <m/>
    <m/>
    <m/>
    <m/>
    <n v="-200"/>
    <n v="-200"/>
    <n v="-514.78"/>
    <n v="-200"/>
    <m/>
    <m/>
    <n v="-7.59"/>
    <m/>
    <m/>
    <m/>
    <m/>
    <m/>
    <m/>
    <m/>
    <m/>
    <m/>
    <m/>
    <n v="-1270.53"/>
    <m/>
    <m/>
    <m/>
    <m/>
    <m/>
    <n v="-200"/>
    <m/>
    <n v="-400"/>
    <n v="-200"/>
    <m/>
    <n v="-200"/>
    <m/>
    <n v="-600"/>
    <m/>
    <n v="-431"/>
    <m/>
    <n v="-400"/>
    <m/>
    <n v="-200"/>
    <n v="-5023.8999999999996"/>
    <x v="0"/>
    <x v="3"/>
  </r>
  <r>
    <s v="495"/>
    <n v="81160"/>
    <s v="EUGENE"/>
    <x v="23"/>
    <x v="23"/>
    <s v="402000"/>
    <s v="RATE ADJUSTMENT"/>
    <s v="CURTAILMENT UNAUTH T"/>
    <m/>
    <m/>
    <m/>
    <m/>
    <m/>
    <m/>
    <m/>
    <m/>
    <m/>
    <m/>
    <m/>
    <m/>
    <m/>
    <m/>
    <m/>
    <m/>
    <m/>
    <m/>
    <m/>
    <m/>
    <m/>
    <n v="-27970"/>
    <n v="17410"/>
    <m/>
    <m/>
    <n v="-33200"/>
    <n v="-47650"/>
    <m/>
    <m/>
    <m/>
    <m/>
    <m/>
    <m/>
    <m/>
    <m/>
    <m/>
    <m/>
    <m/>
    <m/>
    <m/>
    <m/>
    <m/>
    <m/>
    <m/>
    <m/>
    <n v="-91410"/>
    <x v="0"/>
    <x v="3"/>
  </r>
  <r>
    <s v="495"/>
    <n v="81160"/>
    <s v="EUGENE"/>
    <x v="24"/>
    <x v="24"/>
    <s v="403000"/>
    <s v="MISC GAS REVENUE"/>
    <s v="WTR HTR PROG-INTERES"/>
    <m/>
    <m/>
    <m/>
    <m/>
    <m/>
    <m/>
    <m/>
    <m/>
    <m/>
    <m/>
    <m/>
    <m/>
    <m/>
    <m/>
    <m/>
    <m/>
    <m/>
    <m/>
    <m/>
    <m/>
    <m/>
    <m/>
    <m/>
    <m/>
    <m/>
    <m/>
    <n v="-172"/>
    <m/>
    <m/>
    <m/>
    <m/>
    <m/>
    <m/>
    <m/>
    <m/>
    <m/>
    <m/>
    <m/>
    <m/>
    <m/>
    <m/>
    <m/>
    <m/>
    <m/>
    <m/>
    <n v="-172"/>
    <x v="0"/>
    <x v="3"/>
  </r>
  <r>
    <s v="495"/>
    <n v="81160"/>
    <s v="EUGENE"/>
    <x v="25"/>
    <x v="25"/>
    <s v="403000"/>
    <s v="MISC GAS REVENUE"/>
    <s v="WTR HTR PROG-REVENUE"/>
    <n v="-26.55"/>
    <n v="-26.55"/>
    <n v="-26.55"/>
    <n v="-26.55"/>
    <n v="-26.55"/>
    <n v="-26.55"/>
    <n v="-26.55"/>
    <n v="-26.55"/>
    <n v="-26.55"/>
    <n v="-26.55"/>
    <n v="-26.55"/>
    <n v="-26.55"/>
    <n v="-26.55"/>
    <n v="-26.55"/>
    <n v="-26.55"/>
    <n v="-26.55"/>
    <n v="-26.55"/>
    <n v="-26.55"/>
    <n v="-26.55"/>
    <n v="-26.55"/>
    <n v="-26.55"/>
    <n v="-26.55"/>
    <n v="-26.55"/>
    <n v="-26.55"/>
    <n v="-26.55"/>
    <n v="-26.55"/>
    <n v="-53.1"/>
    <n v="-53.1"/>
    <n v="-53.1"/>
    <n v="-53.1"/>
    <n v="-53.1"/>
    <n v="-53.1"/>
    <n v="-53.1"/>
    <n v="-53.1"/>
    <n v="-53.1"/>
    <n v="-79.650000000000006"/>
    <n v="-79.650000000000006"/>
    <n v="-79.650000000000006"/>
    <n v="-79.650000000000006"/>
    <n v="-79.650000000000006"/>
    <n v="-79.650000000000006"/>
    <n v="-79.650000000000006"/>
    <n v="-79.650000000000006"/>
    <n v="-79.650000000000006"/>
    <n v="-79.650000000000006"/>
    <n v="-1964.7000000000007"/>
    <x v="0"/>
    <x v="3"/>
  </r>
  <r>
    <s v="495"/>
    <n v="81170"/>
    <s v="THE DALLES OR"/>
    <x v="19"/>
    <x v="19"/>
    <s v="400100"/>
    <s v="RESIDENTIAL"/>
    <s v="WARM DEFERRALS"/>
    <n v="47751.82"/>
    <n v="19751.54"/>
    <n v="766.16"/>
    <n v="76.23"/>
    <n v="209.64"/>
    <n v="-13.92"/>
    <n v="-32.229999999999997"/>
    <n v="-10.35"/>
    <m/>
    <m/>
    <m/>
    <n v="-62.94"/>
    <n v="-331.64"/>
    <n v="-6738.69"/>
    <n v="1664.93"/>
    <n v="248.81"/>
    <n v="-3871.04"/>
    <n v="-15.17"/>
    <n v="-2.04"/>
    <m/>
    <m/>
    <m/>
    <m/>
    <n v="56.64"/>
    <n v="-2692.62"/>
    <n v="900.67"/>
    <n v="56972.52"/>
    <n v="813.27"/>
    <n v="-11579.95"/>
    <n v="-7.83"/>
    <n v="-18.95"/>
    <n v="18.95"/>
    <m/>
    <n v="3.26"/>
    <m/>
    <n v="-169.29"/>
    <n v="-2349.0100000000002"/>
    <n v="-4376.79"/>
    <n v="-622.67999999999995"/>
    <n v="268.49"/>
    <n v="-8106.81"/>
    <n v="18.25"/>
    <m/>
    <n v="1.81"/>
    <m/>
    <n v="88521.040000000008"/>
    <x v="1"/>
    <x v="3"/>
  </r>
  <r>
    <s v="495"/>
    <n v="81170"/>
    <s v="THE DALLES OR"/>
    <x v="19"/>
    <x v="19"/>
    <s v="400200"/>
    <s v="COMMERCIAL"/>
    <s v="WARM DEFERRALS"/>
    <n v="50153.54"/>
    <n v="35928.1"/>
    <n v="2042.55"/>
    <n v="-1.89"/>
    <n v="1336.32"/>
    <n v="-7.48"/>
    <n v="-66.709999999999994"/>
    <n v="-61.13"/>
    <m/>
    <m/>
    <n v="-10.039999999999999"/>
    <n v="-157.08000000000001"/>
    <n v="-441.16"/>
    <n v="-17216.28"/>
    <n v="4123.4399999999996"/>
    <n v="1110.7"/>
    <n v="-6875.01"/>
    <n v="-19.53"/>
    <n v="31.46"/>
    <m/>
    <n v="1.6"/>
    <n v="0.67"/>
    <m/>
    <n v="108.32"/>
    <n v="-4015.31"/>
    <n v="705.75"/>
    <n v="47629.02"/>
    <n v="1436.35"/>
    <n v="-10423.469999999999"/>
    <n v="19.02"/>
    <m/>
    <m/>
    <m/>
    <m/>
    <m/>
    <n v="-199.59"/>
    <n v="-3495.55"/>
    <n v="-6454.79"/>
    <n v="-1241.6099999999999"/>
    <n v="760.43"/>
    <n v="-12673.7"/>
    <m/>
    <m/>
    <m/>
    <m/>
    <n v="82026.940000000046"/>
    <x v="1"/>
    <x v="3"/>
  </r>
  <r>
    <s v="495"/>
    <n v="81170"/>
    <s v="THE DALLES OR"/>
    <x v="20"/>
    <x v="20"/>
    <s v="403000"/>
    <s v="MISC GAS REVENUE"/>
    <s v="METER RENTALS"/>
    <n v="-434.47"/>
    <n v="-458.47"/>
    <n v="-419.47"/>
    <n v="-437.47"/>
    <n v="-455.47"/>
    <n v="-437.47"/>
    <n v="-437.47"/>
    <n v="-437.47"/>
    <n v="-437.47"/>
    <n v="-437.47"/>
    <n v="-437.47"/>
    <n v="-437.47"/>
    <n v="-437.47"/>
    <n v="-437.47"/>
    <n v="-437.47"/>
    <n v="-437.47"/>
    <n v="-437.47"/>
    <n v="-185.41"/>
    <n v="-221.2"/>
    <n v="-243.29"/>
    <n v="-243.29"/>
    <n v="-248.98"/>
    <n v="-241.04"/>
    <n v="-239.5"/>
    <n v="-239.5"/>
    <n v="-239.5"/>
    <n v="-239.5"/>
    <n v="-239.5"/>
    <n v="-239.5"/>
    <n v="-239.5"/>
    <n v="-239.5"/>
    <n v="-231.5"/>
    <n v="-231.5"/>
    <n v="-231.5"/>
    <n v="-285.89999999999998"/>
    <n v="-231.5"/>
    <n v="-285.89999999999998"/>
    <n v="-285.89999999999998"/>
    <n v="-285.89999999999998"/>
    <n v="-321.45999999999998"/>
    <n v="-321.45999999999998"/>
    <n v="-321.45999999999998"/>
    <n v="-267.06"/>
    <n v="-267.06"/>
    <n v="-267.06"/>
    <n v="-14589.359999999999"/>
    <x v="0"/>
    <x v="3"/>
  </r>
  <r>
    <s v="495"/>
    <n v="81170"/>
    <s v="THE DALLES OR"/>
    <x v="22"/>
    <x v="22"/>
    <s v="403000"/>
    <s v="MISC GAS REVENUE"/>
    <s v="OTHER GAS REV - MISC"/>
    <m/>
    <n v="-100"/>
    <m/>
    <m/>
    <m/>
    <m/>
    <m/>
    <m/>
    <m/>
    <m/>
    <n v="-1244.23"/>
    <m/>
    <m/>
    <m/>
    <m/>
    <m/>
    <m/>
    <m/>
    <m/>
    <m/>
    <m/>
    <m/>
    <m/>
    <m/>
    <m/>
    <m/>
    <m/>
    <m/>
    <m/>
    <m/>
    <m/>
    <m/>
    <m/>
    <m/>
    <m/>
    <m/>
    <m/>
    <m/>
    <n v="-200"/>
    <m/>
    <m/>
    <m/>
    <m/>
    <m/>
    <m/>
    <n v="-1544.23"/>
    <x v="0"/>
    <x v="3"/>
  </r>
  <r>
    <s v="495"/>
    <n v="81170"/>
    <s v="THE DALLES OR"/>
    <x v="23"/>
    <x v="23"/>
    <s v="402000"/>
    <s v="RATE ADJUSTMENT"/>
    <s v="CURTAILMENT UNAUTH T"/>
    <m/>
    <m/>
    <m/>
    <m/>
    <m/>
    <m/>
    <m/>
    <m/>
    <m/>
    <m/>
    <m/>
    <m/>
    <m/>
    <m/>
    <m/>
    <m/>
    <m/>
    <m/>
    <m/>
    <m/>
    <m/>
    <n v="-1240"/>
    <n v="170"/>
    <m/>
    <m/>
    <n v="-19500"/>
    <n v="-192700"/>
    <n v="170640"/>
    <m/>
    <m/>
    <m/>
    <m/>
    <m/>
    <m/>
    <m/>
    <m/>
    <m/>
    <m/>
    <m/>
    <m/>
    <m/>
    <m/>
    <m/>
    <m/>
    <m/>
    <n v="-42630"/>
    <x v="0"/>
    <x v="3"/>
  </r>
  <r>
    <s v="495"/>
    <n v="81190"/>
    <s v="ASTORIA"/>
    <x v="19"/>
    <x v="19"/>
    <s v="400100"/>
    <s v="RESIDENTIAL"/>
    <s v="WARM DEFERRALS"/>
    <n v="4766.42"/>
    <n v="2087.15"/>
    <n v="994.44"/>
    <n v="-457.83"/>
    <n v="-107.73"/>
    <n v="-0.76"/>
    <n v="-30.44"/>
    <n v="-3.82"/>
    <m/>
    <m/>
    <m/>
    <n v="-158.41999999999999"/>
    <n v="-3018.6"/>
    <n v="-4756.93"/>
    <n v="4043.12"/>
    <n v="491.46"/>
    <n v="-369.53"/>
    <n v="-4.29"/>
    <m/>
    <m/>
    <m/>
    <n v="0.63"/>
    <m/>
    <n v="-1433.56"/>
    <n v="-3219.23"/>
    <n v="5251.92"/>
    <n v="15487.23"/>
    <n v="-2750.52"/>
    <n v="-975.97"/>
    <n v="-21.32"/>
    <n v="-9.51"/>
    <n v="4.34"/>
    <n v="11.9"/>
    <m/>
    <m/>
    <n v="560.33000000000004"/>
    <n v="-798.12"/>
    <n v="-488.41"/>
    <n v="5143.3900000000003"/>
    <n v="4680.47"/>
    <n v="-59.95"/>
    <n v="-22.13"/>
    <n v="-8.0399999999999991"/>
    <n v="-2.2999999999999998"/>
    <n v="-9.52"/>
    <n v="24815.87"/>
    <x v="1"/>
    <x v="3"/>
  </r>
  <r>
    <s v="495"/>
    <n v="81190"/>
    <s v="ASTORIA"/>
    <x v="19"/>
    <x v="19"/>
    <s v="400200"/>
    <s v="COMMERCIAL"/>
    <s v="WARM DEFERRALS"/>
    <n v="14700.04"/>
    <n v="4252.13"/>
    <n v="2577.86"/>
    <n v="-1723.42"/>
    <n v="-242.2"/>
    <n v="-2.12"/>
    <n v="13.03"/>
    <n v="-0.37"/>
    <n v="3.58"/>
    <n v="4.1399999999999997"/>
    <m/>
    <n v="-424.48"/>
    <n v="-7171.72"/>
    <n v="-9359.36"/>
    <n v="10450.67"/>
    <n v="650.08000000000004"/>
    <n v="-1124.9000000000001"/>
    <m/>
    <n v="-0.3"/>
    <m/>
    <n v="-5.0599999999999996"/>
    <n v="3.47"/>
    <n v="1.6"/>
    <n v="-2536.9699999999998"/>
    <n v="-5559.97"/>
    <n v="8419.7900000000009"/>
    <n v="18574.66"/>
    <n v="-5121.88"/>
    <n v="-1456.39"/>
    <m/>
    <n v="0.05"/>
    <m/>
    <m/>
    <m/>
    <n v="0"/>
    <n v="1285.72"/>
    <n v="-2221.52"/>
    <n v="-138.81"/>
    <n v="8967.98"/>
    <n v="7863.12"/>
    <n v="-403.08"/>
    <m/>
    <m/>
    <n v="-31.49"/>
    <m/>
    <n v="40243.880000000005"/>
    <x v="1"/>
    <x v="3"/>
  </r>
  <r>
    <s v="495"/>
    <n v="81190"/>
    <s v="ASTORIA"/>
    <x v="20"/>
    <x v="20"/>
    <s v="403000"/>
    <s v="MISC GAS REVENUE"/>
    <s v="METER RENTALS"/>
    <n v="-190.76"/>
    <n v="-190.76"/>
    <n v="-190.76"/>
    <n v="-63.76"/>
    <n v="-317.76"/>
    <n v="-190.76"/>
    <n v="-190.76"/>
    <n v="-190.76"/>
    <n v="-190.76"/>
    <n v="-190.76"/>
    <n v="-190.76"/>
    <n v="-190.76"/>
    <n v="-190.76"/>
    <n v="-190.76"/>
    <n v="-190.76"/>
    <n v="-190.76"/>
    <n v="-190.76"/>
    <n v="-64.22"/>
    <n v="-94.87"/>
    <n v="-112.52"/>
    <n v="-107.92"/>
    <n v="-107.89"/>
    <n v="-106.22"/>
    <n v="-143.88999999999999"/>
    <n v="-143.84"/>
    <n v="-107.31"/>
    <n v="-107.31"/>
    <n v="-107.31"/>
    <n v="-105.08"/>
    <n v="-105.08"/>
    <n v="-105.08"/>
    <n v="-105.08"/>
    <n v="-105.08"/>
    <n v="-105.08"/>
    <n v="-105.08"/>
    <n v="-105.08"/>
    <n v="-105.08"/>
    <n v="-105.08"/>
    <n v="-105.08"/>
    <n v="-105.08"/>
    <n v="-105.08"/>
    <n v="-105.08"/>
    <n v="-105.08"/>
    <n v="-105.08"/>
    <n v="-105.08"/>
    <n v="-6232.58"/>
    <x v="0"/>
    <x v="3"/>
  </r>
  <r>
    <s v="495"/>
    <n v="81190"/>
    <s v="ASTORIA"/>
    <x v="22"/>
    <x v="22"/>
    <s v="403000"/>
    <s v="MISC GAS REVENUE"/>
    <s v="OTHER GAS REV - MISC"/>
    <m/>
    <m/>
    <n v="-223.48"/>
    <m/>
    <m/>
    <m/>
    <n v="0"/>
    <m/>
    <n v="-200"/>
    <n v="-488.34"/>
    <m/>
    <m/>
    <n v="-200"/>
    <n v="-200"/>
    <m/>
    <m/>
    <m/>
    <m/>
    <m/>
    <m/>
    <m/>
    <m/>
    <n v="-400"/>
    <m/>
    <n v="-200"/>
    <m/>
    <m/>
    <m/>
    <m/>
    <m/>
    <m/>
    <n v="-400"/>
    <m/>
    <n v="-200"/>
    <m/>
    <m/>
    <m/>
    <m/>
    <m/>
    <m/>
    <m/>
    <m/>
    <n v="-200"/>
    <m/>
    <m/>
    <n v="-2711.8199999999997"/>
    <x v="0"/>
    <x v="3"/>
  </r>
  <r>
    <s v="495"/>
    <n v="81190"/>
    <s v="ASTORIA"/>
    <x v="23"/>
    <x v="23"/>
    <s v="402000"/>
    <s v="RATE ADJUSTMENT"/>
    <s v="CURTAILMENT UNAUTH T"/>
    <m/>
    <m/>
    <m/>
    <m/>
    <m/>
    <m/>
    <m/>
    <m/>
    <m/>
    <m/>
    <m/>
    <m/>
    <m/>
    <m/>
    <m/>
    <m/>
    <m/>
    <m/>
    <m/>
    <m/>
    <m/>
    <n v="-101090"/>
    <n v="0"/>
    <m/>
    <m/>
    <n v="-30"/>
    <m/>
    <m/>
    <m/>
    <m/>
    <m/>
    <m/>
    <m/>
    <m/>
    <m/>
    <m/>
    <m/>
    <m/>
    <m/>
    <m/>
    <m/>
    <m/>
    <m/>
    <m/>
    <m/>
    <n v="-101120"/>
    <x v="0"/>
    <x v="3"/>
  </r>
  <r>
    <s v="495"/>
    <n v="81190"/>
    <s v="ASTORIA"/>
    <x v="24"/>
    <x v="24"/>
    <s v="403000"/>
    <s v="MISC GAS REVENUE"/>
    <s v="WTR HTR PROG-INTERES"/>
    <m/>
    <m/>
    <m/>
    <m/>
    <m/>
    <m/>
    <m/>
    <m/>
    <m/>
    <m/>
    <m/>
    <m/>
    <m/>
    <m/>
    <m/>
    <m/>
    <m/>
    <n v="-172"/>
    <m/>
    <m/>
    <m/>
    <m/>
    <m/>
    <m/>
    <m/>
    <m/>
    <m/>
    <m/>
    <m/>
    <m/>
    <m/>
    <m/>
    <m/>
    <m/>
    <m/>
    <m/>
    <m/>
    <m/>
    <m/>
    <m/>
    <m/>
    <m/>
    <m/>
    <m/>
    <m/>
    <n v="-172"/>
    <x v="0"/>
    <x v="3"/>
  </r>
  <r>
    <s v="495"/>
    <n v="81190"/>
    <s v="ASTORIA"/>
    <x v="25"/>
    <x v="25"/>
    <s v="403000"/>
    <s v="MISC GAS REVENUE"/>
    <s v="WTR HTR PROG-REVENUE"/>
    <m/>
    <m/>
    <m/>
    <m/>
    <m/>
    <m/>
    <m/>
    <m/>
    <m/>
    <m/>
    <m/>
    <m/>
    <m/>
    <m/>
    <m/>
    <m/>
    <m/>
    <n v="-26.55"/>
    <n v="-26.55"/>
    <n v="-26.55"/>
    <n v="-26.55"/>
    <n v="-26.55"/>
    <n v="-26.55"/>
    <n v="-26.55"/>
    <n v="-26.55"/>
    <n v="-26.55"/>
    <n v="-26.55"/>
    <n v="-26.55"/>
    <n v="-26.55"/>
    <n v="-26.55"/>
    <n v="-26.55"/>
    <n v="-26.55"/>
    <n v="-26.55"/>
    <n v="-26.55"/>
    <n v="-26.55"/>
    <n v="-26.55"/>
    <n v="-26.55"/>
    <n v="-26.55"/>
    <n v="-26.55"/>
    <n v="-26.55"/>
    <n v="-26.55"/>
    <n v="-26.55"/>
    <n v="-26.55"/>
    <n v="-26.55"/>
    <n v="-26.55"/>
    <n v="-743.39999999999975"/>
    <x v="0"/>
    <x v="3"/>
  </r>
  <r>
    <s v="495"/>
    <n v="81195"/>
    <s v="COOS BAY"/>
    <x v="19"/>
    <x v="19"/>
    <s v="400100"/>
    <s v="RESIDENTIAL"/>
    <s v="WARM DEFERRALS"/>
    <n v="1104.57"/>
    <n v="-39.32"/>
    <n v="2.76"/>
    <n v="-104.56"/>
    <n v="-72.290000000000006"/>
    <m/>
    <m/>
    <m/>
    <m/>
    <m/>
    <m/>
    <n v="-129.97999999999999"/>
    <n v="-138.44999999999999"/>
    <n v="-118.73"/>
    <n v="894.76"/>
    <n v="167.65"/>
    <n v="-74.540000000000006"/>
    <m/>
    <m/>
    <m/>
    <n v="-1.06"/>
    <m/>
    <m/>
    <n v="-45.33"/>
    <n v="-301.38"/>
    <n v="247.25"/>
    <n v="4494.3"/>
    <n v="-447.73"/>
    <n v="-90.52"/>
    <m/>
    <m/>
    <m/>
    <m/>
    <m/>
    <m/>
    <n v="97.16"/>
    <n v="-0.1"/>
    <n v="2.65"/>
    <n v="763.56"/>
    <n v="949.78"/>
    <n v="-1210.1400000000001"/>
    <m/>
    <m/>
    <m/>
    <m/>
    <n v="5950.3099999999977"/>
    <x v="1"/>
    <x v="3"/>
  </r>
  <r>
    <s v="495"/>
    <n v="81195"/>
    <s v="COOS BAY"/>
    <x v="19"/>
    <x v="19"/>
    <s v="400200"/>
    <s v="COMMERCIAL"/>
    <s v="WARM DEFERRALS"/>
    <n v="5239.95"/>
    <n v="-89.7"/>
    <n v="27.87"/>
    <n v="-377.01"/>
    <n v="-227.85"/>
    <m/>
    <m/>
    <m/>
    <m/>
    <m/>
    <m/>
    <n v="-323.52999999999997"/>
    <n v="-348.25"/>
    <n v="-328.4"/>
    <n v="2249.69"/>
    <n v="537.15"/>
    <n v="-277.83999999999997"/>
    <n v="-4.82"/>
    <m/>
    <m/>
    <m/>
    <m/>
    <m/>
    <n v="-64.92"/>
    <n v="-617.41999999999996"/>
    <n v="379.21"/>
    <n v="6075.85"/>
    <n v="-862.28"/>
    <n v="-239.83"/>
    <m/>
    <m/>
    <m/>
    <m/>
    <m/>
    <m/>
    <n v="118.87"/>
    <n v="3.83"/>
    <n v="-4.53"/>
    <n v="1316.01"/>
    <n v="2608.1999999999998"/>
    <n v="-2648.85"/>
    <m/>
    <m/>
    <m/>
    <m/>
    <n v="12141.4"/>
    <x v="1"/>
    <x v="3"/>
  </r>
  <r>
    <s v="495"/>
    <n v="81195"/>
    <s v="COOS BAY"/>
    <x v="20"/>
    <x v="20"/>
    <s v="403000"/>
    <s v="MISC GAS REVENUE"/>
    <s v="METER RENTAL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-16"/>
    <n v="-16"/>
    <n v="-16"/>
    <n v="-16"/>
    <n v="-16"/>
    <n v="-16"/>
    <n v="-16"/>
    <n v="-16"/>
    <n v="-128"/>
    <x v="0"/>
    <x v="3"/>
  </r>
  <r>
    <s v="495"/>
    <n v="81195"/>
    <s v="COOS BAY"/>
    <x v="22"/>
    <x v="22"/>
    <s v="403000"/>
    <s v="MISC GAS REVENUE"/>
    <s v="OTHER GAS REV - MISC"/>
    <m/>
    <m/>
    <m/>
    <m/>
    <m/>
    <m/>
    <m/>
    <m/>
    <m/>
    <m/>
    <m/>
    <m/>
    <m/>
    <m/>
    <m/>
    <m/>
    <m/>
    <m/>
    <n v="-521.64"/>
    <m/>
    <m/>
    <m/>
    <m/>
    <m/>
    <m/>
    <m/>
    <m/>
    <m/>
    <m/>
    <m/>
    <m/>
    <m/>
    <m/>
    <m/>
    <m/>
    <m/>
    <n v="-200"/>
    <m/>
    <m/>
    <m/>
    <m/>
    <m/>
    <m/>
    <m/>
    <m/>
    <n v="-721.64"/>
    <x v="0"/>
    <x v="3"/>
  </r>
  <r>
    <s v="495"/>
    <n v="81195"/>
    <s v="COOS BAY"/>
    <x v="23"/>
    <x v="23"/>
    <s v="402000"/>
    <s v="RATE ADJUSTMENT"/>
    <s v="CURTAILMENT UNAUTH T"/>
    <m/>
    <m/>
    <m/>
    <m/>
    <m/>
    <m/>
    <m/>
    <m/>
    <m/>
    <m/>
    <m/>
    <m/>
    <m/>
    <m/>
    <m/>
    <m/>
    <m/>
    <m/>
    <m/>
    <m/>
    <m/>
    <n v="-3210"/>
    <n v="50"/>
    <m/>
    <m/>
    <n v="-3130"/>
    <n v="-18540"/>
    <m/>
    <m/>
    <m/>
    <m/>
    <m/>
    <m/>
    <m/>
    <m/>
    <m/>
    <m/>
    <m/>
    <m/>
    <m/>
    <m/>
    <m/>
    <m/>
    <m/>
    <m/>
    <n v="-24830"/>
    <x v="0"/>
    <x v="3"/>
  </r>
  <r>
    <s v="495"/>
    <n v="81199"/>
    <s v="OTHER ADMIN ACCOUNTS"/>
    <x v="26"/>
    <x v="26"/>
    <s v="402000"/>
    <s v="RATE ADJUSTMENT"/>
    <s v="INST STRG O&amp;M EXPENS"/>
    <m/>
    <m/>
    <m/>
    <m/>
    <m/>
    <n v="-10796478.83"/>
    <n v="-748758.3"/>
    <m/>
    <m/>
    <m/>
    <m/>
    <m/>
    <m/>
    <m/>
    <m/>
    <m/>
    <m/>
    <n v="-10186042.199999999"/>
    <n v="-1404756.2"/>
    <m/>
    <m/>
    <m/>
    <m/>
    <m/>
    <m/>
    <m/>
    <m/>
    <m/>
    <m/>
    <n v="-14180021.539999999"/>
    <n v="-1914158.15"/>
    <m/>
    <m/>
    <m/>
    <m/>
    <m/>
    <m/>
    <m/>
    <m/>
    <m/>
    <m/>
    <n v="-15470857.529999999"/>
    <n v="-1499422.7"/>
    <m/>
    <m/>
    <n v="-56200495.449999996"/>
    <x v="1"/>
    <x v="3"/>
  </r>
  <r>
    <s v="495"/>
    <n v="81199"/>
    <s v="OTHER ADMIN ACCOUNTS"/>
    <x v="27"/>
    <x v="27"/>
    <s v="402000"/>
    <s v="RATE ADJUSTMENT"/>
    <s v="DECOUPLING DEFERRAL"/>
    <n v="-199830.66"/>
    <n v="-1120917.24"/>
    <n v="376017.49"/>
    <n v="-1249066.48"/>
    <n v="-1774775.39"/>
    <n v="-726599.11"/>
    <n v="-890145.32"/>
    <n v="-1832612.46"/>
    <n v="-667188.64"/>
    <n v="440377.09"/>
    <n v="-272815.43"/>
    <n v="-720067.16"/>
    <n v="1887337.97"/>
    <n v="-471442.97"/>
    <n v="-1600842.18"/>
    <n v="664418.24"/>
    <n v="-3464947.06"/>
    <n v="-581875.06999999995"/>
    <n v="-889257.2"/>
    <n v="-1785774.33"/>
    <n v="-130327.27"/>
    <n v="-2229070.75"/>
    <n v="-1214520.3799999999"/>
    <n v="3120762.86"/>
    <n v="2385955.1800000002"/>
    <n v="1536851.93"/>
    <n v="381180.32"/>
    <n v="1831083.29"/>
    <n v="-1730269.35"/>
    <n v="-920575.19"/>
    <n v="-137634.92000000001"/>
    <n v="151127.78"/>
    <n v="1610495.05"/>
    <n v="7541366.04"/>
    <n v="223071.13"/>
    <n v="-1108107.0900000001"/>
    <n v="4488131.01"/>
    <n v="2490050.75"/>
    <n v="-873425.38"/>
    <n v="-673324.54"/>
    <n v="-1566241.34"/>
    <n v="228217.39"/>
    <n v="121290.3"/>
    <n v="-97847.31"/>
    <n v="-336110.58"/>
    <n v="212123.02000000054"/>
    <x v="1"/>
    <x v="3"/>
  </r>
  <r>
    <s v="495"/>
    <n v="81199"/>
    <s v="OTHER ADMIN ACCOUNTS"/>
    <x v="28"/>
    <x v="28"/>
    <s v="402000"/>
    <s v="RATE ADJUSTMENT"/>
    <s v="DECOUPLING AMORTIZAT"/>
    <n v="3013549.79"/>
    <n v="2336434.33"/>
    <n v="1792137.26"/>
    <n v="1287586.45"/>
    <n v="949229.29"/>
    <n v="583430.69999999995"/>
    <n v="443249.85"/>
    <n v="369148.24"/>
    <n v="402806.03"/>
    <n v="606504.52"/>
    <n v="1046718.51"/>
    <n v="1765044.32"/>
    <n v="2234620.42"/>
    <n v="1636481.53"/>
    <n v="1802286.88"/>
    <n v="1334261.47"/>
    <n v="770146.7"/>
    <n v="524339.98"/>
    <n v="436762.08"/>
    <n v="370047.74"/>
    <n v="413589.61"/>
    <n v="538639.9"/>
    <n v="726982.67"/>
    <n v="992600.92"/>
    <n v="1183301.3899999999"/>
    <n v="1179710.3500000001"/>
    <n v="1276055.79"/>
    <n v="708512.05"/>
    <n v="472082.25"/>
    <n v="353510.58"/>
    <n v="307817.45"/>
    <n v="267796.75"/>
    <n v="275475.06"/>
    <n v="416216.99"/>
    <n v="421745.25"/>
    <n v="-77070.740000000005"/>
    <n v="-84930.96"/>
    <n v="-69064.929999999993"/>
    <n v="-65032.07"/>
    <n v="-50779.91"/>
    <n v="-26413.78"/>
    <n v="-20903.39"/>
    <n v="-14807.43"/>
    <n v="-11120.26"/>
    <n v="-11690.51"/>
    <n v="32807009.11999999"/>
    <x v="1"/>
    <x v="3"/>
  </r>
  <r>
    <s v="495"/>
    <n v="81199"/>
    <s v="OTHER ADMIN ACCOUNTS"/>
    <x v="29"/>
    <x v="29"/>
    <s v="402000"/>
    <s v="RATE ADJUSTMENT"/>
    <s v="06179"/>
    <m/>
    <m/>
    <m/>
    <m/>
    <m/>
    <m/>
    <m/>
    <m/>
    <m/>
    <m/>
    <n v="-194838.17"/>
    <n v="-755992.96"/>
    <n v="-939999.41"/>
    <n v="-688552.66"/>
    <n v="-749895.72"/>
    <n v="-548535.06999999995"/>
    <n v="-297981.51"/>
    <n v="-190801.36"/>
    <n v="-152533.46"/>
    <n v="-125939.88"/>
    <n v="-144527.91"/>
    <n v="-206743.02"/>
    <n v="-169632.28"/>
    <n v="160899.91"/>
    <n v="189261.5"/>
    <n v="188031.65"/>
    <n v="196701.47"/>
    <n v="105162.38"/>
    <n v="64966.93"/>
    <n v="44851.49"/>
    <n v="36235.21"/>
    <n v="30573.31"/>
    <n v="32163.89"/>
    <n v="62156.800000000003"/>
    <n v="42462.7"/>
    <n v="-93814.2"/>
    <n v="-102095.59"/>
    <n v="-84911.41"/>
    <n v="-80915.289999999994"/>
    <n v="-62314.93"/>
    <n v="-33059.26"/>
    <n v="-25080.55"/>
    <n v="-18226.86"/>
    <n v="-13826.7"/>
    <n v="-14370.61"/>
    <n v="-4541121.57"/>
    <x v="1"/>
    <x v="3"/>
  </r>
  <r>
    <s v="495"/>
    <n v="81199"/>
    <s v="OTHER ADMIN ACCOUNTS"/>
    <x v="30"/>
    <x v="30"/>
    <s v="402000"/>
    <s v="RATE ADJUSTMENT"/>
    <s v="INTERVENER FUND AMOR"/>
    <n v="40689.83"/>
    <n v="31700.63"/>
    <n v="25298.69"/>
    <n v="19373.7"/>
    <n v="15176.81"/>
    <n v="9907.16"/>
    <n v="7886.78"/>
    <n v="7095.79"/>
    <n v="7457"/>
    <n v="11078.23"/>
    <n v="11174.08"/>
    <n v="12499.04"/>
    <n v="14981.88"/>
    <n v="11229.52"/>
    <n v="12155.07"/>
    <n v="9073.32"/>
    <n v="5222.03"/>
    <n v="3484.78"/>
    <n v="2851.2"/>
    <n v="2460.65"/>
    <n v="2733.72"/>
    <n v="3905.96"/>
    <n v="13066.39"/>
    <n v="24993.69"/>
    <n v="28651.67"/>
    <n v="28203.4"/>
    <n v="28970.55"/>
    <n v="17880.61"/>
    <n v="12572.24"/>
    <n v="9557.3700000000008"/>
    <n v="8630.98"/>
    <n v="8115.7"/>
    <n v="8331.7999999999993"/>
    <n v="13576.07"/>
    <n v="28322.89"/>
    <n v="43099.09"/>
    <n v="46123.95"/>
    <n v="39709.300000000003"/>
    <n v="39381.33"/>
    <n v="31855.39"/>
    <n v="21519.25"/>
    <n v="19070.47"/>
    <n v="16519.810000000001"/>
    <n v="15451.47"/>
    <n v="14478.38"/>
    <n v="785517.67"/>
    <x v="1"/>
    <x v="3"/>
  </r>
  <r>
    <s v="495"/>
    <n v="81199"/>
    <s v="OTHER ADMIN ACCOUNTS"/>
    <x v="31"/>
    <x v="31"/>
    <s v="402000"/>
    <s v="RATE ADJUSTMENT"/>
    <s v="06280"/>
    <n v="39405.879999999997"/>
    <n v="30518.37"/>
    <n v="23691.78"/>
    <n v="17493.09"/>
    <n v="12711.72"/>
    <n v="7274.71"/>
    <n v="4847.17"/>
    <n v="3645.45"/>
    <n v="3914.36"/>
    <n v="7216.23"/>
    <n v="15384.89"/>
    <n v="35032.07"/>
    <n v="43057.29"/>
    <n v="31843.15"/>
    <n v="34417.58"/>
    <n v="25378.81"/>
    <n v="13748.84"/>
    <n v="8709.6"/>
    <n v="6859.5"/>
    <n v="5544.33"/>
    <n v="6646.28"/>
    <n v="9763.25"/>
    <n v="18941.36"/>
    <n v="33341.269999999997"/>
    <n v="38706.800000000003"/>
    <n v="38288.519999999997"/>
    <n v="39697.83"/>
    <n v="22254.66"/>
    <n v="14160.41"/>
    <n v="9868.51"/>
    <n v="8066.35"/>
    <n v="7042.26"/>
    <n v="7502.9"/>
    <n v="14284.96"/>
    <n v="19166.48"/>
    <n v="20030.12"/>
    <n v="21789.9"/>
    <n v="18365.71"/>
    <n v="17540.45"/>
    <n v="13424.37"/>
    <n v="7458.71"/>
    <n v="5884.05"/>
    <n v="4582.1400000000003"/>
    <n v="3722.79"/>
    <n v="3833.35"/>
    <n v="775058.25000000012"/>
    <x v="1"/>
    <x v="3"/>
  </r>
  <r>
    <s v="495"/>
    <n v="81199"/>
    <s v="OTHER ADMIN ACCOUNTS"/>
    <x v="32"/>
    <x v="32"/>
    <s v="402000"/>
    <s v="RATE ADJUSTMENT"/>
    <s v="06374"/>
    <n v="453753.26"/>
    <n v="390200.49"/>
    <n v="367700.95"/>
    <n v="313594.95"/>
    <n v="275954.67"/>
    <n v="227567.31"/>
    <n v="201708.73"/>
    <n v="192143.69"/>
    <n v="211094.45"/>
    <n v="275068.09000000003"/>
    <n v="342302.74"/>
    <n v="436812.38"/>
    <n v="467894.23"/>
    <n v="412108.98"/>
    <n v="430793.99"/>
    <n v="374828.39"/>
    <n v="297320.62"/>
    <n v="259855.52"/>
    <n v="234752.99"/>
    <n v="215201.12"/>
    <n v="251789.34"/>
    <n v="298087.88"/>
    <n v="421880.93"/>
    <n v="599268.94999999995"/>
    <n v="656316.30000000005"/>
    <n v="628220.15"/>
    <n v="652465.09"/>
    <n v="540481.25"/>
    <n v="437578.17"/>
    <n v="361221.08"/>
    <n v="346499.62"/>
    <n v="347016.9"/>
    <n v="376057.95"/>
    <n v="497780.77"/>
    <n v="338441.75"/>
    <n v="158809.57"/>
    <n v="166388.24"/>
    <n v="169855"/>
    <n v="168999.32"/>
    <n v="135322.13"/>
    <n v="123156.97"/>
    <n v="131118.70000000001"/>
    <n v="123449.7"/>
    <n v="121812.74"/>
    <n v="121650.09"/>
    <n v="14554326.139999999"/>
    <x v="1"/>
    <x v="3"/>
  </r>
  <r>
    <s v="495"/>
    <n v="81199"/>
    <s v="OTHER ADMIN ACCOUNTS"/>
    <x v="4"/>
    <x v="4"/>
    <s v="402000"/>
    <s v="RATE ADJUSTMENT"/>
    <s v="MULTIPLE CALL OUT FE"/>
    <m/>
    <m/>
    <m/>
    <m/>
    <m/>
    <m/>
    <m/>
    <m/>
    <m/>
    <m/>
    <m/>
    <m/>
    <m/>
    <n v="-1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-155"/>
    <x v="0"/>
    <x v="3"/>
  </r>
  <r>
    <s v="495"/>
    <n v="81199"/>
    <s v="OTHER ADMIN ACCOUNTS"/>
    <x v="4"/>
    <x v="4"/>
    <s v="403000"/>
    <s v="MISC GAS REVENUE"/>
    <s v="MULTIPLE CALL OUT FE"/>
    <n v="-1840"/>
    <n v="-2945"/>
    <n v="-2945.3"/>
    <n v="-1998"/>
    <n v="-2003"/>
    <n v="-3533"/>
    <n v="-2480"/>
    <n v="-2945"/>
    <n v="-3255"/>
    <n v="-4805"/>
    <n v="-3688"/>
    <n v="-4495"/>
    <n v="-4642.5"/>
    <n v="-3777.5"/>
    <n v="-2990"/>
    <n v="-4745"/>
    <n v="-5405"/>
    <n v="-4455"/>
    <n v="-5890"/>
    <n v="-4495"/>
    <n v="-3255"/>
    <n v="-6180"/>
    <n v="-4165"/>
    <n v="-4340"/>
    <n v="-3545"/>
    <n v="-2770"/>
    <n v="-3215"/>
    <n v="-3080"/>
    <n v="-2170"/>
    <n v="-2945"/>
    <n v="-2015"/>
    <n v="-4010"/>
    <n v="-4475"/>
    <n v="-4185"/>
    <n v="-2305"/>
    <n v="-3088"/>
    <n v="-3791"/>
    <n v="-2468"/>
    <n v="-3243"/>
    <n v="-2945"/>
    <n v="-1550"/>
    <n v="-3525"/>
    <n v="-1550"/>
    <n v="-2170"/>
    <n v="-1685"/>
    <n v="-152002.29999999999"/>
    <x v="0"/>
    <x v="3"/>
  </r>
  <r>
    <s v="495"/>
    <n v="82230"/>
    <s v="VANCOUVER"/>
    <x v="20"/>
    <x v="20"/>
    <s v="403000"/>
    <s v="MISC GAS REVENUE"/>
    <s v="METER RENTALS"/>
    <n v="-1674.91"/>
    <n v="-1611.91"/>
    <n v="-1737.91"/>
    <n v="-1674.91"/>
    <n v="-1674.91"/>
    <n v="-1084.9100000000001"/>
    <n v="-2264.91"/>
    <n v="-1674.91"/>
    <n v="-1674.91"/>
    <n v="-1594.91"/>
    <n v="-1594.91"/>
    <n v="-1594.91"/>
    <n v="-1591.98"/>
    <n v="-1597.84"/>
    <n v="-1594.91"/>
    <n v="-1594.91"/>
    <n v="-1594.91"/>
    <n v="-1024.76"/>
    <n v="-1445.9"/>
    <n v="-1506.03"/>
    <n v="-1553.38"/>
    <n v="-1555.42"/>
    <n v="-880.24"/>
    <n v="-2178.0700000000002"/>
    <n v="-1502.89"/>
    <n v="-1502.89"/>
    <n v="-1502.89"/>
    <n v="-1502.89"/>
    <n v="-1491.38"/>
    <n v="-1491.38"/>
    <n v="-1491.38"/>
    <n v="-1566.44"/>
    <n v="-1416.32"/>
    <n v="-1524.73"/>
    <n v="-1491.38"/>
    <n v="-1491.38"/>
    <n v="-1491.38"/>
    <n v="-1483.38"/>
    <n v="-1499.38"/>
    <n v="-1558.08"/>
    <n v="-1491.38"/>
    <n v="-1491.38"/>
    <n v="-1492.86"/>
    <n v="-1489.04"/>
    <n v="-1489.04"/>
    <n v="-69439.139999999956"/>
    <x v="0"/>
    <x v="1"/>
  </r>
  <r>
    <s v="495"/>
    <n v="82230"/>
    <s v="VANCOUVER"/>
    <x v="22"/>
    <x v="22"/>
    <s v="403000"/>
    <s v="MISC GAS REVENUE"/>
    <s v="OTHER GAS REV - MISC"/>
    <m/>
    <m/>
    <n v="-510.02"/>
    <n v="-200"/>
    <n v="-1003.7"/>
    <m/>
    <m/>
    <n v="-200"/>
    <m/>
    <m/>
    <m/>
    <m/>
    <m/>
    <m/>
    <n v="-200"/>
    <m/>
    <m/>
    <n v="-200"/>
    <m/>
    <m/>
    <m/>
    <m/>
    <m/>
    <m/>
    <m/>
    <n v="-200"/>
    <n v="-1798.21"/>
    <n v="-711.8"/>
    <m/>
    <m/>
    <m/>
    <n v="-200"/>
    <n v="-400"/>
    <m/>
    <m/>
    <m/>
    <n v="-200"/>
    <m/>
    <n v="-400"/>
    <m/>
    <m/>
    <n v="-200"/>
    <m/>
    <n v="-200"/>
    <m/>
    <n v="-6623.7300000000005"/>
    <x v="0"/>
    <x v="1"/>
  </r>
  <r>
    <s v="495"/>
    <n v="82230"/>
    <s v="VANCOUVER"/>
    <x v="23"/>
    <x v="23"/>
    <s v="402000"/>
    <s v="RATE ADJUSTMENT"/>
    <s v="CURTAILMENT UNAUTH T"/>
    <m/>
    <m/>
    <m/>
    <m/>
    <m/>
    <m/>
    <m/>
    <m/>
    <m/>
    <m/>
    <m/>
    <m/>
    <m/>
    <m/>
    <m/>
    <m/>
    <m/>
    <m/>
    <m/>
    <m/>
    <m/>
    <n v="-40670"/>
    <n v="9563.33"/>
    <m/>
    <m/>
    <n v="-7560"/>
    <n v="-12620"/>
    <m/>
    <m/>
    <m/>
    <m/>
    <m/>
    <m/>
    <m/>
    <m/>
    <m/>
    <m/>
    <m/>
    <m/>
    <m/>
    <m/>
    <m/>
    <m/>
    <m/>
    <m/>
    <n v="-51286.67"/>
    <x v="0"/>
    <x v="1"/>
  </r>
  <r>
    <s v="495"/>
    <n v="82230"/>
    <s v="VANCOUVER"/>
    <x v="24"/>
    <x v="24"/>
    <s v="403000"/>
    <s v="MISC GAS REVENUE"/>
    <s v="WTR HTR PROG-INTERES"/>
    <m/>
    <m/>
    <m/>
    <m/>
    <m/>
    <m/>
    <m/>
    <m/>
    <m/>
    <m/>
    <m/>
    <m/>
    <m/>
    <m/>
    <m/>
    <m/>
    <m/>
    <m/>
    <m/>
    <m/>
    <m/>
    <m/>
    <m/>
    <m/>
    <m/>
    <m/>
    <n v="-172"/>
    <m/>
    <m/>
    <m/>
    <m/>
    <m/>
    <m/>
    <m/>
    <m/>
    <m/>
    <m/>
    <m/>
    <m/>
    <m/>
    <m/>
    <m/>
    <m/>
    <m/>
    <m/>
    <n v="-172"/>
    <x v="0"/>
    <x v="1"/>
  </r>
  <r>
    <s v="495"/>
    <n v="82230"/>
    <s v="VANCOUVER"/>
    <x v="25"/>
    <x v="25"/>
    <s v="403000"/>
    <s v="MISC GAS REVENUE"/>
    <s v="WTR HTR PROG-REVENUE"/>
    <m/>
    <m/>
    <m/>
    <m/>
    <m/>
    <m/>
    <m/>
    <m/>
    <m/>
    <m/>
    <m/>
    <m/>
    <m/>
    <m/>
    <m/>
    <m/>
    <m/>
    <m/>
    <m/>
    <m/>
    <m/>
    <m/>
    <m/>
    <m/>
    <m/>
    <m/>
    <n v="-26.55"/>
    <n v="-26.55"/>
    <n v="-26.55"/>
    <n v="-26.55"/>
    <n v="-26.55"/>
    <n v="-26.55"/>
    <n v="-26.55"/>
    <n v="-26.55"/>
    <n v="-26.55"/>
    <n v="-26.55"/>
    <n v="-26.55"/>
    <n v="-26.55"/>
    <n v="-26.55"/>
    <n v="-26.55"/>
    <n v="-26.55"/>
    <n v="-26.55"/>
    <n v="-26.55"/>
    <n v="-26.55"/>
    <n v="-26.55"/>
    <n v="-504.45000000000016"/>
    <x v="0"/>
    <x v="1"/>
  </r>
  <r>
    <s v="495"/>
    <n v="82280"/>
    <s v="THE DALLES WA"/>
    <x v="20"/>
    <x v="20"/>
    <s v="403000"/>
    <s v="MISC GAS REVENUE"/>
    <s v="METER RENTALS"/>
    <n v="-11.16"/>
    <n v="-5.58"/>
    <n v="-5.58"/>
    <n v="-5.58"/>
    <n v="-5.58"/>
    <n v="-5.58"/>
    <n v="-5.58"/>
    <n v="-5.58"/>
    <n v="-5.58"/>
    <n v="-5.58"/>
    <n v="-5.58"/>
    <n v="-5.58"/>
    <n v="-5.58"/>
    <n v="-5.58"/>
    <n v="-5.58"/>
    <n v="-5.58"/>
    <n v="-5.58"/>
    <n v="-5.58"/>
    <n v="-5.58"/>
    <n v="-5.58"/>
    <n v="-5.58"/>
    <n v="-5.58"/>
    <n v="-5.58"/>
    <n v="-5.58"/>
    <n v="-5.58"/>
    <n v="-5.58"/>
    <n v="-5.58"/>
    <n v="-5.58"/>
    <n v="-5.58"/>
    <n v="-5.58"/>
    <n v="-5.58"/>
    <n v="-5.58"/>
    <n v="-5.58"/>
    <n v="-5.58"/>
    <n v="-5.58"/>
    <n v="-5.58"/>
    <n v="-5.58"/>
    <n v="-5.58"/>
    <n v="-5.58"/>
    <n v="-5.58"/>
    <n v="-5.58"/>
    <n v="-5.58"/>
    <n v="-5.58"/>
    <n v="-5.58"/>
    <n v="-5.58"/>
    <n v="-256.68000000000023"/>
    <x v="0"/>
    <x v="1"/>
  </r>
  <r>
    <s v="495"/>
    <n v="82280"/>
    <s v="THE DALLES WA"/>
    <x v="22"/>
    <x v="22"/>
    <s v="403000"/>
    <s v="MISC GAS REVENUE"/>
    <s v="OTHER GAS REV - MISC"/>
    <m/>
    <m/>
    <m/>
    <m/>
    <m/>
    <m/>
    <m/>
    <m/>
    <m/>
    <m/>
    <n v="-20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-200"/>
    <x v="0"/>
    <x v="1"/>
  </r>
  <r>
    <s v="495"/>
    <n v="82280"/>
    <s v="THE DALLES WA"/>
    <x v="23"/>
    <x v="23"/>
    <s v="402000"/>
    <s v="RATE ADJUSTMENT"/>
    <s v="CURTAILMENT UNAUTH T"/>
    <m/>
    <m/>
    <m/>
    <m/>
    <m/>
    <m/>
    <m/>
    <m/>
    <m/>
    <m/>
    <m/>
    <m/>
    <m/>
    <m/>
    <m/>
    <m/>
    <m/>
    <m/>
    <m/>
    <m/>
    <m/>
    <m/>
    <m/>
    <m/>
    <m/>
    <n v="-60"/>
    <n v="-90"/>
    <m/>
    <m/>
    <m/>
    <m/>
    <m/>
    <m/>
    <m/>
    <m/>
    <m/>
    <m/>
    <m/>
    <m/>
    <m/>
    <m/>
    <m/>
    <m/>
    <m/>
    <m/>
    <n v="-150"/>
    <x v="0"/>
    <x v="1"/>
  </r>
  <r>
    <s v="495"/>
    <n v="82299"/>
    <s v="OTHER ADMIN ACCOUNTS"/>
    <x v="33"/>
    <x v="33"/>
    <s v="402000"/>
    <s v="RATE ADJUSTMENT"/>
    <s v="DSM - AMORTIZATION"/>
    <n v="415290.31"/>
    <n v="311707.27"/>
    <n v="241358.67"/>
    <n v="171859.47"/>
    <n v="122246.58"/>
    <n v="73486.36"/>
    <n v="54113.05"/>
    <n v="44673.760000000002"/>
    <n v="48086.34"/>
    <n v="80130.570000000007"/>
    <n v="155483.37"/>
    <n v="269421.45"/>
    <n v="350788.34"/>
    <n v="250201.22"/>
    <n v="277607.39"/>
    <n v="201019.24"/>
    <n v="106757.96"/>
    <n v="71637.39"/>
    <n v="59735.18"/>
    <n v="49191.31"/>
    <n v="54819.21"/>
    <n v="80518.66"/>
    <n v="152940.31"/>
    <n v="317716.05"/>
    <n v="369674.37"/>
    <n v="365291.09"/>
    <n v="394545.81"/>
    <n v="190206.11"/>
    <n v="129816.28"/>
    <n v="85508.57"/>
    <n v="73221.62"/>
    <n v="59251.1"/>
    <n v="63116.13"/>
    <n v="125518.98"/>
    <n v="195318.34"/>
    <n v="211660.69"/>
    <n v="236059.82"/>
    <n v="196004.66"/>
    <n v="189600.41"/>
    <n v="143969.04999999999"/>
    <n v="77725.78"/>
    <n v="59979.19"/>
    <n v="46430.98"/>
    <n v="36784.46"/>
    <n v="38729.75"/>
    <n v="7249202.6500000032"/>
    <x v="1"/>
    <x v="1"/>
  </r>
  <r>
    <s v="495"/>
    <n v="82299"/>
    <s v="OTHER ADMIN ACCOUNTS"/>
    <x v="34"/>
    <x v="34"/>
    <s v="402000"/>
    <s v="RATE ADJUSTMENT"/>
    <s v="WEST LINN AMORT"/>
    <n v="105335.61"/>
    <n v="79203.05"/>
    <n v="61529.62"/>
    <n v="43944.86"/>
    <n v="31415.65"/>
    <n v="19094.349999999999"/>
    <n v="14169.09"/>
    <n v="11752.64"/>
    <n v="12592.57"/>
    <n v="20752.650000000001"/>
    <n v="32666.080000000002"/>
    <n v="39780.33"/>
    <n v="51715.55"/>
    <n v="37015.56"/>
    <n v="40979.800000000003"/>
    <n v="29802.2"/>
    <n v="15997.57"/>
    <n v="10833.61"/>
    <n v="9026.31"/>
    <n v="7520.46"/>
    <n v="8352.39"/>
    <n v="12138.41"/>
    <n v="23172.15"/>
    <n v="48722.23"/>
    <n v="56647.87"/>
    <n v="55968.39"/>
    <n v="60457.81"/>
    <n v="29351.72"/>
    <n v="20104.88"/>
    <n v="13348.13"/>
    <n v="11504.29"/>
    <n v="9392.2099999999991"/>
    <n v="9873.61"/>
    <n v="19459.66"/>
    <n v="31913.68"/>
    <n v="39295.120000000003"/>
    <n v="43773.04"/>
    <n v="36432.239999999998"/>
    <n v="35269.46"/>
    <n v="26833.68"/>
    <n v="14566.1"/>
    <n v="11270.29"/>
    <n v="8796.02"/>
    <n v="7017.7"/>
    <n v="7381.59"/>
    <n v="1316170.2300000002"/>
    <x v="1"/>
    <x v="1"/>
  </r>
  <r>
    <s v="495"/>
    <n v="82299"/>
    <s v="OTHER ADMIN ACCOUNTS"/>
    <x v="35"/>
    <x v="35"/>
    <s v="402000"/>
    <s v="RATE ADJUSTMENT"/>
    <s v="0651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351491.15"/>
    <n v="-570762.22"/>
    <n v="300148.3"/>
    <n v="163987.5"/>
    <n v="102523.13"/>
    <n v="52928.57"/>
    <n v="-783342.7"/>
    <n v="64965.9"/>
    <n v="46366.28"/>
    <n v="-271694.08999999985"/>
    <x v="1"/>
    <x v="1"/>
  </r>
  <r>
    <s v="495"/>
    <n v="83010"/>
    <s v="INCOME STATMNT DETAI"/>
    <x v="6"/>
    <x v="6"/>
    <s v="402000"/>
    <s v="RATE ADJUSTMENT"/>
    <s v="0651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-89606.12"/>
    <n v="-310494.19"/>
    <n v="-344847.24"/>
    <n v="-288086.83"/>
    <n v="632934.06999999995"/>
    <m/>
    <m/>
    <m/>
    <m/>
    <m/>
    <m/>
    <n v="-400100.31000000017"/>
    <x v="1"/>
    <x v="1"/>
  </r>
  <r>
    <s v="495"/>
    <n v="83010"/>
    <s v="INCOME STATMNT DETAI"/>
    <x v="35"/>
    <x v="35"/>
    <s v="402000"/>
    <s v="RATE ADJUSTMENT"/>
    <s v="0651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298018.95"/>
    <n v="368761.49"/>
    <m/>
    <m/>
    <m/>
    <m/>
    <m/>
    <m/>
    <m/>
    <m/>
    <m/>
    <n v="666780.43999999994"/>
    <x v="1"/>
    <x v="1"/>
  </r>
  <r>
    <s v="495"/>
    <n v="83010"/>
    <s v="INCOME STATMNT DETAI"/>
    <x v="36"/>
    <x v="36"/>
    <s v="402000"/>
    <s v="RATE ADJUSTMENT"/>
    <s v="06541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469627.36"/>
    <n v="118033.57"/>
    <n v="100851.2"/>
    <n v="87740.91"/>
    <n v="65480.46"/>
    <n v="42781.77"/>
    <n v="29609.75"/>
    <n v="23820.5"/>
    <n v="23683.27"/>
    <n v="25455.200000000001"/>
    <n v="987083.98999999987"/>
    <x v="1"/>
    <x v="3"/>
  </r>
  <r>
    <s v="495"/>
    <n v="83010"/>
    <s v="INCOME STATMNT DETAI"/>
    <x v="37"/>
    <x v="37"/>
    <s v="402000"/>
    <s v="RATE ADJUSTMENT"/>
    <s v="07000"/>
    <m/>
    <m/>
    <m/>
    <m/>
    <m/>
    <m/>
    <m/>
    <m/>
    <m/>
    <m/>
    <m/>
    <m/>
    <n v="1440310.2472171874"/>
    <n v="1175180.7648995921"/>
    <n v="1024802.7017511828"/>
    <n v="759926.10090296622"/>
    <n v="496157.33824267448"/>
    <n v="330053.41292299476"/>
    <n v="302788.20119375194"/>
    <n v="301690.97387796879"/>
    <n v="317931.65540886548"/>
    <n v="639158.60358281538"/>
    <n v="0"/>
    <n v="0"/>
    <n v="0"/>
    <n v="0"/>
    <n v="-7073708.3200000003"/>
    <n v="0"/>
    <n v="0"/>
    <n v="0"/>
    <n v="0"/>
    <n v="0"/>
    <n v="0"/>
    <n v="0"/>
    <n v="0"/>
    <n v="0"/>
    <m/>
    <m/>
    <m/>
    <m/>
    <m/>
    <m/>
    <m/>
    <m/>
    <m/>
    <n v="-285708.3200000003"/>
    <x v="1"/>
    <x v="3"/>
  </r>
  <r>
    <s v="495"/>
    <n v="83010"/>
    <s v="INCOME STATMNT DETAI"/>
    <x v="37"/>
    <x v="37"/>
    <s v="402000"/>
    <s v="RATE ADJUSTMENT"/>
    <s v="07000"/>
    <m/>
    <m/>
    <m/>
    <m/>
    <m/>
    <m/>
    <m/>
    <m/>
    <m/>
    <m/>
    <m/>
    <m/>
    <n v="249508"/>
    <n v="201141"/>
    <n v="173606"/>
    <n v="129041"/>
    <n v="80447"/>
    <n v="52898"/>
    <n v="45755"/>
    <n v="44975"/>
    <n v="51558"/>
    <n v="110216"/>
    <n v="182846"/>
    <n v="260287"/>
    <n v="154110.40372446386"/>
    <n v="124236.26500393683"/>
    <n v="107229.09181850766"/>
    <n v="79702.825980056994"/>
    <n v="49688.433335499802"/>
    <n v="32672.976935743201"/>
    <n v="28260.636836033998"/>
    <n v="27779.380485105499"/>
    <n v="31845.396588417701"/>
    <n v="396073.02999999997"/>
    <n v="0"/>
    <n v="0"/>
    <m/>
    <m/>
    <m/>
    <m/>
    <m/>
    <m/>
    <m/>
    <m/>
    <m/>
    <n v="2613876.4407077651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C171589-67EF-4A19-8E47-C916A4286FB3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AS73" firstHeaderRow="0" firstDataRow="1" firstDataCol="1"/>
  <pivotFields count="56">
    <pivotField showAll="0"/>
    <pivotField numFmtId="1" showAll="0"/>
    <pivotField showAll="0"/>
    <pivotField showAll="0"/>
    <pivotField axis="axisRow" showAll="0">
      <items count="39">
        <item x="0"/>
        <item x="7"/>
        <item x="8"/>
        <item x="9"/>
        <item x="2"/>
        <item x="1"/>
        <item x="10"/>
        <item x="11"/>
        <item x="12"/>
        <item x="13"/>
        <item x="14"/>
        <item x="16"/>
        <item x="15"/>
        <item x="17"/>
        <item x="24"/>
        <item x="25"/>
        <item x="6"/>
        <item x="21"/>
        <item x="23"/>
        <item x="28"/>
        <item x="27"/>
        <item x="33"/>
        <item x="26"/>
        <item x="30"/>
        <item x="20"/>
        <item x="4"/>
        <item x="32"/>
        <item x="37"/>
        <item x="3"/>
        <item x="35"/>
        <item x="34"/>
        <item x="29"/>
        <item x="19"/>
        <item x="22"/>
        <item x="36"/>
        <item x="18"/>
        <item x="5"/>
        <item x="31"/>
        <item t="default"/>
      </items>
    </pivotField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numFmtId="164" showAll="0"/>
    <pivotField axis="axisRow" showAll="0">
      <items count="3">
        <item x="0"/>
        <item x="1"/>
        <item t="default"/>
      </items>
    </pivotField>
    <pivotField axis="axisRow" showAll="0">
      <items count="6">
        <item x="3"/>
        <item x="1"/>
        <item m="1" x="4"/>
        <item x="0"/>
        <item x="2"/>
        <item t="default"/>
      </items>
    </pivotField>
  </pivotFields>
  <rowFields count="3">
    <field x="54"/>
    <field x="55"/>
    <field x="4"/>
  </rowFields>
  <rowItems count="70">
    <i>
      <x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7"/>
    </i>
    <i r="2">
      <x v="18"/>
    </i>
    <i r="2">
      <x v="24"/>
    </i>
    <i r="2">
      <x v="25"/>
    </i>
    <i r="2">
      <x v="33"/>
    </i>
    <i r="2">
      <x v="35"/>
    </i>
    <i r="2">
      <x v="36"/>
    </i>
    <i r="1">
      <x v="1"/>
    </i>
    <i r="2">
      <x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8"/>
    </i>
    <i r="2">
      <x v="24"/>
    </i>
    <i r="2">
      <x v="25"/>
    </i>
    <i r="2">
      <x v="33"/>
    </i>
    <i r="1">
      <x v="3"/>
    </i>
    <i r="2">
      <x/>
    </i>
    <i r="2">
      <x v="4"/>
    </i>
    <i r="2">
      <x v="5"/>
    </i>
    <i r="1">
      <x v="4"/>
    </i>
    <i r="2">
      <x v="36"/>
    </i>
    <i>
      <x v="1"/>
    </i>
    <i r="1">
      <x/>
    </i>
    <i r="2">
      <x v="19"/>
    </i>
    <i r="2">
      <x v="20"/>
    </i>
    <i r="2">
      <x v="22"/>
    </i>
    <i r="2">
      <x v="23"/>
    </i>
    <i r="2">
      <x v="26"/>
    </i>
    <i r="2">
      <x v="27"/>
    </i>
    <i r="2">
      <x v="31"/>
    </i>
    <i r="2">
      <x v="32"/>
    </i>
    <i r="2">
      <x v="34"/>
    </i>
    <i r="2">
      <x v="37"/>
    </i>
    <i r="1">
      <x v="1"/>
    </i>
    <i r="2">
      <x v="16"/>
    </i>
    <i r="2">
      <x v="21"/>
    </i>
    <i r="2">
      <x v="27"/>
    </i>
    <i r="2">
      <x v="28"/>
    </i>
    <i r="2">
      <x v="29"/>
    </i>
    <i r="2">
      <x v="30"/>
    </i>
    <i t="grand">
      <x/>
    </i>
  </rowItems>
  <colFields count="1">
    <field x="-2"/>
  </colFields>
  <colItems count="4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  <i i="25">
      <x v="25"/>
    </i>
    <i i="26">
      <x v="26"/>
    </i>
    <i i="27">
      <x v="27"/>
    </i>
    <i i="28">
      <x v="28"/>
    </i>
    <i i="29">
      <x v="29"/>
    </i>
    <i i="30">
      <x v="30"/>
    </i>
    <i i="31">
      <x v="31"/>
    </i>
    <i i="32">
      <x v="32"/>
    </i>
    <i i="33">
      <x v="33"/>
    </i>
    <i i="34">
      <x v="34"/>
    </i>
    <i i="35">
      <x v="35"/>
    </i>
    <i i="36">
      <x v="36"/>
    </i>
    <i i="37">
      <x v="37"/>
    </i>
    <i i="38">
      <x v="38"/>
    </i>
    <i i="39">
      <x v="39"/>
    </i>
    <i i="40">
      <x v="40"/>
    </i>
    <i i="41">
      <x v="41"/>
    </i>
    <i i="42">
      <x v="42"/>
    </i>
    <i i="43">
      <x v="43"/>
    </i>
  </colItems>
  <dataFields count="44">
    <dataField name="Sum of JAN 2017" fld="8" baseField="0" baseItem="0"/>
    <dataField name="Sum of FEB 2017" fld="9" baseField="0" baseItem="0"/>
    <dataField name="Sum of MAR 2017" fld="10" baseField="0" baseItem="0"/>
    <dataField name="Sum of APR 2017" fld="11" baseField="0" baseItem="0"/>
    <dataField name="Sum of MAY 2017" fld="12" baseField="0" baseItem="0"/>
    <dataField name="Sum of JUN 2017" fld="13" baseField="0" baseItem="0"/>
    <dataField name="Sum of JUL 2017" fld="14" baseField="0" baseItem="0"/>
    <dataField name="Sum of AUG 2017" fld="15" baseField="0" baseItem="0"/>
    <dataField name="Sum of SEP 2017" fld="16" baseField="0" baseItem="0"/>
    <dataField name="Sum of OCT 2017" fld="17" baseField="0" baseItem="0"/>
    <dataField name="Sum of NOV 2017" fld="18" baseField="0" baseItem="0"/>
    <dataField name="Sum of DEC 2017" fld="19" baseField="0" baseItem="0"/>
    <dataField name="Sum of JAN 2018" fld="20" baseField="0" baseItem="0"/>
    <dataField name="Sum of FEB 2018" fld="21" baseField="0" baseItem="0"/>
    <dataField name="Sum of MAR 2018" fld="22" baseField="0" baseItem="0"/>
    <dataField name="Sum of APR 2018" fld="23" baseField="0" baseItem="0"/>
    <dataField name="Sum of MAY 2018" fld="24" baseField="0" baseItem="0"/>
    <dataField name="Sum of JUN 2018" fld="25" baseField="0" baseItem="0"/>
    <dataField name="Sum of JUL 2018" fld="26" baseField="0" baseItem="0"/>
    <dataField name="Sum of AUG 2018" fld="27" baseField="0" baseItem="0"/>
    <dataField name="Sum of SEP 2018" fld="28" baseField="0" baseItem="0"/>
    <dataField name="Sum of OCT 2018" fld="29" baseField="0" baseItem="0"/>
    <dataField name="Sum of NOV 2018" fld="30" baseField="0" baseItem="0"/>
    <dataField name="Sum of DEC 2018" fld="31" baseField="0" baseItem="0"/>
    <dataField name="Sum of JAN 2019" fld="32" baseField="0" baseItem="0"/>
    <dataField name="Sum of FEB 2019" fld="33" baseField="0" baseItem="0"/>
    <dataField name="Sum of MAR 2019" fld="34" baseField="0" baseItem="0"/>
    <dataField name="Sum of APR 2019" fld="35" baseField="0" baseItem="0"/>
    <dataField name="Sum of MAY 2019" fld="36" baseField="0" baseItem="0"/>
    <dataField name="Sum of JUN 2019" fld="37" baseField="0" baseItem="0"/>
    <dataField name="Sum of JUL 2019" fld="38" baseField="0" baseItem="0"/>
    <dataField name="Sum of AUG 2019" fld="39" baseField="0" baseItem="0"/>
    <dataField name="Sum of SEP 2019" fld="40" baseField="0" baseItem="0"/>
    <dataField name="Sum of OCT 2019" fld="41" baseField="0" baseItem="0"/>
    <dataField name="Sum of NOV 2019" fld="42" baseField="0" baseItem="0"/>
    <dataField name="Sum of DEC 2019" fld="43" baseField="0" baseItem="0"/>
    <dataField name="Sum of JAN 2020" fld="44" baseField="0" baseItem="0"/>
    <dataField name="Sum of FEB 2020" fld="45" baseField="0" baseItem="0"/>
    <dataField name="Sum of MAR 2020" fld="46" baseField="0" baseItem="0"/>
    <dataField name="Sum of APR 2020" fld="47" baseField="0" baseItem="0"/>
    <dataField name="Sum of MAY 2020" fld="48" baseField="0" baseItem="0"/>
    <dataField name="Sum of JUN 2020" fld="49" baseField="0" baseItem="0"/>
    <dataField name="Sum of JUL 2020" fld="50" baseField="0" baseItem="0"/>
    <dataField name="Sum of AUG 2020" fld="51" baseField="0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224"/>
  <sheetViews>
    <sheetView tabSelected="1" topLeftCell="D4" zoomScaleNormal="100" workbookViewId="0">
      <selection activeCell="E18" sqref="E18"/>
    </sheetView>
  </sheetViews>
  <sheetFormatPr defaultRowHeight="15" x14ac:dyDescent="0.25"/>
  <cols>
    <col min="1" max="1" width="18.85546875" bestFit="1" customWidth="1"/>
    <col min="2" max="2" width="4.85546875" bestFit="1" customWidth="1"/>
    <col min="3" max="3" width="19.28515625" bestFit="1" customWidth="1"/>
    <col min="4" max="4" width="7.85546875" bestFit="1" customWidth="1"/>
    <col min="5" max="5" width="34.85546875" bestFit="1" customWidth="1"/>
    <col min="6" max="6" width="5.7109375" bestFit="1" customWidth="1"/>
    <col min="7" max="7" width="19.85546875" bestFit="1" customWidth="1"/>
    <col min="8" max="8" width="20" bestFit="1" customWidth="1"/>
    <col min="9" max="53" width="11" bestFit="1" customWidth="1"/>
    <col min="54" max="54" width="13.140625" bestFit="1" customWidth="1"/>
  </cols>
  <sheetData>
    <row r="1" spans="1:54" ht="23.25" x14ac:dyDescent="0.25">
      <c r="A1" s="1" t="s">
        <v>0</v>
      </c>
    </row>
    <row r="2" spans="1:54" ht="15.75" thickBot="1" x14ac:dyDescent="0.3">
      <c r="A2" s="2"/>
    </row>
    <row r="3" spans="1:54" ht="15.75" thickBot="1" x14ac:dyDescent="0.3">
      <c r="A3" s="119"/>
      <c r="B3" s="120"/>
      <c r="C3" s="120"/>
      <c r="D3" s="120"/>
      <c r="E3" s="120"/>
      <c r="F3" s="120"/>
      <c r="G3" s="121"/>
      <c r="H3" s="3"/>
      <c r="I3" s="4" t="s">
        <v>1</v>
      </c>
      <c r="J3" s="4" t="s">
        <v>1</v>
      </c>
      <c r="K3" s="4" t="s">
        <v>1</v>
      </c>
      <c r="L3" s="4" t="s">
        <v>1</v>
      </c>
      <c r="M3" s="4" t="s">
        <v>1</v>
      </c>
      <c r="N3" s="4" t="s">
        <v>1</v>
      </c>
      <c r="O3" s="4" t="s">
        <v>1</v>
      </c>
      <c r="P3" s="4" t="s">
        <v>1</v>
      </c>
      <c r="Q3" s="4" t="s">
        <v>1</v>
      </c>
      <c r="R3" s="4" t="s">
        <v>1</v>
      </c>
      <c r="S3" s="4" t="s">
        <v>1</v>
      </c>
      <c r="T3" s="4" t="s">
        <v>1</v>
      </c>
      <c r="U3" s="4" t="s">
        <v>1</v>
      </c>
      <c r="V3" s="4" t="s">
        <v>1</v>
      </c>
      <c r="W3" s="4" t="s">
        <v>1</v>
      </c>
      <c r="X3" s="4" t="s">
        <v>1</v>
      </c>
      <c r="Y3" s="4" t="s">
        <v>1</v>
      </c>
      <c r="Z3" s="4" t="s">
        <v>1</v>
      </c>
      <c r="AA3" s="4" t="s">
        <v>1</v>
      </c>
      <c r="AB3" s="4" t="s">
        <v>1</v>
      </c>
      <c r="AC3" s="4" t="s">
        <v>1</v>
      </c>
      <c r="AD3" s="4" t="s">
        <v>1</v>
      </c>
      <c r="AE3" s="4" t="s">
        <v>1</v>
      </c>
      <c r="AF3" s="4" t="s">
        <v>1</v>
      </c>
      <c r="AG3" s="4" t="s">
        <v>1</v>
      </c>
      <c r="AH3" s="4" t="s">
        <v>1</v>
      </c>
      <c r="AI3" s="4" t="s">
        <v>1</v>
      </c>
      <c r="AJ3" s="4" t="s">
        <v>1</v>
      </c>
      <c r="AK3" s="4" t="s">
        <v>1</v>
      </c>
      <c r="AL3" s="4" t="s">
        <v>1</v>
      </c>
      <c r="AM3" s="4" t="s">
        <v>1</v>
      </c>
      <c r="AN3" s="4" t="s">
        <v>1</v>
      </c>
      <c r="AO3" s="4" t="s">
        <v>1</v>
      </c>
      <c r="AP3" s="4" t="s">
        <v>1</v>
      </c>
      <c r="AQ3" s="4" t="s">
        <v>1</v>
      </c>
      <c r="AR3" s="4" t="s">
        <v>1</v>
      </c>
      <c r="AS3" s="4" t="s">
        <v>1</v>
      </c>
      <c r="AT3" s="4" t="s">
        <v>1</v>
      </c>
      <c r="AU3" s="4" t="s">
        <v>1</v>
      </c>
      <c r="AV3" s="4" t="s">
        <v>1</v>
      </c>
      <c r="AW3" s="4" t="s">
        <v>1</v>
      </c>
      <c r="AX3" s="4" t="s">
        <v>1</v>
      </c>
      <c r="AY3" s="4" t="s">
        <v>1</v>
      </c>
      <c r="AZ3" s="4" t="s">
        <v>1</v>
      </c>
      <c r="BA3" s="4" t="s">
        <v>1</v>
      </c>
      <c r="BB3" s="4" t="s">
        <v>1</v>
      </c>
    </row>
    <row r="4" spans="1:54" ht="15.75" thickBot="1" x14ac:dyDescent="0.3">
      <c r="A4" s="122"/>
      <c r="B4" s="123"/>
      <c r="C4" s="123"/>
      <c r="D4" s="123"/>
      <c r="E4" s="123"/>
      <c r="F4" s="123"/>
      <c r="G4" s="124"/>
      <c r="H4" s="3" t="s">
        <v>2</v>
      </c>
      <c r="I4" s="4" t="s">
        <v>3</v>
      </c>
      <c r="J4" s="4" t="s">
        <v>4</v>
      </c>
      <c r="K4" s="4" t="s">
        <v>5</v>
      </c>
      <c r="L4" s="4" t="s">
        <v>6</v>
      </c>
      <c r="M4" s="4" t="s">
        <v>7</v>
      </c>
      <c r="N4" s="4" t="s">
        <v>8</v>
      </c>
      <c r="O4" s="4" t="s">
        <v>9</v>
      </c>
      <c r="P4" s="4" t="s">
        <v>10</v>
      </c>
      <c r="Q4" s="4" t="s">
        <v>11</v>
      </c>
      <c r="R4" s="4" t="s">
        <v>12</v>
      </c>
      <c r="S4" s="4" t="s">
        <v>13</v>
      </c>
      <c r="T4" s="4" t="s">
        <v>14</v>
      </c>
      <c r="U4" s="4" t="s">
        <v>15</v>
      </c>
      <c r="V4" s="4" t="s">
        <v>16</v>
      </c>
      <c r="W4" s="4" t="s">
        <v>17</v>
      </c>
      <c r="X4" s="4" t="s">
        <v>18</v>
      </c>
      <c r="Y4" s="4" t="s">
        <v>19</v>
      </c>
      <c r="Z4" s="4" t="s">
        <v>20</v>
      </c>
      <c r="AA4" s="4" t="s">
        <v>21</v>
      </c>
      <c r="AB4" s="4" t="s">
        <v>22</v>
      </c>
      <c r="AC4" s="4" t="s">
        <v>23</v>
      </c>
      <c r="AD4" s="4" t="s">
        <v>24</v>
      </c>
      <c r="AE4" s="4" t="s">
        <v>25</v>
      </c>
      <c r="AF4" s="4" t="s">
        <v>26</v>
      </c>
      <c r="AG4" s="4" t="s">
        <v>27</v>
      </c>
      <c r="AH4" s="4" t="s">
        <v>28</v>
      </c>
      <c r="AI4" s="4" t="s">
        <v>29</v>
      </c>
      <c r="AJ4" s="4" t="s">
        <v>30</v>
      </c>
      <c r="AK4" s="4" t="s">
        <v>31</v>
      </c>
      <c r="AL4" s="4" t="s">
        <v>32</v>
      </c>
      <c r="AM4" s="4" t="s">
        <v>33</v>
      </c>
      <c r="AN4" s="4" t="s">
        <v>34</v>
      </c>
      <c r="AO4" s="4" t="s">
        <v>35</v>
      </c>
      <c r="AP4" s="4" t="s">
        <v>36</v>
      </c>
      <c r="AQ4" s="4" t="s">
        <v>37</v>
      </c>
      <c r="AR4" s="4" t="s">
        <v>38</v>
      </c>
      <c r="AS4" s="4" t="s">
        <v>39</v>
      </c>
      <c r="AT4" s="4" t="s">
        <v>40</v>
      </c>
      <c r="AU4" s="4" t="s">
        <v>41</v>
      </c>
      <c r="AV4" s="4" t="s">
        <v>42</v>
      </c>
      <c r="AW4" s="4" t="s">
        <v>43</v>
      </c>
      <c r="AX4" s="4" t="s">
        <v>44</v>
      </c>
      <c r="AY4" s="4" t="s">
        <v>45</v>
      </c>
      <c r="AZ4" s="4" t="s">
        <v>46</v>
      </c>
      <c r="BA4" s="4" t="s">
        <v>47</v>
      </c>
      <c r="BB4" s="5" t="s">
        <v>48</v>
      </c>
    </row>
    <row r="5" spans="1:54" ht="15.75" thickBot="1" x14ac:dyDescent="0.3">
      <c r="A5" s="4" t="s">
        <v>49</v>
      </c>
      <c r="B5" s="125" t="s">
        <v>50</v>
      </c>
      <c r="C5" s="126"/>
      <c r="D5" s="125" t="s">
        <v>51</v>
      </c>
      <c r="E5" s="126"/>
      <c r="F5" s="125" t="s">
        <v>52</v>
      </c>
      <c r="G5" s="126"/>
      <c r="H5" s="4" t="s">
        <v>53</v>
      </c>
      <c r="I5" s="3" t="s">
        <v>54</v>
      </c>
      <c r="J5" s="3" t="s">
        <v>54</v>
      </c>
      <c r="K5" s="3" t="s">
        <v>54</v>
      </c>
      <c r="L5" s="3" t="s">
        <v>54</v>
      </c>
      <c r="M5" s="3" t="s">
        <v>54</v>
      </c>
      <c r="N5" s="3" t="s">
        <v>54</v>
      </c>
      <c r="O5" s="3" t="s">
        <v>54</v>
      </c>
      <c r="P5" s="3" t="s">
        <v>54</v>
      </c>
      <c r="Q5" s="3" t="s">
        <v>54</v>
      </c>
      <c r="R5" s="3" t="s">
        <v>54</v>
      </c>
      <c r="S5" s="3" t="s">
        <v>54</v>
      </c>
      <c r="T5" s="3" t="s">
        <v>54</v>
      </c>
      <c r="U5" s="3" t="s">
        <v>54</v>
      </c>
      <c r="V5" s="3" t="s">
        <v>54</v>
      </c>
      <c r="W5" s="3" t="s">
        <v>54</v>
      </c>
      <c r="X5" s="3" t="s">
        <v>54</v>
      </c>
      <c r="Y5" s="3" t="s">
        <v>54</v>
      </c>
      <c r="Z5" s="3" t="s">
        <v>54</v>
      </c>
      <c r="AA5" s="3" t="s">
        <v>54</v>
      </c>
      <c r="AB5" s="3" t="s">
        <v>54</v>
      </c>
      <c r="AC5" s="3" t="s">
        <v>54</v>
      </c>
      <c r="AD5" s="3" t="s">
        <v>54</v>
      </c>
      <c r="AE5" s="3" t="s">
        <v>54</v>
      </c>
      <c r="AF5" s="3" t="s">
        <v>54</v>
      </c>
      <c r="AG5" s="3" t="s">
        <v>54</v>
      </c>
      <c r="AH5" s="3" t="s">
        <v>54</v>
      </c>
      <c r="AI5" s="3" t="s">
        <v>54</v>
      </c>
      <c r="AJ5" s="3" t="s">
        <v>54</v>
      </c>
      <c r="AK5" s="3" t="s">
        <v>54</v>
      </c>
      <c r="AL5" s="3" t="s">
        <v>54</v>
      </c>
      <c r="AM5" s="3" t="s">
        <v>54</v>
      </c>
      <c r="AN5" s="3" t="s">
        <v>54</v>
      </c>
      <c r="AO5" s="3" t="s">
        <v>54</v>
      </c>
      <c r="AP5" s="3" t="s">
        <v>54</v>
      </c>
      <c r="AQ5" s="3" t="s">
        <v>54</v>
      </c>
      <c r="AR5" s="3" t="s">
        <v>54</v>
      </c>
      <c r="AS5" s="3" t="s">
        <v>54</v>
      </c>
      <c r="AT5" s="3" t="s">
        <v>54</v>
      </c>
      <c r="AU5" s="3" t="s">
        <v>54</v>
      </c>
      <c r="AV5" s="3" t="s">
        <v>54</v>
      </c>
      <c r="AW5" s="3" t="s">
        <v>54</v>
      </c>
      <c r="AX5" s="3" t="s">
        <v>54</v>
      </c>
      <c r="AY5" s="3" t="s">
        <v>54</v>
      </c>
      <c r="AZ5" s="3" t="s">
        <v>54</v>
      </c>
      <c r="BA5" s="3" t="s">
        <v>54</v>
      </c>
      <c r="BB5" s="6" t="s">
        <v>54</v>
      </c>
    </row>
    <row r="6" spans="1:54" ht="23.25" thickBot="1" x14ac:dyDescent="0.3">
      <c r="A6" s="4" t="s">
        <v>55</v>
      </c>
      <c r="B6" s="4" t="s">
        <v>56</v>
      </c>
      <c r="C6" s="4" t="s">
        <v>57</v>
      </c>
      <c r="D6" s="4" t="s">
        <v>58</v>
      </c>
      <c r="E6" s="4" t="s">
        <v>59</v>
      </c>
      <c r="F6" s="4" t="s">
        <v>60</v>
      </c>
      <c r="G6" s="4" t="s">
        <v>61</v>
      </c>
      <c r="H6" s="4" t="s">
        <v>62</v>
      </c>
      <c r="I6" s="7">
        <v>-174503.63</v>
      </c>
      <c r="J6" s="7">
        <v>-226950.87</v>
      </c>
      <c r="K6" s="7">
        <v>-189548.94</v>
      </c>
      <c r="L6" s="7">
        <v>-171208.63</v>
      </c>
      <c r="M6" s="7">
        <v>-145160.79999999999</v>
      </c>
      <c r="N6" s="7">
        <v>-112972.15</v>
      </c>
      <c r="O6" s="7">
        <v>-60840.97</v>
      </c>
      <c r="P6" s="7">
        <v>-53082.9</v>
      </c>
      <c r="Q6" s="7">
        <v>-48112.08</v>
      </c>
      <c r="R6" s="7">
        <v>-46811.32</v>
      </c>
      <c r="S6" s="7">
        <v>-70498.81</v>
      </c>
      <c r="T6" s="7">
        <v>-120070.73</v>
      </c>
      <c r="U6" s="7">
        <v>-161325.13</v>
      </c>
      <c r="V6" s="7">
        <v>-196391.83</v>
      </c>
      <c r="W6" s="7">
        <v>-172356.35</v>
      </c>
      <c r="X6" s="7">
        <v>-163760.10999999999</v>
      </c>
      <c r="Y6" s="7">
        <v>-144705.13</v>
      </c>
      <c r="Z6" s="7">
        <v>-80204.429999999993</v>
      </c>
      <c r="AA6" s="7">
        <v>-48385.02</v>
      </c>
      <c r="AB6" s="7">
        <v>-47743.49</v>
      </c>
      <c r="AC6" s="7">
        <v>-44995.26</v>
      </c>
      <c r="AD6" s="7">
        <v>-47308.06</v>
      </c>
      <c r="AE6" s="7">
        <v>-67007.8</v>
      </c>
      <c r="AF6" s="7">
        <v>-105354.43</v>
      </c>
      <c r="AG6" s="7">
        <v>-169748.03</v>
      </c>
      <c r="AH6" s="7">
        <v>-186007.79</v>
      </c>
      <c r="AI6" s="7">
        <v>-174360.18</v>
      </c>
      <c r="AJ6" s="7">
        <v>-174177.39</v>
      </c>
      <c r="AK6" s="7">
        <v>-136947</v>
      </c>
      <c r="AL6" s="7">
        <v>-94900.29</v>
      </c>
      <c r="AM6" s="7">
        <v>-43876.94</v>
      </c>
      <c r="AN6" s="7">
        <v>-45548.81</v>
      </c>
      <c r="AO6" s="7">
        <v>-43339.77</v>
      </c>
      <c r="AP6" s="7">
        <v>-52609.53</v>
      </c>
      <c r="AQ6" s="7">
        <v>-75689.960000000006</v>
      </c>
      <c r="AR6" s="7">
        <v>-135550.07</v>
      </c>
      <c r="AS6" s="7">
        <v>-179143.73</v>
      </c>
      <c r="AT6" s="7">
        <v>-192595.12</v>
      </c>
      <c r="AU6" s="7">
        <v>-63249.78</v>
      </c>
      <c r="AV6" s="7">
        <v>946.01</v>
      </c>
      <c r="AW6" s="7">
        <v>116.92</v>
      </c>
      <c r="AX6" s="7">
        <v>237.68</v>
      </c>
      <c r="AY6" s="7">
        <v>48.95</v>
      </c>
      <c r="AZ6" s="7">
        <v>46.28</v>
      </c>
      <c r="BA6" s="7">
        <v>19.170000000000002</v>
      </c>
      <c r="BB6" s="8">
        <v>-4465628.25</v>
      </c>
    </row>
    <row r="7" spans="1:54" ht="23.25" thickBot="1" x14ac:dyDescent="0.3">
      <c r="A7" s="4" t="s">
        <v>55</v>
      </c>
      <c r="B7" s="4" t="s">
        <v>63</v>
      </c>
      <c r="C7" s="4" t="s">
        <v>64</v>
      </c>
      <c r="D7" s="4" t="s">
        <v>58</v>
      </c>
      <c r="E7" s="4" t="s">
        <v>59</v>
      </c>
      <c r="F7" s="4" t="s">
        <v>60</v>
      </c>
      <c r="G7" s="4" t="s">
        <v>61</v>
      </c>
      <c r="H7" s="4" t="s">
        <v>62</v>
      </c>
      <c r="I7" s="9">
        <v>-3439.22</v>
      </c>
      <c r="J7" s="9">
        <v>-3439.64</v>
      </c>
      <c r="K7" s="9">
        <v>-2599.12</v>
      </c>
      <c r="L7" s="9">
        <v>-2892.7</v>
      </c>
      <c r="M7" s="9">
        <v>-2868.54</v>
      </c>
      <c r="N7" s="9">
        <v>-2811.59</v>
      </c>
      <c r="O7" s="9">
        <v>-1454.77</v>
      </c>
      <c r="P7" s="9">
        <v>-1626.79</v>
      </c>
      <c r="Q7" s="9">
        <v>-1069.02</v>
      </c>
      <c r="R7" s="9">
        <v>-1405.06</v>
      </c>
      <c r="S7" s="9">
        <v>-1958.37</v>
      </c>
      <c r="T7" s="9">
        <v>-2709.62</v>
      </c>
      <c r="U7" s="9">
        <v>-3060.28</v>
      </c>
      <c r="V7" s="9">
        <v>-3463.55</v>
      </c>
      <c r="W7" s="9">
        <v>-2701.39</v>
      </c>
      <c r="X7" s="9">
        <v>-2884.49</v>
      </c>
      <c r="Y7" s="9">
        <v>-2847.8</v>
      </c>
      <c r="Z7" s="9">
        <v>-1897.6</v>
      </c>
      <c r="AA7" s="9">
        <v>-1461.22</v>
      </c>
      <c r="AB7" s="9">
        <v>-1491.65</v>
      </c>
      <c r="AC7" s="9">
        <v>-1458.53</v>
      </c>
      <c r="AD7" s="9">
        <v>-1541.42</v>
      </c>
      <c r="AE7" s="9">
        <v>-1608.9</v>
      </c>
      <c r="AF7" s="9">
        <v>-2262.94</v>
      </c>
      <c r="AG7" s="9">
        <v>-2953.55</v>
      </c>
      <c r="AH7" s="9">
        <v>-3146.61</v>
      </c>
      <c r="AI7" s="9">
        <v>-2600.7399999999998</v>
      </c>
      <c r="AJ7" s="9">
        <v>-2465.17</v>
      </c>
      <c r="AK7" s="9">
        <v>-2455.8200000000002</v>
      </c>
      <c r="AL7" s="9">
        <v>-1745.18</v>
      </c>
      <c r="AM7" s="9">
        <v>-1103.49</v>
      </c>
      <c r="AN7" s="9">
        <v>-1256.1199999999999</v>
      </c>
      <c r="AO7" s="9">
        <v>-1401.48</v>
      </c>
      <c r="AP7" s="9">
        <v>-1145.54</v>
      </c>
      <c r="AQ7" s="9">
        <v>-1879.74</v>
      </c>
      <c r="AR7" s="9">
        <v>-2917.49</v>
      </c>
      <c r="AS7" s="9">
        <v>-3741.2</v>
      </c>
      <c r="AT7" s="9">
        <v>-3653.05</v>
      </c>
      <c r="AU7" s="9">
        <v>11.64</v>
      </c>
      <c r="AV7" s="9">
        <v>6</v>
      </c>
      <c r="AW7" s="10"/>
      <c r="AX7" s="10"/>
      <c r="AY7" s="9">
        <v>6</v>
      </c>
      <c r="AZ7" s="9">
        <v>3</v>
      </c>
      <c r="BA7" s="10"/>
      <c r="BB7" s="8">
        <v>-87392.75</v>
      </c>
    </row>
    <row r="8" spans="1:54" ht="23.25" thickBot="1" x14ac:dyDescent="0.3">
      <c r="A8" s="4" t="s">
        <v>55</v>
      </c>
      <c r="B8" s="4" t="s">
        <v>65</v>
      </c>
      <c r="C8" s="4" t="s">
        <v>66</v>
      </c>
      <c r="D8" s="4" t="s">
        <v>58</v>
      </c>
      <c r="E8" s="4" t="s">
        <v>59</v>
      </c>
      <c r="F8" s="4" t="s">
        <v>60</v>
      </c>
      <c r="G8" s="4" t="s">
        <v>61</v>
      </c>
      <c r="H8" s="4" t="s">
        <v>62</v>
      </c>
      <c r="I8" s="7">
        <v>-31844.22</v>
      </c>
      <c r="J8" s="7">
        <v>-50298.720000000001</v>
      </c>
      <c r="K8" s="7">
        <v>-41849.449999999997</v>
      </c>
      <c r="L8" s="7">
        <v>-40975.800000000003</v>
      </c>
      <c r="M8" s="7">
        <v>-35484.71</v>
      </c>
      <c r="N8" s="7">
        <v>-29901.3</v>
      </c>
      <c r="O8" s="7">
        <v>-17643.25</v>
      </c>
      <c r="P8" s="7">
        <v>-13330.87</v>
      </c>
      <c r="Q8" s="7">
        <v>-14086.46</v>
      </c>
      <c r="R8" s="7">
        <v>-12461.25</v>
      </c>
      <c r="S8" s="7">
        <v>-13832.97</v>
      </c>
      <c r="T8" s="7">
        <v>-24801.33</v>
      </c>
      <c r="U8" s="7">
        <v>-35799.360000000001</v>
      </c>
      <c r="V8" s="7">
        <v>-44530.48</v>
      </c>
      <c r="W8" s="7">
        <v>-41729.68</v>
      </c>
      <c r="X8" s="7">
        <v>-41859.519999999997</v>
      </c>
      <c r="Y8" s="7">
        <v>-37017.120000000003</v>
      </c>
      <c r="Z8" s="7">
        <v>-26081.87</v>
      </c>
      <c r="AA8" s="7">
        <v>-13245.8</v>
      </c>
      <c r="AB8" s="7">
        <v>-13925.04</v>
      </c>
      <c r="AC8" s="7">
        <v>-12882.59</v>
      </c>
      <c r="AD8" s="7">
        <v>-10212.68</v>
      </c>
      <c r="AE8" s="7">
        <v>-14421.71</v>
      </c>
      <c r="AF8" s="7">
        <v>-21194.18</v>
      </c>
      <c r="AG8" s="7">
        <v>-32200.89</v>
      </c>
      <c r="AH8" s="7">
        <v>-42496.26</v>
      </c>
      <c r="AI8" s="7">
        <v>-39744.75</v>
      </c>
      <c r="AJ8" s="7">
        <v>-39164.769999999997</v>
      </c>
      <c r="AK8" s="7">
        <v>-35272.75</v>
      </c>
      <c r="AL8" s="7">
        <v>-25652.67</v>
      </c>
      <c r="AM8" s="7">
        <v>-12468.49</v>
      </c>
      <c r="AN8" s="7">
        <v>-11671.15</v>
      </c>
      <c r="AO8" s="7">
        <v>-11565.48</v>
      </c>
      <c r="AP8" s="7">
        <v>-11804.97</v>
      </c>
      <c r="AQ8" s="7">
        <v>-15726.91</v>
      </c>
      <c r="AR8" s="7">
        <v>-30860.76</v>
      </c>
      <c r="AS8" s="7">
        <v>-38216.85</v>
      </c>
      <c r="AT8" s="7">
        <v>-43358.58</v>
      </c>
      <c r="AU8" s="7">
        <v>-34433.94</v>
      </c>
      <c r="AV8" s="7">
        <v>180.13</v>
      </c>
      <c r="AW8" s="7">
        <v>1003.25</v>
      </c>
      <c r="AX8" s="7">
        <v>15.87</v>
      </c>
      <c r="AY8" s="7">
        <v>9</v>
      </c>
      <c r="AZ8" s="7">
        <v>-3.04</v>
      </c>
      <c r="BA8" s="7">
        <v>10.220000000000001</v>
      </c>
      <c r="BB8" s="8">
        <v>-1062834.1499999999</v>
      </c>
    </row>
    <row r="9" spans="1:54" ht="23.25" thickBot="1" x14ac:dyDescent="0.3">
      <c r="A9" s="4" t="s">
        <v>55</v>
      </c>
      <c r="B9" s="4" t="s">
        <v>67</v>
      </c>
      <c r="C9" s="4" t="s">
        <v>68</v>
      </c>
      <c r="D9" s="4" t="s">
        <v>58</v>
      </c>
      <c r="E9" s="4" t="s">
        <v>59</v>
      </c>
      <c r="F9" s="4" t="s">
        <v>60</v>
      </c>
      <c r="G9" s="4" t="s">
        <v>61</v>
      </c>
      <c r="H9" s="4" t="s">
        <v>62</v>
      </c>
      <c r="I9" s="9">
        <v>-15023.41</v>
      </c>
      <c r="J9" s="9">
        <v>-18629.46</v>
      </c>
      <c r="K9" s="9">
        <v>-17645.490000000002</v>
      </c>
      <c r="L9" s="9">
        <v>-14565.78</v>
      </c>
      <c r="M9" s="9">
        <v>-13766.69</v>
      </c>
      <c r="N9" s="9">
        <v>-12726.94</v>
      </c>
      <c r="O9" s="9">
        <v>-5902.13</v>
      </c>
      <c r="P9" s="9">
        <v>-5035.6499999999996</v>
      </c>
      <c r="Q9" s="9">
        <v>-4614.7700000000004</v>
      </c>
      <c r="R9" s="9">
        <v>-4615.2</v>
      </c>
      <c r="S9" s="9">
        <v>-7067.34</v>
      </c>
      <c r="T9" s="9">
        <v>-10030.27</v>
      </c>
      <c r="U9" s="9">
        <v>-15362.53</v>
      </c>
      <c r="V9" s="9">
        <v>-18804.310000000001</v>
      </c>
      <c r="W9" s="9">
        <v>-13745.65</v>
      </c>
      <c r="X9" s="9">
        <v>-13512.29</v>
      </c>
      <c r="Y9" s="9">
        <v>-13198.37</v>
      </c>
      <c r="Z9" s="9">
        <v>-8485.27</v>
      </c>
      <c r="AA9" s="9">
        <v>-4742.53</v>
      </c>
      <c r="AB9" s="9">
        <v>-4588</v>
      </c>
      <c r="AC9" s="9">
        <v>-4822.84</v>
      </c>
      <c r="AD9" s="9">
        <v>-4321.3500000000004</v>
      </c>
      <c r="AE9" s="9">
        <v>-5202.05</v>
      </c>
      <c r="AF9" s="9">
        <v>-10937.68</v>
      </c>
      <c r="AG9" s="9">
        <v>-14391.7</v>
      </c>
      <c r="AH9" s="9">
        <v>-16981.11</v>
      </c>
      <c r="AI9" s="9">
        <v>-14921.62</v>
      </c>
      <c r="AJ9" s="9">
        <v>-16216.52</v>
      </c>
      <c r="AK9" s="9">
        <v>-11965.86</v>
      </c>
      <c r="AL9" s="9">
        <v>-7561.47</v>
      </c>
      <c r="AM9" s="9">
        <v>-4476.04</v>
      </c>
      <c r="AN9" s="9">
        <v>-3800.4</v>
      </c>
      <c r="AO9" s="9">
        <v>-3983.84</v>
      </c>
      <c r="AP9" s="9">
        <v>-5056.76</v>
      </c>
      <c r="AQ9" s="9">
        <v>-7413.33</v>
      </c>
      <c r="AR9" s="9">
        <v>-14056.96</v>
      </c>
      <c r="AS9" s="9">
        <v>-18302.849999999999</v>
      </c>
      <c r="AT9" s="9">
        <v>-18627.669999999998</v>
      </c>
      <c r="AU9" s="9">
        <v>-3506.94</v>
      </c>
      <c r="AV9" s="9">
        <v>13.76</v>
      </c>
      <c r="AW9" s="9">
        <v>13.41</v>
      </c>
      <c r="AX9" s="9">
        <v>12</v>
      </c>
      <c r="AY9" s="10"/>
      <c r="AZ9" s="10"/>
      <c r="BA9" s="10"/>
      <c r="BB9" s="8">
        <v>-408569.9</v>
      </c>
    </row>
    <row r="10" spans="1:54" ht="23.25" thickBot="1" x14ac:dyDescent="0.3">
      <c r="A10" s="4" t="s">
        <v>55</v>
      </c>
      <c r="B10" s="4" t="s">
        <v>69</v>
      </c>
      <c r="C10" s="4" t="s">
        <v>70</v>
      </c>
      <c r="D10" s="4" t="s">
        <v>58</v>
      </c>
      <c r="E10" s="4" t="s">
        <v>59</v>
      </c>
      <c r="F10" s="4" t="s">
        <v>60</v>
      </c>
      <c r="G10" s="4" t="s">
        <v>61</v>
      </c>
      <c r="H10" s="4" t="s">
        <v>62</v>
      </c>
      <c r="I10" s="7">
        <v>-13997.74</v>
      </c>
      <c r="J10" s="7">
        <v>-18631.38</v>
      </c>
      <c r="K10" s="7">
        <v>-16760.8</v>
      </c>
      <c r="L10" s="7">
        <v>-14944.69</v>
      </c>
      <c r="M10" s="7">
        <v>-12709.39</v>
      </c>
      <c r="N10" s="7">
        <v>-11163.59</v>
      </c>
      <c r="O10" s="7">
        <v>-6410.5</v>
      </c>
      <c r="P10" s="7">
        <v>-6144.17</v>
      </c>
      <c r="Q10" s="7">
        <v>-4886.05</v>
      </c>
      <c r="R10" s="7">
        <v>-4910.16</v>
      </c>
      <c r="S10" s="7">
        <v>-6463.12</v>
      </c>
      <c r="T10" s="7">
        <v>-10611.19</v>
      </c>
      <c r="U10" s="7">
        <v>-14284.1</v>
      </c>
      <c r="V10" s="7">
        <v>-17486.099999999999</v>
      </c>
      <c r="W10" s="7">
        <v>-15546.48</v>
      </c>
      <c r="X10" s="7">
        <v>-14871.27</v>
      </c>
      <c r="Y10" s="7">
        <v>-11710.08</v>
      </c>
      <c r="Z10" s="7">
        <v>-9014.6</v>
      </c>
      <c r="AA10" s="7">
        <v>-5074.6899999999996</v>
      </c>
      <c r="AB10" s="7">
        <v>-5676.61</v>
      </c>
      <c r="AC10" s="7">
        <v>-4950.7700000000004</v>
      </c>
      <c r="AD10" s="7">
        <v>-5056.51</v>
      </c>
      <c r="AE10" s="7">
        <v>-5619.54</v>
      </c>
      <c r="AF10" s="7">
        <v>-9094.0300000000007</v>
      </c>
      <c r="AG10" s="7">
        <v>-14876.75</v>
      </c>
      <c r="AH10" s="7">
        <v>-16238.76</v>
      </c>
      <c r="AI10" s="7">
        <v>-16457.12</v>
      </c>
      <c r="AJ10" s="7">
        <v>-17403.669999999998</v>
      </c>
      <c r="AK10" s="7">
        <v>-12969.39</v>
      </c>
      <c r="AL10" s="7">
        <v>-9828.99</v>
      </c>
      <c r="AM10" s="7">
        <v>-5203.66</v>
      </c>
      <c r="AN10" s="7">
        <v>-4945.3999999999996</v>
      </c>
      <c r="AO10" s="7">
        <v>-4459.24</v>
      </c>
      <c r="AP10" s="7">
        <v>-5025.42</v>
      </c>
      <c r="AQ10" s="7">
        <v>-6998.4</v>
      </c>
      <c r="AR10" s="7">
        <v>-15555.34</v>
      </c>
      <c r="AS10" s="7">
        <v>-18247.28</v>
      </c>
      <c r="AT10" s="7">
        <v>-19272.169999999998</v>
      </c>
      <c r="AU10" s="7">
        <v>-11674.51</v>
      </c>
      <c r="AV10" s="7">
        <v>74.59</v>
      </c>
      <c r="AW10" s="7">
        <v>3</v>
      </c>
      <c r="AX10" s="11"/>
      <c r="AY10" s="11"/>
      <c r="AZ10" s="11"/>
      <c r="BA10" s="7">
        <v>51.3</v>
      </c>
      <c r="BB10" s="8">
        <v>-425044.77</v>
      </c>
    </row>
    <row r="11" spans="1:54" ht="23.25" thickBot="1" x14ac:dyDescent="0.3">
      <c r="A11" s="4" t="s">
        <v>55</v>
      </c>
      <c r="B11" s="4" t="s">
        <v>71</v>
      </c>
      <c r="C11" s="4" t="s">
        <v>72</v>
      </c>
      <c r="D11" s="4" t="s">
        <v>58</v>
      </c>
      <c r="E11" s="4" t="s">
        <v>59</v>
      </c>
      <c r="F11" s="4" t="s">
        <v>60</v>
      </c>
      <c r="G11" s="4" t="s">
        <v>61</v>
      </c>
      <c r="H11" s="4" t="s">
        <v>62</v>
      </c>
      <c r="I11" s="9">
        <v>-2954.7</v>
      </c>
      <c r="J11" s="9">
        <v>-3843.14</v>
      </c>
      <c r="K11" s="9">
        <v>-3726.89</v>
      </c>
      <c r="L11" s="9">
        <v>-3460.11</v>
      </c>
      <c r="M11" s="9">
        <v>-2162.09</v>
      </c>
      <c r="N11" s="9">
        <v>-1611.04</v>
      </c>
      <c r="O11" s="9">
        <v>-1238.22</v>
      </c>
      <c r="P11" s="9">
        <v>-381.12</v>
      </c>
      <c r="Q11" s="9">
        <v>-1250.27</v>
      </c>
      <c r="R11" s="9">
        <v>-747.97</v>
      </c>
      <c r="S11" s="9">
        <v>-1473.54</v>
      </c>
      <c r="T11" s="9">
        <v>-1393.28</v>
      </c>
      <c r="U11" s="9">
        <v>-2361.04</v>
      </c>
      <c r="V11" s="9">
        <v>-3568.74</v>
      </c>
      <c r="W11" s="9">
        <v>-3311.16</v>
      </c>
      <c r="X11" s="9">
        <v>-2825.37</v>
      </c>
      <c r="Y11" s="9">
        <v>-2552.71</v>
      </c>
      <c r="Z11" s="9">
        <v>-1013.07</v>
      </c>
      <c r="AA11" s="9">
        <v>-1242.28</v>
      </c>
      <c r="AB11" s="9">
        <v>-1528.27</v>
      </c>
      <c r="AC11" s="9">
        <v>-1580.19</v>
      </c>
      <c r="AD11" s="9">
        <v>-1400.5</v>
      </c>
      <c r="AE11" s="9">
        <v>-1637.12</v>
      </c>
      <c r="AF11" s="9">
        <v>-1460.24</v>
      </c>
      <c r="AG11" s="9">
        <v>-2712.8</v>
      </c>
      <c r="AH11" s="9">
        <v>-2804.34</v>
      </c>
      <c r="AI11" s="9">
        <v>-2879.65</v>
      </c>
      <c r="AJ11" s="9">
        <v>-3323.5</v>
      </c>
      <c r="AK11" s="9">
        <v>-2045.89</v>
      </c>
      <c r="AL11" s="9">
        <v>-1600.63</v>
      </c>
      <c r="AM11" s="9">
        <v>-966.26</v>
      </c>
      <c r="AN11" s="9">
        <v>-957.61</v>
      </c>
      <c r="AO11" s="9">
        <v>-735.53</v>
      </c>
      <c r="AP11" s="9">
        <v>-579.46</v>
      </c>
      <c r="AQ11" s="9">
        <v>-1049.95</v>
      </c>
      <c r="AR11" s="9">
        <v>-2413.2800000000002</v>
      </c>
      <c r="AS11" s="9">
        <v>-3107.63</v>
      </c>
      <c r="AT11" s="9">
        <v>-3765.97</v>
      </c>
      <c r="AU11" s="9">
        <v>-1192.72</v>
      </c>
      <c r="AV11" s="9">
        <v>136.72</v>
      </c>
      <c r="AW11" s="10"/>
      <c r="AX11" s="10"/>
      <c r="AY11" s="10"/>
      <c r="AZ11" s="10"/>
      <c r="BA11" s="10"/>
      <c r="BB11" s="8">
        <v>-78721.56</v>
      </c>
    </row>
    <row r="12" spans="1:54" ht="23.25" thickBot="1" x14ac:dyDescent="0.3">
      <c r="A12" s="4" t="s">
        <v>55</v>
      </c>
      <c r="B12" s="4" t="s">
        <v>73</v>
      </c>
      <c r="C12" s="4" t="s">
        <v>74</v>
      </c>
      <c r="D12" s="4" t="s">
        <v>58</v>
      </c>
      <c r="E12" s="4" t="s">
        <v>59</v>
      </c>
      <c r="F12" s="4" t="s">
        <v>60</v>
      </c>
      <c r="G12" s="4" t="s">
        <v>61</v>
      </c>
      <c r="H12" s="4" t="s">
        <v>62</v>
      </c>
      <c r="I12" s="7">
        <v>-4443.53</v>
      </c>
      <c r="J12" s="7">
        <v>-4800.7</v>
      </c>
      <c r="K12" s="7">
        <v>-4382.53</v>
      </c>
      <c r="L12" s="7">
        <v>-4275.82</v>
      </c>
      <c r="M12" s="7">
        <v>-5276.21</v>
      </c>
      <c r="N12" s="7">
        <v>-3377.12</v>
      </c>
      <c r="O12" s="7">
        <v>-1910.09</v>
      </c>
      <c r="P12" s="7">
        <v>-1726.57</v>
      </c>
      <c r="Q12" s="7">
        <v>-1641.86</v>
      </c>
      <c r="R12" s="7">
        <v>-1732.28</v>
      </c>
      <c r="S12" s="7">
        <v>-1901.81</v>
      </c>
      <c r="T12" s="7">
        <v>-3079.46</v>
      </c>
      <c r="U12" s="7">
        <v>-4174.3900000000003</v>
      </c>
      <c r="V12" s="7">
        <v>-5043.62</v>
      </c>
      <c r="W12" s="7">
        <v>-3886.69</v>
      </c>
      <c r="X12" s="7">
        <v>-5055.49</v>
      </c>
      <c r="Y12" s="7">
        <v>-4197.6099999999997</v>
      </c>
      <c r="Z12" s="7">
        <v>-3620.29</v>
      </c>
      <c r="AA12" s="7">
        <v>-1743.54</v>
      </c>
      <c r="AB12" s="7">
        <v>-1586.34</v>
      </c>
      <c r="AC12" s="7">
        <v>-1979.98</v>
      </c>
      <c r="AD12" s="7">
        <v>-1457.15</v>
      </c>
      <c r="AE12" s="7">
        <v>-2633.53</v>
      </c>
      <c r="AF12" s="7">
        <v>-3319.06</v>
      </c>
      <c r="AG12" s="7">
        <v>-3929</v>
      </c>
      <c r="AH12" s="7">
        <v>-5274.51</v>
      </c>
      <c r="AI12" s="7">
        <v>-4370.9799999999996</v>
      </c>
      <c r="AJ12" s="7">
        <v>-4747.8599999999997</v>
      </c>
      <c r="AK12" s="7">
        <v>-4063.44</v>
      </c>
      <c r="AL12" s="7">
        <v>-3061.17</v>
      </c>
      <c r="AM12" s="7">
        <v>-1678.39</v>
      </c>
      <c r="AN12" s="7">
        <v>-1722.3</v>
      </c>
      <c r="AO12" s="7">
        <v>-1715.58</v>
      </c>
      <c r="AP12" s="7">
        <v>-1453.65</v>
      </c>
      <c r="AQ12" s="7">
        <v>-2516.4499999999998</v>
      </c>
      <c r="AR12" s="7">
        <v>-3996.73</v>
      </c>
      <c r="AS12" s="7">
        <v>-4836.9799999999996</v>
      </c>
      <c r="AT12" s="7">
        <v>-5701.52</v>
      </c>
      <c r="AU12" s="7">
        <v>-2300.56</v>
      </c>
      <c r="AV12" s="7">
        <v>9.24</v>
      </c>
      <c r="AW12" s="7">
        <v>10.53</v>
      </c>
      <c r="AX12" s="7">
        <v>3</v>
      </c>
      <c r="AY12" s="11"/>
      <c r="AZ12" s="11"/>
      <c r="BA12" s="11"/>
      <c r="BB12" s="8">
        <v>-128592.02</v>
      </c>
    </row>
    <row r="13" spans="1:54" ht="23.25" thickBot="1" x14ac:dyDescent="0.3">
      <c r="A13" s="4" t="s">
        <v>55</v>
      </c>
      <c r="B13" s="4" t="s">
        <v>75</v>
      </c>
      <c r="C13" s="4" t="s">
        <v>76</v>
      </c>
      <c r="D13" s="4" t="s">
        <v>58</v>
      </c>
      <c r="E13" s="4" t="s">
        <v>59</v>
      </c>
      <c r="F13" s="4" t="s">
        <v>60</v>
      </c>
      <c r="G13" s="4" t="s">
        <v>61</v>
      </c>
      <c r="H13" s="4" t="s">
        <v>62</v>
      </c>
      <c r="I13" s="9">
        <v>-878.3</v>
      </c>
      <c r="J13" s="9">
        <v>-1447.31</v>
      </c>
      <c r="K13" s="9">
        <v>-1622.39</v>
      </c>
      <c r="L13" s="9">
        <v>-772.79</v>
      </c>
      <c r="M13" s="9">
        <v>-826.88</v>
      </c>
      <c r="N13" s="9">
        <v>-808.91</v>
      </c>
      <c r="O13" s="9">
        <v>-637.80999999999995</v>
      </c>
      <c r="P13" s="9">
        <v>587.38</v>
      </c>
      <c r="Q13" s="9">
        <v>-331.03</v>
      </c>
      <c r="R13" s="9">
        <v>-415.15</v>
      </c>
      <c r="S13" s="9">
        <v>-721.38</v>
      </c>
      <c r="T13" s="9">
        <v>-1275.05</v>
      </c>
      <c r="U13" s="9">
        <v>-900.32</v>
      </c>
      <c r="V13" s="9">
        <v>-1111.06</v>
      </c>
      <c r="W13" s="9">
        <v>-849.37</v>
      </c>
      <c r="X13" s="9">
        <v>-1123.53</v>
      </c>
      <c r="Y13" s="9">
        <v>-680.85</v>
      </c>
      <c r="Z13" s="9">
        <v>-583.74</v>
      </c>
      <c r="AA13" s="9">
        <v>-454.54</v>
      </c>
      <c r="AB13" s="9">
        <v>-506.28</v>
      </c>
      <c r="AC13" s="9">
        <v>-405.11</v>
      </c>
      <c r="AD13" s="9">
        <v>-277.02999999999997</v>
      </c>
      <c r="AE13" s="9">
        <v>-768.77</v>
      </c>
      <c r="AF13" s="9">
        <v>-570.67999999999995</v>
      </c>
      <c r="AG13" s="9">
        <v>-717.16</v>
      </c>
      <c r="AH13" s="9">
        <v>-1030.31</v>
      </c>
      <c r="AI13" s="9">
        <v>-800.07</v>
      </c>
      <c r="AJ13" s="9">
        <v>-1254.1600000000001</v>
      </c>
      <c r="AK13" s="9">
        <v>-677.07</v>
      </c>
      <c r="AL13" s="9">
        <v>-808.01</v>
      </c>
      <c r="AM13" s="9">
        <v>-283.89</v>
      </c>
      <c r="AN13" s="9">
        <v>-367.1</v>
      </c>
      <c r="AO13" s="9">
        <v>-381.98</v>
      </c>
      <c r="AP13" s="9">
        <v>-318.7</v>
      </c>
      <c r="AQ13" s="9">
        <v>-373.19</v>
      </c>
      <c r="AR13" s="9">
        <v>-662.15</v>
      </c>
      <c r="AS13" s="9">
        <v>-856.98</v>
      </c>
      <c r="AT13" s="9">
        <v>-806.52</v>
      </c>
      <c r="AU13" s="9">
        <v>-529.34</v>
      </c>
      <c r="AV13" s="10"/>
      <c r="AW13" s="10"/>
      <c r="AX13" s="10"/>
      <c r="AY13" s="9">
        <v>3</v>
      </c>
      <c r="AZ13" s="10"/>
      <c r="BA13" s="10"/>
      <c r="BB13" s="8">
        <v>-27244.53</v>
      </c>
    </row>
    <row r="14" spans="1:54" ht="23.25" thickBot="1" x14ac:dyDescent="0.3">
      <c r="A14" s="4" t="s">
        <v>55</v>
      </c>
      <c r="B14" s="4" t="s">
        <v>77</v>
      </c>
      <c r="C14" s="4" t="s">
        <v>78</v>
      </c>
      <c r="D14" s="4" t="s">
        <v>58</v>
      </c>
      <c r="E14" s="4" t="s">
        <v>59</v>
      </c>
      <c r="F14" s="4" t="s">
        <v>60</v>
      </c>
      <c r="G14" s="4" t="s">
        <v>61</v>
      </c>
      <c r="H14" s="4" t="s">
        <v>62</v>
      </c>
      <c r="I14" s="7">
        <v>-10786.4</v>
      </c>
      <c r="J14" s="7">
        <v>-17429.61</v>
      </c>
      <c r="K14" s="7">
        <v>-13843.29</v>
      </c>
      <c r="L14" s="7">
        <v>-12073.27</v>
      </c>
      <c r="M14" s="7">
        <v>-9733.2999999999993</v>
      </c>
      <c r="N14" s="7">
        <v>-7614.02</v>
      </c>
      <c r="O14" s="7">
        <v>-5211.07</v>
      </c>
      <c r="P14" s="7">
        <v>-3955.83</v>
      </c>
      <c r="Q14" s="7">
        <v>-3462.85</v>
      </c>
      <c r="R14" s="7">
        <v>-3132.52</v>
      </c>
      <c r="S14" s="7">
        <v>-4633.8599999999997</v>
      </c>
      <c r="T14" s="7">
        <v>-7256.22</v>
      </c>
      <c r="U14" s="7">
        <v>-11184.56</v>
      </c>
      <c r="V14" s="7">
        <v>-13834.73</v>
      </c>
      <c r="W14" s="7">
        <v>-10662.09</v>
      </c>
      <c r="X14" s="7">
        <v>-12065.71</v>
      </c>
      <c r="Y14" s="7">
        <v>-10482.030000000001</v>
      </c>
      <c r="Z14" s="7">
        <v>-3563.79</v>
      </c>
      <c r="AA14" s="7">
        <v>-3658.03</v>
      </c>
      <c r="AB14" s="7">
        <v>-3587.28</v>
      </c>
      <c r="AC14" s="7">
        <v>-3233.56</v>
      </c>
      <c r="AD14" s="7">
        <v>-3371.63</v>
      </c>
      <c r="AE14" s="7">
        <v>-4247.3900000000003</v>
      </c>
      <c r="AF14" s="7">
        <v>-6772.91</v>
      </c>
      <c r="AG14" s="7">
        <v>-10789.47</v>
      </c>
      <c r="AH14" s="7">
        <v>-12090.5</v>
      </c>
      <c r="AI14" s="7">
        <v>-11964.44</v>
      </c>
      <c r="AJ14" s="7">
        <v>-12569.65</v>
      </c>
      <c r="AK14" s="7">
        <v>-7670.01</v>
      </c>
      <c r="AL14" s="7">
        <v>-5706.02</v>
      </c>
      <c r="AM14" s="7">
        <v>-3959.26</v>
      </c>
      <c r="AN14" s="7">
        <v>-3569.3</v>
      </c>
      <c r="AO14" s="7">
        <v>-2946.44</v>
      </c>
      <c r="AP14" s="7">
        <v>-3087.39</v>
      </c>
      <c r="AQ14" s="7">
        <v>-4441.38</v>
      </c>
      <c r="AR14" s="7">
        <v>-9442.1299999999992</v>
      </c>
      <c r="AS14" s="7">
        <v>-13236.41</v>
      </c>
      <c r="AT14" s="7">
        <v>-13705.04</v>
      </c>
      <c r="AU14" s="7">
        <v>-6082.77</v>
      </c>
      <c r="AV14" s="7">
        <v>36.119999999999997</v>
      </c>
      <c r="AW14" s="7">
        <v>14.2</v>
      </c>
      <c r="AX14" s="7">
        <v>30.53</v>
      </c>
      <c r="AY14" s="7">
        <v>4</v>
      </c>
      <c r="AZ14" s="7">
        <v>15.83</v>
      </c>
      <c r="BA14" s="11"/>
      <c r="BB14" s="8">
        <v>-306955.48</v>
      </c>
    </row>
    <row r="15" spans="1:54" ht="23.25" thickBot="1" x14ac:dyDescent="0.3">
      <c r="A15" s="4" t="s">
        <v>55</v>
      </c>
      <c r="B15" s="4" t="s">
        <v>79</v>
      </c>
      <c r="C15" s="4" t="s">
        <v>80</v>
      </c>
      <c r="D15" s="4" t="s">
        <v>58</v>
      </c>
      <c r="E15" s="4" t="s">
        <v>59</v>
      </c>
      <c r="F15" s="4" t="s">
        <v>60</v>
      </c>
      <c r="G15" s="4" t="s">
        <v>61</v>
      </c>
      <c r="H15" s="4" t="s">
        <v>62</v>
      </c>
      <c r="I15" s="9">
        <v>-225.92</v>
      </c>
      <c r="J15" s="9">
        <v>-414.56</v>
      </c>
      <c r="K15" s="9">
        <v>-296.67</v>
      </c>
      <c r="L15" s="9">
        <v>-285.22000000000003</v>
      </c>
      <c r="M15" s="9">
        <v>-218.54</v>
      </c>
      <c r="N15" s="9">
        <v>-165.95</v>
      </c>
      <c r="O15" s="9">
        <v>-155.59</v>
      </c>
      <c r="P15" s="9">
        <v>-98.75</v>
      </c>
      <c r="Q15" s="9">
        <v>-82.91</v>
      </c>
      <c r="R15" s="9">
        <v>-95.03</v>
      </c>
      <c r="S15" s="9">
        <v>-126.07</v>
      </c>
      <c r="T15" s="9">
        <v>-156.85</v>
      </c>
      <c r="U15" s="9">
        <v>-232.49</v>
      </c>
      <c r="V15" s="9">
        <v>-248.03</v>
      </c>
      <c r="W15" s="9">
        <v>-272.35000000000002</v>
      </c>
      <c r="X15" s="9">
        <v>-251.06</v>
      </c>
      <c r="Y15" s="9">
        <v>-164.65</v>
      </c>
      <c r="Z15" s="9">
        <v>-37.74</v>
      </c>
      <c r="AA15" s="9">
        <v>-130.26</v>
      </c>
      <c r="AB15" s="9">
        <v>-116.41</v>
      </c>
      <c r="AC15" s="9">
        <v>-119.02</v>
      </c>
      <c r="AD15" s="9">
        <v>-94.24</v>
      </c>
      <c r="AE15" s="9">
        <v>-180.95</v>
      </c>
      <c r="AF15" s="9">
        <v>-203.93</v>
      </c>
      <c r="AG15" s="9">
        <v>-189.64</v>
      </c>
      <c r="AH15" s="9">
        <v>-292.95</v>
      </c>
      <c r="AI15" s="9">
        <v>-293.97000000000003</v>
      </c>
      <c r="AJ15" s="9">
        <v>-273.24</v>
      </c>
      <c r="AK15" s="9">
        <v>-133.56</v>
      </c>
      <c r="AL15" s="9">
        <v>-183.44</v>
      </c>
      <c r="AM15" s="9">
        <v>-128.49</v>
      </c>
      <c r="AN15" s="9">
        <v>-129.07</v>
      </c>
      <c r="AO15" s="9">
        <v>-88.96</v>
      </c>
      <c r="AP15" s="9">
        <v>-106.69</v>
      </c>
      <c r="AQ15" s="9">
        <v>-151.24</v>
      </c>
      <c r="AR15" s="9">
        <v>-363.65</v>
      </c>
      <c r="AS15" s="9">
        <v>-302.67</v>
      </c>
      <c r="AT15" s="9">
        <v>-245.28</v>
      </c>
      <c r="AU15" s="9">
        <v>-9.1999999999999993</v>
      </c>
      <c r="AV15" s="10"/>
      <c r="AW15" s="10"/>
      <c r="AX15" s="10"/>
      <c r="AY15" s="10"/>
      <c r="AZ15" s="10"/>
      <c r="BA15" s="10"/>
      <c r="BB15" s="8">
        <v>-7265.24</v>
      </c>
    </row>
    <row r="16" spans="1:54" ht="23.25" thickBot="1" x14ac:dyDescent="0.3">
      <c r="A16" s="4" t="s">
        <v>55</v>
      </c>
      <c r="B16" s="4" t="s">
        <v>81</v>
      </c>
      <c r="C16" s="4" t="s">
        <v>82</v>
      </c>
      <c r="D16" s="4" t="s">
        <v>58</v>
      </c>
      <c r="E16" s="4" t="s">
        <v>59</v>
      </c>
      <c r="F16" s="4" t="s">
        <v>60</v>
      </c>
      <c r="G16" s="4" t="s">
        <v>61</v>
      </c>
      <c r="H16" s="4" t="s">
        <v>62</v>
      </c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2">
        <v>0</v>
      </c>
      <c r="AV16" s="12">
        <v>0</v>
      </c>
      <c r="AW16" s="12">
        <v>0</v>
      </c>
      <c r="AX16" s="12">
        <v>0</v>
      </c>
      <c r="AY16" s="12">
        <v>0</v>
      </c>
      <c r="AZ16" s="12">
        <v>0</v>
      </c>
      <c r="BA16" s="12">
        <v>0</v>
      </c>
      <c r="BB16" s="13">
        <v>0</v>
      </c>
    </row>
    <row r="17" spans="1:54" ht="23.25" thickBot="1" x14ac:dyDescent="0.3">
      <c r="A17" s="4" t="s">
        <v>83</v>
      </c>
      <c r="B17" s="4" t="s">
        <v>56</v>
      </c>
      <c r="C17" s="4" t="s">
        <v>57</v>
      </c>
      <c r="D17" s="4" t="s">
        <v>84</v>
      </c>
      <c r="E17" s="4" t="s">
        <v>85</v>
      </c>
      <c r="F17" s="4" t="s">
        <v>60</v>
      </c>
      <c r="G17" s="4" t="s">
        <v>61</v>
      </c>
      <c r="H17" s="4" t="s">
        <v>86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9">
        <v>-4082.82</v>
      </c>
      <c r="AB17" s="9">
        <v>-15279.58</v>
      </c>
      <c r="AC17" s="9">
        <v>-860.66</v>
      </c>
      <c r="AD17" s="9">
        <v>-860.66</v>
      </c>
      <c r="AE17" s="9">
        <v>-860.66</v>
      </c>
      <c r="AF17" s="9">
        <v>-8660.66</v>
      </c>
      <c r="AG17" s="9">
        <v>-860.66</v>
      </c>
      <c r="AH17" s="9">
        <v>-860.66</v>
      </c>
      <c r="AI17" s="9">
        <v>-860.66</v>
      </c>
      <c r="AJ17" s="9">
        <v>-860.66</v>
      </c>
      <c r="AK17" s="9">
        <v>-860.66</v>
      </c>
      <c r="AL17" s="9">
        <v>-860.66</v>
      </c>
      <c r="AM17" s="9">
        <v>-860.66</v>
      </c>
      <c r="AN17" s="9">
        <v>-860.66</v>
      </c>
      <c r="AO17" s="9">
        <v>-840.58</v>
      </c>
      <c r="AP17" s="9">
        <v>-944.85</v>
      </c>
      <c r="AQ17" s="9">
        <v>-885.74</v>
      </c>
      <c r="AR17" s="9">
        <v>-842.6</v>
      </c>
      <c r="AS17" s="9">
        <v>-901.66</v>
      </c>
      <c r="AT17" s="9">
        <v>-865.66</v>
      </c>
      <c r="AU17" s="9">
        <v>-865.66</v>
      </c>
      <c r="AV17" s="9">
        <v>-865.66</v>
      </c>
      <c r="AW17" s="9">
        <v>-865.66</v>
      </c>
      <c r="AX17" s="9">
        <v>-865.66</v>
      </c>
      <c r="AY17" s="9">
        <v>-865.66</v>
      </c>
      <c r="AZ17" s="9">
        <v>-865.66</v>
      </c>
      <c r="BA17" s="9">
        <v>-865.66</v>
      </c>
      <c r="BB17" s="8">
        <v>-48831.03</v>
      </c>
    </row>
    <row r="18" spans="1:54" ht="23.25" thickBot="1" x14ac:dyDescent="0.3">
      <c r="A18" s="4" t="s">
        <v>83</v>
      </c>
      <c r="B18" s="4" t="s">
        <v>56</v>
      </c>
      <c r="C18" s="4" t="s">
        <v>57</v>
      </c>
      <c r="D18" s="4" t="s">
        <v>87</v>
      </c>
      <c r="E18" s="4" t="s">
        <v>88</v>
      </c>
      <c r="F18" s="4" t="s">
        <v>60</v>
      </c>
      <c r="G18" s="4" t="s">
        <v>61</v>
      </c>
      <c r="H18" s="4" t="s">
        <v>89</v>
      </c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7">
        <v>-13251.99</v>
      </c>
      <c r="AC18" s="7">
        <v>-3843.75</v>
      </c>
      <c r="AD18" s="11"/>
      <c r="AE18" s="7">
        <v>-562.5</v>
      </c>
      <c r="AF18" s="7">
        <v>-6172.27</v>
      </c>
      <c r="AG18" s="7">
        <v>4672.2700000000004</v>
      </c>
      <c r="AH18" s="11"/>
      <c r="AI18" s="11"/>
      <c r="AJ18" s="7">
        <v>-843.75</v>
      </c>
      <c r="AK18" s="7">
        <v>-562.5</v>
      </c>
      <c r="AL18" s="11"/>
      <c r="AM18" s="7">
        <v>-375</v>
      </c>
      <c r="AN18" s="7">
        <v>-1906.26</v>
      </c>
      <c r="AO18" s="11"/>
      <c r="AP18" s="7">
        <v>-937.5</v>
      </c>
      <c r="AQ18" s="11"/>
      <c r="AR18" s="7">
        <v>-468.75</v>
      </c>
      <c r="AS18" s="7">
        <v>-906.25</v>
      </c>
      <c r="AT18" s="7">
        <v>-2468.75</v>
      </c>
      <c r="AU18" s="7">
        <v>-592.5</v>
      </c>
      <c r="AV18" s="11"/>
      <c r="AW18" s="11"/>
      <c r="AX18" s="11"/>
      <c r="AY18" s="11"/>
      <c r="AZ18" s="7">
        <v>-1083.3599999999999</v>
      </c>
      <c r="BA18" s="11"/>
      <c r="BB18" s="8">
        <v>-29302.86</v>
      </c>
    </row>
    <row r="19" spans="1:54" ht="23.25" thickBot="1" x14ac:dyDescent="0.3">
      <c r="A19" s="4" t="s">
        <v>83</v>
      </c>
      <c r="B19" s="4" t="s">
        <v>56</v>
      </c>
      <c r="C19" s="4" t="s">
        <v>57</v>
      </c>
      <c r="D19" s="4" t="s">
        <v>90</v>
      </c>
      <c r="E19" s="4" t="s">
        <v>91</v>
      </c>
      <c r="F19" s="4" t="s">
        <v>60</v>
      </c>
      <c r="G19" s="4" t="s">
        <v>61</v>
      </c>
      <c r="H19" s="4" t="s">
        <v>92</v>
      </c>
      <c r="I19" s="9">
        <v>-2057.5</v>
      </c>
      <c r="J19" s="9">
        <v>-3187.5</v>
      </c>
      <c r="K19" s="9">
        <v>-3217.5</v>
      </c>
      <c r="L19" s="9">
        <v>-2772.5</v>
      </c>
      <c r="M19" s="9">
        <v>-2627.5</v>
      </c>
      <c r="N19" s="9">
        <v>-2462.5</v>
      </c>
      <c r="O19" s="9">
        <v>-1855</v>
      </c>
      <c r="P19" s="9">
        <v>-1620</v>
      </c>
      <c r="Q19" s="9">
        <v>-1577.5</v>
      </c>
      <c r="R19" s="9">
        <v>-1497.5</v>
      </c>
      <c r="S19" s="9">
        <v>-1582.5</v>
      </c>
      <c r="T19" s="9">
        <v>-1850</v>
      </c>
      <c r="U19" s="9">
        <v>-2365</v>
      </c>
      <c r="V19" s="9">
        <v>-2827.5</v>
      </c>
      <c r="W19" s="9">
        <v>-2630</v>
      </c>
      <c r="X19" s="9">
        <v>-2385</v>
      </c>
      <c r="Y19" s="9">
        <v>-2302.5</v>
      </c>
      <c r="Z19" s="9">
        <v>-2037.5</v>
      </c>
      <c r="AA19" s="9">
        <v>-1625</v>
      </c>
      <c r="AB19" s="9">
        <v>-1400</v>
      </c>
      <c r="AC19" s="9">
        <v>-1262.5</v>
      </c>
      <c r="AD19" s="9">
        <v>-1282.5</v>
      </c>
      <c r="AE19" s="9">
        <v>-1307.5</v>
      </c>
      <c r="AF19" s="9">
        <v>-1580</v>
      </c>
      <c r="AG19" s="9">
        <v>-1962.5</v>
      </c>
      <c r="AH19" s="9">
        <v>-2610</v>
      </c>
      <c r="AI19" s="9">
        <v>-2380</v>
      </c>
      <c r="AJ19" s="9">
        <v>-2190</v>
      </c>
      <c r="AK19" s="9">
        <v>-2267.5</v>
      </c>
      <c r="AL19" s="9">
        <v>-1860</v>
      </c>
      <c r="AM19" s="9">
        <v>-1547.5</v>
      </c>
      <c r="AN19" s="9">
        <v>-1260</v>
      </c>
      <c r="AO19" s="9">
        <v>-1245</v>
      </c>
      <c r="AP19" s="9">
        <v>-1367.5</v>
      </c>
      <c r="AQ19" s="9">
        <v>-1290</v>
      </c>
      <c r="AR19" s="9">
        <v>-1622.5</v>
      </c>
      <c r="AS19" s="9">
        <v>-1912.5</v>
      </c>
      <c r="AT19" s="9">
        <v>-2325</v>
      </c>
      <c r="AU19" s="9">
        <v>-2162.5</v>
      </c>
      <c r="AV19" s="9">
        <v>-925</v>
      </c>
      <c r="AW19" s="9">
        <v>-602.5</v>
      </c>
      <c r="AX19" s="9">
        <v>-635</v>
      </c>
      <c r="AY19" s="9">
        <v>-782.5</v>
      </c>
      <c r="AZ19" s="9">
        <v>-745</v>
      </c>
      <c r="BA19" s="9">
        <v>-590</v>
      </c>
      <c r="BB19" s="8">
        <v>-81595</v>
      </c>
    </row>
    <row r="20" spans="1:54" ht="23.25" thickBot="1" x14ac:dyDescent="0.3">
      <c r="A20" s="4" t="s">
        <v>83</v>
      </c>
      <c r="B20" s="4" t="s">
        <v>56</v>
      </c>
      <c r="C20" s="4" t="s">
        <v>57</v>
      </c>
      <c r="D20" s="4" t="s">
        <v>93</v>
      </c>
      <c r="E20" s="4" t="s">
        <v>94</v>
      </c>
      <c r="F20" s="4" t="s">
        <v>60</v>
      </c>
      <c r="G20" s="4" t="s">
        <v>61</v>
      </c>
      <c r="H20" s="4" t="s">
        <v>95</v>
      </c>
      <c r="I20" s="7">
        <v>-9640</v>
      </c>
      <c r="J20" s="7">
        <v>-20660</v>
      </c>
      <c r="K20" s="7">
        <v>-28900</v>
      </c>
      <c r="L20" s="7">
        <v>-25240</v>
      </c>
      <c r="M20" s="7">
        <v>-25900</v>
      </c>
      <c r="N20" s="7">
        <v>-25320</v>
      </c>
      <c r="O20" s="7">
        <v>-19140</v>
      </c>
      <c r="P20" s="7">
        <v>-14320</v>
      </c>
      <c r="Q20" s="7">
        <v>-14460</v>
      </c>
      <c r="R20" s="7">
        <v>-11180</v>
      </c>
      <c r="S20" s="7">
        <v>-9960</v>
      </c>
      <c r="T20" s="7">
        <v>-14320</v>
      </c>
      <c r="U20" s="7">
        <v>-21900</v>
      </c>
      <c r="V20" s="7">
        <v>-22960</v>
      </c>
      <c r="W20" s="7">
        <v>-30875</v>
      </c>
      <c r="X20" s="7">
        <v>-26180</v>
      </c>
      <c r="Y20" s="7">
        <v>-26980</v>
      </c>
      <c r="Z20" s="7">
        <v>-26815</v>
      </c>
      <c r="AA20" s="7">
        <v>-17000</v>
      </c>
      <c r="AB20" s="7">
        <v>-12720</v>
      </c>
      <c r="AC20" s="7">
        <v>-13060</v>
      </c>
      <c r="AD20" s="7">
        <v>-8940</v>
      </c>
      <c r="AE20" s="7">
        <v>-8560</v>
      </c>
      <c r="AF20" s="7">
        <v>-11240</v>
      </c>
      <c r="AG20" s="7">
        <v>-21440</v>
      </c>
      <c r="AH20" s="7">
        <v>-24080</v>
      </c>
      <c r="AI20" s="7">
        <v>-27660</v>
      </c>
      <c r="AJ20" s="7">
        <v>-25140</v>
      </c>
      <c r="AK20" s="7">
        <v>-28980</v>
      </c>
      <c r="AL20" s="7">
        <v>-24120</v>
      </c>
      <c r="AM20" s="7">
        <v>-15080</v>
      </c>
      <c r="AN20" s="7">
        <v>-11880</v>
      </c>
      <c r="AO20" s="7">
        <v>-11600</v>
      </c>
      <c r="AP20" s="7">
        <v>-7100</v>
      </c>
      <c r="AQ20" s="7">
        <v>-8240</v>
      </c>
      <c r="AR20" s="7">
        <v>-15640</v>
      </c>
      <c r="AS20" s="7">
        <v>-18620</v>
      </c>
      <c r="AT20" s="7">
        <v>-26235</v>
      </c>
      <c r="AU20" s="7">
        <v>-17860</v>
      </c>
      <c r="AV20" s="7">
        <v>-80</v>
      </c>
      <c r="AW20" s="12">
        <v>0</v>
      </c>
      <c r="AX20" s="7">
        <v>-20</v>
      </c>
      <c r="AY20" s="11"/>
      <c r="AZ20" s="11"/>
      <c r="BA20" s="11"/>
      <c r="BB20" s="8">
        <v>-730045</v>
      </c>
    </row>
    <row r="21" spans="1:54" ht="23.25" thickBot="1" x14ac:dyDescent="0.3">
      <c r="A21" s="4" t="s">
        <v>83</v>
      </c>
      <c r="B21" s="4" t="s">
        <v>56</v>
      </c>
      <c r="C21" s="4" t="s">
        <v>57</v>
      </c>
      <c r="D21" s="4" t="s">
        <v>96</v>
      </c>
      <c r="E21" s="4" t="s">
        <v>97</v>
      </c>
      <c r="F21" s="4" t="s">
        <v>60</v>
      </c>
      <c r="G21" s="4" t="s">
        <v>61</v>
      </c>
      <c r="H21" s="4" t="s">
        <v>98</v>
      </c>
      <c r="I21" s="9">
        <v>-664.63</v>
      </c>
      <c r="J21" s="10"/>
      <c r="K21" s="10"/>
      <c r="L21" s="10"/>
      <c r="M21" s="9">
        <v>-72.739999999999995</v>
      </c>
      <c r="N21" s="10"/>
      <c r="O21" s="9">
        <v>-836.58</v>
      </c>
      <c r="P21" s="9">
        <v>-1124.8399999999999</v>
      </c>
      <c r="Q21" s="10"/>
      <c r="R21" s="9">
        <v>-1310.67</v>
      </c>
      <c r="S21" s="9">
        <v>-530.74</v>
      </c>
      <c r="T21" s="9">
        <v>-1342.27</v>
      </c>
      <c r="U21" s="9">
        <v>-2111.81</v>
      </c>
      <c r="V21" s="9">
        <v>-939.15</v>
      </c>
      <c r="W21" s="9">
        <v>-1859.91</v>
      </c>
      <c r="X21" s="9">
        <v>-506.82</v>
      </c>
      <c r="Y21" s="10"/>
      <c r="Z21" s="9">
        <v>-268.69</v>
      </c>
      <c r="AA21" s="9">
        <v>-1297.42</v>
      </c>
      <c r="AB21" s="9">
        <v>-268.69</v>
      </c>
      <c r="AC21" s="9">
        <v>-3177.04</v>
      </c>
      <c r="AD21" s="9">
        <v>-3259.92</v>
      </c>
      <c r="AE21" s="9">
        <v>-1285.5899999999999</v>
      </c>
      <c r="AF21" s="9">
        <v>-369.51</v>
      </c>
      <c r="AG21" s="9">
        <v>-674.85</v>
      </c>
      <c r="AH21" s="9">
        <v>-436.11</v>
      </c>
      <c r="AI21" s="9">
        <v>-649.99</v>
      </c>
      <c r="AJ21" s="9">
        <v>-1912.68</v>
      </c>
      <c r="AK21" s="9">
        <v>-860.45</v>
      </c>
      <c r="AL21" s="9">
        <v>-96.28</v>
      </c>
      <c r="AM21" s="9">
        <v>-6564.48</v>
      </c>
      <c r="AN21" s="9">
        <v>-1768.69</v>
      </c>
      <c r="AO21" s="9">
        <v>-619.42999999999995</v>
      </c>
      <c r="AP21" s="9">
        <v>-3504.09</v>
      </c>
      <c r="AQ21" s="9">
        <v>940.18</v>
      </c>
      <c r="AR21" s="9">
        <v>-997.07</v>
      </c>
      <c r="AS21" s="9">
        <v>-1221.33</v>
      </c>
      <c r="AT21" s="9">
        <v>-12835.9</v>
      </c>
      <c r="AU21" s="9">
        <v>-4756.29</v>
      </c>
      <c r="AV21" s="9">
        <v>-1090.8499999999999</v>
      </c>
      <c r="AW21" s="9">
        <v>-2094.73</v>
      </c>
      <c r="AX21" s="9">
        <v>-3766.7</v>
      </c>
      <c r="AY21" s="9">
        <v>-103.41</v>
      </c>
      <c r="AZ21" s="9">
        <v>-1325.59</v>
      </c>
      <c r="BA21" s="9">
        <v>-83.6</v>
      </c>
      <c r="BB21" s="8">
        <v>-65649.36</v>
      </c>
    </row>
    <row r="22" spans="1:54" ht="23.25" thickBot="1" x14ac:dyDescent="0.3">
      <c r="A22" s="4" t="s">
        <v>83</v>
      </c>
      <c r="B22" s="4" t="s">
        <v>56</v>
      </c>
      <c r="C22" s="4" t="s">
        <v>57</v>
      </c>
      <c r="D22" s="4" t="s">
        <v>99</v>
      </c>
      <c r="E22" s="4" t="s">
        <v>100</v>
      </c>
      <c r="F22" s="4" t="s">
        <v>60</v>
      </c>
      <c r="G22" s="4" t="s">
        <v>61</v>
      </c>
      <c r="H22" s="4" t="s">
        <v>101</v>
      </c>
      <c r="I22" s="7">
        <v>-320</v>
      </c>
      <c r="J22" s="7">
        <v>-80</v>
      </c>
      <c r="K22" s="7">
        <v>-320</v>
      </c>
      <c r="L22" s="7">
        <v>-160</v>
      </c>
      <c r="M22" s="7">
        <v>-80</v>
      </c>
      <c r="N22" s="7">
        <v>-240</v>
      </c>
      <c r="O22" s="7">
        <v>-160</v>
      </c>
      <c r="P22" s="7">
        <v>-180</v>
      </c>
      <c r="Q22" s="7">
        <v>-80</v>
      </c>
      <c r="R22" s="7">
        <v>-480</v>
      </c>
      <c r="S22" s="7">
        <v>-320</v>
      </c>
      <c r="T22" s="11"/>
      <c r="U22" s="7">
        <v>-280</v>
      </c>
      <c r="V22" s="7">
        <v>-100</v>
      </c>
      <c r="W22" s="7">
        <v>-480</v>
      </c>
      <c r="X22" s="7">
        <v>-160</v>
      </c>
      <c r="Y22" s="7">
        <v>-160</v>
      </c>
      <c r="Z22" s="7">
        <v>-160</v>
      </c>
      <c r="AA22" s="11"/>
      <c r="AB22" s="11"/>
      <c r="AC22" s="7">
        <v>-260</v>
      </c>
      <c r="AD22" s="7">
        <v>-80</v>
      </c>
      <c r="AE22" s="7">
        <v>-240</v>
      </c>
      <c r="AF22" s="7">
        <v>-160</v>
      </c>
      <c r="AG22" s="7">
        <v>-80</v>
      </c>
      <c r="AH22" s="11"/>
      <c r="AI22" s="7">
        <v>-180</v>
      </c>
      <c r="AJ22" s="7">
        <v>-80</v>
      </c>
      <c r="AK22" s="7">
        <v>-160</v>
      </c>
      <c r="AL22" s="11"/>
      <c r="AM22" s="7">
        <v>-80</v>
      </c>
      <c r="AN22" s="7">
        <v>-80</v>
      </c>
      <c r="AO22" s="7">
        <v>-160</v>
      </c>
      <c r="AP22" s="7">
        <v>-320</v>
      </c>
      <c r="AQ22" s="7">
        <v>-160</v>
      </c>
      <c r="AR22" s="7">
        <v>-80</v>
      </c>
      <c r="AS22" s="11"/>
      <c r="AT22" s="7">
        <v>-80</v>
      </c>
      <c r="AU22" s="7">
        <v>-160</v>
      </c>
      <c r="AV22" s="11"/>
      <c r="AW22" s="11"/>
      <c r="AX22" s="11"/>
      <c r="AY22" s="11"/>
      <c r="AZ22" s="11"/>
      <c r="BA22" s="11"/>
      <c r="BB22" s="8">
        <v>-6120</v>
      </c>
    </row>
    <row r="23" spans="1:54" ht="23.25" thickBot="1" x14ac:dyDescent="0.3">
      <c r="A23" s="4" t="s">
        <v>83</v>
      </c>
      <c r="B23" s="4" t="s">
        <v>56</v>
      </c>
      <c r="C23" s="4" t="s">
        <v>57</v>
      </c>
      <c r="D23" s="4" t="s">
        <v>102</v>
      </c>
      <c r="E23" s="4" t="s">
        <v>103</v>
      </c>
      <c r="F23" s="4" t="s">
        <v>60</v>
      </c>
      <c r="G23" s="4" t="s">
        <v>61</v>
      </c>
      <c r="H23" s="4" t="s">
        <v>104</v>
      </c>
      <c r="I23" s="9">
        <v>-7300</v>
      </c>
      <c r="J23" s="9">
        <v>-12940</v>
      </c>
      <c r="K23" s="9">
        <v>-18190</v>
      </c>
      <c r="L23" s="9">
        <v>-18860</v>
      </c>
      <c r="M23" s="9">
        <v>-17120</v>
      </c>
      <c r="N23" s="9">
        <v>-15310</v>
      </c>
      <c r="O23" s="9">
        <v>-12720</v>
      </c>
      <c r="P23" s="9">
        <v>-9540</v>
      </c>
      <c r="Q23" s="9">
        <v>-10600</v>
      </c>
      <c r="R23" s="9">
        <v>-13490</v>
      </c>
      <c r="S23" s="9">
        <v>-14450</v>
      </c>
      <c r="T23" s="9">
        <v>-12360</v>
      </c>
      <c r="U23" s="9">
        <v>-15600</v>
      </c>
      <c r="V23" s="9">
        <v>-19910</v>
      </c>
      <c r="W23" s="9">
        <v>-21430</v>
      </c>
      <c r="X23" s="9">
        <v>-18865.91</v>
      </c>
      <c r="Y23" s="9">
        <v>-16860</v>
      </c>
      <c r="Z23" s="9">
        <v>-17490</v>
      </c>
      <c r="AA23" s="9">
        <v>-12240</v>
      </c>
      <c r="AB23" s="9">
        <v>-9600</v>
      </c>
      <c r="AC23" s="9">
        <v>-9160</v>
      </c>
      <c r="AD23" s="9">
        <v>-11030</v>
      </c>
      <c r="AE23" s="9">
        <v>-12453.86</v>
      </c>
      <c r="AF23" s="9">
        <v>-11700</v>
      </c>
      <c r="AG23" s="9">
        <v>-13030</v>
      </c>
      <c r="AH23" s="9">
        <v>-14030</v>
      </c>
      <c r="AI23" s="9">
        <v>-17040</v>
      </c>
      <c r="AJ23" s="9">
        <v>-16225</v>
      </c>
      <c r="AK23" s="9">
        <v>-16340</v>
      </c>
      <c r="AL23" s="9">
        <v>-16040</v>
      </c>
      <c r="AM23" s="9">
        <v>-10625</v>
      </c>
      <c r="AN23" s="9">
        <v>-7200</v>
      </c>
      <c r="AO23" s="9">
        <v>-7950</v>
      </c>
      <c r="AP23" s="9">
        <v>-12790</v>
      </c>
      <c r="AQ23" s="9">
        <v>-11300</v>
      </c>
      <c r="AR23" s="9">
        <v>-10929.13</v>
      </c>
      <c r="AS23" s="9">
        <v>-11240</v>
      </c>
      <c r="AT23" s="9">
        <v>-15120</v>
      </c>
      <c r="AU23" s="9">
        <v>-13220</v>
      </c>
      <c r="AV23" s="9">
        <v>-2300</v>
      </c>
      <c r="AW23" s="9">
        <v>-450</v>
      </c>
      <c r="AX23" s="9">
        <v>-420</v>
      </c>
      <c r="AY23" s="9">
        <v>-90</v>
      </c>
      <c r="AZ23" s="9">
        <v>-240</v>
      </c>
      <c r="BA23" s="9">
        <v>-90</v>
      </c>
      <c r="BB23" s="8">
        <v>-535888.9</v>
      </c>
    </row>
    <row r="24" spans="1:54" ht="23.25" thickBot="1" x14ac:dyDescent="0.3">
      <c r="A24" s="4" t="s">
        <v>83</v>
      </c>
      <c r="B24" s="4" t="s">
        <v>56</v>
      </c>
      <c r="C24" s="4" t="s">
        <v>57</v>
      </c>
      <c r="D24" s="4" t="s">
        <v>105</v>
      </c>
      <c r="E24" s="4" t="s">
        <v>106</v>
      </c>
      <c r="F24" s="4" t="s">
        <v>60</v>
      </c>
      <c r="G24" s="4" t="s">
        <v>61</v>
      </c>
      <c r="H24" s="4" t="s">
        <v>107</v>
      </c>
      <c r="I24" s="11"/>
      <c r="J24" s="11"/>
      <c r="K24" s="7">
        <v>-80</v>
      </c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7">
        <v>-80</v>
      </c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8">
        <v>-160</v>
      </c>
    </row>
    <row r="25" spans="1:54" ht="23.25" thickBot="1" x14ac:dyDescent="0.3">
      <c r="A25" s="4" t="s">
        <v>83</v>
      </c>
      <c r="B25" s="4" t="s">
        <v>56</v>
      </c>
      <c r="C25" s="4" t="s">
        <v>57</v>
      </c>
      <c r="D25" s="4" t="s">
        <v>108</v>
      </c>
      <c r="E25" s="4" t="s">
        <v>109</v>
      </c>
      <c r="F25" s="4" t="s">
        <v>60</v>
      </c>
      <c r="G25" s="4" t="s">
        <v>61</v>
      </c>
      <c r="H25" s="4" t="s">
        <v>110</v>
      </c>
      <c r="I25" s="9">
        <v>-690</v>
      </c>
      <c r="J25" s="9">
        <v>-120</v>
      </c>
      <c r="K25" s="9">
        <v>-270</v>
      </c>
      <c r="L25" s="9">
        <v>-180</v>
      </c>
      <c r="M25" s="9">
        <v>-300</v>
      </c>
      <c r="N25" s="9">
        <v>-630</v>
      </c>
      <c r="O25" s="9">
        <v>-150</v>
      </c>
      <c r="P25" s="9">
        <v>-180</v>
      </c>
      <c r="Q25" s="9">
        <v>-180</v>
      </c>
      <c r="R25" s="9">
        <v>-960</v>
      </c>
      <c r="S25" s="9">
        <v>-1230</v>
      </c>
      <c r="T25" s="9">
        <v>-1050</v>
      </c>
      <c r="U25" s="9">
        <v>-420</v>
      </c>
      <c r="V25" s="9">
        <v>30</v>
      </c>
      <c r="W25" s="9">
        <v>-180</v>
      </c>
      <c r="X25" s="9">
        <v>-180</v>
      </c>
      <c r="Y25" s="9">
        <v>-180</v>
      </c>
      <c r="Z25" s="9">
        <v>-420</v>
      </c>
      <c r="AA25" s="9">
        <v>-90</v>
      </c>
      <c r="AB25" s="9">
        <v>-210</v>
      </c>
      <c r="AC25" s="9">
        <v>-150</v>
      </c>
      <c r="AD25" s="9">
        <v>-930</v>
      </c>
      <c r="AE25" s="9">
        <v>-900</v>
      </c>
      <c r="AF25" s="9">
        <v>-930</v>
      </c>
      <c r="AG25" s="9">
        <v>-420</v>
      </c>
      <c r="AH25" s="9">
        <v>-240</v>
      </c>
      <c r="AI25" s="9">
        <v>-210</v>
      </c>
      <c r="AJ25" s="9">
        <v>-60</v>
      </c>
      <c r="AK25" s="9">
        <v>-240</v>
      </c>
      <c r="AL25" s="9">
        <v>-300</v>
      </c>
      <c r="AM25" s="9">
        <v>-120</v>
      </c>
      <c r="AN25" s="9">
        <v>-180</v>
      </c>
      <c r="AO25" s="9">
        <v>-300</v>
      </c>
      <c r="AP25" s="9">
        <v>-840</v>
      </c>
      <c r="AQ25" s="9">
        <v>-1200</v>
      </c>
      <c r="AR25" s="9">
        <v>-480</v>
      </c>
      <c r="AS25" s="9">
        <v>-300</v>
      </c>
      <c r="AT25" s="9">
        <v>-60</v>
      </c>
      <c r="AU25" s="9">
        <v>-90</v>
      </c>
      <c r="AV25" s="9">
        <v>-90</v>
      </c>
      <c r="AW25" s="9">
        <v>-60</v>
      </c>
      <c r="AX25" s="9">
        <v>-120</v>
      </c>
      <c r="AY25" s="9">
        <v>-210</v>
      </c>
      <c r="AZ25" s="9">
        <v>-150</v>
      </c>
      <c r="BA25" s="9">
        <v>-60</v>
      </c>
      <c r="BB25" s="8">
        <v>-16230</v>
      </c>
    </row>
    <row r="26" spans="1:54" ht="23.25" thickBot="1" x14ac:dyDescent="0.3">
      <c r="A26" s="4" t="s">
        <v>83</v>
      </c>
      <c r="B26" s="4" t="s">
        <v>56</v>
      </c>
      <c r="C26" s="4" t="s">
        <v>57</v>
      </c>
      <c r="D26" s="4" t="s">
        <v>111</v>
      </c>
      <c r="E26" s="4" t="s">
        <v>112</v>
      </c>
      <c r="F26" s="4" t="s">
        <v>60</v>
      </c>
      <c r="G26" s="4" t="s">
        <v>61</v>
      </c>
      <c r="H26" s="4" t="s">
        <v>113</v>
      </c>
      <c r="I26" s="7">
        <v>-12600</v>
      </c>
      <c r="J26" s="7">
        <v>-24600</v>
      </c>
      <c r="K26" s="7">
        <v>-29740</v>
      </c>
      <c r="L26" s="7">
        <v>-23700</v>
      </c>
      <c r="M26" s="7">
        <v>-21200</v>
      </c>
      <c r="N26" s="7">
        <v>-18000</v>
      </c>
      <c r="O26" s="7">
        <v>-13100</v>
      </c>
      <c r="P26" s="7">
        <v>-6600</v>
      </c>
      <c r="Q26" s="7">
        <v>-7800</v>
      </c>
      <c r="R26" s="7">
        <v>-10800</v>
      </c>
      <c r="S26" s="7">
        <v>-13400</v>
      </c>
      <c r="T26" s="7">
        <v>-15300</v>
      </c>
      <c r="U26" s="7">
        <v>-23100</v>
      </c>
      <c r="V26" s="7">
        <v>-22700</v>
      </c>
      <c r="W26" s="7">
        <v>-29700</v>
      </c>
      <c r="X26" s="7">
        <v>-20000</v>
      </c>
      <c r="Y26" s="7">
        <v>-20100</v>
      </c>
      <c r="Z26" s="7">
        <v>-16400</v>
      </c>
      <c r="AA26" s="7">
        <v>-11070</v>
      </c>
      <c r="AB26" s="7">
        <v>-7670</v>
      </c>
      <c r="AC26" s="7">
        <v>-8900</v>
      </c>
      <c r="AD26" s="7">
        <v>-10200</v>
      </c>
      <c r="AE26" s="7">
        <v>-10200</v>
      </c>
      <c r="AF26" s="7">
        <v>-12770</v>
      </c>
      <c r="AG26" s="7">
        <v>-23400</v>
      </c>
      <c r="AH26" s="7">
        <v>-25800</v>
      </c>
      <c r="AI26" s="7">
        <v>-30200</v>
      </c>
      <c r="AJ26" s="7">
        <v>-22700</v>
      </c>
      <c r="AK26" s="7">
        <v>-20600</v>
      </c>
      <c r="AL26" s="7">
        <v>-15600</v>
      </c>
      <c r="AM26" s="7">
        <v>-11500</v>
      </c>
      <c r="AN26" s="7">
        <v>-7200</v>
      </c>
      <c r="AO26" s="7">
        <v>-7500</v>
      </c>
      <c r="AP26" s="7">
        <v>-10700</v>
      </c>
      <c r="AQ26" s="7">
        <v>-11700</v>
      </c>
      <c r="AR26" s="7">
        <v>-18200</v>
      </c>
      <c r="AS26" s="7">
        <v>-22798</v>
      </c>
      <c r="AT26" s="7">
        <v>-27200</v>
      </c>
      <c r="AU26" s="7">
        <v>-17700</v>
      </c>
      <c r="AV26" s="7">
        <v>-1500</v>
      </c>
      <c r="AW26" s="11"/>
      <c r="AX26" s="7">
        <v>-100</v>
      </c>
      <c r="AY26" s="7">
        <v>-100</v>
      </c>
      <c r="AZ26" s="7">
        <v>-100</v>
      </c>
      <c r="BA26" s="11"/>
      <c r="BB26" s="8">
        <v>-664248</v>
      </c>
    </row>
    <row r="27" spans="1:54" ht="23.25" thickBot="1" x14ac:dyDescent="0.3">
      <c r="A27" s="4" t="s">
        <v>83</v>
      </c>
      <c r="B27" s="4" t="s">
        <v>56</v>
      </c>
      <c r="C27" s="4" t="s">
        <v>57</v>
      </c>
      <c r="D27" s="4" t="s">
        <v>114</v>
      </c>
      <c r="E27" s="4" t="s">
        <v>115</v>
      </c>
      <c r="F27" s="4" t="s">
        <v>60</v>
      </c>
      <c r="G27" s="4" t="s">
        <v>61</v>
      </c>
      <c r="H27" s="4" t="s">
        <v>116</v>
      </c>
      <c r="I27" s="9">
        <v>-900</v>
      </c>
      <c r="J27" s="9">
        <v>-1400</v>
      </c>
      <c r="K27" s="9">
        <v>-1500</v>
      </c>
      <c r="L27" s="9">
        <v>-2300</v>
      </c>
      <c r="M27" s="9">
        <v>-1200</v>
      </c>
      <c r="N27" s="9">
        <v>-1000</v>
      </c>
      <c r="O27" s="9">
        <v>-300</v>
      </c>
      <c r="P27" s="9">
        <v>-800</v>
      </c>
      <c r="Q27" s="9">
        <v>-500</v>
      </c>
      <c r="R27" s="9">
        <v>-400</v>
      </c>
      <c r="S27" s="9">
        <v>-700</v>
      </c>
      <c r="T27" s="9">
        <v>-900</v>
      </c>
      <c r="U27" s="9">
        <v>-900</v>
      </c>
      <c r="V27" s="9">
        <v>-1000</v>
      </c>
      <c r="W27" s="9">
        <v>-2100</v>
      </c>
      <c r="X27" s="9">
        <v>-600</v>
      </c>
      <c r="Y27" s="9">
        <v>-1300</v>
      </c>
      <c r="Z27" s="9">
        <v>-900</v>
      </c>
      <c r="AA27" s="9">
        <v>-600</v>
      </c>
      <c r="AB27" s="9">
        <v>-300</v>
      </c>
      <c r="AC27" s="9">
        <v>-300</v>
      </c>
      <c r="AD27" s="9">
        <v>-200</v>
      </c>
      <c r="AE27" s="9">
        <v>-400</v>
      </c>
      <c r="AF27" s="9">
        <v>-600</v>
      </c>
      <c r="AG27" s="9">
        <v>-1800</v>
      </c>
      <c r="AH27" s="9">
        <v>-1000</v>
      </c>
      <c r="AI27" s="9">
        <v>-900</v>
      </c>
      <c r="AJ27" s="9">
        <v>-600</v>
      </c>
      <c r="AK27" s="9">
        <v>-600</v>
      </c>
      <c r="AL27" s="9">
        <v>-400</v>
      </c>
      <c r="AM27" s="9">
        <v>-400</v>
      </c>
      <c r="AN27" s="9">
        <v>-100</v>
      </c>
      <c r="AO27" s="14">
        <v>0</v>
      </c>
      <c r="AP27" s="9">
        <v>-1100</v>
      </c>
      <c r="AQ27" s="9">
        <v>-800</v>
      </c>
      <c r="AR27" s="9">
        <v>-600</v>
      </c>
      <c r="AS27" s="9">
        <v>-900</v>
      </c>
      <c r="AT27" s="9">
        <v>-1900</v>
      </c>
      <c r="AU27" s="9">
        <v>-1900</v>
      </c>
      <c r="AV27" s="10"/>
      <c r="AW27" s="10"/>
      <c r="AX27" s="10"/>
      <c r="AY27" s="10"/>
      <c r="AZ27" s="10"/>
      <c r="BA27" s="9">
        <v>-100</v>
      </c>
      <c r="BB27" s="8">
        <v>-34200</v>
      </c>
    </row>
    <row r="28" spans="1:54" ht="23.25" thickBot="1" x14ac:dyDescent="0.3">
      <c r="A28" s="4" t="s">
        <v>83</v>
      </c>
      <c r="B28" s="4" t="s">
        <v>56</v>
      </c>
      <c r="C28" s="4" t="s">
        <v>57</v>
      </c>
      <c r="D28" s="4" t="s">
        <v>117</v>
      </c>
      <c r="E28" s="4" t="s">
        <v>118</v>
      </c>
      <c r="F28" s="4" t="s">
        <v>60</v>
      </c>
      <c r="G28" s="4" t="s">
        <v>61</v>
      </c>
      <c r="H28" s="4" t="s">
        <v>119</v>
      </c>
      <c r="I28" s="7">
        <v>-6570</v>
      </c>
      <c r="J28" s="7">
        <v>-7455</v>
      </c>
      <c r="K28" s="7">
        <v>-6930</v>
      </c>
      <c r="L28" s="7">
        <v>-6690</v>
      </c>
      <c r="M28" s="7">
        <v>-6225</v>
      </c>
      <c r="N28" s="7">
        <v>-6345</v>
      </c>
      <c r="O28" s="7">
        <v>-5670</v>
      </c>
      <c r="P28" s="7">
        <v>-5205</v>
      </c>
      <c r="Q28" s="7">
        <v>-5670</v>
      </c>
      <c r="R28" s="7">
        <v>-5460</v>
      </c>
      <c r="S28" s="7">
        <v>-5640</v>
      </c>
      <c r="T28" s="7">
        <v>-6090</v>
      </c>
      <c r="U28" s="7">
        <v>-6690</v>
      </c>
      <c r="V28" s="7">
        <v>-8715</v>
      </c>
      <c r="W28" s="7">
        <v>-7275</v>
      </c>
      <c r="X28" s="7">
        <v>-6855</v>
      </c>
      <c r="Y28" s="7">
        <v>-5895</v>
      </c>
      <c r="Z28" s="7">
        <v>-5670</v>
      </c>
      <c r="AA28" s="7">
        <v>-5115</v>
      </c>
      <c r="AB28" s="7">
        <v>-5085</v>
      </c>
      <c r="AC28" s="7">
        <v>-5310</v>
      </c>
      <c r="AD28" s="7">
        <v>-5220</v>
      </c>
      <c r="AE28" s="7">
        <v>-5505</v>
      </c>
      <c r="AF28" s="7">
        <v>-6015</v>
      </c>
      <c r="AG28" s="7">
        <v>-7545</v>
      </c>
      <c r="AH28" s="7">
        <v>-7935</v>
      </c>
      <c r="AI28" s="7">
        <v>-7545</v>
      </c>
      <c r="AJ28" s="7">
        <v>-6555</v>
      </c>
      <c r="AK28" s="7">
        <v>-6750</v>
      </c>
      <c r="AL28" s="7">
        <v>-6540</v>
      </c>
      <c r="AM28" s="7">
        <v>-5355</v>
      </c>
      <c r="AN28" s="7">
        <v>-6270</v>
      </c>
      <c r="AO28" s="7">
        <v>-5655</v>
      </c>
      <c r="AP28" s="7">
        <v>-5910</v>
      </c>
      <c r="AQ28" s="7">
        <v>-6300</v>
      </c>
      <c r="AR28" s="7">
        <v>-7155</v>
      </c>
      <c r="AS28" s="7">
        <v>-9135</v>
      </c>
      <c r="AT28" s="7">
        <v>-9105</v>
      </c>
      <c r="AU28" s="7">
        <v>-7740</v>
      </c>
      <c r="AV28" s="7">
        <v>-6540</v>
      </c>
      <c r="AW28" s="7">
        <v>-4830</v>
      </c>
      <c r="AX28" s="7">
        <v>-3945</v>
      </c>
      <c r="AY28" s="7">
        <v>-3615</v>
      </c>
      <c r="AZ28" s="7">
        <v>-4035</v>
      </c>
      <c r="BA28" s="7">
        <v>-4005</v>
      </c>
      <c r="BB28" s="8">
        <v>-279765</v>
      </c>
    </row>
    <row r="29" spans="1:54" ht="23.25" thickBot="1" x14ac:dyDescent="0.3">
      <c r="A29" s="4" t="s">
        <v>83</v>
      </c>
      <c r="B29" s="4" t="s">
        <v>56</v>
      </c>
      <c r="C29" s="4" t="s">
        <v>57</v>
      </c>
      <c r="D29" s="4" t="s">
        <v>120</v>
      </c>
      <c r="E29" s="4" t="s">
        <v>121</v>
      </c>
      <c r="F29" s="4" t="s">
        <v>60</v>
      </c>
      <c r="G29" s="4" t="s">
        <v>61</v>
      </c>
      <c r="H29" s="4" t="s">
        <v>122</v>
      </c>
      <c r="I29" s="9">
        <v>-609</v>
      </c>
      <c r="J29" s="9">
        <v>-530</v>
      </c>
      <c r="K29" s="9">
        <v>-582</v>
      </c>
      <c r="L29" s="9">
        <v>-523</v>
      </c>
      <c r="M29" s="9">
        <v>-477</v>
      </c>
      <c r="N29" s="9">
        <v>-712</v>
      </c>
      <c r="O29" s="9">
        <v>-556</v>
      </c>
      <c r="P29" s="9">
        <v>-549</v>
      </c>
      <c r="Q29" s="9">
        <v>-635</v>
      </c>
      <c r="R29" s="9">
        <v>-578</v>
      </c>
      <c r="S29" s="9">
        <v>-566</v>
      </c>
      <c r="T29" s="9">
        <v>-571</v>
      </c>
      <c r="U29" s="9">
        <v>-571</v>
      </c>
      <c r="V29" s="9">
        <v>-566</v>
      </c>
      <c r="W29" s="9">
        <v>-570</v>
      </c>
      <c r="X29" s="9">
        <v>-553</v>
      </c>
      <c r="Y29" s="9">
        <v>-548</v>
      </c>
      <c r="Z29" s="9">
        <v>-593</v>
      </c>
      <c r="AA29" s="9">
        <v>-557</v>
      </c>
      <c r="AB29" s="9">
        <v>-553</v>
      </c>
      <c r="AC29" s="9">
        <v>-523</v>
      </c>
      <c r="AD29" s="9">
        <v>-939</v>
      </c>
      <c r="AE29" s="9">
        <v>-600</v>
      </c>
      <c r="AF29" s="9">
        <v>-585</v>
      </c>
      <c r="AG29" s="9">
        <v>-583</v>
      </c>
      <c r="AH29" s="9">
        <v>-628</v>
      </c>
      <c r="AI29" s="9">
        <v>-704</v>
      </c>
      <c r="AJ29" s="9">
        <v>-614</v>
      </c>
      <c r="AK29" s="9">
        <v>-591</v>
      </c>
      <c r="AL29" s="9">
        <v>-598</v>
      </c>
      <c r="AM29" s="9">
        <v>-580</v>
      </c>
      <c r="AN29" s="9">
        <v>-508</v>
      </c>
      <c r="AO29" s="9">
        <v>-505</v>
      </c>
      <c r="AP29" s="9">
        <v>-529</v>
      </c>
      <c r="AQ29" s="9">
        <v>-493</v>
      </c>
      <c r="AR29" s="9">
        <v>-477</v>
      </c>
      <c r="AS29" s="9">
        <v>-459</v>
      </c>
      <c r="AT29" s="9">
        <v>-1307</v>
      </c>
      <c r="AU29" s="9">
        <v>-607</v>
      </c>
      <c r="AV29" s="9">
        <v>-584</v>
      </c>
      <c r="AW29" s="9">
        <v>-1820</v>
      </c>
      <c r="AX29" s="9">
        <v>-721</v>
      </c>
      <c r="AY29" s="9">
        <v>-797</v>
      </c>
      <c r="AZ29" s="9">
        <v>-799</v>
      </c>
      <c r="BA29" s="9">
        <v>-708</v>
      </c>
      <c r="BB29" s="8">
        <v>-28658</v>
      </c>
    </row>
    <row r="30" spans="1:54" ht="23.25" thickBot="1" x14ac:dyDescent="0.3">
      <c r="A30" s="4" t="s">
        <v>83</v>
      </c>
      <c r="B30" s="4" t="s">
        <v>63</v>
      </c>
      <c r="C30" s="4" t="s">
        <v>64</v>
      </c>
      <c r="D30" s="4" t="s">
        <v>90</v>
      </c>
      <c r="E30" s="4" t="s">
        <v>91</v>
      </c>
      <c r="F30" s="4" t="s">
        <v>60</v>
      </c>
      <c r="G30" s="4" t="s">
        <v>61</v>
      </c>
      <c r="H30" s="4" t="s">
        <v>92</v>
      </c>
      <c r="I30" s="7">
        <v>-52.5</v>
      </c>
      <c r="J30" s="7">
        <v>-70</v>
      </c>
      <c r="K30" s="7">
        <v>-47.5</v>
      </c>
      <c r="L30" s="7">
        <v>-30</v>
      </c>
      <c r="M30" s="7">
        <v>-70</v>
      </c>
      <c r="N30" s="7">
        <v>-72.5</v>
      </c>
      <c r="O30" s="7">
        <v>-60</v>
      </c>
      <c r="P30" s="7">
        <v>-37.5</v>
      </c>
      <c r="Q30" s="7">
        <v>-30</v>
      </c>
      <c r="R30" s="7">
        <v>-42.5</v>
      </c>
      <c r="S30" s="7">
        <v>-42.5</v>
      </c>
      <c r="T30" s="7">
        <v>-47.5</v>
      </c>
      <c r="U30" s="7">
        <v>-55</v>
      </c>
      <c r="V30" s="7">
        <v>-42.5</v>
      </c>
      <c r="W30" s="7">
        <v>-37.5</v>
      </c>
      <c r="X30" s="7">
        <v>-40</v>
      </c>
      <c r="Y30" s="7">
        <v>-40</v>
      </c>
      <c r="Z30" s="7">
        <v>-55</v>
      </c>
      <c r="AA30" s="7">
        <v>-35</v>
      </c>
      <c r="AB30" s="7">
        <v>-17.5</v>
      </c>
      <c r="AC30" s="7">
        <v>-32.5</v>
      </c>
      <c r="AD30" s="7">
        <v>-32.5</v>
      </c>
      <c r="AE30" s="7">
        <v>-37.5</v>
      </c>
      <c r="AF30" s="7">
        <v>-60</v>
      </c>
      <c r="AG30" s="7">
        <v>-45</v>
      </c>
      <c r="AH30" s="7">
        <v>-37.5</v>
      </c>
      <c r="AI30" s="7">
        <v>-60</v>
      </c>
      <c r="AJ30" s="7">
        <v>-42.5</v>
      </c>
      <c r="AK30" s="7">
        <v>-47.5</v>
      </c>
      <c r="AL30" s="7">
        <v>-42.5</v>
      </c>
      <c r="AM30" s="7">
        <v>-37.5</v>
      </c>
      <c r="AN30" s="7">
        <v>-35</v>
      </c>
      <c r="AO30" s="7">
        <v>-27.5</v>
      </c>
      <c r="AP30" s="7">
        <v>-35</v>
      </c>
      <c r="AQ30" s="7">
        <v>-50</v>
      </c>
      <c r="AR30" s="7">
        <v>-25</v>
      </c>
      <c r="AS30" s="7">
        <v>-67.5</v>
      </c>
      <c r="AT30" s="7">
        <v>-67.5</v>
      </c>
      <c r="AU30" s="7">
        <v>-45</v>
      </c>
      <c r="AV30" s="7">
        <v>-30</v>
      </c>
      <c r="AW30" s="7">
        <v>-20</v>
      </c>
      <c r="AX30" s="7">
        <v>-25</v>
      </c>
      <c r="AY30" s="7">
        <v>-22.5</v>
      </c>
      <c r="AZ30" s="7">
        <v>-5</v>
      </c>
      <c r="BA30" s="7">
        <v>-12.5</v>
      </c>
      <c r="BB30" s="8">
        <v>-1867.5</v>
      </c>
    </row>
    <row r="31" spans="1:54" ht="23.25" thickBot="1" x14ac:dyDescent="0.3">
      <c r="A31" s="4" t="s">
        <v>83</v>
      </c>
      <c r="B31" s="4" t="s">
        <v>63</v>
      </c>
      <c r="C31" s="4" t="s">
        <v>64</v>
      </c>
      <c r="D31" s="4" t="s">
        <v>93</v>
      </c>
      <c r="E31" s="4" t="s">
        <v>94</v>
      </c>
      <c r="F31" s="4" t="s">
        <v>60</v>
      </c>
      <c r="G31" s="4" t="s">
        <v>61</v>
      </c>
      <c r="H31" s="4" t="s">
        <v>95</v>
      </c>
      <c r="I31" s="9">
        <v>-320</v>
      </c>
      <c r="J31" s="9">
        <v>-440</v>
      </c>
      <c r="K31" s="9">
        <v>-460</v>
      </c>
      <c r="L31" s="9">
        <v>-400</v>
      </c>
      <c r="M31" s="9">
        <v>-480</v>
      </c>
      <c r="N31" s="9">
        <v>-340</v>
      </c>
      <c r="O31" s="9">
        <v>-300</v>
      </c>
      <c r="P31" s="9">
        <v>-240</v>
      </c>
      <c r="Q31" s="9">
        <v>-240</v>
      </c>
      <c r="R31" s="9">
        <v>-380</v>
      </c>
      <c r="S31" s="9">
        <v>-240</v>
      </c>
      <c r="T31" s="9">
        <v>-420</v>
      </c>
      <c r="U31" s="9">
        <v>-380</v>
      </c>
      <c r="V31" s="9">
        <v>-220</v>
      </c>
      <c r="W31" s="9">
        <v>-360</v>
      </c>
      <c r="X31" s="9">
        <v>-240</v>
      </c>
      <c r="Y31" s="9">
        <v>-500</v>
      </c>
      <c r="Z31" s="9">
        <v>-340</v>
      </c>
      <c r="AA31" s="9">
        <v>-200</v>
      </c>
      <c r="AB31" s="9">
        <v>-280</v>
      </c>
      <c r="AC31" s="9">
        <v>-180</v>
      </c>
      <c r="AD31" s="9">
        <v>-80</v>
      </c>
      <c r="AE31" s="9">
        <v>-300</v>
      </c>
      <c r="AF31" s="9">
        <v>-260</v>
      </c>
      <c r="AG31" s="9">
        <v>-520</v>
      </c>
      <c r="AH31" s="9">
        <v>-640</v>
      </c>
      <c r="AI31" s="9">
        <v>-320</v>
      </c>
      <c r="AJ31" s="9">
        <v>-280</v>
      </c>
      <c r="AK31" s="9">
        <v>-500</v>
      </c>
      <c r="AL31" s="9">
        <v>-400</v>
      </c>
      <c r="AM31" s="9">
        <v>-260</v>
      </c>
      <c r="AN31" s="9">
        <v>-240</v>
      </c>
      <c r="AO31" s="9">
        <v>-200</v>
      </c>
      <c r="AP31" s="9">
        <v>-200</v>
      </c>
      <c r="AQ31" s="9">
        <v>-200</v>
      </c>
      <c r="AR31" s="9">
        <v>-200</v>
      </c>
      <c r="AS31" s="9">
        <v>-560</v>
      </c>
      <c r="AT31" s="9">
        <v>-380</v>
      </c>
      <c r="AU31" s="9">
        <v>-280</v>
      </c>
      <c r="AV31" s="10"/>
      <c r="AW31" s="10"/>
      <c r="AX31" s="10"/>
      <c r="AY31" s="10"/>
      <c r="AZ31" s="10"/>
      <c r="BA31" s="10"/>
      <c r="BB31" s="8">
        <v>-12780</v>
      </c>
    </row>
    <row r="32" spans="1:54" ht="23.25" thickBot="1" x14ac:dyDescent="0.3">
      <c r="A32" s="4" t="s">
        <v>83</v>
      </c>
      <c r="B32" s="4" t="s">
        <v>63</v>
      </c>
      <c r="C32" s="4" t="s">
        <v>64</v>
      </c>
      <c r="D32" s="4" t="s">
        <v>96</v>
      </c>
      <c r="E32" s="4" t="s">
        <v>97</v>
      </c>
      <c r="F32" s="4" t="s">
        <v>60</v>
      </c>
      <c r="G32" s="4" t="s">
        <v>61</v>
      </c>
      <c r="H32" s="4" t="s">
        <v>98</v>
      </c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7">
        <v>-295.57</v>
      </c>
      <c r="AX32" s="7">
        <v>295.57</v>
      </c>
      <c r="AY32" s="11"/>
      <c r="AZ32" s="11"/>
      <c r="BA32" s="11"/>
      <c r="BB32" s="13">
        <v>0</v>
      </c>
    </row>
    <row r="33" spans="1:54" ht="23.25" thickBot="1" x14ac:dyDescent="0.3">
      <c r="A33" s="4" t="s">
        <v>83</v>
      </c>
      <c r="B33" s="4" t="s">
        <v>63</v>
      </c>
      <c r="C33" s="4" t="s">
        <v>64</v>
      </c>
      <c r="D33" s="4" t="s">
        <v>102</v>
      </c>
      <c r="E33" s="4" t="s">
        <v>103</v>
      </c>
      <c r="F33" s="4" t="s">
        <v>60</v>
      </c>
      <c r="G33" s="4" t="s">
        <v>61</v>
      </c>
      <c r="H33" s="4" t="s">
        <v>104</v>
      </c>
      <c r="I33" s="9">
        <v>-270</v>
      </c>
      <c r="J33" s="9">
        <v>-120</v>
      </c>
      <c r="K33" s="9">
        <v>-330</v>
      </c>
      <c r="L33" s="9">
        <v>-270</v>
      </c>
      <c r="M33" s="9">
        <v>-240</v>
      </c>
      <c r="N33" s="9">
        <v>-210</v>
      </c>
      <c r="O33" s="9">
        <v>-240</v>
      </c>
      <c r="P33" s="9">
        <v>-120</v>
      </c>
      <c r="Q33" s="9">
        <v>-150</v>
      </c>
      <c r="R33" s="9">
        <v>-240</v>
      </c>
      <c r="S33" s="9">
        <v>-240</v>
      </c>
      <c r="T33" s="9">
        <v>-280</v>
      </c>
      <c r="U33" s="9">
        <v>-180</v>
      </c>
      <c r="V33" s="9">
        <v>-300</v>
      </c>
      <c r="W33" s="9">
        <v>-560</v>
      </c>
      <c r="X33" s="9">
        <v>-210</v>
      </c>
      <c r="Y33" s="9">
        <v>-120</v>
      </c>
      <c r="Z33" s="9">
        <v>-210</v>
      </c>
      <c r="AA33" s="9">
        <v>-300</v>
      </c>
      <c r="AB33" s="9">
        <v>-30</v>
      </c>
      <c r="AC33" s="9">
        <v>-180</v>
      </c>
      <c r="AD33" s="9">
        <v>-120</v>
      </c>
      <c r="AE33" s="9">
        <v>-210</v>
      </c>
      <c r="AF33" s="9">
        <v>-60</v>
      </c>
      <c r="AG33" s="9">
        <v>-150</v>
      </c>
      <c r="AH33" s="9">
        <v>-150</v>
      </c>
      <c r="AI33" s="9">
        <v>-240</v>
      </c>
      <c r="AJ33" s="9">
        <v>-90</v>
      </c>
      <c r="AK33" s="9">
        <v>-120</v>
      </c>
      <c r="AL33" s="9">
        <v>-150</v>
      </c>
      <c r="AM33" s="9">
        <v>-120</v>
      </c>
      <c r="AN33" s="9">
        <v>-90</v>
      </c>
      <c r="AO33" s="9">
        <v>-60</v>
      </c>
      <c r="AP33" s="9">
        <v>-210</v>
      </c>
      <c r="AQ33" s="9">
        <v>-120</v>
      </c>
      <c r="AR33" s="9">
        <v>-90</v>
      </c>
      <c r="AS33" s="9">
        <v>-270</v>
      </c>
      <c r="AT33" s="9">
        <v>-150</v>
      </c>
      <c r="AU33" s="9">
        <v>-60</v>
      </c>
      <c r="AV33" s="9">
        <v>-180</v>
      </c>
      <c r="AW33" s="10"/>
      <c r="AX33" s="9">
        <v>-30</v>
      </c>
      <c r="AY33" s="10"/>
      <c r="AZ33" s="10"/>
      <c r="BA33" s="10"/>
      <c r="BB33" s="8">
        <v>-7470</v>
      </c>
    </row>
    <row r="34" spans="1:54" ht="23.25" thickBot="1" x14ac:dyDescent="0.3">
      <c r="A34" s="4" t="s">
        <v>83</v>
      </c>
      <c r="B34" s="4" t="s">
        <v>63</v>
      </c>
      <c r="C34" s="4" t="s">
        <v>64</v>
      </c>
      <c r="D34" s="4" t="s">
        <v>108</v>
      </c>
      <c r="E34" s="4" t="s">
        <v>109</v>
      </c>
      <c r="F34" s="4" t="s">
        <v>60</v>
      </c>
      <c r="G34" s="4" t="s">
        <v>61</v>
      </c>
      <c r="H34" s="4" t="s">
        <v>110</v>
      </c>
      <c r="I34" s="7">
        <v>-60</v>
      </c>
      <c r="J34" s="11"/>
      <c r="K34" s="11"/>
      <c r="L34" s="11"/>
      <c r="M34" s="11"/>
      <c r="N34" s="11"/>
      <c r="O34" s="11"/>
      <c r="P34" s="11"/>
      <c r="Q34" s="11"/>
      <c r="R34" s="11"/>
      <c r="S34" s="7">
        <v>-30</v>
      </c>
      <c r="T34" s="11"/>
      <c r="U34" s="11"/>
      <c r="V34" s="11"/>
      <c r="W34" s="7">
        <v>-30</v>
      </c>
      <c r="X34" s="7">
        <v>-30</v>
      </c>
      <c r="Y34" s="11"/>
      <c r="Z34" s="11"/>
      <c r="AA34" s="7">
        <v>-30</v>
      </c>
      <c r="AB34" s="11"/>
      <c r="AC34" s="11"/>
      <c r="AD34" s="7">
        <v>-30</v>
      </c>
      <c r="AE34" s="7">
        <v>-30</v>
      </c>
      <c r="AF34" s="7">
        <v>-30</v>
      </c>
      <c r="AG34" s="11"/>
      <c r="AH34" s="11"/>
      <c r="AI34" s="11"/>
      <c r="AJ34" s="11"/>
      <c r="AK34" s="7">
        <v>-30</v>
      </c>
      <c r="AL34" s="11"/>
      <c r="AM34" s="7">
        <v>-30</v>
      </c>
      <c r="AN34" s="11"/>
      <c r="AO34" s="7">
        <v>-30</v>
      </c>
      <c r="AP34" s="7">
        <v>-60</v>
      </c>
      <c r="AQ34" s="7">
        <v>-30</v>
      </c>
      <c r="AR34" s="11"/>
      <c r="AS34" s="7">
        <v>-30</v>
      </c>
      <c r="AT34" s="7">
        <v>-30</v>
      </c>
      <c r="AU34" s="7">
        <v>-60</v>
      </c>
      <c r="AV34" s="11"/>
      <c r="AW34" s="11"/>
      <c r="AX34" s="11"/>
      <c r="AY34" s="7">
        <v>-30</v>
      </c>
      <c r="AZ34" s="7">
        <v>-30</v>
      </c>
      <c r="BA34" s="11"/>
      <c r="BB34" s="8">
        <v>-630</v>
      </c>
    </row>
    <row r="35" spans="1:54" ht="23.25" thickBot="1" x14ac:dyDescent="0.3">
      <c r="A35" s="4" t="s">
        <v>83</v>
      </c>
      <c r="B35" s="4" t="s">
        <v>63</v>
      </c>
      <c r="C35" s="4" t="s">
        <v>64</v>
      </c>
      <c r="D35" s="4" t="s">
        <v>111</v>
      </c>
      <c r="E35" s="4" t="s">
        <v>112</v>
      </c>
      <c r="F35" s="4" t="s">
        <v>60</v>
      </c>
      <c r="G35" s="4" t="s">
        <v>61</v>
      </c>
      <c r="H35" s="4" t="s">
        <v>113</v>
      </c>
      <c r="I35" s="10"/>
      <c r="J35" s="9">
        <v>-500</v>
      </c>
      <c r="K35" s="9">
        <v>-400</v>
      </c>
      <c r="L35" s="9">
        <v>-100</v>
      </c>
      <c r="M35" s="9">
        <v>-400</v>
      </c>
      <c r="N35" s="10"/>
      <c r="O35" s="10"/>
      <c r="P35" s="9">
        <v>-200</v>
      </c>
      <c r="Q35" s="9">
        <v>-100</v>
      </c>
      <c r="R35" s="9">
        <v>-400</v>
      </c>
      <c r="S35" s="9">
        <v>-100</v>
      </c>
      <c r="T35" s="10"/>
      <c r="U35" s="9">
        <v>-300</v>
      </c>
      <c r="V35" s="9">
        <v>-100</v>
      </c>
      <c r="W35" s="9">
        <v>-300</v>
      </c>
      <c r="X35" s="10"/>
      <c r="Y35" s="9">
        <v>-300</v>
      </c>
      <c r="Z35" s="9">
        <v>-100</v>
      </c>
      <c r="AA35" s="10"/>
      <c r="AB35" s="10"/>
      <c r="AC35" s="10"/>
      <c r="AD35" s="10"/>
      <c r="AE35" s="9">
        <v>-100</v>
      </c>
      <c r="AF35" s="10"/>
      <c r="AG35" s="9">
        <v>-100</v>
      </c>
      <c r="AH35" s="9">
        <v>-100</v>
      </c>
      <c r="AI35" s="9">
        <v>-300</v>
      </c>
      <c r="AJ35" s="9">
        <v>-400</v>
      </c>
      <c r="AK35" s="9">
        <v>-400</v>
      </c>
      <c r="AL35" s="9">
        <v>-200</v>
      </c>
      <c r="AM35" s="10"/>
      <c r="AN35" s="10"/>
      <c r="AO35" s="9">
        <v>-200</v>
      </c>
      <c r="AP35" s="9">
        <v>-100</v>
      </c>
      <c r="AQ35" s="9">
        <v>-100</v>
      </c>
      <c r="AR35" s="9">
        <v>-200</v>
      </c>
      <c r="AS35" s="9">
        <v>-300</v>
      </c>
      <c r="AT35" s="9">
        <v>-100</v>
      </c>
      <c r="AU35" s="9">
        <v>-200</v>
      </c>
      <c r="AV35" s="10"/>
      <c r="AW35" s="10"/>
      <c r="AX35" s="10"/>
      <c r="AY35" s="10"/>
      <c r="AZ35" s="10"/>
      <c r="BA35" s="10"/>
      <c r="BB35" s="8">
        <v>-6100</v>
      </c>
    </row>
    <row r="36" spans="1:54" ht="23.25" thickBot="1" x14ac:dyDescent="0.3">
      <c r="A36" s="4" t="s">
        <v>83</v>
      </c>
      <c r="B36" s="4" t="s">
        <v>63</v>
      </c>
      <c r="C36" s="4" t="s">
        <v>64</v>
      </c>
      <c r="D36" s="4" t="s">
        <v>114</v>
      </c>
      <c r="E36" s="4" t="s">
        <v>115</v>
      </c>
      <c r="F36" s="4" t="s">
        <v>60</v>
      </c>
      <c r="G36" s="4" t="s">
        <v>61</v>
      </c>
      <c r="H36" s="4" t="s">
        <v>116</v>
      </c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7">
        <v>-100</v>
      </c>
      <c r="U36" s="11"/>
      <c r="V36" s="11"/>
      <c r="W36" s="11"/>
      <c r="X36" s="11"/>
      <c r="Y36" s="7">
        <v>-100</v>
      </c>
      <c r="Z36" s="7">
        <v>-100</v>
      </c>
      <c r="AA36" s="11"/>
      <c r="AB36" s="11"/>
      <c r="AC36" s="11"/>
      <c r="AD36" s="7">
        <v>-100</v>
      </c>
      <c r="AE36" s="11"/>
      <c r="AF36" s="7">
        <v>-100</v>
      </c>
      <c r="AG36" s="11"/>
      <c r="AH36" s="11"/>
      <c r="AI36" s="7">
        <v>-100</v>
      </c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8">
        <v>-600</v>
      </c>
    </row>
    <row r="37" spans="1:54" ht="23.25" thickBot="1" x14ac:dyDescent="0.3">
      <c r="A37" s="4" t="s">
        <v>83</v>
      </c>
      <c r="B37" s="4" t="s">
        <v>63</v>
      </c>
      <c r="C37" s="4" t="s">
        <v>64</v>
      </c>
      <c r="D37" s="4" t="s">
        <v>117</v>
      </c>
      <c r="E37" s="4" t="s">
        <v>118</v>
      </c>
      <c r="F37" s="4" t="s">
        <v>60</v>
      </c>
      <c r="G37" s="4" t="s">
        <v>61</v>
      </c>
      <c r="H37" s="4" t="s">
        <v>119</v>
      </c>
      <c r="I37" s="9">
        <v>-90</v>
      </c>
      <c r="J37" s="9">
        <v>-120</v>
      </c>
      <c r="K37" s="9">
        <v>-45</v>
      </c>
      <c r="L37" s="9">
        <v>-105</v>
      </c>
      <c r="M37" s="9">
        <v>-60</v>
      </c>
      <c r="N37" s="9">
        <v>-45</v>
      </c>
      <c r="O37" s="9">
        <v>-120</v>
      </c>
      <c r="P37" s="14">
        <v>0</v>
      </c>
      <c r="Q37" s="9">
        <v>-60</v>
      </c>
      <c r="R37" s="9">
        <v>-105</v>
      </c>
      <c r="S37" s="9">
        <v>-60</v>
      </c>
      <c r="T37" s="9">
        <v>-75</v>
      </c>
      <c r="U37" s="9">
        <v>-165</v>
      </c>
      <c r="V37" s="9">
        <v>-120</v>
      </c>
      <c r="W37" s="9">
        <v>-60</v>
      </c>
      <c r="X37" s="9">
        <v>-75</v>
      </c>
      <c r="Y37" s="9">
        <v>-45</v>
      </c>
      <c r="Z37" s="9">
        <v>-105</v>
      </c>
      <c r="AA37" s="9">
        <v>-60</v>
      </c>
      <c r="AB37" s="9">
        <v>-60</v>
      </c>
      <c r="AC37" s="9">
        <v>-30</v>
      </c>
      <c r="AD37" s="9">
        <v>-105</v>
      </c>
      <c r="AE37" s="9">
        <v>-60</v>
      </c>
      <c r="AF37" s="9">
        <v>-75</v>
      </c>
      <c r="AG37" s="9">
        <v>-120</v>
      </c>
      <c r="AH37" s="9">
        <v>-120</v>
      </c>
      <c r="AI37" s="9">
        <v>-255</v>
      </c>
      <c r="AJ37" s="9">
        <v>-30</v>
      </c>
      <c r="AK37" s="9">
        <v>-60</v>
      </c>
      <c r="AL37" s="9">
        <v>-90</v>
      </c>
      <c r="AM37" s="9">
        <v>-150</v>
      </c>
      <c r="AN37" s="9">
        <v>-60</v>
      </c>
      <c r="AO37" s="9">
        <v>-45</v>
      </c>
      <c r="AP37" s="9">
        <v>-105</v>
      </c>
      <c r="AQ37" s="9">
        <v>-75</v>
      </c>
      <c r="AR37" s="9">
        <v>-90</v>
      </c>
      <c r="AS37" s="9">
        <v>-165</v>
      </c>
      <c r="AT37" s="9">
        <v>-210</v>
      </c>
      <c r="AU37" s="9">
        <v>-105</v>
      </c>
      <c r="AV37" s="9">
        <v>-75</v>
      </c>
      <c r="AW37" s="9">
        <v>-120</v>
      </c>
      <c r="AX37" s="9">
        <v>-135</v>
      </c>
      <c r="AY37" s="9">
        <v>-180</v>
      </c>
      <c r="AZ37" s="9">
        <v>-105</v>
      </c>
      <c r="BA37" s="9">
        <v>-60</v>
      </c>
      <c r="BB37" s="8">
        <v>-4200</v>
      </c>
    </row>
    <row r="38" spans="1:54" ht="23.25" thickBot="1" x14ac:dyDescent="0.3">
      <c r="A38" s="4" t="s">
        <v>83</v>
      </c>
      <c r="B38" s="4" t="s">
        <v>63</v>
      </c>
      <c r="C38" s="4" t="s">
        <v>64</v>
      </c>
      <c r="D38" s="4" t="s">
        <v>120</v>
      </c>
      <c r="E38" s="4" t="s">
        <v>121</v>
      </c>
      <c r="F38" s="4" t="s">
        <v>60</v>
      </c>
      <c r="G38" s="4" t="s">
        <v>61</v>
      </c>
      <c r="H38" s="4" t="s">
        <v>122</v>
      </c>
      <c r="I38" s="7">
        <v>-15</v>
      </c>
      <c r="J38" s="7">
        <v>-21</v>
      </c>
      <c r="K38" s="7">
        <v>-16</v>
      </c>
      <c r="L38" s="7">
        <v>-16</v>
      </c>
      <c r="M38" s="7">
        <v>-15</v>
      </c>
      <c r="N38" s="7">
        <v>-16</v>
      </c>
      <c r="O38" s="7">
        <v>-16</v>
      </c>
      <c r="P38" s="7">
        <v>-16</v>
      </c>
      <c r="Q38" s="7">
        <v>-16</v>
      </c>
      <c r="R38" s="7">
        <v>-16</v>
      </c>
      <c r="S38" s="7">
        <v>-16</v>
      </c>
      <c r="T38" s="7">
        <v>-16</v>
      </c>
      <c r="U38" s="7">
        <v>-16</v>
      </c>
      <c r="V38" s="7">
        <v>-16</v>
      </c>
      <c r="W38" s="7">
        <v>-16</v>
      </c>
      <c r="X38" s="7">
        <v>-16</v>
      </c>
      <c r="Y38" s="7">
        <v>-16</v>
      </c>
      <c r="Z38" s="7">
        <v>-22</v>
      </c>
      <c r="AA38" s="7">
        <v>-17</v>
      </c>
      <c r="AB38" s="7">
        <v>-17</v>
      </c>
      <c r="AC38" s="7">
        <v>-17</v>
      </c>
      <c r="AD38" s="7">
        <v>-17</v>
      </c>
      <c r="AE38" s="7">
        <v>-17</v>
      </c>
      <c r="AF38" s="7">
        <v>-17</v>
      </c>
      <c r="AG38" s="7">
        <v>-17</v>
      </c>
      <c r="AH38" s="7">
        <v>-17</v>
      </c>
      <c r="AI38" s="7">
        <v>-17</v>
      </c>
      <c r="AJ38" s="7">
        <v>-17</v>
      </c>
      <c r="AK38" s="7">
        <v>-17</v>
      </c>
      <c r="AL38" s="7">
        <v>-17</v>
      </c>
      <c r="AM38" s="7">
        <v>-17</v>
      </c>
      <c r="AN38" s="7">
        <v>-17</v>
      </c>
      <c r="AO38" s="7">
        <v>-17</v>
      </c>
      <c r="AP38" s="7">
        <v>-17</v>
      </c>
      <c r="AQ38" s="7">
        <v>-17</v>
      </c>
      <c r="AR38" s="7">
        <v>-17</v>
      </c>
      <c r="AS38" s="7">
        <v>-16</v>
      </c>
      <c r="AT38" s="7">
        <v>-16</v>
      </c>
      <c r="AU38" s="7">
        <v>-16</v>
      </c>
      <c r="AV38" s="7">
        <v>-16</v>
      </c>
      <c r="AW38" s="7">
        <v>-16</v>
      </c>
      <c r="AX38" s="7">
        <v>-16</v>
      </c>
      <c r="AY38" s="7">
        <v>-16</v>
      </c>
      <c r="AZ38" s="7">
        <v>-16</v>
      </c>
      <c r="BA38" s="7">
        <v>-15</v>
      </c>
      <c r="BB38" s="8">
        <v>-746</v>
      </c>
    </row>
    <row r="39" spans="1:54" ht="23.25" thickBot="1" x14ac:dyDescent="0.3">
      <c r="A39" s="4" t="s">
        <v>83</v>
      </c>
      <c r="B39" s="4" t="s">
        <v>65</v>
      </c>
      <c r="C39" s="4" t="s">
        <v>66</v>
      </c>
      <c r="D39" s="4" t="s">
        <v>90</v>
      </c>
      <c r="E39" s="4" t="s">
        <v>91</v>
      </c>
      <c r="F39" s="4" t="s">
        <v>60</v>
      </c>
      <c r="G39" s="4" t="s">
        <v>61</v>
      </c>
      <c r="H39" s="4" t="s">
        <v>92</v>
      </c>
      <c r="I39" s="9">
        <v>-572.5</v>
      </c>
      <c r="J39" s="9">
        <v>-690</v>
      </c>
      <c r="K39" s="9">
        <v>-797.5</v>
      </c>
      <c r="L39" s="9">
        <v>-730</v>
      </c>
      <c r="M39" s="9">
        <v>-680</v>
      </c>
      <c r="N39" s="9">
        <v>-655</v>
      </c>
      <c r="O39" s="9">
        <v>-527.5</v>
      </c>
      <c r="P39" s="9">
        <v>-517.5</v>
      </c>
      <c r="Q39" s="9">
        <v>-375</v>
      </c>
      <c r="R39" s="9">
        <v>-425</v>
      </c>
      <c r="S39" s="9">
        <v>-342.5</v>
      </c>
      <c r="T39" s="9">
        <v>-390</v>
      </c>
      <c r="U39" s="9">
        <v>-530</v>
      </c>
      <c r="V39" s="9">
        <v>-732.5</v>
      </c>
      <c r="W39" s="9">
        <v>-722.5</v>
      </c>
      <c r="X39" s="9">
        <v>-622.5</v>
      </c>
      <c r="Y39" s="9">
        <v>-585</v>
      </c>
      <c r="Z39" s="9">
        <v>-547.5</v>
      </c>
      <c r="AA39" s="9">
        <v>-462.5</v>
      </c>
      <c r="AB39" s="9">
        <v>-402.5</v>
      </c>
      <c r="AC39" s="9">
        <v>-315</v>
      </c>
      <c r="AD39" s="9">
        <v>-280</v>
      </c>
      <c r="AE39" s="9">
        <v>-352.5</v>
      </c>
      <c r="AF39" s="9">
        <v>-305</v>
      </c>
      <c r="AG39" s="9">
        <v>-410</v>
      </c>
      <c r="AH39" s="9">
        <v>-595</v>
      </c>
      <c r="AI39" s="9">
        <v>-627.5</v>
      </c>
      <c r="AJ39" s="9">
        <v>-485</v>
      </c>
      <c r="AK39" s="9">
        <v>-545</v>
      </c>
      <c r="AL39" s="9">
        <v>-472.5</v>
      </c>
      <c r="AM39" s="9">
        <v>-392.5</v>
      </c>
      <c r="AN39" s="9">
        <v>-347.5</v>
      </c>
      <c r="AO39" s="9">
        <v>-292.5</v>
      </c>
      <c r="AP39" s="9">
        <v>-345</v>
      </c>
      <c r="AQ39" s="9">
        <v>-257.5</v>
      </c>
      <c r="AR39" s="9">
        <v>-380</v>
      </c>
      <c r="AS39" s="9">
        <v>-485</v>
      </c>
      <c r="AT39" s="9">
        <v>-515</v>
      </c>
      <c r="AU39" s="9">
        <v>-625</v>
      </c>
      <c r="AV39" s="9">
        <v>-277.5</v>
      </c>
      <c r="AW39" s="9">
        <v>-267.5</v>
      </c>
      <c r="AX39" s="9">
        <v>-155</v>
      </c>
      <c r="AY39" s="9">
        <v>-192.5</v>
      </c>
      <c r="AZ39" s="9">
        <v>-212.5</v>
      </c>
      <c r="BA39" s="9">
        <v>-142.5</v>
      </c>
      <c r="BB39" s="8">
        <v>-20582.5</v>
      </c>
    </row>
    <row r="40" spans="1:54" ht="23.25" thickBot="1" x14ac:dyDescent="0.3">
      <c r="A40" s="4" t="s">
        <v>83</v>
      </c>
      <c r="B40" s="4" t="s">
        <v>65</v>
      </c>
      <c r="C40" s="4" t="s">
        <v>66</v>
      </c>
      <c r="D40" s="4" t="s">
        <v>93</v>
      </c>
      <c r="E40" s="4" t="s">
        <v>94</v>
      </c>
      <c r="F40" s="4" t="s">
        <v>60</v>
      </c>
      <c r="G40" s="4" t="s">
        <v>61</v>
      </c>
      <c r="H40" s="4" t="s">
        <v>95</v>
      </c>
      <c r="I40" s="7">
        <v>-2580</v>
      </c>
      <c r="J40" s="7">
        <v>-5440</v>
      </c>
      <c r="K40" s="7">
        <v>-7400</v>
      </c>
      <c r="L40" s="7">
        <v>-6180</v>
      </c>
      <c r="M40" s="7">
        <v>-6840</v>
      </c>
      <c r="N40" s="7">
        <v>-6380</v>
      </c>
      <c r="O40" s="7">
        <v>-5660</v>
      </c>
      <c r="P40" s="7">
        <v>-4960</v>
      </c>
      <c r="Q40" s="7">
        <v>-4140</v>
      </c>
      <c r="R40" s="7">
        <v>-3540</v>
      </c>
      <c r="S40" s="7">
        <v>-2800</v>
      </c>
      <c r="T40" s="7">
        <v>-3360</v>
      </c>
      <c r="U40" s="7">
        <v>-4260</v>
      </c>
      <c r="V40" s="7">
        <v>-6220</v>
      </c>
      <c r="W40" s="7">
        <v>-6900</v>
      </c>
      <c r="X40" s="7">
        <v>-6540</v>
      </c>
      <c r="Y40" s="7">
        <v>-5820</v>
      </c>
      <c r="Z40" s="7">
        <v>-6400</v>
      </c>
      <c r="AA40" s="7">
        <v>-5120</v>
      </c>
      <c r="AB40" s="7">
        <v>-4540</v>
      </c>
      <c r="AC40" s="7">
        <v>-3720</v>
      </c>
      <c r="AD40" s="7">
        <v>-3300</v>
      </c>
      <c r="AE40" s="7">
        <v>-2560</v>
      </c>
      <c r="AF40" s="7">
        <v>-2340</v>
      </c>
      <c r="AG40" s="7">
        <v>-3580</v>
      </c>
      <c r="AH40" s="7">
        <v>-6040</v>
      </c>
      <c r="AI40" s="7">
        <v>-7480</v>
      </c>
      <c r="AJ40" s="7">
        <v>-6000</v>
      </c>
      <c r="AK40" s="7">
        <v>-7220</v>
      </c>
      <c r="AL40" s="7">
        <v>-5620</v>
      </c>
      <c r="AM40" s="7">
        <v>-4860</v>
      </c>
      <c r="AN40" s="7">
        <v>-3660</v>
      </c>
      <c r="AO40" s="7">
        <v>-3240</v>
      </c>
      <c r="AP40" s="7">
        <v>-2480</v>
      </c>
      <c r="AQ40" s="7">
        <v>-2140</v>
      </c>
      <c r="AR40" s="7">
        <v>-2500</v>
      </c>
      <c r="AS40" s="7">
        <v>-5180</v>
      </c>
      <c r="AT40" s="7">
        <v>-5960</v>
      </c>
      <c r="AU40" s="7">
        <v>-6460</v>
      </c>
      <c r="AV40" s="7">
        <v>-40</v>
      </c>
      <c r="AW40" s="11"/>
      <c r="AX40" s="7">
        <v>20</v>
      </c>
      <c r="AY40" s="7">
        <v>-20</v>
      </c>
      <c r="AZ40" s="11"/>
      <c r="BA40" s="11"/>
      <c r="BB40" s="8">
        <v>-189460</v>
      </c>
    </row>
    <row r="41" spans="1:54" ht="23.25" thickBot="1" x14ac:dyDescent="0.3">
      <c r="A41" s="4" t="s">
        <v>83</v>
      </c>
      <c r="B41" s="4" t="s">
        <v>65</v>
      </c>
      <c r="C41" s="4" t="s">
        <v>66</v>
      </c>
      <c r="D41" s="4" t="s">
        <v>96</v>
      </c>
      <c r="E41" s="4" t="s">
        <v>97</v>
      </c>
      <c r="F41" s="4" t="s">
        <v>60</v>
      </c>
      <c r="G41" s="4" t="s">
        <v>61</v>
      </c>
      <c r="H41" s="4" t="s">
        <v>98</v>
      </c>
      <c r="I41" s="10"/>
      <c r="J41" s="10"/>
      <c r="K41" s="10"/>
      <c r="L41" s="9">
        <v>-432.7</v>
      </c>
      <c r="M41" s="10"/>
      <c r="N41" s="10"/>
      <c r="O41" s="10"/>
      <c r="P41" s="9">
        <v>-563.67999999999995</v>
      </c>
      <c r="Q41" s="9">
        <v>-607.65</v>
      </c>
      <c r="R41" s="10"/>
      <c r="S41" s="10"/>
      <c r="T41" s="10"/>
      <c r="U41" s="9">
        <v>-1041.93</v>
      </c>
      <c r="V41" s="9">
        <v>-993.8</v>
      </c>
      <c r="W41" s="9">
        <v>-808.46</v>
      </c>
      <c r="X41" s="10"/>
      <c r="Y41" s="9">
        <v>-477.56</v>
      </c>
      <c r="Z41" s="10"/>
      <c r="AA41" s="10"/>
      <c r="AB41" s="10"/>
      <c r="AC41" s="10"/>
      <c r="AD41" s="10"/>
      <c r="AE41" s="9">
        <v>-568.98</v>
      </c>
      <c r="AF41" s="10"/>
      <c r="AG41" s="10"/>
      <c r="AH41" s="10"/>
      <c r="AI41" s="10"/>
      <c r="AJ41" s="10"/>
      <c r="AK41" s="10"/>
      <c r="AL41" s="9">
        <v>-410.35</v>
      </c>
      <c r="AM41" s="9">
        <v>-905.12</v>
      </c>
      <c r="AN41" s="9">
        <v>-2918.19</v>
      </c>
      <c r="AO41" s="9">
        <v>-187.08</v>
      </c>
      <c r="AP41" s="10"/>
      <c r="AQ41" s="10"/>
      <c r="AR41" s="10"/>
      <c r="AS41" s="9">
        <v>-368.54</v>
      </c>
      <c r="AT41" s="9">
        <v>-465.24</v>
      </c>
      <c r="AU41" s="10"/>
      <c r="AV41" s="10"/>
      <c r="AW41" s="9">
        <v>-296.92</v>
      </c>
      <c r="AX41" s="9">
        <v>-443.21</v>
      </c>
      <c r="AY41" s="9">
        <v>-2559.7600000000002</v>
      </c>
      <c r="AZ41" s="9">
        <v>-276.01</v>
      </c>
      <c r="BA41" s="9">
        <v>276.01</v>
      </c>
      <c r="BB41" s="8">
        <v>-14049.17</v>
      </c>
    </row>
    <row r="42" spans="1:54" ht="23.25" thickBot="1" x14ac:dyDescent="0.3">
      <c r="A42" s="4" t="s">
        <v>83</v>
      </c>
      <c r="B42" s="4" t="s">
        <v>65</v>
      </c>
      <c r="C42" s="4" t="s">
        <v>66</v>
      </c>
      <c r="D42" s="4" t="s">
        <v>99</v>
      </c>
      <c r="E42" s="4" t="s">
        <v>100</v>
      </c>
      <c r="F42" s="4" t="s">
        <v>60</v>
      </c>
      <c r="G42" s="4" t="s">
        <v>61</v>
      </c>
      <c r="H42" s="4" t="s">
        <v>101</v>
      </c>
      <c r="I42" s="11"/>
      <c r="J42" s="11"/>
      <c r="K42" s="7">
        <v>-180</v>
      </c>
      <c r="L42" s="11"/>
      <c r="M42" s="11"/>
      <c r="N42" s="7">
        <v>-80</v>
      </c>
      <c r="O42" s="11"/>
      <c r="P42" s="7">
        <v>-80</v>
      </c>
      <c r="Q42" s="11"/>
      <c r="R42" s="7">
        <v>-80</v>
      </c>
      <c r="S42" s="11"/>
      <c r="T42" s="11"/>
      <c r="U42" s="11"/>
      <c r="V42" s="7">
        <v>-100</v>
      </c>
      <c r="W42" s="11"/>
      <c r="X42" s="11"/>
      <c r="Y42" s="11"/>
      <c r="Z42" s="11"/>
      <c r="AA42" s="11"/>
      <c r="AB42" s="11"/>
      <c r="AC42" s="11"/>
      <c r="AD42" s="11"/>
      <c r="AE42" s="11"/>
      <c r="AF42" s="7">
        <v>-160</v>
      </c>
      <c r="AG42" s="11"/>
      <c r="AH42" s="11"/>
      <c r="AI42" s="11"/>
      <c r="AJ42" s="11"/>
      <c r="AK42" s="11"/>
      <c r="AL42" s="11"/>
      <c r="AM42" s="11"/>
      <c r="AN42" s="11"/>
      <c r="AO42" s="7">
        <v>-80</v>
      </c>
      <c r="AP42" s="7">
        <v>-160</v>
      </c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8">
        <v>-920</v>
      </c>
    </row>
    <row r="43" spans="1:54" ht="23.25" thickBot="1" x14ac:dyDescent="0.3">
      <c r="A43" s="4" t="s">
        <v>83</v>
      </c>
      <c r="B43" s="4" t="s">
        <v>65</v>
      </c>
      <c r="C43" s="4" t="s">
        <v>66</v>
      </c>
      <c r="D43" s="4" t="s">
        <v>102</v>
      </c>
      <c r="E43" s="4" t="s">
        <v>103</v>
      </c>
      <c r="F43" s="4" t="s">
        <v>60</v>
      </c>
      <c r="G43" s="4" t="s">
        <v>61</v>
      </c>
      <c r="H43" s="4" t="s">
        <v>104</v>
      </c>
      <c r="I43" s="9">
        <v>-2250</v>
      </c>
      <c r="J43" s="9">
        <v>-3030</v>
      </c>
      <c r="K43" s="9">
        <v>-3940</v>
      </c>
      <c r="L43" s="9">
        <v>-4380</v>
      </c>
      <c r="M43" s="9">
        <v>-4170</v>
      </c>
      <c r="N43" s="9">
        <v>-4830</v>
      </c>
      <c r="O43" s="9">
        <v>-3420</v>
      </c>
      <c r="P43" s="9">
        <v>-3150</v>
      </c>
      <c r="Q43" s="9">
        <v>-2550</v>
      </c>
      <c r="R43" s="9">
        <v>-3740</v>
      </c>
      <c r="S43" s="9">
        <v>-4650</v>
      </c>
      <c r="T43" s="9">
        <v>-3280</v>
      </c>
      <c r="U43" s="9">
        <v>-2580</v>
      </c>
      <c r="V43" s="9">
        <v>-4570</v>
      </c>
      <c r="W43" s="9">
        <v>-5220</v>
      </c>
      <c r="X43" s="9">
        <v>-4020</v>
      </c>
      <c r="Y43" s="9">
        <v>-4070</v>
      </c>
      <c r="Z43" s="9">
        <v>-3840</v>
      </c>
      <c r="AA43" s="9">
        <v>-2420</v>
      </c>
      <c r="AB43" s="9">
        <v>-2280</v>
      </c>
      <c r="AC43" s="9">
        <v>-2100</v>
      </c>
      <c r="AD43" s="9">
        <v>-3560</v>
      </c>
      <c r="AE43" s="9">
        <v>-3480</v>
      </c>
      <c r="AF43" s="9">
        <v>-3340</v>
      </c>
      <c r="AG43" s="9">
        <v>-2340</v>
      </c>
      <c r="AH43" s="9">
        <v>-2780</v>
      </c>
      <c r="AI43" s="9">
        <v>-3420</v>
      </c>
      <c r="AJ43" s="9">
        <v>-3100</v>
      </c>
      <c r="AK43" s="9">
        <v>-3240</v>
      </c>
      <c r="AL43" s="9">
        <v>-3420</v>
      </c>
      <c r="AM43" s="9">
        <v>-2400</v>
      </c>
      <c r="AN43" s="9">
        <v>-1710</v>
      </c>
      <c r="AO43" s="9">
        <v>-2010</v>
      </c>
      <c r="AP43" s="9">
        <v>-3220</v>
      </c>
      <c r="AQ43" s="9">
        <v>-4300</v>
      </c>
      <c r="AR43" s="9">
        <v>-2410</v>
      </c>
      <c r="AS43" s="9">
        <v>-2680</v>
      </c>
      <c r="AT43" s="9">
        <v>-4110</v>
      </c>
      <c r="AU43" s="9">
        <v>-4040</v>
      </c>
      <c r="AV43" s="9">
        <v>-1270</v>
      </c>
      <c r="AW43" s="9">
        <v>-240</v>
      </c>
      <c r="AX43" s="9">
        <v>-90</v>
      </c>
      <c r="AY43" s="10"/>
      <c r="AZ43" s="10"/>
      <c r="BA43" s="9">
        <v>-60</v>
      </c>
      <c r="BB43" s="8">
        <v>-131710</v>
      </c>
    </row>
    <row r="44" spans="1:54" ht="23.25" thickBot="1" x14ac:dyDescent="0.3">
      <c r="A44" s="4" t="s">
        <v>83</v>
      </c>
      <c r="B44" s="4" t="s">
        <v>65</v>
      </c>
      <c r="C44" s="4" t="s">
        <v>66</v>
      </c>
      <c r="D44" s="4" t="s">
        <v>108</v>
      </c>
      <c r="E44" s="4" t="s">
        <v>109</v>
      </c>
      <c r="F44" s="4" t="s">
        <v>60</v>
      </c>
      <c r="G44" s="4" t="s">
        <v>61</v>
      </c>
      <c r="H44" s="4" t="s">
        <v>110</v>
      </c>
      <c r="I44" s="7">
        <v>-270</v>
      </c>
      <c r="J44" s="7">
        <v>-90</v>
      </c>
      <c r="K44" s="7">
        <v>-30</v>
      </c>
      <c r="L44" s="7">
        <v>-60</v>
      </c>
      <c r="M44" s="7">
        <v>-90</v>
      </c>
      <c r="N44" s="7">
        <v>-90</v>
      </c>
      <c r="O44" s="7">
        <v>-60</v>
      </c>
      <c r="P44" s="7">
        <v>-120</v>
      </c>
      <c r="Q44" s="7">
        <v>-90</v>
      </c>
      <c r="R44" s="7">
        <v>-150</v>
      </c>
      <c r="S44" s="7">
        <v>-360</v>
      </c>
      <c r="T44" s="7">
        <v>-450</v>
      </c>
      <c r="U44" s="7">
        <v>-180</v>
      </c>
      <c r="V44" s="7">
        <v>-30</v>
      </c>
      <c r="W44" s="7">
        <v>-60</v>
      </c>
      <c r="X44" s="11"/>
      <c r="Y44" s="7">
        <v>-60</v>
      </c>
      <c r="Z44" s="7">
        <v>-150</v>
      </c>
      <c r="AA44" s="7">
        <v>-30</v>
      </c>
      <c r="AB44" s="7">
        <v>-30</v>
      </c>
      <c r="AC44" s="7">
        <v>-60</v>
      </c>
      <c r="AD44" s="7">
        <v>-120</v>
      </c>
      <c r="AE44" s="7">
        <v>-300</v>
      </c>
      <c r="AF44" s="7">
        <v>-480</v>
      </c>
      <c r="AG44" s="7">
        <v>-150</v>
      </c>
      <c r="AH44" s="7">
        <v>-30</v>
      </c>
      <c r="AI44" s="7">
        <v>-90</v>
      </c>
      <c r="AJ44" s="7">
        <v>-60</v>
      </c>
      <c r="AK44" s="11"/>
      <c r="AL44" s="7">
        <v>-30</v>
      </c>
      <c r="AM44" s="7">
        <v>-180</v>
      </c>
      <c r="AN44" s="11"/>
      <c r="AO44" s="7">
        <v>-60</v>
      </c>
      <c r="AP44" s="7">
        <v>-150</v>
      </c>
      <c r="AQ44" s="7">
        <v>-600</v>
      </c>
      <c r="AR44" s="7">
        <v>-360</v>
      </c>
      <c r="AS44" s="7">
        <v>-150</v>
      </c>
      <c r="AT44" s="7">
        <v>-30</v>
      </c>
      <c r="AU44" s="7">
        <v>-30</v>
      </c>
      <c r="AV44" s="7">
        <v>-90</v>
      </c>
      <c r="AW44" s="7">
        <v>-120</v>
      </c>
      <c r="AX44" s="11"/>
      <c r="AY44" s="7">
        <v>-90</v>
      </c>
      <c r="AZ44" s="7">
        <v>-30</v>
      </c>
      <c r="BA44" s="7">
        <v>-60</v>
      </c>
      <c r="BB44" s="8">
        <v>-5670</v>
      </c>
    </row>
    <row r="45" spans="1:54" ht="23.25" thickBot="1" x14ac:dyDescent="0.3">
      <c r="A45" s="4" t="s">
        <v>83</v>
      </c>
      <c r="B45" s="4" t="s">
        <v>65</v>
      </c>
      <c r="C45" s="4" t="s">
        <v>66</v>
      </c>
      <c r="D45" s="4" t="s">
        <v>111</v>
      </c>
      <c r="E45" s="4" t="s">
        <v>112</v>
      </c>
      <c r="F45" s="4" t="s">
        <v>60</v>
      </c>
      <c r="G45" s="4" t="s">
        <v>61</v>
      </c>
      <c r="H45" s="4" t="s">
        <v>113</v>
      </c>
      <c r="I45" s="9">
        <v>-3000</v>
      </c>
      <c r="J45" s="9">
        <v>-6400</v>
      </c>
      <c r="K45" s="9">
        <v>-8300</v>
      </c>
      <c r="L45" s="9">
        <v>-6100</v>
      </c>
      <c r="M45" s="9">
        <v>-6300</v>
      </c>
      <c r="N45" s="9">
        <v>-4700</v>
      </c>
      <c r="O45" s="9">
        <v>-2300</v>
      </c>
      <c r="P45" s="9">
        <v>-2500</v>
      </c>
      <c r="Q45" s="9">
        <v>-1600</v>
      </c>
      <c r="R45" s="9">
        <v>-3400</v>
      </c>
      <c r="S45" s="9">
        <v>-3100</v>
      </c>
      <c r="T45" s="9">
        <v>-3500</v>
      </c>
      <c r="U45" s="9">
        <v>-3500</v>
      </c>
      <c r="V45" s="9">
        <v>-4900</v>
      </c>
      <c r="W45" s="9">
        <v>-8200</v>
      </c>
      <c r="X45" s="9">
        <v>-4600</v>
      </c>
      <c r="Y45" s="9">
        <v>-3900</v>
      </c>
      <c r="Z45" s="9">
        <v>-3500</v>
      </c>
      <c r="AA45" s="9">
        <v>-1900</v>
      </c>
      <c r="AB45" s="9">
        <v>-1900</v>
      </c>
      <c r="AC45" s="9">
        <v>-1900</v>
      </c>
      <c r="AD45" s="9">
        <v>-2400</v>
      </c>
      <c r="AE45" s="9">
        <v>-1800</v>
      </c>
      <c r="AF45" s="9">
        <v>-3100</v>
      </c>
      <c r="AG45" s="9">
        <v>-2900</v>
      </c>
      <c r="AH45" s="9">
        <v>-3700</v>
      </c>
      <c r="AI45" s="9">
        <v>-6100</v>
      </c>
      <c r="AJ45" s="9">
        <v>-5100</v>
      </c>
      <c r="AK45" s="9">
        <v>-5500</v>
      </c>
      <c r="AL45" s="9">
        <v>-3200</v>
      </c>
      <c r="AM45" s="9">
        <v>-2500</v>
      </c>
      <c r="AN45" s="9">
        <v>-1200</v>
      </c>
      <c r="AO45" s="9">
        <v>-1400</v>
      </c>
      <c r="AP45" s="9">
        <v>-2400</v>
      </c>
      <c r="AQ45" s="9">
        <v>-2400</v>
      </c>
      <c r="AR45" s="9">
        <v>-3400</v>
      </c>
      <c r="AS45" s="9">
        <v>-4600</v>
      </c>
      <c r="AT45" s="9">
        <v>-7100</v>
      </c>
      <c r="AU45" s="9">
        <v>-6600</v>
      </c>
      <c r="AV45" s="9">
        <v>-700</v>
      </c>
      <c r="AW45" s="9">
        <v>-100</v>
      </c>
      <c r="AX45" s="10"/>
      <c r="AY45" s="10"/>
      <c r="AZ45" s="10"/>
      <c r="BA45" s="10"/>
      <c r="BB45" s="8">
        <v>-151700</v>
      </c>
    </row>
    <row r="46" spans="1:54" ht="23.25" thickBot="1" x14ac:dyDescent="0.3">
      <c r="A46" s="4" t="s">
        <v>83</v>
      </c>
      <c r="B46" s="4" t="s">
        <v>65</v>
      </c>
      <c r="C46" s="4" t="s">
        <v>66</v>
      </c>
      <c r="D46" s="4" t="s">
        <v>114</v>
      </c>
      <c r="E46" s="4" t="s">
        <v>115</v>
      </c>
      <c r="F46" s="4" t="s">
        <v>60</v>
      </c>
      <c r="G46" s="4" t="s">
        <v>61</v>
      </c>
      <c r="H46" s="4" t="s">
        <v>116</v>
      </c>
      <c r="I46" s="7">
        <v>-300</v>
      </c>
      <c r="J46" s="7">
        <v>-200</v>
      </c>
      <c r="K46" s="7">
        <v>-200</v>
      </c>
      <c r="L46" s="7">
        <v>-200</v>
      </c>
      <c r="M46" s="7">
        <v>-200</v>
      </c>
      <c r="N46" s="7">
        <v>-200</v>
      </c>
      <c r="O46" s="7">
        <v>-300</v>
      </c>
      <c r="P46" s="7">
        <v>-300</v>
      </c>
      <c r="Q46" s="11"/>
      <c r="R46" s="7">
        <v>-100</v>
      </c>
      <c r="S46" s="7">
        <v>-100</v>
      </c>
      <c r="T46" s="7">
        <v>-200</v>
      </c>
      <c r="U46" s="7">
        <v>-200</v>
      </c>
      <c r="V46" s="7">
        <v>-100</v>
      </c>
      <c r="W46" s="7">
        <v>-400</v>
      </c>
      <c r="X46" s="7">
        <v>-300</v>
      </c>
      <c r="Y46" s="7">
        <v>-200</v>
      </c>
      <c r="Z46" s="7">
        <v>-200</v>
      </c>
      <c r="AA46" s="11"/>
      <c r="AB46" s="7">
        <v>-100</v>
      </c>
      <c r="AC46" s="11"/>
      <c r="AD46" s="7">
        <v>-100</v>
      </c>
      <c r="AE46" s="7">
        <v>-100</v>
      </c>
      <c r="AF46" s="7">
        <v>-200</v>
      </c>
      <c r="AG46" s="7">
        <v>-300</v>
      </c>
      <c r="AH46" s="7">
        <v>-100</v>
      </c>
      <c r="AI46" s="7">
        <v>-200</v>
      </c>
      <c r="AJ46" s="7">
        <v>-400</v>
      </c>
      <c r="AK46" s="7">
        <v>-200</v>
      </c>
      <c r="AL46" s="7">
        <v>-500</v>
      </c>
      <c r="AM46" s="7">
        <v>-200</v>
      </c>
      <c r="AN46" s="7">
        <v>-100</v>
      </c>
      <c r="AO46" s="11"/>
      <c r="AP46" s="11"/>
      <c r="AQ46" s="7">
        <v>-400</v>
      </c>
      <c r="AR46" s="7">
        <v>-100</v>
      </c>
      <c r="AS46" s="7">
        <v>-200</v>
      </c>
      <c r="AT46" s="7">
        <v>-500</v>
      </c>
      <c r="AU46" s="7">
        <v>-400</v>
      </c>
      <c r="AV46" s="11"/>
      <c r="AW46" s="11"/>
      <c r="AX46" s="11"/>
      <c r="AY46" s="11"/>
      <c r="AZ46" s="11"/>
      <c r="BA46" s="11"/>
      <c r="BB46" s="8">
        <v>-7800</v>
      </c>
    </row>
    <row r="47" spans="1:54" ht="23.25" thickBot="1" x14ac:dyDescent="0.3">
      <c r="A47" s="4" t="s">
        <v>83</v>
      </c>
      <c r="B47" s="4" t="s">
        <v>65</v>
      </c>
      <c r="C47" s="4" t="s">
        <v>66</v>
      </c>
      <c r="D47" s="4" t="s">
        <v>117</v>
      </c>
      <c r="E47" s="4" t="s">
        <v>118</v>
      </c>
      <c r="F47" s="4" t="s">
        <v>60</v>
      </c>
      <c r="G47" s="4" t="s">
        <v>61</v>
      </c>
      <c r="H47" s="4" t="s">
        <v>119</v>
      </c>
      <c r="I47" s="9">
        <v>-1350</v>
      </c>
      <c r="J47" s="9">
        <v>-1335</v>
      </c>
      <c r="K47" s="9">
        <v>-1365</v>
      </c>
      <c r="L47" s="9">
        <v>-1425</v>
      </c>
      <c r="M47" s="9">
        <v>-1425</v>
      </c>
      <c r="N47" s="9">
        <v>-1320</v>
      </c>
      <c r="O47" s="9">
        <v>-1290</v>
      </c>
      <c r="P47" s="9">
        <v>-1140</v>
      </c>
      <c r="Q47" s="9">
        <v>-840</v>
      </c>
      <c r="R47" s="9">
        <v>-1365</v>
      </c>
      <c r="S47" s="9">
        <v>-1140</v>
      </c>
      <c r="T47" s="9">
        <v>-1245</v>
      </c>
      <c r="U47" s="9">
        <v>-1605</v>
      </c>
      <c r="V47" s="9">
        <v>-1845</v>
      </c>
      <c r="W47" s="9">
        <v>-1740</v>
      </c>
      <c r="X47" s="9">
        <v>-1395</v>
      </c>
      <c r="Y47" s="9">
        <v>-1560</v>
      </c>
      <c r="Z47" s="9">
        <v>-1545</v>
      </c>
      <c r="AA47" s="9">
        <v>-1365</v>
      </c>
      <c r="AB47" s="9">
        <v>-975</v>
      </c>
      <c r="AC47" s="9">
        <v>-1215</v>
      </c>
      <c r="AD47" s="9">
        <v>-1245</v>
      </c>
      <c r="AE47" s="9">
        <v>-1245</v>
      </c>
      <c r="AF47" s="9">
        <v>-1215</v>
      </c>
      <c r="AG47" s="9">
        <v>-1350</v>
      </c>
      <c r="AH47" s="9">
        <v>-1980</v>
      </c>
      <c r="AI47" s="9">
        <v>-1830</v>
      </c>
      <c r="AJ47" s="9">
        <v>-1485</v>
      </c>
      <c r="AK47" s="9">
        <v>-1290</v>
      </c>
      <c r="AL47" s="9">
        <v>-1320</v>
      </c>
      <c r="AM47" s="9">
        <v>-1350</v>
      </c>
      <c r="AN47" s="9">
        <v>-1035</v>
      </c>
      <c r="AO47" s="9">
        <v>-1350</v>
      </c>
      <c r="AP47" s="9">
        <v>-1155</v>
      </c>
      <c r="AQ47" s="9">
        <v>-1230</v>
      </c>
      <c r="AR47" s="9">
        <v>-1335</v>
      </c>
      <c r="AS47" s="9">
        <v>-1995</v>
      </c>
      <c r="AT47" s="9">
        <v>-2205</v>
      </c>
      <c r="AU47" s="9">
        <v>-1695</v>
      </c>
      <c r="AV47" s="9">
        <v>-1575</v>
      </c>
      <c r="AW47" s="9">
        <v>-1170</v>
      </c>
      <c r="AX47" s="9">
        <v>-1035</v>
      </c>
      <c r="AY47" s="9">
        <v>-1095</v>
      </c>
      <c r="AZ47" s="9">
        <v>-975</v>
      </c>
      <c r="BA47" s="9">
        <v>-960</v>
      </c>
      <c r="BB47" s="8">
        <v>-61605</v>
      </c>
    </row>
    <row r="48" spans="1:54" ht="23.25" thickBot="1" x14ac:dyDescent="0.3">
      <c r="A48" s="4" t="s">
        <v>83</v>
      </c>
      <c r="B48" s="4" t="s">
        <v>65</v>
      </c>
      <c r="C48" s="4" t="s">
        <v>66</v>
      </c>
      <c r="D48" s="4" t="s">
        <v>120</v>
      </c>
      <c r="E48" s="4" t="s">
        <v>121</v>
      </c>
      <c r="F48" s="4" t="s">
        <v>60</v>
      </c>
      <c r="G48" s="4" t="s">
        <v>61</v>
      </c>
      <c r="H48" s="4" t="s">
        <v>122</v>
      </c>
      <c r="I48" s="7">
        <v>-229</v>
      </c>
      <c r="J48" s="7">
        <v>-234</v>
      </c>
      <c r="K48" s="7">
        <v>-230</v>
      </c>
      <c r="L48" s="7">
        <v>-230</v>
      </c>
      <c r="M48" s="7">
        <v>-229</v>
      </c>
      <c r="N48" s="7">
        <v>-229</v>
      </c>
      <c r="O48" s="7">
        <v>-229</v>
      </c>
      <c r="P48" s="7">
        <v>-228</v>
      </c>
      <c r="Q48" s="7">
        <v>-228</v>
      </c>
      <c r="R48" s="7">
        <v>-238</v>
      </c>
      <c r="S48" s="7">
        <v>-240</v>
      </c>
      <c r="T48" s="7">
        <v>-232</v>
      </c>
      <c r="U48" s="7">
        <v>-238</v>
      </c>
      <c r="V48" s="7">
        <v>-233</v>
      </c>
      <c r="W48" s="7">
        <v>-232</v>
      </c>
      <c r="X48" s="7">
        <v>-232</v>
      </c>
      <c r="Y48" s="7">
        <v>-242</v>
      </c>
      <c r="Z48" s="7">
        <v>-248</v>
      </c>
      <c r="AA48" s="7">
        <v>-232</v>
      </c>
      <c r="AB48" s="7">
        <v>-232</v>
      </c>
      <c r="AC48" s="7">
        <v>-232</v>
      </c>
      <c r="AD48" s="7">
        <v>-232</v>
      </c>
      <c r="AE48" s="7">
        <v>-232</v>
      </c>
      <c r="AF48" s="7">
        <v>-230</v>
      </c>
      <c r="AG48" s="7">
        <v>-229</v>
      </c>
      <c r="AH48" s="7">
        <v>-230</v>
      </c>
      <c r="AI48" s="7">
        <v>-343</v>
      </c>
      <c r="AJ48" s="7">
        <v>-237</v>
      </c>
      <c r="AK48" s="7">
        <v>-253</v>
      </c>
      <c r="AL48" s="7">
        <v>-243</v>
      </c>
      <c r="AM48" s="7">
        <v>-246</v>
      </c>
      <c r="AN48" s="7">
        <v>-241</v>
      </c>
      <c r="AO48" s="7">
        <v>-241</v>
      </c>
      <c r="AP48" s="7">
        <v>-247</v>
      </c>
      <c r="AQ48" s="7">
        <v>-243</v>
      </c>
      <c r="AR48" s="7">
        <v>-351</v>
      </c>
      <c r="AS48" s="7">
        <v>-256</v>
      </c>
      <c r="AT48" s="7">
        <v>-274</v>
      </c>
      <c r="AU48" s="7">
        <v>-262</v>
      </c>
      <c r="AV48" s="7">
        <v>-266</v>
      </c>
      <c r="AW48" s="7">
        <v>-259</v>
      </c>
      <c r="AX48" s="7">
        <v>-265</v>
      </c>
      <c r="AY48" s="7">
        <v>-259</v>
      </c>
      <c r="AZ48" s="7">
        <v>-259</v>
      </c>
      <c r="BA48" s="7">
        <v>-257</v>
      </c>
      <c r="BB48" s="8">
        <v>-11052</v>
      </c>
    </row>
    <row r="49" spans="1:54" ht="23.25" thickBot="1" x14ac:dyDescent="0.3">
      <c r="A49" s="4" t="s">
        <v>83</v>
      </c>
      <c r="B49" s="4" t="s">
        <v>67</v>
      </c>
      <c r="C49" s="4" t="s">
        <v>68</v>
      </c>
      <c r="D49" s="4" t="s">
        <v>90</v>
      </c>
      <c r="E49" s="4" t="s">
        <v>91</v>
      </c>
      <c r="F49" s="4" t="s">
        <v>60</v>
      </c>
      <c r="G49" s="4" t="s">
        <v>61</v>
      </c>
      <c r="H49" s="4" t="s">
        <v>92</v>
      </c>
      <c r="I49" s="9">
        <v>-167.5</v>
      </c>
      <c r="J49" s="9">
        <v>-232.5</v>
      </c>
      <c r="K49" s="9">
        <v>-230</v>
      </c>
      <c r="L49" s="9">
        <v>-172.5</v>
      </c>
      <c r="M49" s="9">
        <v>-152.5</v>
      </c>
      <c r="N49" s="9">
        <v>-170</v>
      </c>
      <c r="O49" s="9">
        <v>-142.5</v>
      </c>
      <c r="P49" s="9">
        <v>-115</v>
      </c>
      <c r="Q49" s="9">
        <v>-100</v>
      </c>
      <c r="R49" s="9">
        <v>-95</v>
      </c>
      <c r="S49" s="9">
        <v>-122.5</v>
      </c>
      <c r="T49" s="9">
        <v>-125</v>
      </c>
      <c r="U49" s="9">
        <v>-175</v>
      </c>
      <c r="V49" s="9">
        <v>-210</v>
      </c>
      <c r="W49" s="9">
        <v>-220</v>
      </c>
      <c r="X49" s="9">
        <v>-145</v>
      </c>
      <c r="Y49" s="9">
        <v>-155</v>
      </c>
      <c r="Z49" s="9">
        <v>-157.5</v>
      </c>
      <c r="AA49" s="9">
        <v>-92.5</v>
      </c>
      <c r="AB49" s="9">
        <v>-102.5</v>
      </c>
      <c r="AC49" s="9">
        <v>-87.5</v>
      </c>
      <c r="AD49" s="9">
        <v>-80</v>
      </c>
      <c r="AE49" s="9">
        <v>-102.5</v>
      </c>
      <c r="AF49" s="9">
        <v>-105</v>
      </c>
      <c r="AG49" s="9">
        <v>-117.5</v>
      </c>
      <c r="AH49" s="9">
        <v>-152.5</v>
      </c>
      <c r="AI49" s="9">
        <v>-165</v>
      </c>
      <c r="AJ49" s="9">
        <v>-135</v>
      </c>
      <c r="AK49" s="9">
        <v>-140</v>
      </c>
      <c r="AL49" s="9">
        <v>-102.5</v>
      </c>
      <c r="AM49" s="9">
        <v>-102.5</v>
      </c>
      <c r="AN49" s="9">
        <v>-57.5</v>
      </c>
      <c r="AO49" s="9">
        <v>-85</v>
      </c>
      <c r="AP49" s="9">
        <v>-82.5</v>
      </c>
      <c r="AQ49" s="9">
        <v>-85</v>
      </c>
      <c r="AR49" s="9">
        <v>-92.5</v>
      </c>
      <c r="AS49" s="9">
        <v>-135</v>
      </c>
      <c r="AT49" s="9">
        <v>-135</v>
      </c>
      <c r="AU49" s="9">
        <v>-107.5</v>
      </c>
      <c r="AV49" s="9">
        <v>-57.5</v>
      </c>
      <c r="AW49" s="9">
        <v>-45</v>
      </c>
      <c r="AX49" s="9">
        <v>-40</v>
      </c>
      <c r="AY49" s="9">
        <v>-57.5</v>
      </c>
      <c r="AZ49" s="9">
        <v>-50</v>
      </c>
      <c r="BA49" s="9">
        <v>-42.5</v>
      </c>
      <c r="BB49" s="8">
        <v>-5445</v>
      </c>
    </row>
    <row r="50" spans="1:54" ht="23.25" thickBot="1" x14ac:dyDescent="0.3">
      <c r="A50" s="4" t="s">
        <v>83</v>
      </c>
      <c r="B50" s="4" t="s">
        <v>67</v>
      </c>
      <c r="C50" s="4" t="s">
        <v>68</v>
      </c>
      <c r="D50" s="4" t="s">
        <v>93</v>
      </c>
      <c r="E50" s="4" t="s">
        <v>94</v>
      </c>
      <c r="F50" s="4" t="s">
        <v>60</v>
      </c>
      <c r="G50" s="4" t="s">
        <v>61</v>
      </c>
      <c r="H50" s="4" t="s">
        <v>95</v>
      </c>
      <c r="I50" s="7">
        <v>-800</v>
      </c>
      <c r="J50" s="7">
        <v>-2080</v>
      </c>
      <c r="K50" s="7">
        <v>-2640</v>
      </c>
      <c r="L50" s="7">
        <v>-2500</v>
      </c>
      <c r="M50" s="7">
        <v>-1920</v>
      </c>
      <c r="N50" s="7">
        <v>-2460</v>
      </c>
      <c r="O50" s="7">
        <v>-1800</v>
      </c>
      <c r="P50" s="7">
        <v>-1640</v>
      </c>
      <c r="Q50" s="7">
        <v>-960</v>
      </c>
      <c r="R50" s="7">
        <v>-880</v>
      </c>
      <c r="S50" s="7">
        <v>-940</v>
      </c>
      <c r="T50" s="7">
        <v>-1500</v>
      </c>
      <c r="U50" s="7">
        <v>-2060</v>
      </c>
      <c r="V50" s="7">
        <v>-2480</v>
      </c>
      <c r="W50" s="7">
        <v>-2340</v>
      </c>
      <c r="X50" s="7">
        <v>-2220</v>
      </c>
      <c r="Y50" s="7">
        <v>-2460</v>
      </c>
      <c r="Z50" s="7">
        <v>-2420</v>
      </c>
      <c r="AA50" s="7">
        <v>-1560</v>
      </c>
      <c r="AB50" s="7">
        <v>-1280</v>
      </c>
      <c r="AC50" s="7">
        <v>-960</v>
      </c>
      <c r="AD50" s="7">
        <v>-900</v>
      </c>
      <c r="AE50" s="7">
        <v>-800</v>
      </c>
      <c r="AF50" s="7">
        <v>-1220</v>
      </c>
      <c r="AG50" s="7">
        <v>-2000</v>
      </c>
      <c r="AH50" s="7">
        <v>-1840</v>
      </c>
      <c r="AI50" s="7">
        <v>-2140</v>
      </c>
      <c r="AJ50" s="7">
        <v>-1540</v>
      </c>
      <c r="AK50" s="7">
        <v>-2380</v>
      </c>
      <c r="AL50" s="7">
        <v>-2180</v>
      </c>
      <c r="AM50" s="7">
        <v>-1340</v>
      </c>
      <c r="AN50" s="7">
        <v>-1100</v>
      </c>
      <c r="AO50" s="7">
        <v>-1220</v>
      </c>
      <c r="AP50" s="7">
        <v>-700</v>
      </c>
      <c r="AQ50" s="7">
        <v>-720</v>
      </c>
      <c r="AR50" s="7">
        <v>-1360</v>
      </c>
      <c r="AS50" s="7">
        <v>-2240</v>
      </c>
      <c r="AT50" s="7">
        <v>-1660</v>
      </c>
      <c r="AU50" s="7">
        <v>-1780</v>
      </c>
      <c r="AV50" s="11"/>
      <c r="AW50" s="11"/>
      <c r="AX50" s="11"/>
      <c r="AY50" s="11"/>
      <c r="AZ50" s="11"/>
      <c r="BA50" s="11"/>
      <c r="BB50" s="8">
        <v>-65020</v>
      </c>
    </row>
    <row r="51" spans="1:54" ht="23.25" thickBot="1" x14ac:dyDescent="0.3">
      <c r="A51" s="4" t="s">
        <v>83</v>
      </c>
      <c r="B51" s="4" t="s">
        <v>67</v>
      </c>
      <c r="C51" s="4" t="s">
        <v>68</v>
      </c>
      <c r="D51" s="4" t="s">
        <v>96</v>
      </c>
      <c r="E51" s="4" t="s">
        <v>97</v>
      </c>
      <c r="F51" s="4" t="s">
        <v>60</v>
      </c>
      <c r="G51" s="4" t="s">
        <v>61</v>
      </c>
      <c r="H51" s="4" t="s">
        <v>98</v>
      </c>
      <c r="I51" s="10"/>
      <c r="J51" s="10"/>
      <c r="K51" s="10"/>
      <c r="L51" s="10"/>
      <c r="M51" s="10"/>
      <c r="N51" s="10"/>
      <c r="O51" s="10"/>
      <c r="P51" s="9">
        <v>-467.97</v>
      </c>
      <c r="Q51" s="10"/>
      <c r="R51" s="9">
        <v>-384.75</v>
      </c>
      <c r="S51" s="10"/>
      <c r="T51" s="10"/>
      <c r="U51" s="10"/>
      <c r="V51" s="9">
        <v>-1045.23</v>
      </c>
      <c r="W51" s="10"/>
      <c r="X51" s="10"/>
      <c r="Y51" s="10"/>
      <c r="Z51" s="10"/>
      <c r="AA51" s="10"/>
      <c r="AB51" s="10"/>
      <c r="AC51" s="10"/>
      <c r="AD51" s="9">
        <v>-1274.1400000000001</v>
      </c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9">
        <v>-637.74</v>
      </c>
      <c r="AS51" s="10"/>
      <c r="AT51" s="10"/>
      <c r="AU51" s="10"/>
      <c r="AV51" s="10"/>
      <c r="AW51" s="10"/>
      <c r="AX51" s="10"/>
      <c r="AY51" s="10"/>
      <c r="AZ51" s="10"/>
      <c r="BA51" s="10"/>
      <c r="BB51" s="8">
        <v>-3809.83</v>
      </c>
    </row>
    <row r="52" spans="1:54" ht="23.25" thickBot="1" x14ac:dyDescent="0.3">
      <c r="A52" s="4" t="s">
        <v>83</v>
      </c>
      <c r="B52" s="4" t="s">
        <v>67</v>
      </c>
      <c r="C52" s="4" t="s">
        <v>68</v>
      </c>
      <c r="D52" s="4" t="s">
        <v>99</v>
      </c>
      <c r="E52" s="4" t="s">
        <v>100</v>
      </c>
      <c r="F52" s="4" t="s">
        <v>60</v>
      </c>
      <c r="G52" s="4" t="s">
        <v>61</v>
      </c>
      <c r="H52" s="4" t="s">
        <v>101</v>
      </c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7">
        <v>-130</v>
      </c>
      <c r="Z52" s="11"/>
      <c r="AA52" s="11"/>
      <c r="AB52" s="11"/>
      <c r="AC52" s="11"/>
      <c r="AD52" s="11"/>
      <c r="AE52" s="7">
        <v>-80</v>
      </c>
      <c r="AF52" s="11"/>
      <c r="AG52" s="11"/>
      <c r="AH52" s="11"/>
      <c r="AI52" s="11"/>
      <c r="AJ52" s="7">
        <v>-80</v>
      </c>
      <c r="AK52" s="7">
        <v>-80</v>
      </c>
      <c r="AL52" s="11"/>
      <c r="AM52" s="11"/>
      <c r="AN52" s="11"/>
      <c r="AO52" s="11"/>
      <c r="AP52" s="11"/>
      <c r="AQ52" s="11"/>
      <c r="AR52" s="7">
        <v>-160</v>
      </c>
      <c r="AS52" s="11"/>
      <c r="AT52" s="11"/>
      <c r="AU52" s="11"/>
      <c r="AV52" s="11"/>
      <c r="AW52" s="11"/>
      <c r="AX52" s="11"/>
      <c r="AY52" s="11"/>
      <c r="AZ52" s="11"/>
      <c r="BA52" s="11"/>
      <c r="BB52" s="8">
        <v>-530</v>
      </c>
    </row>
    <row r="53" spans="1:54" ht="23.25" thickBot="1" x14ac:dyDescent="0.3">
      <c r="A53" s="4" t="s">
        <v>83</v>
      </c>
      <c r="B53" s="4" t="s">
        <v>67</v>
      </c>
      <c r="C53" s="4" t="s">
        <v>68</v>
      </c>
      <c r="D53" s="4" t="s">
        <v>102</v>
      </c>
      <c r="E53" s="4" t="s">
        <v>103</v>
      </c>
      <c r="F53" s="4" t="s">
        <v>60</v>
      </c>
      <c r="G53" s="4" t="s">
        <v>61</v>
      </c>
      <c r="H53" s="4" t="s">
        <v>104</v>
      </c>
      <c r="I53" s="9">
        <v>-510</v>
      </c>
      <c r="J53" s="9">
        <v>-870</v>
      </c>
      <c r="K53" s="9">
        <v>-1560</v>
      </c>
      <c r="L53" s="9">
        <v>-1320</v>
      </c>
      <c r="M53" s="9">
        <v>-1320</v>
      </c>
      <c r="N53" s="9">
        <v>-1410</v>
      </c>
      <c r="O53" s="9">
        <v>-840</v>
      </c>
      <c r="P53" s="9">
        <v>-570</v>
      </c>
      <c r="Q53" s="9">
        <v>-930</v>
      </c>
      <c r="R53" s="9">
        <v>-1470</v>
      </c>
      <c r="S53" s="9">
        <v>-1390</v>
      </c>
      <c r="T53" s="9">
        <v>-1350</v>
      </c>
      <c r="U53" s="9">
        <v>-1420</v>
      </c>
      <c r="V53" s="9">
        <v>-1200</v>
      </c>
      <c r="W53" s="9">
        <v>-1880</v>
      </c>
      <c r="X53" s="9">
        <v>-1230</v>
      </c>
      <c r="Y53" s="9">
        <v>-1390</v>
      </c>
      <c r="Z53" s="9">
        <v>-1410</v>
      </c>
      <c r="AA53" s="9">
        <v>-930</v>
      </c>
      <c r="AB53" s="9">
        <v>-700</v>
      </c>
      <c r="AC53" s="9">
        <v>-570</v>
      </c>
      <c r="AD53" s="9">
        <v>-1230</v>
      </c>
      <c r="AE53" s="9">
        <v>-1210</v>
      </c>
      <c r="AF53" s="9">
        <v>-810</v>
      </c>
      <c r="AG53" s="9">
        <v>-990</v>
      </c>
      <c r="AH53" s="9">
        <v>-970</v>
      </c>
      <c r="AI53" s="9">
        <v>-1270</v>
      </c>
      <c r="AJ53" s="9">
        <v>-1080</v>
      </c>
      <c r="AK53" s="9">
        <v>-1180</v>
      </c>
      <c r="AL53" s="9">
        <v>-1110</v>
      </c>
      <c r="AM53" s="9">
        <v>-600</v>
      </c>
      <c r="AN53" s="9">
        <v>-270</v>
      </c>
      <c r="AO53" s="9">
        <v>-570</v>
      </c>
      <c r="AP53" s="9">
        <v>-1260</v>
      </c>
      <c r="AQ53" s="9">
        <v>-730</v>
      </c>
      <c r="AR53" s="9">
        <v>-990</v>
      </c>
      <c r="AS53" s="9">
        <v>-1020</v>
      </c>
      <c r="AT53" s="9">
        <v>-1030</v>
      </c>
      <c r="AU53" s="9">
        <v>-1140</v>
      </c>
      <c r="AV53" s="9">
        <v>-180</v>
      </c>
      <c r="AW53" s="9">
        <v>-60</v>
      </c>
      <c r="AX53" s="9">
        <v>-30</v>
      </c>
      <c r="AY53" s="9">
        <v>-60</v>
      </c>
      <c r="AZ53" s="10"/>
      <c r="BA53" s="10"/>
      <c r="BB53" s="8">
        <v>-42060</v>
      </c>
    </row>
    <row r="54" spans="1:54" ht="23.25" thickBot="1" x14ac:dyDescent="0.3">
      <c r="A54" s="4" t="s">
        <v>83</v>
      </c>
      <c r="B54" s="4" t="s">
        <v>67</v>
      </c>
      <c r="C54" s="4" t="s">
        <v>68</v>
      </c>
      <c r="D54" s="4" t="s">
        <v>105</v>
      </c>
      <c r="E54" s="4" t="s">
        <v>106</v>
      </c>
      <c r="F54" s="4" t="s">
        <v>60</v>
      </c>
      <c r="G54" s="4" t="s">
        <v>61</v>
      </c>
      <c r="H54" s="4" t="s">
        <v>107</v>
      </c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7">
        <v>-80</v>
      </c>
      <c r="V54" s="11"/>
      <c r="W54" s="11"/>
      <c r="X54" s="11"/>
      <c r="Y54" s="11"/>
      <c r="Z54" s="7">
        <v>-80</v>
      </c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8">
        <v>-160</v>
      </c>
    </row>
    <row r="55" spans="1:54" ht="23.25" thickBot="1" x14ac:dyDescent="0.3">
      <c r="A55" s="4" t="s">
        <v>83</v>
      </c>
      <c r="B55" s="4" t="s">
        <v>67</v>
      </c>
      <c r="C55" s="4" t="s">
        <v>68</v>
      </c>
      <c r="D55" s="4" t="s">
        <v>108</v>
      </c>
      <c r="E55" s="4" t="s">
        <v>109</v>
      </c>
      <c r="F55" s="4" t="s">
        <v>60</v>
      </c>
      <c r="G55" s="4" t="s">
        <v>61</v>
      </c>
      <c r="H55" s="4" t="s">
        <v>110</v>
      </c>
      <c r="I55" s="9">
        <v>-30</v>
      </c>
      <c r="J55" s="9">
        <v>-30</v>
      </c>
      <c r="K55" s="10"/>
      <c r="L55" s="9">
        <v>-30</v>
      </c>
      <c r="M55" s="9">
        <v>-30</v>
      </c>
      <c r="N55" s="9">
        <v>-90</v>
      </c>
      <c r="O55" s="9">
        <v>-30</v>
      </c>
      <c r="P55" s="9">
        <v>-30</v>
      </c>
      <c r="Q55" s="9">
        <v>-30</v>
      </c>
      <c r="R55" s="9">
        <v>-150</v>
      </c>
      <c r="S55" s="9">
        <v>-270</v>
      </c>
      <c r="T55" s="9">
        <v>-90</v>
      </c>
      <c r="U55" s="9">
        <v>-60</v>
      </c>
      <c r="V55" s="10"/>
      <c r="W55" s="9">
        <v>-30</v>
      </c>
      <c r="X55" s="9">
        <v>-30</v>
      </c>
      <c r="Y55" s="10"/>
      <c r="Z55" s="9">
        <v>-30</v>
      </c>
      <c r="AA55" s="10"/>
      <c r="AB55" s="9">
        <v>-60</v>
      </c>
      <c r="AC55" s="10"/>
      <c r="AD55" s="9">
        <v>-120</v>
      </c>
      <c r="AE55" s="9">
        <v>-240</v>
      </c>
      <c r="AF55" s="9">
        <v>-210</v>
      </c>
      <c r="AG55" s="9">
        <v>-30</v>
      </c>
      <c r="AH55" s="9">
        <v>-60</v>
      </c>
      <c r="AI55" s="9">
        <v>-90</v>
      </c>
      <c r="AJ55" s="10"/>
      <c r="AK55" s="9">
        <v>-90</v>
      </c>
      <c r="AL55" s="9">
        <v>-30</v>
      </c>
      <c r="AM55" s="10"/>
      <c r="AN55" s="10"/>
      <c r="AO55" s="9">
        <v>-30</v>
      </c>
      <c r="AP55" s="9">
        <v>-270</v>
      </c>
      <c r="AQ55" s="9">
        <v>-120</v>
      </c>
      <c r="AR55" s="9">
        <v>-30</v>
      </c>
      <c r="AS55" s="10"/>
      <c r="AT55" s="9">
        <v>-30</v>
      </c>
      <c r="AU55" s="9">
        <v>-30</v>
      </c>
      <c r="AV55" s="10"/>
      <c r="AW55" s="9">
        <v>-30</v>
      </c>
      <c r="AX55" s="9">
        <v>-60</v>
      </c>
      <c r="AY55" s="10"/>
      <c r="AZ55" s="10"/>
      <c r="BA55" s="10"/>
      <c r="BB55" s="8">
        <v>-2490</v>
      </c>
    </row>
    <row r="56" spans="1:54" ht="23.25" thickBot="1" x14ac:dyDescent="0.3">
      <c r="A56" s="4" t="s">
        <v>83</v>
      </c>
      <c r="B56" s="4" t="s">
        <v>67</v>
      </c>
      <c r="C56" s="4" t="s">
        <v>68</v>
      </c>
      <c r="D56" s="4" t="s">
        <v>111</v>
      </c>
      <c r="E56" s="4" t="s">
        <v>112</v>
      </c>
      <c r="F56" s="4" t="s">
        <v>60</v>
      </c>
      <c r="G56" s="4" t="s">
        <v>61</v>
      </c>
      <c r="H56" s="4" t="s">
        <v>113</v>
      </c>
      <c r="I56" s="7">
        <v>-800</v>
      </c>
      <c r="J56" s="7">
        <v>-1200</v>
      </c>
      <c r="K56" s="7">
        <v>-1700</v>
      </c>
      <c r="L56" s="7">
        <v>-1700</v>
      </c>
      <c r="M56" s="7">
        <v>-1200</v>
      </c>
      <c r="N56" s="7">
        <v>-1300</v>
      </c>
      <c r="O56" s="7">
        <v>-1400</v>
      </c>
      <c r="P56" s="7">
        <v>-700</v>
      </c>
      <c r="Q56" s="7">
        <v>-500</v>
      </c>
      <c r="R56" s="7">
        <v>-500</v>
      </c>
      <c r="S56" s="7">
        <v>-900</v>
      </c>
      <c r="T56" s="7">
        <v>-900</v>
      </c>
      <c r="U56" s="7">
        <v>-1700</v>
      </c>
      <c r="V56" s="7">
        <v>-1500</v>
      </c>
      <c r="W56" s="7">
        <v>-2200</v>
      </c>
      <c r="X56" s="7">
        <v>-700</v>
      </c>
      <c r="Y56" s="7">
        <v>-1400</v>
      </c>
      <c r="Z56" s="7">
        <v>-900</v>
      </c>
      <c r="AA56" s="7">
        <v>-600</v>
      </c>
      <c r="AB56" s="7">
        <v>-200</v>
      </c>
      <c r="AC56" s="7">
        <v>-500</v>
      </c>
      <c r="AD56" s="7">
        <v>-300</v>
      </c>
      <c r="AE56" s="7">
        <v>-900</v>
      </c>
      <c r="AF56" s="7">
        <v>-1200</v>
      </c>
      <c r="AG56" s="7">
        <v>-1800</v>
      </c>
      <c r="AH56" s="7">
        <v>-1100</v>
      </c>
      <c r="AI56" s="7">
        <v>-1800</v>
      </c>
      <c r="AJ56" s="7">
        <v>-1300</v>
      </c>
      <c r="AK56" s="7">
        <v>-1400</v>
      </c>
      <c r="AL56" s="7">
        <v>-1200</v>
      </c>
      <c r="AM56" s="7">
        <v>-500</v>
      </c>
      <c r="AN56" s="7">
        <v>-400</v>
      </c>
      <c r="AO56" s="7">
        <v>-400</v>
      </c>
      <c r="AP56" s="7">
        <v>-800</v>
      </c>
      <c r="AQ56" s="7">
        <v>-400</v>
      </c>
      <c r="AR56" s="7">
        <v>-1000</v>
      </c>
      <c r="AS56" s="7">
        <v>-1400</v>
      </c>
      <c r="AT56" s="7">
        <v>-1600</v>
      </c>
      <c r="AU56" s="7">
        <v>-1800</v>
      </c>
      <c r="AV56" s="7">
        <v>-100</v>
      </c>
      <c r="AW56" s="11"/>
      <c r="AX56" s="11"/>
      <c r="AY56" s="11"/>
      <c r="AZ56" s="11"/>
      <c r="BA56" s="11"/>
      <c r="BB56" s="8">
        <v>-41900</v>
      </c>
    </row>
    <row r="57" spans="1:54" ht="23.25" thickBot="1" x14ac:dyDescent="0.3">
      <c r="A57" s="4" t="s">
        <v>83</v>
      </c>
      <c r="B57" s="4" t="s">
        <v>67</v>
      </c>
      <c r="C57" s="4" t="s">
        <v>68</v>
      </c>
      <c r="D57" s="4" t="s">
        <v>114</v>
      </c>
      <c r="E57" s="4" t="s">
        <v>115</v>
      </c>
      <c r="F57" s="4" t="s">
        <v>60</v>
      </c>
      <c r="G57" s="4" t="s">
        <v>61</v>
      </c>
      <c r="H57" s="4" t="s">
        <v>116</v>
      </c>
      <c r="I57" s="10"/>
      <c r="J57" s="9">
        <v>-100</v>
      </c>
      <c r="K57" s="9">
        <v>-200</v>
      </c>
      <c r="L57" s="10"/>
      <c r="M57" s="10"/>
      <c r="N57" s="9">
        <v>-100</v>
      </c>
      <c r="O57" s="10"/>
      <c r="P57" s="10"/>
      <c r="Q57" s="10"/>
      <c r="R57" s="9">
        <v>-100</v>
      </c>
      <c r="S57" s="10"/>
      <c r="T57" s="10"/>
      <c r="U57" s="9">
        <v>-100</v>
      </c>
      <c r="V57" s="9">
        <v>-200</v>
      </c>
      <c r="W57" s="9">
        <v>-200</v>
      </c>
      <c r="X57" s="9">
        <v>-100</v>
      </c>
      <c r="Y57" s="9">
        <v>-200</v>
      </c>
      <c r="Z57" s="10"/>
      <c r="AA57" s="10"/>
      <c r="AB57" s="10"/>
      <c r="AC57" s="10"/>
      <c r="AD57" s="9">
        <v>-100</v>
      </c>
      <c r="AE57" s="9">
        <v>-200</v>
      </c>
      <c r="AF57" s="10"/>
      <c r="AG57" s="10"/>
      <c r="AH57" s="9">
        <v>-100</v>
      </c>
      <c r="AI57" s="10"/>
      <c r="AJ57" s="10"/>
      <c r="AK57" s="10"/>
      <c r="AL57" s="10"/>
      <c r="AM57" s="9">
        <v>-100</v>
      </c>
      <c r="AN57" s="10"/>
      <c r="AO57" s="10"/>
      <c r="AP57" s="10"/>
      <c r="AQ57" s="9">
        <v>-100</v>
      </c>
      <c r="AR57" s="10"/>
      <c r="AS57" s="10"/>
      <c r="AT57" s="9">
        <v>-200</v>
      </c>
      <c r="AU57" s="9">
        <v>-100</v>
      </c>
      <c r="AV57" s="10"/>
      <c r="AW57" s="10"/>
      <c r="AX57" s="10"/>
      <c r="AY57" s="10"/>
      <c r="AZ57" s="10"/>
      <c r="BA57" s="10"/>
      <c r="BB57" s="8">
        <v>-2200</v>
      </c>
    </row>
    <row r="58" spans="1:54" ht="23.25" thickBot="1" x14ac:dyDescent="0.3">
      <c r="A58" s="4" t="s">
        <v>83</v>
      </c>
      <c r="B58" s="4" t="s">
        <v>67</v>
      </c>
      <c r="C58" s="4" t="s">
        <v>68</v>
      </c>
      <c r="D58" s="4" t="s">
        <v>117</v>
      </c>
      <c r="E58" s="4" t="s">
        <v>118</v>
      </c>
      <c r="F58" s="4" t="s">
        <v>60</v>
      </c>
      <c r="G58" s="4" t="s">
        <v>61</v>
      </c>
      <c r="H58" s="4" t="s">
        <v>119</v>
      </c>
      <c r="I58" s="7">
        <v>-465</v>
      </c>
      <c r="J58" s="7">
        <v>-645</v>
      </c>
      <c r="K58" s="7">
        <v>-390</v>
      </c>
      <c r="L58" s="7">
        <v>-450</v>
      </c>
      <c r="M58" s="7">
        <v>-450</v>
      </c>
      <c r="N58" s="7">
        <v>-600</v>
      </c>
      <c r="O58" s="7">
        <v>-600</v>
      </c>
      <c r="P58" s="7">
        <v>-510</v>
      </c>
      <c r="Q58" s="7">
        <v>-390</v>
      </c>
      <c r="R58" s="7">
        <v>-465</v>
      </c>
      <c r="S58" s="7">
        <v>-690</v>
      </c>
      <c r="T58" s="7">
        <v>-630</v>
      </c>
      <c r="U58" s="7">
        <v>-465</v>
      </c>
      <c r="V58" s="7">
        <v>-555</v>
      </c>
      <c r="W58" s="7">
        <v>-510</v>
      </c>
      <c r="X58" s="7">
        <v>-630</v>
      </c>
      <c r="Y58" s="7">
        <v>-360</v>
      </c>
      <c r="Z58" s="7">
        <v>-540</v>
      </c>
      <c r="AA58" s="7">
        <v>-630</v>
      </c>
      <c r="AB58" s="7">
        <v>-510</v>
      </c>
      <c r="AC58" s="7">
        <v>-345</v>
      </c>
      <c r="AD58" s="7">
        <v>-330</v>
      </c>
      <c r="AE58" s="7">
        <v>-555</v>
      </c>
      <c r="AF58" s="7">
        <v>-510</v>
      </c>
      <c r="AG58" s="7">
        <v>-600</v>
      </c>
      <c r="AH58" s="7">
        <v>-570</v>
      </c>
      <c r="AI58" s="7">
        <v>-405</v>
      </c>
      <c r="AJ58" s="7">
        <v>-645</v>
      </c>
      <c r="AK58" s="7">
        <v>-405</v>
      </c>
      <c r="AL58" s="7">
        <v>-690</v>
      </c>
      <c r="AM58" s="7">
        <v>-465</v>
      </c>
      <c r="AN58" s="7">
        <v>-495</v>
      </c>
      <c r="AO58" s="7">
        <v>-495</v>
      </c>
      <c r="AP58" s="7">
        <v>-540</v>
      </c>
      <c r="AQ58" s="7">
        <v>-585</v>
      </c>
      <c r="AR58" s="7">
        <v>-600</v>
      </c>
      <c r="AS58" s="7">
        <v>-840</v>
      </c>
      <c r="AT58" s="7">
        <v>-780</v>
      </c>
      <c r="AU58" s="7">
        <v>-780</v>
      </c>
      <c r="AV58" s="7">
        <v>-615</v>
      </c>
      <c r="AW58" s="7">
        <v>-390</v>
      </c>
      <c r="AX58" s="7">
        <v>-375</v>
      </c>
      <c r="AY58" s="7">
        <v>-315</v>
      </c>
      <c r="AZ58" s="7">
        <v>-540</v>
      </c>
      <c r="BA58" s="7">
        <v>-210</v>
      </c>
      <c r="BB58" s="8">
        <v>-23565</v>
      </c>
    </row>
    <row r="59" spans="1:54" ht="23.25" thickBot="1" x14ac:dyDescent="0.3">
      <c r="A59" s="4" t="s">
        <v>83</v>
      </c>
      <c r="B59" s="4" t="s">
        <v>67</v>
      </c>
      <c r="C59" s="4" t="s">
        <v>68</v>
      </c>
      <c r="D59" s="4" t="s">
        <v>120</v>
      </c>
      <c r="E59" s="4" t="s">
        <v>121</v>
      </c>
      <c r="F59" s="4" t="s">
        <v>60</v>
      </c>
      <c r="G59" s="4" t="s">
        <v>61</v>
      </c>
      <c r="H59" s="4" t="s">
        <v>122</v>
      </c>
      <c r="I59" s="9">
        <v>-69</v>
      </c>
      <c r="J59" s="9">
        <v>-68</v>
      </c>
      <c r="K59" s="9">
        <v>-68</v>
      </c>
      <c r="L59" s="9">
        <v>-68</v>
      </c>
      <c r="M59" s="9">
        <v>-67</v>
      </c>
      <c r="N59" s="9">
        <v>-68</v>
      </c>
      <c r="O59" s="9">
        <v>-68</v>
      </c>
      <c r="P59" s="9">
        <v>-68</v>
      </c>
      <c r="Q59" s="9">
        <v>-68</v>
      </c>
      <c r="R59" s="9">
        <v>-74</v>
      </c>
      <c r="S59" s="9">
        <v>-69</v>
      </c>
      <c r="T59" s="9">
        <v>-69</v>
      </c>
      <c r="U59" s="9">
        <v>-81</v>
      </c>
      <c r="V59" s="9">
        <v>-71</v>
      </c>
      <c r="W59" s="9">
        <v>-71</v>
      </c>
      <c r="X59" s="9">
        <v>-71</v>
      </c>
      <c r="Y59" s="9">
        <v>-69</v>
      </c>
      <c r="Z59" s="9">
        <v>-69</v>
      </c>
      <c r="AA59" s="9">
        <v>-69</v>
      </c>
      <c r="AB59" s="9">
        <v>-69</v>
      </c>
      <c r="AC59" s="9">
        <v>-69</v>
      </c>
      <c r="AD59" s="9">
        <v>-69</v>
      </c>
      <c r="AE59" s="9">
        <v>-86</v>
      </c>
      <c r="AF59" s="9">
        <v>-72</v>
      </c>
      <c r="AG59" s="9">
        <v>-72</v>
      </c>
      <c r="AH59" s="9">
        <v>-69</v>
      </c>
      <c r="AI59" s="9">
        <v>-66</v>
      </c>
      <c r="AJ59" s="9">
        <v>-66</v>
      </c>
      <c r="AK59" s="9">
        <v>-66</v>
      </c>
      <c r="AL59" s="9">
        <v>-66</v>
      </c>
      <c r="AM59" s="9">
        <v>-66</v>
      </c>
      <c r="AN59" s="9">
        <v>-46</v>
      </c>
      <c r="AO59" s="9">
        <v>-46</v>
      </c>
      <c r="AP59" s="9">
        <v>-46</v>
      </c>
      <c r="AQ59" s="9">
        <v>-46</v>
      </c>
      <c r="AR59" s="9">
        <v>-46</v>
      </c>
      <c r="AS59" s="9">
        <v>-46</v>
      </c>
      <c r="AT59" s="9">
        <v>-46</v>
      </c>
      <c r="AU59" s="9">
        <v>-42</v>
      </c>
      <c r="AV59" s="9">
        <v>-42</v>
      </c>
      <c r="AW59" s="9">
        <v>-41</v>
      </c>
      <c r="AX59" s="9">
        <v>-41</v>
      </c>
      <c r="AY59" s="9">
        <v>-41</v>
      </c>
      <c r="AZ59" s="9">
        <v>-41</v>
      </c>
      <c r="BA59" s="9">
        <v>-40</v>
      </c>
      <c r="BB59" s="8">
        <v>-2771</v>
      </c>
    </row>
    <row r="60" spans="1:54" ht="23.25" thickBot="1" x14ac:dyDescent="0.3">
      <c r="A60" s="4" t="s">
        <v>83</v>
      </c>
      <c r="B60" s="4" t="s">
        <v>69</v>
      </c>
      <c r="C60" s="4" t="s">
        <v>70</v>
      </c>
      <c r="D60" s="4" t="s">
        <v>90</v>
      </c>
      <c r="E60" s="4" t="s">
        <v>91</v>
      </c>
      <c r="F60" s="4" t="s">
        <v>60</v>
      </c>
      <c r="G60" s="4" t="s">
        <v>61</v>
      </c>
      <c r="H60" s="4" t="s">
        <v>92</v>
      </c>
      <c r="I60" s="7">
        <v>-177.5</v>
      </c>
      <c r="J60" s="7">
        <v>-225</v>
      </c>
      <c r="K60" s="7">
        <v>-247.5</v>
      </c>
      <c r="L60" s="7">
        <v>-185</v>
      </c>
      <c r="M60" s="7">
        <v>-195</v>
      </c>
      <c r="N60" s="7">
        <v>-162.5</v>
      </c>
      <c r="O60" s="7">
        <v>-132.5</v>
      </c>
      <c r="P60" s="7">
        <v>-137.5</v>
      </c>
      <c r="Q60" s="7">
        <v>-127.5</v>
      </c>
      <c r="R60" s="7">
        <v>-122.5</v>
      </c>
      <c r="S60" s="7">
        <v>-85</v>
      </c>
      <c r="T60" s="7">
        <v>-100</v>
      </c>
      <c r="U60" s="7">
        <v>-150</v>
      </c>
      <c r="V60" s="7">
        <v>-172.5</v>
      </c>
      <c r="W60" s="7">
        <v>-202.5</v>
      </c>
      <c r="X60" s="7">
        <v>-145</v>
      </c>
      <c r="Y60" s="7">
        <v>-155</v>
      </c>
      <c r="Z60" s="7">
        <v>-117.5</v>
      </c>
      <c r="AA60" s="7">
        <v>-120</v>
      </c>
      <c r="AB60" s="7">
        <v>-95</v>
      </c>
      <c r="AC60" s="7">
        <v>-110</v>
      </c>
      <c r="AD60" s="7">
        <v>-117.5</v>
      </c>
      <c r="AE60" s="7">
        <v>-92.5</v>
      </c>
      <c r="AF60" s="7">
        <v>-130</v>
      </c>
      <c r="AG60" s="7">
        <v>-190</v>
      </c>
      <c r="AH60" s="7">
        <v>-167.5</v>
      </c>
      <c r="AI60" s="7">
        <v>-177.5</v>
      </c>
      <c r="AJ60" s="7">
        <v>-185</v>
      </c>
      <c r="AK60" s="7">
        <v>-182.5</v>
      </c>
      <c r="AL60" s="7">
        <v>-115</v>
      </c>
      <c r="AM60" s="7">
        <v>-135</v>
      </c>
      <c r="AN60" s="7">
        <v>-110</v>
      </c>
      <c r="AO60" s="7">
        <v>-125</v>
      </c>
      <c r="AP60" s="7">
        <v>-120</v>
      </c>
      <c r="AQ60" s="7">
        <v>-87.5</v>
      </c>
      <c r="AR60" s="7">
        <v>-115</v>
      </c>
      <c r="AS60" s="7">
        <v>-125</v>
      </c>
      <c r="AT60" s="7">
        <v>-172.5</v>
      </c>
      <c r="AU60" s="7">
        <v>-167.5</v>
      </c>
      <c r="AV60" s="7">
        <v>-85</v>
      </c>
      <c r="AW60" s="7">
        <v>-55</v>
      </c>
      <c r="AX60" s="7">
        <v>-40</v>
      </c>
      <c r="AY60" s="7">
        <v>-45</v>
      </c>
      <c r="AZ60" s="7">
        <v>-70</v>
      </c>
      <c r="BA60" s="7">
        <v>-50</v>
      </c>
      <c r="BB60" s="8">
        <v>-6025</v>
      </c>
    </row>
    <row r="61" spans="1:54" ht="23.25" thickBot="1" x14ac:dyDescent="0.3">
      <c r="A61" s="4" t="s">
        <v>83</v>
      </c>
      <c r="B61" s="4" t="s">
        <v>69</v>
      </c>
      <c r="C61" s="4" t="s">
        <v>70</v>
      </c>
      <c r="D61" s="4" t="s">
        <v>93</v>
      </c>
      <c r="E61" s="4" t="s">
        <v>94</v>
      </c>
      <c r="F61" s="4" t="s">
        <v>60</v>
      </c>
      <c r="G61" s="4" t="s">
        <v>61</v>
      </c>
      <c r="H61" s="4" t="s">
        <v>95</v>
      </c>
      <c r="I61" s="9">
        <v>-1280</v>
      </c>
      <c r="J61" s="9">
        <v>-1840</v>
      </c>
      <c r="K61" s="9">
        <v>-1900</v>
      </c>
      <c r="L61" s="9">
        <v>-2060</v>
      </c>
      <c r="M61" s="9">
        <v>-2220</v>
      </c>
      <c r="N61" s="9">
        <v>-2320</v>
      </c>
      <c r="O61" s="9">
        <v>-2000</v>
      </c>
      <c r="P61" s="9">
        <v>-1660</v>
      </c>
      <c r="Q61" s="9">
        <v>-1400</v>
      </c>
      <c r="R61" s="9">
        <v>-880</v>
      </c>
      <c r="S61" s="9">
        <v>-700</v>
      </c>
      <c r="T61" s="9">
        <v>-1080</v>
      </c>
      <c r="U61" s="9">
        <v>-1540</v>
      </c>
      <c r="V61" s="9">
        <v>-1860</v>
      </c>
      <c r="W61" s="9">
        <v>-2160</v>
      </c>
      <c r="X61" s="9">
        <v>-1980</v>
      </c>
      <c r="Y61" s="9">
        <v>-2300</v>
      </c>
      <c r="Z61" s="9">
        <v>-2000</v>
      </c>
      <c r="AA61" s="9">
        <v>-1740</v>
      </c>
      <c r="AB61" s="9">
        <v>-1220</v>
      </c>
      <c r="AC61" s="9">
        <v>-1100</v>
      </c>
      <c r="AD61" s="9">
        <v>-860</v>
      </c>
      <c r="AE61" s="9">
        <v>-720</v>
      </c>
      <c r="AF61" s="9">
        <v>-760</v>
      </c>
      <c r="AG61" s="9">
        <v>-1620</v>
      </c>
      <c r="AH61" s="9">
        <v>-1380</v>
      </c>
      <c r="AI61" s="9">
        <v>-2540</v>
      </c>
      <c r="AJ61" s="9">
        <v>-1840</v>
      </c>
      <c r="AK61" s="9">
        <v>-2280</v>
      </c>
      <c r="AL61" s="9">
        <v>-1820</v>
      </c>
      <c r="AM61" s="9">
        <v>-1240</v>
      </c>
      <c r="AN61" s="9">
        <v>-1340</v>
      </c>
      <c r="AO61" s="9">
        <v>-980</v>
      </c>
      <c r="AP61" s="9">
        <v>-660</v>
      </c>
      <c r="AQ61" s="9">
        <v>-660</v>
      </c>
      <c r="AR61" s="9">
        <v>-1100</v>
      </c>
      <c r="AS61" s="9">
        <v>-1740</v>
      </c>
      <c r="AT61" s="9">
        <v>-1540</v>
      </c>
      <c r="AU61" s="9">
        <v>-1520</v>
      </c>
      <c r="AV61" s="10"/>
      <c r="AW61" s="10"/>
      <c r="AX61" s="10"/>
      <c r="AY61" s="10"/>
      <c r="AZ61" s="10"/>
      <c r="BA61" s="10"/>
      <c r="BB61" s="8">
        <v>-59840</v>
      </c>
    </row>
    <row r="62" spans="1:54" ht="23.25" thickBot="1" x14ac:dyDescent="0.3">
      <c r="A62" s="4" t="s">
        <v>83</v>
      </c>
      <c r="B62" s="4" t="s">
        <v>69</v>
      </c>
      <c r="C62" s="4" t="s">
        <v>70</v>
      </c>
      <c r="D62" s="4" t="s">
        <v>96</v>
      </c>
      <c r="E62" s="4" t="s">
        <v>97</v>
      </c>
      <c r="F62" s="4" t="s">
        <v>60</v>
      </c>
      <c r="G62" s="4" t="s">
        <v>61</v>
      </c>
      <c r="H62" s="4" t="s">
        <v>98</v>
      </c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7">
        <v>-696.79</v>
      </c>
      <c r="W62" s="11"/>
      <c r="X62" s="11"/>
      <c r="Y62" s="11"/>
      <c r="Z62" s="11"/>
      <c r="AA62" s="11"/>
      <c r="AB62" s="11"/>
      <c r="AC62" s="7">
        <v>-655.27</v>
      </c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8">
        <v>-1352.06</v>
      </c>
    </row>
    <row r="63" spans="1:54" ht="23.25" thickBot="1" x14ac:dyDescent="0.3">
      <c r="A63" s="4" t="s">
        <v>83</v>
      </c>
      <c r="B63" s="4" t="s">
        <v>69</v>
      </c>
      <c r="C63" s="4" t="s">
        <v>70</v>
      </c>
      <c r="D63" s="4" t="s">
        <v>99</v>
      </c>
      <c r="E63" s="4" t="s">
        <v>100</v>
      </c>
      <c r="F63" s="4" t="s">
        <v>60</v>
      </c>
      <c r="G63" s="4" t="s">
        <v>61</v>
      </c>
      <c r="H63" s="4" t="s">
        <v>101</v>
      </c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9">
        <v>-80</v>
      </c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9">
        <v>-80</v>
      </c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8">
        <v>-160</v>
      </c>
    </row>
    <row r="64" spans="1:54" ht="23.25" thickBot="1" x14ac:dyDescent="0.3">
      <c r="A64" s="4" t="s">
        <v>83</v>
      </c>
      <c r="B64" s="4" t="s">
        <v>69</v>
      </c>
      <c r="C64" s="4" t="s">
        <v>70</v>
      </c>
      <c r="D64" s="4" t="s">
        <v>102</v>
      </c>
      <c r="E64" s="4" t="s">
        <v>103</v>
      </c>
      <c r="F64" s="4" t="s">
        <v>60</v>
      </c>
      <c r="G64" s="4" t="s">
        <v>61</v>
      </c>
      <c r="H64" s="4" t="s">
        <v>104</v>
      </c>
      <c r="I64" s="7">
        <v>-780</v>
      </c>
      <c r="J64" s="7">
        <v>-720</v>
      </c>
      <c r="K64" s="7">
        <v>-900</v>
      </c>
      <c r="L64" s="7">
        <v>-990</v>
      </c>
      <c r="M64" s="7">
        <v>-690</v>
      </c>
      <c r="N64" s="7">
        <v>-930</v>
      </c>
      <c r="O64" s="7">
        <v>-810</v>
      </c>
      <c r="P64" s="7">
        <v>-940</v>
      </c>
      <c r="Q64" s="7">
        <v>-600</v>
      </c>
      <c r="R64" s="7">
        <v>-810</v>
      </c>
      <c r="S64" s="7">
        <v>-840</v>
      </c>
      <c r="T64" s="7">
        <v>-570</v>
      </c>
      <c r="U64" s="7">
        <v>-760</v>
      </c>
      <c r="V64" s="7">
        <v>-940</v>
      </c>
      <c r="W64" s="7">
        <v>-1500</v>
      </c>
      <c r="X64" s="7">
        <v>-750</v>
      </c>
      <c r="Y64" s="7">
        <v>-990</v>
      </c>
      <c r="Z64" s="7">
        <v>-720</v>
      </c>
      <c r="AA64" s="7">
        <v>-360</v>
      </c>
      <c r="AB64" s="7">
        <v>-570</v>
      </c>
      <c r="AC64" s="7">
        <v>-450</v>
      </c>
      <c r="AD64" s="7">
        <v>-1030</v>
      </c>
      <c r="AE64" s="7">
        <v>-810</v>
      </c>
      <c r="AF64" s="7">
        <v>-630</v>
      </c>
      <c r="AG64" s="7">
        <v>-850</v>
      </c>
      <c r="AH64" s="7">
        <v>-780</v>
      </c>
      <c r="AI64" s="7">
        <v>-850</v>
      </c>
      <c r="AJ64" s="7">
        <v>-660</v>
      </c>
      <c r="AK64" s="7">
        <v>-1230</v>
      </c>
      <c r="AL64" s="7">
        <v>-690</v>
      </c>
      <c r="AM64" s="7">
        <v>-720</v>
      </c>
      <c r="AN64" s="7">
        <v>-690</v>
      </c>
      <c r="AO64" s="7">
        <v>-570</v>
      </c>
      <c r="AP64" s="7">
        <v>-870</v>
      </c>
      <c r="AQ64" s="7">
        <v>-1020</v>
      </c>
      <c r="AR64" s="7">
        <v>-660</v>
      </c>
      <c r="AS64" s="7">
        <v>-780</v>
      </c>
      <c r="AT64" s="7">
        <v>-690</v>
      </c>
      <c r="AU64" s="7">
        <v>-540</v>
      </c>
      <c r="AV64" s="7">
        <v>-300</v>
      </c>
      <c r="AW64" s="7">
        <v>-60</v>
      </c>
      <c r="AX64" s="11"/>
      <c r="AY64" s="11"/>
      <c r="AZ64" s="7">
        <v>-30</v>
      </c>
      <c r="BA64" s="11"/>
      <c r="BB64" s="8">
        <v>-31080</v>
      </c>
    </row>
    <row r="65" spans="1:54" ht="23.25" thickBot="1" x14ac:dyDescent="0.3">
      <c r="A65" s="4" t="s">
        <v>83</v>
      </c>
      <c r="B65" s="4" t="s">
        <v>69</v>
      </c>
      <c r="C65" s="4" t="s">
        <v>70</v>
      </c>
      <c r="D65" s="4" t="s">
        <v>108</v>
      </c>
      <c r="E65" s="4" t="s">
        <v>109</v>
      </c>
      <c r="F65" s="4" t="s">
        <v>60</v>
      </c>
      <c r="G65" s="4" t="s">
        <v>61</v>
      </c>
      <c r="H65" s="4" t="s">
        <v>110</v>
      </c>
      <c r="I65" s="9">
        <v>-210</v>
      </c>
      <c r="J65" s="9">
        <v>-60</v>
      </c>
      <c r="K65" s="10"/>
      <c r="L65" s="9">
        <v>-30</v>
      </c>
      <c r="M65" s="10"/>
      <c r="N65" s="9">
        <v>-90</v>
      </c>
      <c r="O65" s="9">
        <v>-30</v>
      </c>
      <c r="P65" s="10"/>
      <c r="Q65" s="10"/>
      <c r="R65" s="9">
        <v>-210</v>
      </c>
      <c r="S65" s="9">
        <v>-420</v>
      </c>
      <c r="T65" s="9">
        <v>-150</v>
      </c>
      <c r="U65" s="9">
        <v>-120</v>
      </c>
      <c r="V65" s="10"/>
      <c r="W65" s="9">
        <v>-90</v>
      </c>
      <c r="X65" s="10"/>
      <c r="Y65" s="10"/>
      <c r="Z65" s="10"/>
      <c r="AA65" s="9">
        <v>-30</v>
      </c>
      <c r="AB65" s="10"/>
      <c r="AC65" s="9">
        <v>-60</v>
      </c>
      <c r="AD65" s="9">
        <v>-90</v>
      </c>
      <c r="AE65" s="9">
        <v>-420</v>
      </c>
      <c r="AF65" s="9">
        <v>-420</v>
      </c>
      <c r="AG65" s="9">
        <v>-30</v>
      </c>
      <c r="AH65" s="9">
        <v>-60</v>
      </c>
      <c r="AI65" s="10"/>
      <c r="AJ65" s="10"/>
      <c r="AK65" s="9">
        <v>-60</v>
      </c>
      <c r="AL65" s="10"/>
      <c r="AM65" s="9">
        <v>-150</v>
      </c>
      <c r="AN65" s="9">
        <v>-60</v>
      </c>
      <c r="AO65" s="10"/>
      <c r="AP65" s="9">
        <v>-120</v>
      </c>
      <c r="AQ65" s="9">
        <v>-360</v>
      </c>
      <c r="AR65" s="9">
        <v>-120</v>
      </c>
      <c r="AS65" s="9">
        <v>-60</v>
      </c>
      <c r="AT65" s="10"/>
      <c r="AU65" s="10"/>
      <c r="AV65" s="9">
        <v>-30</v>
      </c>
      <c r="AW65" s="9">
        <v>-30</v>
      </c>
      <c r="AX65" s="9">
        <v>-30</v>
      </c>
      <c r="AY65" s="9">
        <v>-30</v>
      </c>
      <c r="AZ65" s="10"/>
      <c r="BA65" s="9">
        <v>-30</v>
      </c>
      <c r="BB65" s="8">
        <v>-3600</v>
      </c>
    </row>
    <row r="66" spans="1:54" ht="23.25" thickBot="1" x14ac:dyDescent="0.3">
      <c r="A66" s="4" t="s">
        <v>83</v>
      </c>
      <c r="B66" s="4" t="s">
        <v>69</v>
      </c>
      <c r="C66" s="4" t="s">
        <v>70</v>
      </c>
      <c r="D66" s="4" t="s">
        <v>111</v>
      </c>
      <c r="E66" s="4" t="s">
        <v>112</v>
      </c>
      <c r="F66" s="4" t="s">
        <v>60</v>
      </c>
      <c r="G66" s="4" t="s">
        <v>61</v>
      </c>
      <c r="H66" s="4" t="s">
        <v>113</v>
      </c>
      <c r="I66" s="7">
        <v>-1200</v>
      </c>
      <c r="J66" s="7">
        <v>-1100</v>
      </c>
      <c r="K66" s="7">
        <v>-1500</v>
      </c>
      <c r="L66" s="7">
        <v>-1400</v>
      </c>
      <c r="M66" s="7">
        <v>-600</v>
      </c>
      <c r="N66" s="7">
        <v>-1000</v>
      </c>
      <c r="O66" s="7">
        <v>-600</v>
      </c>
      <c r="P66" s="7">
        <v>-500</v>
      </c>
      <c r="Q66" s="7">
        <v>-200</v>
      </c>
      <c r="R66" s="7">
        <v>-500</v>
      </c>
      <c r="S66" s="7">
        <v>-1100</v>
      </c>
      <c r="T66" s="7">
        <v>-300</v>
      </c>
      <c r="U66" s="7">
        <v>-1100</v>
      </c>
      <c r="V66" s="7">
        <v>-700</v>
      </c>
      <c r="W66" s="7">
        <v>-1000</v>
      </c>
      <c r="X66" s="7">
        <v>-1000</v>
      </c>
      <c r="Y66" s="7">
        <v>-900</v>
      </c>
      <c r="Z66" s="7">
        <v>-1100</v>
      </c>
      <c r="AA66" s="7">
        <v>-900</v>
      </c>
      <c r="AB66" s="7">
        <v>-300</v>
      </c>
      <c r="AC66" s="7">
        <v>-300</v>
      </c>
      <c r="AD66" s="7">
        <v>-300</v>
      </c>
      <c r="AE66" s="7">
        <v>-600</v>
      </c>
      <c r="AF66" s="7">
        <v>-1000</v>
      </c>
      <c r="AG66" s="7">
        <v>-700</v>
      </c>
      <c r="AH66" s="7">
        <v>-1500</v>
      </c>
      <c r="AI66" s="7">
        <v>-700</v>
      </c>
      <c r="AJ66" s="7">
        <v>-800</v>
      </c>
      <c r="AK66" s="7">
        <v>-1100</v>
      </c>
      <c r="AL66" s="7">
        <v>-400</v>
      </c>
      <c r="AM66" s="7">
        <v>-400</v>
      </c>
      <c r="AN66" s="7">
        <v>-100</v>
      </c>
      <c r="AO66" s="7">
        <v>-300</v>
      </c>
      <c r="AP66" s="7">
        <v>-400</v>
      </c>
      <c r="AQ66" s="7">
        <v>-600</v>
      </c>
      <c r="AR66" s="7">
        <v>-1500</v>
      </c>
      <c r="AS66" s="7">
        <v>-1300</v>
      </c>
      <c r="AT66" s="7">
        <v>-1700</v>
      </c>
      <c r="AU66" s="7">
        <v>-1100</v>
      </c>
      <c r="AV66" s="11"/>
      <c r="AW66" s="11"/>
      <c r="AX66" s="11"/>
      <c r="AY66" s="11"/>
      <c r="AZ66" s="11"/>
      <c r="BA66" s="11"/>
      <c r="BB66" s="8">
        <v>-31800</v>
      </c>
    </row>
    <row r="67" spans="1:54" ht="23.25" thickBot="1" x14ac:dyDescent="0.3">
      <c r="A67" s="4" t="s">
        <v>83</v>
      </c>
      <c r="B67" s="4" t="s">
        <v>69</v>
      </c>
      <c r="C67" s="4" t="s">
        <v>70</v>
      </c>
      <c r="D67" s="4" t="s">
        <v>114</v>
      </c>
      <c r="E67" s="4" t="s">
        <v>115</v>
      </c>
      <c r="F67" s="4" t="s">
        <v>60</v>
      </c>
      <c r="G67" s="4" t="s">
        <v>61</v>
      </c>
      <c r="H67" s="4" t="s">
        <v>116</v>
      </c>
      <c r="I67" s="9">
        <v>-100</v>
      </c>
      <c r="J67" s="9">
        <v>-100</v>
      </c>
      <c r="K67" s="9">
        <v>-100</v>
      </c>
      <c r="L67" s="10"/>
      <c r="M67" s="10"/>
      <c r="N67" s="9">
        <v>-200</v>
      </c>
      <c r="O67" s="10"/>
      <c r="P67" s="10"/>
      <c r="Q67" s="10"/>
      <c r="R67" s="10"/>
      <c r="S67" s="10"/>
      <c r="T67" s="10"/>
      <c r="U67" s="9">
        <v>-100</v>
      </c>
      <c r="V67" s="10"/>
      <c r="W67" s="10"/>
      <c r="X67" s="10"/>
      <c r="Y67" s="9">
        <v>-100</v>
      </c>
      <c r="Z67" s="10"/>
      <c r="AA67" s="10"/>
      <c r="AB67" s="10"/>
      <c r="AC67" s="10"/>
      <c r="AD67" s="10"/>
      <c r="AE67" s="10"/>
      <c r="AF67" s="9">
        <v>-100</v>
      </c>
      <c r="AG67" s="10"/>
      <c r="AH67" s="10"/>
      <c r="AI67" s="10"/>
      <c r="AJ67" s="10"/>
      <c r="AK67" s="10"/>
      <c r="AL67" s="9">
        <v>-200</v>
      </c>
      <c r="AM67" s="10"/>
      <c r="AN67" s="10"/>
      <c r="AO67" s="9">
        <v>-100</v>
      </c>
      <c r="AP67" s="10"/>
      <c r="AQ67" s="10"/>
      <c r="AR67" s="9">
        <v>-100</v>
      </c>
      <c r="AS67" s="10"/>
      <c r="AT67" s="9">
        <v>-100</v>
      </c>
      <c r="AU67" s="10"/>
      <c r="AV67" s="10"/>
      <c r="AW67" s="10"/>
      <c r="AX67" s="10"/>
      <c r="AY67" s="10"/>
      <c r="AZ67" s="10"/>
      <c r="BA67" s="10"/>
      <c r="BB67" s="8">
        <v>-1300</v>
      </c>
    </row>
    <row r="68" spans="1:54" ht="23.25" thickBot="1" x14ac:dyDescent="0.3">
      <c r="A68" s="4" t="s">
        <v>83</v>
      </c>
      <c r="B68" s="4" t="s">
        <v>69</v>
      </c>
      <c r="C68" s="4" t="s">
        <v>70</v>
      </c>
      <c r="D68" s="4" t="s">
        <v>117</v>
      </c>
      <c r="E68" s="4" t="s">
        <v>118</v>
      </c>
      <c r="F68" s="4" t="s">
        <v>60</v>
      </c>
      <c r="G68" s="4" t="s">
        <v>61</v>
      </c>
      <c r="H68" s="4" t="s">
        <v>119</v>
      </c>
      <c r="I68" s="7">
        <v>-360</v>
      </c>
      <c r="J68" s="7">
        <v>-420</v>
      </c>
      <c r="K68" s="7">
        <v>-765</v>
      </c>
      <c r="L68" s="7">
        <v>-540</v>
      </c>
      <c r="M68" s="7">
        <v>-510</v>
      </c>
      <c r="N68" s="7">
        <v>-360</v>
      </c>
      <c r="O68" s="7">
        <v>-420</v>
      </c>
      <c r="P68" s="7">
        <v>-570</v>
      </c>
      <c r="Q68" s="7">
        <v>-450</v>
      </c>
      <c r="R68" s="7">
        <v>-315</v>
      </c>
      <c r="S68" s="7">
        <v>-390</v>
      </c>
      <c r="T68" s="7">
        <v>-375</v>
      </c>
      <c r="U68" s="7">
        <v>-495</v>
      </c>
      <c r="V68" s="7">
        <v>-435</v>
      </c>
      <c r="W68" s="7">
        <v>-675</v>
      </c>
      <c r="X68" s="7">
        <v>-690</v>
      </c>
      <c r="Y68" s="7">
        <v>-600</v>
      </c>
      <c r="Z68" s="7">
        <v>-375</v>
      </c>
      <c r="AA68" s="7">
        <v>-345</v>
      </c>
      <c r="AB68" s="7">
        <v>-435</v>
      </c>
      <c r="AC68" s="7">
        <v>-420</v>
      </c>
      <c r="AD68" s="7">
        <v>-345</v>
      </c>
      <c r="AE68" s="7">
        <v>-435</v>
      </c>
      <c r="AF68" s="7">
        <v>-540</v>
      </c>
      <c r="AG68" s="7">
        <v>-780</v>
      </c>
      <c r="AH68" s="7">
        <v>-705</v>
      </c>
      <c r="AI68" s="7">
        <v>-600</v>
      </c>
      <c r="AJ68" s="7">
        <v>-690</v>
      </c>
      <c r="AK68" s="7">
        <v>-510</v>
      </c>
      <c r="AL68" s="7">
        <v>-480</v>
      </c>
      <c r="AM68" s="7">
        <v>-375</v>
      </c>
      <c r="AN68" s="7">
        <v>-570</v>
      </c>
      <c r="AO68" s="7">
        <v>-285</v>
      </c>
      <c r="AP68" s="7">
        <v>-375</v>
      </c>
      <c r="AQ68" s="7">
        <v>-435</v>
      </c>
      <c r="AR68" s="7">
        <v>-525</v>
      </c>
      <c r="AS68" s="7">
        <v>-645</v>
      </c>
      <c r="AT68" s="7">
        <v>-810</v>
      </c>
      <c r="AU68" s="7">
        <v>-630</v>
      </c>
      <c r="AV68" s="7">
        <v>-765</v>
      </c>
      <c r="AW68" s="7">
        <v>-450</v>
      </c>
      <c r="AX68" s="7">
        <v>-435</v>
      </c>
      <c r="AY68" s="7">
        <v>-375</v>
      </c>
      <c r="AZ68" s="7">
        <v>-255</v>
      </c>
      <c r="BA68" s="7">
        <v>-300</v>
      </c>
      <c r="BB68" s="8">
        <v>-22260</v>
      </c>
    </row>
    <row r="69" spans="1:54" ht="23.25" thickBot="1" x14ac:dyDescent="0.3">
      <c r="A69" s="4" t="s">
        <v>83</v>
      </c>
      <c r="B69" s="4" t="s">
        <v>69</v>
      </c>
      <c r="C69" s="4" t="s">
        <v>70</v>
      </c>
      <c r="D69" s="4" t="s">
        <v>120</v>
      </c>
      <c r="E69" s="4" t="s">
        <v>121</v>
      </c>
      <c r="F69" s="4" t="s">
        <v>60</v>
      </c>
      <c r="G69" s="4" t="s">
        <v>61</v>
      </c>
      <c r="H69" s="4" t="s">
        <v>122</v>
      </c>
      <c r="I69" s="9">
        <v>-98</v>
      </c>
      <c r="J69" s="9">
        <v>-94</v>
      </c>
      <c r="K69" s="9">
        <v>-94</v>
      </c>
      <c r="L69" s="9">
        <v>-94</v>
      </c>
      <c r="M69" s="9">
        <v>-79</v>
      </c>
      <c r="N69" s="9">
        <v>-94</v>
      </c>
      <c r="O69" s="9">
        <v>-94</v>
      </c>
      <c r="P69" s="9">
        <v>-129</v>
      </c>
      <c r="Q69" s="9">
        <v>-99</v>
      </c>
      <c r="R69" s="9">
        <v>-98</v>
      </c>
      <c r="S69" s="9">
        <v>-98</v>
      </c>
      <c r="T69" s="9">
        <v>-98</v>
      </c>
      <c r="U69" s="9">
        <v>-98</v>
      </c>
      <c r="V69" s="9">
        <v>-98</v>
      </c>
      <c r="W69" s="9">
        <v>-94</v>
      </c>
      <c r="X69" s="9">
        <v>-96</v>
      </c>
      <c r="Y69" s="9">
        <v>-95</v>
      </c>
      <c r="Z69" s="9">
        <v>-101</v>
      </c>
      <c r="AA69" s="9">
        <v>-92</v>
      </c>
      <c r="AB69" s="9">
        <v>-96</v>
      </c>
      <c r="AC69" s="9">
        <v>-92</v>
      </c>
      <c r="AD69" s="9">
        <v>-87</v>
      </c>
      <c r="AE69" s="9">
        <v>-92</v>
      </c>
      <c r="AF69" s="9">
        <v>-92</v>
      </c>
      <c r="AG69" s="9">
        <v>-98</v>
      </c>
      <c r="AH69" s="9">
        <v>-93</v>
      </c>
      <c r="AI69" s="9">
        <v>-164</v>
      </c>
      <c r="AJ69" s="9">
        <v>-105</v>
      </c>
      <c r="AK69" s="9">
        <v>-103</v>
      </c>
      <c r="AL69" s="9">
        <v>-105</v>
      </c>
      <c r="AM69" s="9">
        <v>-105</v>
      </c>
      <c r="AN69" s="9">
        <v>-105</v>
      </c>
      <c r="AO69" s="9">
        <v>-327</v>
      </c>
      <c r="AP69" s="9">
        <v>-142</v>
      </c>
      <c r="AQ69" s="9">
        <v>-142</v>
      </c>
      <c r="AR69" s="9">
        <v>-142</v>
      </c>
      <c r="AS69" s="9">
        <v>-152</v>
      </c>
      <c r="AT69" s="9">
        <v>-160</v>
      </c>
      <c r="AU69" s="9">
        <v>-145</v>
      </c>
      <c r="AV69" s="9">
        <v>-106</v>
      </c>
      <c r="AW69" s="9">
        <v>-106</v>
      </c>
      <c r="AX69" s="9">
        <v>-106</v>
      </c>
      <c r="AY69" s="9">
        <v>-340</v>
      </c>
      <c r="AZ69" s="9">
        <v>-143</v>
      </c>
      <c r="BA69" s="9">
        <v>-138</v>
      </c>
      <c r="BB69" s="8">
        <v>-5329</v>
      </c>
    </row>
    <row r="70" spans="1:54" ht="23.25" thickBot="1" x14ac:dyDescent="0.3">
      <c r="A70" s="4" t="s">
        <v>83</v>
      </c>
      <c r="B70" s="4" t="s">
        <v>71</v>
      </c>
      <c r="C70" s="4" t="s">
        <v>72</v>
      </c>
      <c r="D70" s="4" t="s">
        <v>90</v>
      </c>
      <c r="E70" s="4" t="s">
        <v>91</v>
      </c>
      <c r="F70" s="4" t="s">
        <v>60</v>
      </c>
      <c r="G70" s="4" t="s">
        <v>61</v>
      </c>
      <c r="H70" s="4" t="s">
        <v>92</v>
      </c>
      <c r="I70" s="7">
        <v>-37.5</v>
      </c>
      <c r="J70" s="7">
        <v>-37.5</v>
      </c>
      <c r="K70" s="7">
        <v>-40</v>
      </c>
      <c r="L70" s="7">
        <v>-22.5</v>
      </c>
      <c r="M70" s="7">
        <v>-32.5</v>
      </c>
      <c r="N70" s="7">
        <v>-32.5</v>
      </c>
      <c r="O70" s="7">
        <v>-17.5</v>
      </c>
      <c r="P70" s="7">
        <v>-32.5</v>
      </c>
      <c r="Q70" s="7">
        <v>-12.5</v>
      </c>
      <c r="R70" s="7">
        <v>-15</v>
      </c>
      <c r="S70" s="7">
        <v>-27.5</v>
      </c>
      <c r="T70" s="7">
        <v>-27.5</v>
      </c>
      <c r="U70" s="7">
        <v>-27.5</v>
      </c>
      <c r="V70" s="7">
        <v>-32.5</v>
      </c>
      <c r="W70" s="7">
        <v>-30</v>
      </c>
      <c r="X70" s="7">
        <v>-30</v>
      </c>
      <c r="Y70" s="7">
        <v>-42.5</v>
      </c>
      <c r="Z70" s="7">
        <v>-35</v>
      </c>
      <c r="AA70" s="7">
        <v>-27.5</v>
      </c>
      <c r="AB70" s="7">
        <v>-22.5</v>
      </c>
      <c r="AC70" s="7">
        <v>-15</v>
      </c>
      <c r="AD70" s="7">
        <v>-25</v>
      </c>
      <c r="AE70" s="7">
        <v>-20</v>
      </c>
      <c r="AF70" s="7">
        <v>-27.5</v>
      </c>
      <c r="AG70" s="7">
        <v>-37.5</v>
      </c>
      <c r="AH70" s="7">
        <v>-35</v>
      </c>
      <c r="AI70" s="7">
        <v>-62.5</v>
      </c>
      <c r="AJ70" s="7">
        <v>-52.5</v>
      </c>
      <c r="AK70" s="7">
        <v>-35</v>
      </c>
      <c r="AL70" s="7">
        <v>-32.5</v>
      </c>
      <c r="AM70" s="7">
        <v>-22.5</v>
      </c>
      <c r="AN70" s="7">
        <v>-20</v>
      </c>
      <c r="AO70" s="7">
        <v>-30</v>
      </c>
      <c r="AP70" s="7">
        <v>-20</v>
      </c>
      <c r="AQ70" s="7">
        <v>-20</v>
      </c>
      <c r="AR70" s="7">
        <v>-12.5</v>
      </c>
      <c r="AS70" s="7">
        <v>-27.5</v>
      </c>
      <c r="AT70" s="7">
        <v>-32.5</v>
      </c>
      <c r="AU70" s="7">
        <v>-22.5</v>
      </c>
      <c r="AV70" s="7">
        <v>-20</v>
      </c>
      <c r="AW70" s="7">
        <v>-17.5</v>
      </c>
      <c r="AX70" s="7">
        <v>-5</v>
      </c>
      <c r="AY70" s="7">
        <v>-15</v>
      </c>
      <c r="AZ70" s="7">
        <v>-7.5</v>
      </c>
      <c r="BA70" s="7">
        <v>-17.5</v>
      </c>
      <c r="BB70" s="8">
        <v>-1215</v>
      </c>
    </row>
    <row r="71" spans="1:54" ht="23.25" thickBot="1" x14ac:dyDescent="0.3">
      <c r="A71" s="4" t="s">
        <v>83</v>
      </c>
      <c r="B71" s="4" t="s">
        <v>71</v>
      </c>
      <c r="C71" s="4" t="s">
        <v>72</v>
      </c>
      <c r="D71" s="4" t="s">
        <v>93</v>
      </c>
      <c r="E71" s="4" t="s">
        <v>94</v>
      </c>
      <c r="F71" s="4" t="s">
        <v>60</v>
      </c>
      <c r="G71" s="4" t="s">
        <v>61</v>
      </c>
      <c r="H71" s="4" t="s">
        <v>95</v>
      </c>
      <c r="I71" s="9">
        <v>-40</v>
      </c>
      <c r="J71" s="9">
        <v>-80</v>
      </c>
      <c r="K71" s="9">
        <v>-340</v>
      </c>
      <c r="L71" s="9">
        <v>-300</v>
      </c>
      <c r="M71" s="9">
        <v>-340</v>
      </c>
      <c r="N71" s="9">
        <v>-140</v>
      </c>
      <c r="O71" s="9">
        <v>-120</v>
      </c>
      <c r="P71" s="9">
        <v>-200</v>
      </c>
      <c r="Q71" s="9">
        <v>-120</v>
      </c>
      <c r="R71" s="9">
        <v>-100</v>
      </c>
      <c r="S71" s="9">
        <v>-20</v>
      </c>
      <c r="T71" s="9">
        <v>-140</v>
      </c>
      <c r="U71" s="9">
        <v>-180</v>
      </c>
      <c r="V71" s="9">
        <v>-240</v>
      </c>
      <c r="W71" s="9">
        <v>-260</v>
      </c>
      <c r="X71" s="9">
        <v>-220</v>
      </c>
      <c r="Y71" s="9">
        <v>-300</v>
      </c>
      <c r="Z71" s="9">
        <v>-240</v>
      </c>
      <c r="AA71" s="9">
        <v>-280</v>
      </c>
      <c r="AB71" s="9">
        <v>-40</v>
      </c>
      <c r="AC71" s="9">
        <v>-180</v>
      </c>
      <c r="AD71" s="9">
        <v>-120</v>
      </c>
      <c r="AE71" s="9">
        <v>-120</v>
      </c>
      <c r="AF71" s="9">
        <v>-160</v>
      </c>
      <c r="AG71" s="9">
        <v>-240</v>
      </c>
      <c r="AH71" s="9">
        <v>-60</v>
      </c>
      <c r="AI71" s="9">
        <v>-200</v>
      </c>
      <c r="AJ71" s="9">
        <v>-340</v>
      </c>
      <c r="AK71" s="9">
        <v>-380</v>
      </c>
      <c r="AL71" s="9">
        <v>-360</v>
      </c>
      <c r="AM71" s="9">
        <v>-200</v>
      </c>
      <c r="AN71" s="9">
        <v>-160</v>
      </c>
      <c r="AO71" s="9">
        <v>-200</v>
      </c>
      <c r="AP71" s="9">
        <v>-120</v>
      </c>
      <c r="AQ71" s="9">
        <v>-60</v>
      </c>
      <c r="AR71" s="9">
        <v>-200</v>
      </c>
      <c r="AS71" s="9">
        <v>-100</v>
      </c>
      <c r="AT71" s="9">
        <v>-380</v>
      </c>
      <c r="AU71" s="9">
        <v>-420</v>
      </c>
      <c r="AV71" s="10"/>
      <c r="AW71" s="10"/>
      <c r="AX71" s="10"/>
      <c r="AY71" s="10"/>
      <c r="AZ71" s="10"/>
      <c r="BA71" s="10"/>
      <c r="BB71" s="8">
        <v>-7700</v>
      </c>
    </row>
    <row r="72" spans="1:54" ht="23.25" thickBot="1" x14ac:dyDescent="0.3">
      <c r="A72" s="4" t="s">
        <v>83</v>
      </c>
      <c r="B72" s="4" t="s">
        <v>71</v>
      </c>
      <c r="C72" s="4" t="s">
        <v>72</v>
      </c>
      <c r="D72" s="4" t="s">
        <v>102</v>
      </c>
      <c r="E72" s="4" t="s">
        <v>103</v>
      </c>
      <c r="F72" s="4" t="s">
        <v>60</v>
      </c>
      <c r="G72" s="4" t="s">
        <v>61</v>
      </c>
      <c r="H72" s="4" t="s">
        <v>104</v>
      </c>
      <c r="I72" s="7">
        <v>-30</v>
      </c>
      <c r="J72" s="7">
        <v>-60</v>
      </c>
      <c r="K72" s="7">
        <v>-30</v>
      </c>
      <c r="L72" s="7">
        <v>-120</v>
      </c>
      <c r="M72" s="7">
        <v>-240</v>
      </c>
      <c r="N72" s="7">
        <v>-150</v>
      </c>
      <c r="O72" s="7">
        <v>-60</v>
      </c>
      <c r="P72" s="7">
        <v>-90</v>
      </c>
      <c r="Q72" s="7">
        <v>-60</v>
      </c>
      <c r="R72" s="7">
        <v>-270</v>
      </c>
      <c r="S72" s="7">
        <v>-120</v>
      </c>
      <c r="T72" s="7">
        <v>-240</v>
      </c>
      <c r="U72" s="7">
        <v>-190</v>
      </c>
      <c r="V72" s="7">
        <v>-120</v>
      </c>
      <c r="W72" s="7">
        <v>-150</v>
      </c>
      <c r="X72" s="7">
        <v>-120</v>
      </c>
      <c r="Y72" s="7">
        <v>-180</v>
      </c>
      <c r="Z72" s="7">
        <v>-180</v>
      </c>
      <c r="AA72" s="7">
        <v>-150</v>
      </c>
      <c r="AB72" s="7">
        <v>-90</v>
      </c>
      <c r="AC72" s="7">
        <v>-60</v>
      </c>
      <c r="AD72" s="7">
        <v>-150</v>
      </c>
      <c r="AE72" s="7">
        <v>-120</v>
      </c>
      <c r="AF72" s="7">
        <v>-150</v>
      </c>
      <c r="AG72" s="7">
        <v>-60</v>
      </c>
      <c r="AH72" s="7">
        <v>-90</v>
      </c>
      <c r="AI72" s="7">
        <v>-210</v>
      </c>
      <c r="AJ72" s="7">
        <v>-150</v>
      </c>
      <c r="AK72" s="7">
        <v>-180</v>
      </c>
      <c r="AL72" s="7">
        <v>-120</v>
      </c>
      <c r="AM72" s="7">
        <v>-180</v>
      </c>
      <c r="AN72" s="7">
        <v>-90</v>
      </c>
      <c r="AO72" s="7">
        <v>-30</v>
      </c>
      <c r="AP72" s="7">
        <v>-210</v>
      </c>
      <c r="AQ72" s="7">
        <v>-210</v>
      </c>
      <c r="AR72" s="7">
        <v>-180</v>
      </c>
      <c r="AS72" s="7">
        <v>-60</v>
      </c>
      <c r="AT72" s="7">
        <v>-90</v>
      </c>
      <c r="AU72" s="7">
        <v>-180</v>
      </c>
      <c r="AV72" s="11"/>
      <c r="AW72" s="11"/>
      <c r="AX72" s="11"/>
      <c r="AY72" s="11"/>
      <c r="AZ72" s="11"/>
      <c r="BA72" s="11"/>
      <c r="BB72" s="8">
        <v>-5170</v>
      </c>
    </row>
    <row r="73" spans="1:54" ht="23.25" thickBot="1" x14ac:dyDescent="0.3">
      <c r="A73" s="4" t="s">
        <v>83</v>
      </c>
      <c r="B73" s="4" t="s">
        <v>71</v>
      </c>
      <c r="C73" s="4" t="s">
        <v>72</v>
      </c>
      <c r="D73" s="4" t="s">
        <v>108</v>
      </c>
      <c r="E73" s="4" t="s">
        <v>109</v>
      </c>
      <c r="F73" s="4" t="s">
        <v>60</v>
      </c>
      <c r="G73" s="4" t="s">
        <v>61</v>
      </c>
      <c r="H73" s="4" t="s">
        <v>110</v>
      </c>
      <c r="I73" s="14">
        <v>0</v>
      </c>
      <c r="J73" s="9">
        <v>-30</v>
      </c>
      <c r="K73" s="9">
        <v>-30</v>
      </c>
      <c r="L73" s="10"/>
      <c r="M73" s="10"/>
      <c r="N73" s="9">
        <v>-30</v>
      </c>
      <c r="O73" s="10"/>
      <c r="P73" s="10"/>
      <c r="Q73" s="10"/>
      <c r="R73" s="10"/>
      <c r="S73" s="9">
        <v>-90</v>
      </c>
      <c r="T73" s="10"/>
      <c r="U73" s="10"/>
      <c r="V73" s="9">
        <v>-30</v>
      </c>
      <c r="W73" s="9">
        <v>-60</v>
      </c>
      <c r="X73" s="10"/>
      <c r="Y73" s="9">
        <v>-30</v>
      </c>
      <c r="Z73" s="10"/>
      <c r="AA73" s="10"/>
      <c r="AB73" s="10"/>
      <c r="AC73" s="10"/>
      <c r="AD73" s="9">
        <v>-30</v>
      </c>
      <c r="AE73" s="9">
        <v>-90</v>
      </c>
      <c r="AF73" s="10"/>
      <c r="AG73" s="9">
        <v>-30</v>
      </c>
      <c r="AH73" s="10"/>
      <c r="AI73" s="10"/>
      <c r="AJ73" s="9">
        <v>-90</v>
      </c>
      <c r="AK73" s="10"/>
      <c r="AL73" s="10"/>
      <c r="AM73" s="10"/>
      <c r="AN73" s="10"/>
      <c r="AO73" s="10"/>
      <c r="AP73" s="10"/>
      <c r="AQ73" s="9">
        <v>-90</v>
      </c>
      <c r="AR73" s="9">
        <v>-60</v>
      </c>
      <c r="AS73" s="10"/>
      <c r="AT73" s="10"/>
      <c r="AU73" s="9">
        <v>-90</v>
      </c>
      <c r="AV73" s="10"/>
      <c r="AW73" s="10"/>
      <c r="AX73" s="10"/>
      <c r="AY73" s="10"/>
      <c r="AZ73" s="10"/>
      <c r="BA73" s="10"/>
      <c r="BB73" s="8">
        <v>-780</v>
      </c>
    </row>
    <row r="74" spans="1:54" ht="23.25" thickBot="1" x14ac:dyDescent="0.3">
      <c r="A74" s="4" t="s">
        <v>83</v>
      </c>
      <c r="B74" s="4" t="s">
        <v>71</v>
      </c>
      <c r="C74" s="4" t="s">
        <v>72</v>
      </c>
      <c r="D74" s="4" t="s">
        <v>111</v>
      </c>
      <c r="E74" s="4" t="s">
        <v>112</v>
      </c>
      <c r="F74" s="4" t="s">
        <v>60</v>
      </c>
      <c r="G74" s="4" t="s">
        <v>61</v>
      </c>
      <c r="H74" s="4" t="s">
        <v>113</v>
      </c>
      <c r="I74" s="11"/>
      <c r="J74" s="7">
        <v>-100</v>
      </c>
      <c r="K74" s="7">
        <v>-100</v>
      </c>
      <c r="L74" s="7">
        <v>-200</v>
      </c>
      <c r="M74" s="7">
        <v>-100</v>
      </c>
      <c r="N74" s="11"/>
      <c r="O74" s="7">
        <v>-100</v>
      </c>
      <c r="P74" s="11"/>
      <c r="Q74" s="11"/>
      <c r="R74" s="7">
        <v>-200</v>
      </c>
      <c r="S74" s="7">
        <v>-100</v>
      </c>
      <c r="T74" s="7">
        <v>-200</v>
      </c>
      <c r="U74" s="7">
        <v>-100</v>
      </c>
      <c r="V74" s="7">
        <v>-100</v>
      </c>
      <c r="W74" s="7">
        <v>-300</v>
      </c>
      <c r="X74" s="7">
        <v>-100</v>
      </c>
      <c r="Y74" s="7">
        <v>-100</v>
      </c>
      <c r="Z74" s="11"/>
      <c r="AA74" s="11"/>
      <c r="AB74" s="11"/>
      <c r="AC74" s="11"/>
      <c r="AD74" s="7">
        <v>-100</v>
      </c>
      <c r="AE74" s="11"/>
      <c r="AF74" s="7">
        <v>-500</v>
      </c>
      <c r="AG74" s="7">
        <v>-100</v>
      </c>
      <c r="AH74" s="7">
        <v>-200</v>
      </c>
      <c r="AI74" s="7">
        <v>-300</v>
      </c>
      <c r="AJ74" s="11"/>
      <c r="AK74" s="7">
        <v>-300</v>
      </c>
      <c r="AL74" s="7">
        <v>-200</v>
      </c>
      <c r="AM74" s="7">
        <v>-100</v>
      </c>
      <c r="AN74" s="7">
        <v>-100</v>
      </c>
      <c r="AO74" s="7">
        <v>-200</v>
      </c>
      <c r="AP74" s="7">
        <v>-100</v>
      </c>
      <c r="AQ74" s="11"/>
      <c r="AR74" s="7">
        <v>-100</v>
      </c>
      <c r="AS74" s="7">
        <v>-300</v>
      </c>
      <c r="AT74" s="11"/>
      <c r="AU74" s="7">
        <v>-500</v>
      </c>
      <c r="AV74" s="11"/>
      <c r="AW74" s="11"/>
      <c r="AX74" s="11"/>
      <c r="AY74" s="11"/>
      <c r="AZ74" s="11"/>
      <c r="BA74" s="11"/>
      <c r="BB74" s="8">
        <v>-4900</v>
      </c>
    </row>
    <row r="75" spans="1:54" ht="23.25" thickBot="1" x14ac:dyDescent="0.3">
      <c r="A75" s="4" t="s">
        <v>83</v>
      </c>
      <c r="B75" s="4" t="s">
        <v>71</v>
      </c>
      <c r="C75" s="4" t="s">
        <v>72</v>
      </c>
      <c r="D75" s="4" t="s">
        <v>114</v>
      </c>
      <c r="E75" s="4" t="s">
        <v>115</v>
      </c>
      <c r="F75" s="4" t="s">
        <v>60</v>
      </c>
      <c r="G75" s="4" t="s">
        <v>61</v>
      </c>
      <c r="H75" s="4" t="s">
        <v>116</v>
      </c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9">
        <v>-100</v>
      </c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8">
        <v>-100</v>
      </c>
    </row>
    <row r="76" spans="1:54" ht="23.25" thickBot="1" x14ac:dyDescent="0.3">
      <c r="A76" s="4" t="s">
        <v>83</v>
      </c>
      <c r="B76" s="4" t="s">
        <v>71</v>
      </c>
      <c r="C76" s="4" t="s">
        <v>72</v>
      </c>
      <c r="D76" s="4" t="s">
        <v>117</v>
      </c>
      <c r="E76" s="4" t="s">
        <v>118</v>
      </c>
      <c r="F76" s="4" t="s">
        <v>60</v>
      </c>
      <c r="G76" s="4" t="s">
        <v>61</v>
      </c>
      <c r="H76" s="4" t="s">
        <v>119</v>
      </c>
      <c r="I76" s="7">
        <v>-30</v>
      </c>
      <c r="J76" s="7">
        <v>-210</v>
      </c>
      <c r="K76" s="7">
        <v>-135</v>
      </c>
      <c r="L76" s="7">
        <v>-165</v>
      </c>
      <c r="M76" s="7">
        <v>-105</v>
      </c>
      <c r="N76" s="7">
        <v>-30</v>
      </c>
      <c r="O76" s="11"/>
      <c r="P76" s="7">
        <v>-60</v>
      </c>
      <c r="Q76" s="7">
        <v>-60</v>
      </c>
      <c r="R76" s="7">
        <v>-15</v>
      </c>
      <c r="S76" s="7">
        <v>-60</v>
      </c>
      <c r="T76" s="7">
        <v>-90</v>
      </c>
      <c r="U76" s="7">
        <v>-30</v>
      </c>
      <c r="V76" s="7">
        <v>-90</v>
      </c>
      <c r="W76" s="7">
        <v>-135</v>
      </c>
      <c r="X76" s="7">
        <v>-105</v>
      </c>
      <c r="Y76" s="7">
        <v>-135</v>
      </c>
      <c r="Z76" s="7">
        <v>-45</v>
      </c>
      <c r="AA76" s="7">
        <v>-75</v>
      </c>
      <c r="AB76" s="7">
        <v>-45</v>
      </c>
      <c r="AC76" s="7">
        <v>-30</v>
      </c>
      <c r="AD76" s="7">
        <v>-60</v>
      </c>
      <c r="AE76" s="7">
        <v>-90</v>
      </c>
      <c r="AF76" s="7">
        <v>-45</v>
      </c>
      <c r="AG76" s="7">
        <v>-75</v>
      </c>
      <c r="AH76" s="7">
        <v>-135</v>
      </c>
      <c r="AI76" s="7">
        <v>-60</v>
      </c>
      <c r="AJ76" s="7">
        <v>-60</v>
      </c>
      <c r="AK76" s="7">
        <v>-45</v>
      </c>
      <c r="AL76" s="7">
        <v>-45</v>
      </c>
      <c r="AM76" s="7">
        <v>-30</v>
      </c>
      <c r="AN76" s="7">
        <v>-45</v>
      </c>
      <c r="AO76" s="7">
        <v>-60</v>
      </c>
      <c r="AP76" s="7">
        <v>-105</v>
      </c>
      <c r="AQ76" s="7">
        <v>-30</v>
      </c>
      <c r="AR76" s="7">
        <v>-180</v>
      </c>
      <c r="AS76" s="7">
        <v>-135</v>
      </c>
      <c r="AT76" s="7">
        <v>-90</v>
      </c>
      <c r="AU76" s="7">
        <v>-105</v>
      </c>
      <c r="AV76" s="7">
        <v>-75</v>
      </c>
      <c r="AW76" s="7">
        <v>-30</v>
      </c>
      <c r="AX76" s="7">
        <v>-90</v>
      </c>
      <c r="AY76" s="11"/>
      <c r="AZ76" s="7">
        <v>-105</v>
      </c>
      <c r="BA76" s="7">
        <v>-90</v>
      </c>
      <c r="BB76" s="8">
        <v>-3435</v>
      </c>
    </row>
    <row r="77" spans="1:54" ht="23.25" thickBot="1" x14ac:dyDescent="0.3">
      <c r="A77" s="4" t="s">
        <v>83</v>
      </c>
      <c r="B77" s="4" t="s">
        <v>71</v>
      </c>
      <c r="C77" s="4" t="s">
        <v>72</v>
      </c>
      <c r="D77" s="4" t="s">
        <v>120</v>
      </c>
      <c r="E77" s="4" t="s">
        <v>121</v>
      </c>
      <c r="F77" s="4" t="s">
        <v>60</v>
      </c>
      <c r="G77" s="4" t="s">
        <v>61</v>
      </c>
      <c r="H77" s="4" t="s">
        <v>122</v>
      </c>
      <c r="I77" s="9">
        <v>-6</v>
      </c>
      <c r="J77" s="9">
        <v>-6</v>
      </c>
      <c r="K77" s="9">
        <v>-6</v>
      </c>
      <c r="L77" s="9">
        <v>-12</v>
      </c>
      <c r="M77" s="9">
        <v>-7</v>
      </c>
      <c r="N77" s="9">
        <v>-4</v>
      </c>
      <c r="O77" s="9">
        <v>-6</v>
      </c>
      <c r="P77" s="9">
        <v>-6</v>
      </c>
      <c r="Q77" s="9">
        <v>-6</v>
      </c>
      <c r="R77" s="9">
        <v>-6</v>
      </c>
      <c r="S77" s="9">
        <v>-6</v>
      </c>
      <c r="T77" s="9">
        <v>-6</v>
      </c>
      <c r="U77" s="9">
        <v>-6</v>
      </c>
      <c r="V77" s="9">
        <v>17</v>
      </c>
      <c r="W77" s="9">
        <v>-1</v>
      </c>
      <c r="X77" s="9">
        <v>-1</v>
      </c>
      <c r="Y77" s="9">
        <v>-7</v>
      </c>
      <c r="Z77" s="9">
        <v>-2</v>
      </c>
      <c r="AA77" s="9">
        <v>-2</v>
      </c>
      <c r="AB77" s="9">
        <v>-2</v>
      </c>
      <c r="AC77" s="9">
        <v>-2</v>
      </c>
      <c r="AD77" s="9">
        <v>-2</v>
      </c>
      <c r="AE77" s="9">
        <v>-2</v>
      </c>
      <c r="AF77" s="9">
        <v>-2</v>
      </c>
      <c r="AG77" s="9">
        <v>-2</v>
      </c>
      <c r="AH77" s="9">
        <v>-2</v>
      </c>
      <c r="AI77" s="9">
        <v>-2</v>
      </c>
      <c r="AJ77" s="9">
        <v>-2</v>
      </c>
      <c r="AK77" s="9">
        <v>-2</v>
      </c>
      <c r="AL77" s="9">
        <v>-2</v>
      </c>
      <c r="AM77" s="9">
        <v>-2</v>
      </c>
      <c r="AN77" s="9">
        <v>-2</v>
      </c>
      <c r="AO77" s="9">
        <v>-2</v>
      </c>
      <c r="AP77" s="9">
        <v>-2</v>
      </c>
      <c r="AQ77" s="9">
        <v>-2</v>
      </c>
      <c r="AR77" s="9">
        <v>-2</v>
      </c>
      <c r="AS77" s="9">
        <v>-2</v>
      </c>
      <c r="AT77" s="9">
        <v>-2</v>
      </c>
      <c r="AU77" s="9">
        <v>-2</v>
      </c>
      <c r="AV77" s="9">
        <v>-2</v>
      </c>
      <c r="AW77" s="9">
        <v>-2</v>
      </c>
      <c r="AX77" s="9">
        <v>-2</v>
      </c>
      <c r="AY77" s="9">
        <v>-2</v>
      </c>
      <c r="AZ77" s="9">
        <v>-2</v>
      </c>
      <c r="BA77" s="9">
        <v>-2</v>
      </c>
      <c r="BB77" s="8">
        <v>-131</v>
      </c>
    </row>
    <row r="78" spans="1:54" ht="23.25" thickBot="1" x14ac:dyDescent="0.3">
      <c r="A78" s="4" t="s">
        <v>83</v>
      </c>
      <c r="B78" s="4" t="s">
        <v>73</v>
      </c>
      <c r="C78" s="4" t="s">
        <v>74</v>
      </c>
      <c r="D78" s="4" t="s">
        <v>90</v>
      </c>
      <c r="E78" s="4" t="s">
        <v>91</v>
      </c>
      <c r="F78" s="4" t="s">
        <v>60</v>
      </c>
      <c r="G78" s="4" t="s">
        <v>61</v>
      </c>
      <c r="H78" s="4" t="s">
        <v>92</v>
      </c>
      <c r="I78" s="7">
        <v>-67.5</v>
      </c>
      <c r="J78" s="7">
        <v>-57.5</v>
      </c>
      <c r="K78" s="7">
        <v>-95</v>
      </c>
      <c r="L78" s="7">
        <v>-62.5</v>
      </c>
      <c r="M78" s="7">
        <v>-72.5</v>
      </c>
      <c r="N78" s="7">
        <v>-70</v>
      </c>
      <c r="O78" s="7">
        <v>-35</v>
      </c>
      <c r="P78" s="7">
        <v>-45</v>
      </c>
      <c r="Q78" s="7">
        <v>-55</v>
      </c>
      <c r="R78" s="7">
        <v>-42.5</v>
      </c>
      <c r="S78" s="7">
        <v>-45</v>
      </c>
      <c r="T78" s="7">
        <v>-37.5</v>
      </c>
      <c r="U78" s="7">
        <v>-77.5</v>
      </c>
      <c r="V78" s="7">
        <v>-60</v>
      </c>
      <c r="W78" s="7">
        <v>-92.5</v>
      </c>
      <c r="X78" s="7">
        <v>-57.5</v>
      </c>
      <c r="Y78" s="7">
        <v>-35</v>
      </c>
      <c r="Z78" s="7">
        <v>-82.5</v>
      </c>
      <c r="AA78" s="7">
        <v>-32.5</v>
      </c>
      <c r="AB78" s="7">
        <v>-27.5</v>
      </c>
      <c r="AC78" s="7">
        <v>-37.5</v>
      </c>
      <c r="AD78" s="7">
        <v>-35</v>
      </c>
      <c r="AE78" s="7">
        <v>-25</v>
      </c>
      <c r="AF78" s="7">
        <v>-57.5</v>
      </c>
      <c r="AG78" s="7">
        <v>-57.5</v>
      </c>
      <c r="AH78" s="7">
        <v>-75</v>
      </c>
      <c r="AI78" s="7">
        <v>-85</v>
      </c>
      <c r="AJ78" s="7">
        <v>-62.5</v>
      </c>
      <c r="AK78" s="7">
        <v>-42.5</v>
      </c>
      <c r="AL78" s="7">
        <v>-50</v>
      </c>
      <c r="AM78" s="7">
        <v>-30</v>
      </c>
      <c r="AN78" s="7">
        <v>-47.5</v>
      </c>
      <c r="AO78" s="7">
        <v>-42.5</v>
      </c>
      <c r="AP78" s="7">
        <v>-32.5</v>
      </c>
      <c r="AQ78" s="7">
        <v>-42.5</v>
      </c>
      <c r="AR78" s="7">
        <v>-32.5</v>
      </c>
      <c r="AS78" s="7">
        <v>-50</v>
      </c>
      <c r="AT78" s="7">
        <v>-40</v>
      </c>
      <c r="AU78" s="7">
        <v>-80</v>
      </c>
      <c r="AV78" s="7">
        <v>-20</v>
      </c>
      <c r="AW78" s="7">
        <v>-15</v>
      </c>
      <c r="AX78" s="7">
        <v>-25</v>
      </c>
      <c r="AY78" s="7">
        <v>-42.5</v>
      </c>
      <c r="AZ78" s="7">
        <v>-22.5</v>
      </c>
      <c r="BA78" s="7">
        <v>-17.5</v>
      </c>
      <c r="BB78" s="8">
        <v>-2217.5</v>
      </c>
    </row>
    <row r="79" spans="1:54" ht="23.25" thickBot="1" x14ac:dyDescent="0.3">
      <c r="A79" s="4" t="s">
        <v>83</v>
      </c>
      <c r="B79" s="4" t="s">
        <v>73</v>
      </c>
      <c r="C79" s="4" t="s">
        <v>74</v>
      </c>
      <c r="D79" s="4" t="s">
        <v>93</v>
      </c>
      <c r="E79" s="4" t="s">
        <v>94</v>
      </c>
      <c r="F79" s="4" t="s">
        <v>60</v>
      </c>
      <c r="G79" s="4" t="s">
        <v>61</v>
      </c>
      <c r="H79" s="4" t="s">
        <v>95</v>
      </c>
      <c r="I79" s="9">
        <v>-440</v>
      </c>
      <c r="J79" s="9">
        <v>-740</v>
      </c>
      <c r="K79" s="9">
        <v>-880</v>
      </c>
      <c r="L79" s="9">
        <v>-780</v>
      </c>
      <c r="M79" s="9">
        <v>-940</v>
      </c>
      <c r="N79" s="9">
        <v>-600</v>
      </c>
      <c r="O79" s="9">
        <v>-640</v>
      </c>
      <c r="P79" s="9">
        <v>-760</v>
      </c>
      <c r="Q79" s="9">
        <v>-660</v>
      </c>
      <c r="R79" s="9">
        <v>-420</v>
      </c>
      <c r="S79" s="9">
        <v>-420</v>
      </c>
      <c r="T79" s="9">
        <v>-420</v>
      </c>
      <c r="U79" s="9">
        <v>-720</v>
      </c>
      <c r="V79" s="9">
        <v>-980</v>
      </c>
      <c r="W79" s="9">
        <v>-880</v>
      </c>
      <c r="X79" s="9">
        <v>-460</v>
      </c>
      <c r="Y79" s="9">
        <v>-580</v>
      </c>
      <c r="Z79" s="9">
        <v>-780</v>
      </c>
      <c r="AA79" s="9">
        <v>-700</v>
      </c>
      <c r="AB79" s="9">
        <v>-540</v>
      </c>
      <c r="AC79" s="9">
        <v>-280</v>
      </c>
      <c r="AD79" s="9">
        <v>-500</v>
      </c>
      <c r="AE79" s="9">
        <v>-340</v>
      </c>
      <c r="AF79" s="9">
        <v>-580</v>
      </c>
      <c r="AG79" s="9">
        <v>-740</v>
      </c>
      <c r="AH79" s="9">
        <v>-1180</v>
      </c>
      <c r="AI79" s="9">
        <v>-920</v>
      </c>
      <c r="AJ79" s="9">
        <v>-520</v>
      </c>
      <c r="AK79" s="9">
        <v>-840</v>
      </c>
      <c r="AL79" s="9">
        <v>-560</v>
      </c>
      <c r="AM79" s="9">
        <v>-340</v>
      </c>
      <c r="AN79" s="9">
        <v>-360</v>
      </c>
      <c r="AO79" s="9">
        <v>-420</v>
      </c>
      <c r="AP79" s="9">
        <v>-280</v>
      </c>
      <c r="AQ79" s="9">
        <v>-320</v>
      </c>
      <c r="AR79" s="9">
        <v>-300</v>
      </c>
      <c r="AS79" s="9">
        <v>-400</v>
      </c>
      <c r="AT79" s="9">
        <v>-660</v>
      </c>
      <c r="AU79" s="9">
        <v>-620</v>
      </c>
      <c r="AV79" s="10"/>
      <c r="AW79" s="10"/>
      <c r="AX79" s="10"/>
      <c r="AY79" s="10"/>
      <c r="AZ79" s="10"/>
      <c r="BA79" s="10"/>
      <c r="BB79" s="8">
        <v>-23500</v>
      </c>
    </row>
    <row r="80" spans="1:54" ht="23.25" thickBot="1" x14ac:dyDescent="0.3">
      <c r="A80" s="4" t="s">
        <v>83</v>
      </c>
      <c r="B80" s="4" t="s">
        <v>73</v>
      </c>
      <c r="C80" s="4" t="s">
        <v>74</v>
      </c>
      <c r="D80" s="4" t="s">
        <v>96</v>
      </c>
      <c r="E80" s="4" t="s">
        <v>97</v>
      </c>
      <c r="F80" s="4" t="s">
        <v>60</v>
      </c>
      <c r="G80" s="4" t="s">
        <v>61</v>
      </c>
      <c r="H80" s="4" t="s">
        <v>98</v>
      </c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7">
        <v>-621.26</v>
      </c>
      <c r="AH80" s="7">
        <v>-613.88</v>
      </c>
      <c r="AI80" s="11"/>
      <c r="AJ80" s="11"/>
      <c r="AK80" s="11"/>
      <c r="AL80" s="11"/>
      <c r="AM80" s="11"/>
      <c r="AN80" s="11"/>
      <c r="AO80" s="11"/>
      <c r="AP80" s="11"/>
      <c r="AQ80" s="11"/>
      <c r="AR80" s="7">
        <v>-216.36</v>
      </c>
      <c r="AS80" s="11"/>
      <c r="AT80" s="11"/>
      <c r="AU80" s="11"/>
      <c r="AV80" s="11"/>
      <c r="AW80" s="11"/>
      <c r="AX80" s="11"/>
      <c r="AY80" s="11"/>
      <c r="AZ80" s="11"/>
      <c r="BA80" s="11"/>
      <c r="BB80" s="8">
        <v>-1451.5</v>
      </c>
    </row>
    <row r="81" spans="1:54" ht="23.25" thickBot="1" x14ac:dyDescent="0.3">
      <c r="A81" s="4" t="s">
        <v>83</v>
      </c>
      <c r="B81" s="4" t="s">
        <v>73</v>
      </c>
      <c r="C81" s="4" t="s">
        <v>74</v>
      </c>
      <c r="D81" s="4" t="s">
        <v>99</v>
      </c>
      <c r="E81" s="4" t="s">
        <v>100</v>
      </c>
      <c r="F81" s="4" t="s">
        <v>60</v>
      </c>
      <c r="G81" s="4" t="s">
        <v>61</v>
      </c>
      <c r="H81" s="4" t="s">
        <v>101</v>
      </c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9">
        <v>-80</v>
      </c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8">
        <v>-80</v>
      </c>
    </row>
    <row r="82" spans="1:54" ht="23.25" thickBot="1" x14ac:dyDescent="0.3">
      <c r="A82" s="4" t="s">
        <v>83</v>
      </c>
      <c r="B82" s="4" t="s">
        <v>73</v>
      </c>
      <c r="C82" s="4" t="s">
        <v>74</v>
      </c>
      <c r="D82" s="4" t="s">
        <v>102</v>
      </c>
      <c r="E82" s="4" t="s">
        <v>103</v>
      </c>
      <c r="F82" s="4" t="s">
        <v>60</v>
      </c>
      <c r="G82" s="4" t="s">
        <v>61</v>
      </c>
      <c r="H82" s="4" t="s">
        <v>104</v>
      </c>
      <c r="I82" s="7">
        <v>-180</v>
      </c>
      <c r="J82" s="7">
        <v>-390</v>
      </c>
      <c r="K82" s="7">
        <v>-450</v>
      </c>
      <c r="L82" s="7">
        <v>-210</v>
      </c>
      <c r="M82" s="7">
        <v>-480</v>
      </c>
      <c r="N82" s="7">
        <v>-540</v>
      </c>
      <c r="O82" s="7">
        <v>-510</v>
      </c>
      <c r="P82" s="7">
        <v>-240</v>
      </c>
      <c r="Q82" s="7">
        <v>-300</v>
      </c>
      <c r="R82" s="7">
        <v>-270</v>
      </c>
      <c r="S82" s="7">
        <v>-270</v>
      </c>
      <c r="T82" s="7">
        <v>-210</v>
      </c>
      <c r="U82" s="7">
        <v>-330</v>
      </c>
      <c r="V82" s="7">
        <v>-390</v>
      </c>
      <c r="W82" s="7">
        <v>-450</v>
      </c>
      <c r="X82" s="7">
        <v>-450</v>
      </c>
      <c r="Y82" s="7">
        <v>-430</v>
      </c>
      <c r="Z82" s="7">
        <v>-420</v>
      </c>
      <c r="AA82" s="7">
        <v>-240</v>
      </c>
      <c r="AB82" s="7">
        <v>-360</v>
      </c>
      <c r="AC82" s="7">
        <v>-330</v>
      </c>
      <c r="AD82" s="7">
        <v>-360</v>
      </c>
      <c r="AE82" s="7">
        <v>-270</v>
      </c>
      <c r="AF82" s="7">
        <v>-330</v>
      </c>
      <c r="AG82" s="7">
        <v>-250</v>
      </c>
      <c r="AH82" s="7">
        <v>-330</v>
      </c>
      <c r="AI82" s="7">
        <v>-240</v>
      </c>
      <c r="AJ82" s="7">
        <v>-210</v>
      </c>
      <c r="AK82" s="7">
        <v>-300</v>
      </c>
      <c r="AL82" s="7">
        <v>-180</v>
      </c>
      <c r="AM82" s="7">
        <v>-390</v>
      </c>
      <c r="AN82" s="7">
        <v>-180</v>
      </c>
      <c r="AO82" s="7">
        <v>-210</v>
      </c>
      <c r="AP82" s="7">
        <v>-330</v>
      </c>
      <c r="AQ82" s="7">
        <v>-420</v>
      </c>
      <c r="AR82" s="7">
        <v>-210</v>
      </c>
      <c r="AS82" s="7">
        <v>-360</v>
      </c>
      <c r="AT82" s="7">
        <v>-460</v>
      </c>
      <c r="AU82" s="7">
        <v>-600</v>
      </c>
      <c r="AV82" s="11"/>
      <c r="AW82" s="7">
        <v>-30</v>
      </c>
      <c r="AX82" s="11"/>
      <c r="AY82" s="11"/>
      <c r="AZ82" s="11"/>
      <c r="BA82" s="7">
        <v>-30</v>
      </c>
      <c r="BB82" s="8">
        <v>-13140</v>
      </c>
    </row>
    <row r="83" spans="1:54" ht="23.25" thickBot="1" x14ac:dyDescent="0.3">
      <c r="A83" s="4" t="s">
        <v>83</v>
      </c>
      <c r="B83" s="4" t="s">
        <v>73</v>
      </c>
      <c r="C83" s="4" t="s">
        <v>74</v>
      </c>
      <c r="D83" s="4" t="s">
        <v>108</v>
      </c>
      <c r="E83" s="4" t="s">
        <v>109</v>
      </c>
      <c r="F83" s="4" t="s">
        <v>60</v>
      </c>
      <c r="G83" s="4" t="s">
        <v>61</v>
      </c>
      <c r="H83" s="4" t="s">
        <v>110</v>
      </c>
      <c r="I83" s="9">
        <v>-60</v>
      </c>
      <c r="J83" s="10"/>
      <c r="K83" s="10"/>
      <c r="L83" s="9">
        <v>-30</v>
      </c>
      <c r="M83" s="10"/>
      <c r="N83" s="9">
        <v>-30</v>
      </c>
      <c r="O83" s="10"/>
      <c r="P83" s="10"/>
      <c r="Q83" s="10"/>
      <c r="R83" s="9">
        <v>-30</v>
      </c>
      <c r="S83" s="9">
        <v>-90</v>
      </c>
      <c r="T83" s="9">
        <v>-30</v>
      </c>
      <c r="U83" s="10"/>
      <c r="V83" s="10"/>
      <c r="W83" s="10"/>
      <c r="X83" s="10"/>
      <c r="Y83" s="9">
        <v>-30</v>
      </c>
      <c r="Z83" s="10"/>
      <c r="AA83" s="10"/>
      <c r="AB83" s="10"/>
      <c r="AC83" s="10"/>
      <c r="AD83" s="9">
        <v>-30</v>
      </c>
      <c r="AE83" s="9">
        <v>-30</v>
      </c>
      <c r="AF83" s="9">
        <v>-30</v>
      </c>
      <c r="AG83" s="10"/>
      <c r="AH83" s="9">
        <v>-30</v>
      </c>
      <c r="AI83" s="10"/>
      <c r="AJ83" s="10"/>
      <c r="AK83" s="10"/>
      <c r="AL83" s="10"/>
      <c r="AM83" s="9">
        <v>-30</v>
      </c>
      <c r="AN83" s="10"/>
      <c r="AO83" s="10"/>
      <c r="AP83" s="9">
        <v>-30</v>
      </c>
      <c r="AQ83" s="9">
        <v>-60</v>
      </c>
      <c r="AR83" s="10"/>
      <c r="AS83" s="10"/>
      <c r="AT83" s="10"/>
      <c r="AU83" s="10"/>
      <c r="AV83" s="9">
        <v>-30</v>
      </c>
      <c r="AW83" s="10"/>
      <c r="AX83" s="9">
        <v>-30</v>
      </c>
      <c r="AY83" s="9">
        <v>-30</v>
      </c>
      <c r="AZ83" s="10"/>
      <c r="BA83" s="10"/>
      <c r="BB83" s="8">
        <v>-630</v>
      </c>
    </row>
    <row r="84" spans="1:54" ht="23.25" thickBot="1" x14ac:dyDescent="0.3">
      <c r="A84" s="4" t="s">
        <v>83</v>
      </c>
      <c r="B84" s="4" t="s">
        <v>73</v>
      </c>
      <c r="C84" s="4" t="s">
        <v>74</v>
      </c>
      <c r="D84" s="4" t="s">
        <v>111</v>
      </c>
      <c r="E84" s="4" t="s">
        <v>112</v>
      </c>
      <c r="F84" s="4" t="s">
        <v>60</v>
      </c>
      <c r="G84" s="4" t="s">
        <v>61</v>
      </c>
      <c r="H84" s="4" t="s">
        <v>113</v>
      </c>
      <c r="I84" s="7">
        <v>-600</v>
      </c>
      <c r="J84" s="7">
        <v>-400</v>
      </c>
      <c r="K84" s="7">
        <v>-1000</v>
      </c>
      <c r="L84" s="7">
        <v>-100</v>
      </c>
      <c r="M84" s="7">
        <v>-600</v>
      </c>
      <c r="N84" s="7">
        <v>-300</v>
      </c>
      <c r="O84" s="7">
        <v>-300</v>
      </c>
      <c r="P84" s="7">
        <v>-100</v>
      </c>
      <c r="Q84" s="7">
        <v>-100</v>
      </c>
      <c r="R84" s="7">
        <v>-500</v>
      </c>
      <c r="S84" s="7">
        <v>-200</v>
      </c>
      <c r="T84" s="7">
        <v>-100</v>
      </c>
      <c r="U84" s="7">
        <v>-500</v>
      </c>
      <c r="V84" s="7">
        <v>-400</v>
      </c>
      <c r="W84" s="7">
        <v>-500</v>
      </c>
      <c r="X84" s="7">
        <v>-800</v>
      </c>
      <c r="Y84" s="7">
        <v>-300</v>
      </c>
      <c r="Z84" s="7">
        <v>-400</v>
      </c>
      <c r="AA84" s="7">
        <v>-300</v>
      </c>
      <c r="AB84" s="11"/>
      <c r="AC84" s="11"/>
      <c r="AD84" s="7">
        <v>-500</v>
      </c>
      <c r="AE84" s="7">
        <v>-200</v>
      </c>
      <c r="AF84" s="7">
        <v>-200</v>
      </c>
      <c r="AG84" s="7">
        <v>-200</v>
      </c>
      <c r="AH84" s="7">
        <v>-500</v>
      </c>
      <c r="AI84" s="7">
        <v>-700</v>
      </c>
      <c r="AJ84" s="7">
        <v>-200</v>
      </c>
      <c r="AK84" s="7">
        <v>-200</v>
      </c>
      <c r="AL84" s="7">
        <v>-100</v>
      </c>
      <c r="AM84" s="7">
        <v>-100</v>
      </c>
      <c r="AN84" s="7">
        <v>-100</v>
      </c>
      <c r="AO84" s="7">
        <v>-300</v>
      </c>
      <c r="AP84" s="7">
        <v>-200</v>
      </c>
      <c r="AQ84" s="7">
        <v>-400</v>
      </c>
      <c r="AR84" s="7">
        <v>-300</v>
      </c>
      <c r="AS84" s="7">
        <v>-500</v>
      </c>
      <c r="AT84" s="7">
        <v>-300</v>
      </c>
      <c r="AU84" s="7">
        <v>-700</v>
      </c>
      <c r="AV84" s="11"/>
      <c r="AW84" s="11"/>
      <c r="AX84" s="11"/>
      <c r="AY84" s="11"/>
      <c r="AZ84" s="11"/>
      <c r="BA84" s="11"/>
      <c r="BB84" s="8">
        <v>-13200</v>
      </c>
    </row>
    <row r="85" spans="1:54" ht="23.25" thickBot="1" x14ac:dyDescent="0.3">
      <c r="A85" s="4" t="s">
        <v>83</v>
      </c>
      <c r="B85" s="4" t="s">
        <v>73</v>
      </c>
      <c r="C85" s="4" t="s">
        <v>74</v>
      </c>
      <c r="D85" s="4" t="s">
        <v>114</v>
      </c>
      <c r="E85" s="4" t="s">
        <v>115</v>
      </c>
      <c r="F85" s="4" t="s">
        <v>60</v>
      </c>
      <c r="G85" s="4" t="s">
        <v>61</v>
      </c>
      <c r="H85" s="4" t="s">
        <v>116</v>
      </c>
      <c r="I85" s="10"/>
      <c r="J85" s="10"/>
      <c r="K85" s="10"/>
      <c r="L85" s="10"/>
      <c r="M85" s="9">
        <v>-100</v>
      </c>
      <c r="N85" s="10"/>
      <c r="O85" s="10"/>
      <c r="P85" s="10"/>
      <c r="Q85" s="9">
        <v>-100</v>
      </c>
      <c r="R85" s="10"/>
      <c r="S85" s="10"/>
      <c r="T85" s="10"/>
      <c r="U85" s="10"/>
      <c r="V85" s="9">
        <v>-100</v>
      </c>
      <c r="W85" s="9">
        <v>-100</v>
      </c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9">
        <v>-200</v>
      </c>
      <c r="AI85" s="10"/>
      <c r="AJ85" s="10"/>
      <c r="AK85" s="10"/>
      <c r="AL85" s="10"/>
      <c r="AM85" s="10"/>
      <c r="AN85" s="9">
        <v>-100</v>
      </c>
      <c r="AO85" s="10"/>
      <c r="AP85" s="10"/>
      <c r="AQ85" s="10"/>
      <c r="AR85" s="9">
        <v>-100</v>
      </c>
      <c r="AS85" s="10"/>
      <c r="AT85" s="9">
        <v>-100</v>
      </c>
      <c r="AU85" s="10"/>
      <c r="AV85" s="10"/>
      <c r="AW85" s="10"/>
      <c r="AX85" s="10"/>
      <c r="AY85" s="10"/>
      <c r="AZ85" s="10"/>
      <c r="BA85" s="10"/>
      <c r="BB85" s="8">
        <v>-900</v>
      </c>
    </row>
    <row r="86" spans="1:54" ht="23.25" thickBot="1" x14ac:dyDescent="0.3">
      <c r="A86" s="4" t="s">
        <v>83</v>
      </c>
      <c r="B86" s="4" t="s">
        <v>73</v>
      </c>
      <c r="C86" s="4" t="s">
        <v>74</v>
      </c>
      <c r="D86" s="4" t="s">
        <v>117</v>
      </c>
      <c r="E86" s="4" t="s">
        <v>118</v>
      </c>
      <c r="F86" s="4" t="s">
        <v>60</v>
      </c>
      <c r="G86" s="4" t="s">
        <v>61</v>
      </c>
      <c r="H86" s="4" t="s">
        <v>119</v>
      </c>
      <c r="I86" s="7">
        <v>-180</v>
      </c>
      <c r="J86" s="7">
        <v>-195</v>
      </c>
      <c r="K86" s="7">
        <v>-120</v>
      </c>
      <c r="L86" s="7">
        <v>-60</v>
      </c>
      <c r="M86" s="7">
        <v>-135</v>
      </c>
      <c r="N86" s="7">
        <v>-165</v>
      </c>
      <c r="O86" s="7">
        <v>-150</v>
      </c>
      <c r="P86" s="7">
        <v>-135</v>
      </c>
      <c r="Q86" s="7">
        <v>-150</v>
      </c>
      <c r="R86" s="7">
        <v>-120</v>
      </c>
      <c r="S86" s="7">
        <v>-240</v>
      </c>
      <c r="T86" s="7">
        <v>-105</v>
      </c>
      <c r="U86" s="7">
        <v>-180</v>
      </c>
      <c r="V86" s="7">
        <v>-180</v>
      </c>
      <c r="W86" s="7">
        <v>-150</v>
      </c>
      <c r="X86" s="7">
        <v>-195</v>
      </c>
      <c r="Y86" s="7">
        <v>-180</v>
      </c>
      <c r="Z86" s="7">
        <v>-165</v>
      </c>
      <c r="AA86" s="7">
        <v>-135</v>
      </c>
      <c r="AB86" s="7">
        <v>-150</v>
      </c>
      <c r="AC86" s="7">
        <v>-90</v>
      </c>
      <c r="AD86" s="7">
        <v>-210</v>
      </c>
      <c r="AE86" s="7">
        <v>-150</v>
      </c>
      <c r="AF86" s="7">
        <v>-195</v>
      </c>
      <c r="AG86" s="7">
        <v>-165</v>
      </c>
      <c r="AH86" s="7">
        <v>-165</v>
      </c>
      <c r="AI86" s="7">
        <v>-210</v>
      </c>
      <c r="AJ86" s="7">
        <v>-120</v>
      </c>
      <c r="AK86" s="7">
        <v>-135</v>
      </c>
      <c r="AL86" s="7">
        <v>-120</v>
      </c>
      <c r="AM86" s="7">
        <v>-135</v>
      </c>
      <c r="AN86" s="7">
        <v>-105</v>
      </c>
      <c r="AO86" s="7">
        <v>-105</v>
      </c>
      <c r="AP86" s="7">
        <v>-240</v>
      </c>
      <c r="AQ86" s="7">
        <v>-165</v>
      </c>
      <c r="AR86" s="7">
        <v>-210</v>
      </c>
      <c r="AS86" s="7">
        <v>-195</v>
      </c>
      <c r="AT86" s="7">
        <v>-330</v>
      </c>
      <c r="AU86" s="7">
        <v>-300</v>
      </c>
      <c r="AV86" s="7">
        <v>-255</v>
      </c>
      <c r="AW86" s="7">
        <v>-90</v>
      </c>
      <c r="AX86" s="7">
        <v>-75</v>
      </c>
      <c r="AY86" s="7">
        <v>-90</v>
      </c>
      <c r="AZ86" s="7">
        <v>-90</v>
      </c>
      <c r="BA86" s="7">
        <v>-180</v>
      </c>
      <c r="BB86" s="8">
        <v>-7215</v>
      </c>
    </row>
    <row r="87" spans="1:54" ht="23.25" thickBot="1" x14ac:dyDescent="0.3">
      <c r="A87" s="4" t="s">
        <v>83</v>
      </c>
      <c r="B87" s="4" t="s">
        <v>73</v>
      </c>
      <c r="C87" s="4" t="s">
        <v>74</v>
      </c>
      <c r="D87" s="4" t="s">
        <v>120</v>
      </c>
      <c r="E87" s="4" t="s">
        <v>121</v>
      </c>
      <c r="F87" s="4" t="s">
        <v>60</v>
      </c>
      <c r="G87" s="4" t="s">
        <v>61</v>
      </c>
      <c r="H87" s="4" t="s">
        <v>122</v>
      </c>
      <c r="I87" s="9">
        <v>-23</v>
      </c>
      <c r="J87" s="9">
        <v>-23</v>
      </c>
      <c r="K87" s="9">
        <v>-23</v>
      </c>
      <c r="L87" s="9">
        <v>-23</v>
      </c>
      <c r="M87" s="9">
        <v>-22</v>
      </c>
      <c r="N87" s="9">
        <v>-23</v>
      </c>
      <c r="O87" s="9">
        <v>-23</v>
      </c>
      <c r="P87" s="9">
        <v>-23</v>
      </c>
      <c r="Q87" s="9">
        <v>-23</v>
      </c>
      <c r="R87" s="9">
        <v>-23</v>
      </c>
      <c r="S87" s="9">
        <v>-23</v>
      </c>
      <c r="T87" s="9">
        <v>-23</v>
      </c>
      <c r="U87" s="9">
        <v>-23</v>
      </c>
      <c r="V87" s="9">
        <v>-23</v>
      </c>
      <c r="W87" s="9">
        <v>-23</v>
      </c>
      <c r="X87" s="9">
        <v>-23</v>
      </c>
      <c r="Y87" s="9">
        <v>-23</v>
      </c>
      <c r="Z87" s="9">
        <v>-22</v>
      </c>
      <c r="AA87" s="9">
        <v>-21</v>
      </c>
      <c r="AB87" s="9">
        <v>-21</v>
      </c>
      <c r="AC87" s="9">
        <v>-20</v>
      </c>
      <c r="AD87" s="9">
        <v>-20</v>
      </c>
      <c r="AE87" s="9">
        <v>-20</v>
      </c>
      <c r="AF87" s="9">
        <v>-20</v>
      </c>
      <c r="AG87" s="9">
        <v>-20</v>
      </c>
      <c r="AH87" s="9">
        <v>-20</v>
      </c>
      <c r="AI87" s="9">
        <v>-20</v>
      </c>
      <c r="AJ87" s="9">
        <v>-20</v>
      </c>
      <c r="AK87" s="9">
        <v>-20</v>
      </c>
      <c r="AL87" s="9">
        <v>-20</v>
      </c>
      <c r="AM87" s="9">
        <v>-20</v>
      </c>
      <c r="AN87" s="9">
        <v>-20</v>
      </c>
      <c r="AO87" s="9">
        <v>-20</v>
      </c>
      <c r="AP87" s="9">
        <v>-20</v>
      </c>
      <c r="AQ87" s="9">
        <v>-20</v>
      </c>
      <c r="AR87" s="9">
        <v>-20</v>
      </c>
      <c r="AS87" s="9">
        <v>-20</v>
      </c>
      <c r="AT87" s="9">
        <v>-20</v>
      </c>
      <c r="AU87" s="9">
        <v>-20</v>
      </c>
      <c r="AV87" s="9">
        <v>-20</v>
      </c>
      <c r="AW87" s="9">
        <v>-20</v>
      </c>
      <c r="AX87" s="9">
        <v>-20</v>
      </c>
      <c r="AY87" s="9">
        <v>-19</v>
      </c>
      <c r="AZ87" s="9">
        <v>-18</v>
      </c>
      <c r="BA87" s="9">
        <v>-17</v>
      </c>
      <c r="BB87" s="8">
        <v>-948</v>
      </c>
    </row>
    <row r="88" spans="1:54" ht="23.25" thickBot="1" x14ac:dyDescent="0.3">
      <c r="A88" s="4" t="s">
        <v>83</v>
      </c>
      <c r="B88" s="4" t="s">
        <v>75</v>
      </c>
      <c r="C88" s="4" t="s">
        <v>76</v>
      </c>
      <c r="D88" s="4" t="s">
        <v>90</v>
      </c>
      <c r="E88" s="4" t="s">
        <v>91</v>
      </c>
      <c r="F88" s="4" t="s">
        <v>60</v>
      </c>
      <c r="G88" s="4" t="s">
        <v>61</v>
      </c>
      <c r="H88" s="4" t="s">
        <v>92</v>
      </c>
      <c r="I88" s="7">
        <v>-10</v>
      </c>
      <c r="J88" s="7">
        <v>-12.5</v>
      </c>
      <c r="K88" s="7">
        <v>-12.5</v>
      </c>
      <c r="L88" s="7">
        <v>-7.5</v>
      </c>
      <c r="M88" s="7">
        <v>-17.5</v>
      </c>
      <c r="N88" s="7">
        <v>-2.5</v>
      </c>
      <c r="O88" s="7">
        <v>-5</v>
      </c>
      <c r="P88" s="7">
        <v>-2.5</v>
      </c>
      <c r="Q88" s="7">
        <v>-5</v>
      </c>
      <c r="R88" s="7">
        <v>-5</v>
      </c>
      <c r="S88" s="7">
        <v>-5</v>
      </c>
      <c r="T88" s="7">
        <v>-10</v>
      </c>
      <c r="U88" s="7">
        <v>-12.5</v>
      </c>
      <c r="V88" s="7">
        <v>-17.5</v>
      </c>
      <c r="W88" s="7">
        <v>-2.5</v>
      </c>
      <c r="X88" s="7">
        <v>-7.5</v>
      </c>
      <c r="Y88" s="7">
        <v>-12.5</v>
      </c>
      <c r="Z88" s="7">
        <v>-7.5</v>
      </c>
      <c r="AA88" s="7">
        <v>-2.5</v>
      </c>
      <c r="AB88" s="11"/>
      <c r="AC88" s="7">
        <v>-5</v>
      </c>
      <c r="AD88" s="7">
        <v>-7.5</v>
      </c>
      <c r="AE88" s="7">
        <v>-7.5</v>
      </c>
      <c r="AF88" s="7">
        <v>-5</v>
      </c>
      <c r="AG88" s="7">
        <v>-15</v>
      </c>
      <c r="AH88" s="7">
        <v>-7.5</v>
      </c>
      <c r="AI88" s="7">
        <v>-10</v>
      </c>
      <c r="AJ88" s="7">
        <v>-7.5</v>
      </c>
      <c r="AK88" s="7">
        <v>-5</v>
      </c>
      <c r="AL88" s="7">
        <v>-7.5</v>
      </c>
      <c r="AM88" s="7">
        <v>-7.5</v>
      </c>
      <c r="AN88" s="7">
        <v>-5</v>
      </c>
      <c r="AO88" s="7">
        <v>-5</v>
      </c>
      <c r="AP88" s="7">
        <v>-5</v>
      </c>
      <c r="AQ88" s="7">
        <v>-10</v>
      </c>
      <c r="AR88" s="7">
        <v>-2.5</v>
      </c>
      <c r="AS88" s="7">
        <v>-5</v>
      </c>
      <c r="AT88" s="7">
        <v>-10</v>
      </c>
      <c r="AU88" s="7">
        <v>-2.5</v>
      </c>
      <c r="AV88" s="7">
        <v>-2.5</v>
      </c>
      <c r="AW88" s="11"/>
      <c r="AX88" s="7">
        <v>-2.5</v>
      </c>
      <c r="AY88" s="7">
        <v>-7.5</v>
      </c>
      <c r="AZ88" s="7">
        <v>-2.5</v>
      </c>
      <c r="BA88" s="11"/>
      <c r="BB88" s="8">
        <v>-302.5</v>
      </c>
    </row>
    <row r="89" spans="1:54" ht="23.25" thickBot="1" x14ac:dyDescent="0.3">
      <c r="A89" s="4" t="s">
        <v>83</v>
      </c>
      <c r="B89" s="4" t="s">
        <v>75</v>
      </c>
      <c r="C89" s="4" t="s">
        <v>76</v>
      </c>
      <c r="D89" s="4" t="s">
        <v>93</v>
      </c>
      <c r="E89" s="4" t="s">
        <v>94</v>
      </c>
      <c r="F89" s="4" t="s">
        <v>60</v>
      </c>
      <c r="G89" s="4" t="s">
        <v>61</v>
      </c>
      <c r="H89" s="4" t="s">
        <v>95</v>
      </c>
      <c r="I89" s="9">
        <v>-20</v>
      </c>
      <c r="J89" s="9">
        <v>-20</v>
      </c>
      <c r="K89" s="9">
        <v>-120</v>
      </c>
      <c r="L89" s="9">
        <v>-80</v>
      </c>
      <c r="M89" s="9">
        <v>-160</v>
      </c>
      <c r="N89" s="9">
        <v>-100</v>
      </c>
      <c r="O89" s="9">
        <v>-100</v>
      </c>
      <c r="P89" s="9">
        <v>-140</v>
      </c>
      <c r="Q89" s="9">
        <v>-40</v>
      </c>
      <c r="R89" s="9">
        <v>-60</v>
      </c>
      <c r="S89" s="9">
        <v>-20</v>
      </c>
      <c r="T89" s="9">
        <v>-20</v>
      </c>
      <c r="U89" s="9">
        <v>-20</v>
      </c>
      <c r="V89" s="9">
        <v>-80</v>
      </c>
      <c r="W89" s="9">
        <v>-20</v>
      </c>
      <c r="X89" s="9">
        <v>-20</v>
      </c>
      <c r="Y89" s="9">
        <v>-100</v>
      </c>
      <c r="Z89" s="9">
        <v>-120</v>
      </c>
      <c r="AA89" s="9">
        <v>-80</v>
      </c>
      <c r="AB89" s="10"/>
      <c r="AC89" s="9">
        <v>-40</v>
      </c>
      <c r="AD89" s="9">
        <v>-80</v>
      </c>
      <c r="AE89" s="9">
        <v>-80</v>
      </c>
      <c r="AF89" s="9">
        <v>-20</v>
      </c>
      <c r="AG89" s="9">
        <v>-20</v>
      </c>
      <c r="AH89" s="9">
        <v>-40</v>
      </c>
      <c r="AI89" s="9">
        <v>-60</v>
      </c>
      <c r="AJ89" s="9">
        <v>-20</v>
      </c>
      <c r="AK89" s="9">
        <v>-20</v>
      </c>
      <c r="AL89" s="9">
        <v>-40</v>
      </c>
      <c r="AM89" s="9">
        <v>-60</v>
      </c>
      <c r="AN89" s="9">
        <v>-40</v>
      </c>
      <c r="AO89" s="9">
        <v>-40</v>
      </c>
      <c r="AP89" s="9">
        <v>-40</v>
      </c>
      <c r="AQ89" s="9">
        <v>-40</v>
      </c>
      <c r="AR89" s="9">
        <v>-20</v>
      </c>
      <c r="AS89" s="9">
        <v>-20</v>
      </c>
      <c r="AT89" s="10"/>
      <c r="AU89" s="9">
        <v>-80</v>
      </c>
      <c r="AV89" s="10"/>
      <c r="AW89" s="10"/>
      <c r="AX89" s="10"/>
      <c r="AY89" s="10"/>
      <c r="AZ89" s="10"/>
      <c r="BA89" s="10"/>
      <c r="BB89" s="8">
        <v>-2080</v>
      </c>
    </row>
    <row r="90" spans="1:54" ht="23.25" thickBot="1" x14ac:dyDescent="0.3">
      <c r="A90" s="4" t="s">
        <v>83</v>
      </c>
      <c r="B90" s="4" t="s">
        <v>75</v>
      </c>
      <c r="C90" s="4" t="s">
        <v>76</v>
      </c>
      <c r="D90" s="4" t="s">
        <v>96</v>
      </c>
      <c r="E90" s="4" t="s">
        <v>97</v>
      </c>
      <c r="F90" s="4" t="s">
        <v>60</v>
      </c>
      <c r="G90" s="4" t="s">
        <v>61</v>
      </c>
      <c r="H90" s="4" t="s">
        <v>98</v>
      </c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7">
        <v>-1124.82</v>
      </c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8">
        <v>-1124.82</v>
      </c>
    </row>
    <row r="91" spans="1:54" ht="23.25" thickBot="1" x14ac:dyDescent="0.3">
      <c r="A91" s="4" t="s">
        <v>83</v>
      </c>
      <c r="B91" s="4" t="s">
        <v>75</v>
      </c>
      <c r="C91" s="4" t="s">
        <v>76</v>
      </c>
      <c r="D91" s="4" t="s">
        <v>102</v>
      </c>
      <c r="E91" s="4" t="s">
        <v>103</v>
      </c>
      <c r="F91" s="4" t="s">
        <v>60</v>
      </c>
      <c r="G91" s="4" t="s">
        <v>61</v>
      </c>
      <c r="H91" s="4" t="s">
        <v>104</v>
      </c>
      <c r="I91" s="9">
        <v>-60</v>
      </c>
      <c r="J91" s="9">
        <v>-90</v>
      </c>
      <c r="K91" s="9">
        <v>-60</v>
      </c>
      <c r="L91" s="9">
        <v>-30</v>
      </c>
      <c r="M91" s="9">
        <v>-90</v>
      </c>
      <c r="N91" s="9">
        <v>-90</v>
      </c>
      <c r="O91" s="9">
        <v>-90</v>
      </c>
      <c r="P91" s="9">
        <v>-120</v>
      </c>
      <c r="Q91" s="9">
        <v>-60</v>
      </c>
      <c r="R91" s="9">
        <v>-60</v>
      </c>
      <c r="S91" s="9">
        <v>-120</v>
      </c>
      <c r="T91" s="9">
        <v>-30</v>
      </c>
      <c r="U91" s="10"/>
      <c r="V91" s="9">
        <v>-90</v>
      </c>
      <c r="W91" s="10"/>
      <c r="X91" s="9">
        <v>-60</v>
      </c>
      <c r="Y91" s="10"/>
      <c r="Z91" s="9">
        <v>-30</v>
      </c>
      <c r="AA91" s="9">
        <v>-30</v>
      </c>
      <c r="AB91" s="9">
        <v>-30</v>
      </c>
      <c r="AC91" s="9">
        <v>-30</v>
      </c>
      <c r="AD91" s="9">
        <v>-190</v>
      </c>
      <c r="AE91" s="9">
        <v>-60</v>
      </c>
      <c r="AF91" s="10"/>
      <c r="AG91" s="9">
        <v>-90</v>
      </c>
      <c r="AH91" s="9">
        <v>-60</v>
      </c>
      <c r="AI91" s="9">
        <v>-60</v>
      </c>
      <c r="AJ91" s="9">
        <v>-30</v>
      </c>
      <c r="AK91" s="9">
        <v>-180</v>
      </c>
      <c r="AL91" s="9">
        <v>-60</v>
      </c>
      <c r="AM91" s="10"/>
      <c r="AN91" s="9">
        <v>-30</v>
      </c>
      <c r="AO91" s="9">
        <v>-60</v>
      </c>
      <c r="AP91" s="9">
        <v>-90</v>
      </c>
      <c r="AQ91" s="9">
        <v>-90</v>
      </c>
      <c r="AR91" s="9">
        <v>-30</v>
      </c>
      <c r="AS91" s="9">
        <v>-120</v>
      </c>
      <c r="AT91" s="9">
        <v>-190</v>
      </c>
      <c r="AU91" s="9">
        <v>-30</v>
      </c>
      <c r="AV91" s="10"/>
      <c r="AW91" s="10"/>
      <c r="AX91" s="10"/>
      <c r="AY91" s="10"/>
      <c r="AZ91" s="10"/>
      <c r="BA91" s="10"/>
      <c r="BB91" s="8">
        <v>-2540</v>
      </c>
    </row>
    <row r="92" spans="1:54" ht="23.25" thickBot="1" x14ac:dyDescent="0.3">
      <c r="A92" s="4" t="s">
        <v>83</v>
      </c>
      <c r="B92" s="4" t="s">
        <v>75</v>
      </c>
      <c r="C92" s="4" t="s">
        <v>76</v>
      </c>
      <c r="D92" s="4" t="s">
        <v>108</v>
      </c>
      <c r="E92" s="4" t="s">
        <v>109</v>
      </c>
      <c r="F92" s="4" t="s">
        <v>60</v>
      </c>
      <c r="G92" s="4" t="s">
        <v>61</v>
      </c>
      <c r="H92" s="4" t="s">
        <v>110</v>
      </c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7">
        <v>-30</v>
      </c>
      <c r="AG92" s="11"/>
      <c r="AH92" s="11"/>
      <c r="AI92" s="11"/>
      <c r="AJ92" s="11"/>
      <c r="AK92" s="11"/>
      <c r="AL92" s="11"/>
      <c r="AM92" s="11"/>
      <c r="AN92" s="11"/>
      <c r="AO92" s="7">
        <v>-30</v>
      </c>
      <c r="AP92" s="11"/>
      <c r="AQ92" s="11"/>
      <c r="AR92" s="7">
        <v>-60</v>
      </c>
      <c r="AS92" s="11"/>
      <c r="AT92" s="11"/>
      <c r="AU92" s="11"/>
      <c r="AV92" s="11"/>
      <c r="AW92" s="11"/>
      <c r="AX92" s="11"/>
      <c r="AY92" s="11"/>
      <c r="AZ92" s="11"/>
      <c r="BA92" s="11"/>
      <c r="BB92" s="8">
        <v>-120</v>
      </c>
    </row>
    <row r="93" spans="1:54" ht="23.25" thickBot="1" x14ac:dyDescent="0.3">
      <c r="A93" s="4" t="s">
        <v>83</v>
      </c>
      <c r="B93" s="4" t="s">
        <v>75</v>
      </c>
      <c r="C93" s="4" t="s">
        <v>76</v>
      </c>
      <c r="D93" s="4" t="s">
        <v>111</v>
      </c>
      <c r="E93" s="4" t="s">
        <v>112</v>
      </c>
      <c r="F93" s="4" t="s">
        <v>60</v>
      </c>
      <c r="G93" s="4" t="s">
        <v>61</v>
      </c>
      <c r="H93" s="4" t="s">
        <v>113</v>
      </c>
      <c r="I93" s="9">
        <v>-100</v>
      </c>
      <c r="J93" s="10"/>
      <c r="K93" s="9">
        <v>-100</v>
      </c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9">
        <v>-200</v>
      </c>
      <c r="W93" s="9">
        <v>-100</v>
      </c>
      <c r="X93" s="10"/>
      <c r="Y93" s="10"/>
      <c r="Z93" s="10"/>
      <c r="AA93" s="10"/>
      <c r="AB93" s="10"/>
      <c r="AC93" s="9">
        <v>-100</v>
      </c>
      <c r="AD93" s="10"/>
      <c r="AE93" s="10"/>
      <c r="AF93" s="10"/>
      <c r="AG93" s="10"/>
      <c r="AH93" s="10"/>
      <c r="AI93" s="9">
        <v>-200</v>
      </c>
      <c r="AJ93" s="10"/>
      <c r="AK93" s="10"/>
      <c r="AL93" s="10"/>
      <c r="AM93" s="10"/>
      <c r="AN93" s="9">
        <v>-100</v>
      </c>
      <c r="AO93" s="10"/>
      <c r="AP93" s="10"/>
      <c r="AQ93" s="9">
        <v>-200</v>
      </c>
      <c r="AR93" s="10"/>
      <c r="AS93" s="9">
        <v>-100</v>
      </c>
      <c r="AT93" s="9">
        <v>-200</v>
      </c>
      <c r="AU93" s="10"/>
      <c r="AV93" s="10"/>
      <c r="AW93" s="10"/>
      <c r="AX93" s="10"/>
      <c r="AY93" s="10"/>
      <c r="AZ93" s="10"/>
      <c r="BA93" s="10"/>
      <c r="BB93" s="8">
        <v>-1400</v>
      </c>
    </row>
    <row r="94" spans="1:54" ht="23.25" thickBot="1" x14ac:dyDescent="0.3">
      <c r="A94" s="4" t="s">
        <v>83</v>
      </c>
      <c r="B94" s="4" t="s">
        <v>75</v>
      </c>
      <c r="C94" s="4" t="s">
        <v>76</v>
      </c>
      <c r="D94" s="4" t="s">
        <v>114</v>
      </c>
      <c r="E94" s="4" t="s">
        <v>115</v>
      </c>
      <c r="F94" s="4" t="s">
        <v>60</v>
      </c>
      <c r="G94" s="4" t="s">
        <v>61</v>
      </c>
      <c r="H94" s="4" t="s">
        <v>116</v>
      </c>
      <c r="I94" s="11"/>
      <c r="J94" s="11"/>
      <c r="K94" s="11"/>
      <c r="L94" s="11"/>
      <c r="M94" s="11"/>
      <c r="N94" s="11"/>
      <c r="O94" s="11"/>
      <c r="P94" s="7">
        <v>-100</v>
      </c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7">
        <v>-100</v>
      </c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8">
        <v>-200</v>
      </c>
    </row>
    <row r="95" spans="1:54" ht="23.25" thickBot="1" x14ac:dyDescent="0.3">
      <c r="A95" s="4" t="s">
        <v>83</v>
      </c>
      <c r="B95" s="4" t="s">
        <v>75</v>
      </c>
      <c r="C95" s="4" t="s">
        <v>76</v>
      </c>
      <c r="D95" s="4" t="s">
        <v>117</v>
      </c>
      <c r="E95" s="4" t="s">
        <v>118</v>
      </c>
      <c r="F95" s="4" t="s">
        <v>60</v>
      </c>
      <c r="G95" s="4" t="s">
        <v>61</v>
      </c>
      <c r="H95" s="4" t="s">
        <v>119</v>
      </c>
      <c r="I95" s="9">
        <v>-30</v>
      </c>
      <c r="J95" s="9">
        <v>-45</v>
      </c>
      <c r="K95" s="9">
        <v>-15</v>
      </c>
      <c r="L95" s="10"/>
      <c r="M95" s="9">
        <v>-15</v>
      </c>
      <c r="N95" s="9">
        <v>-30</v>
      </c>
      <c r="O95" s="9">
        <v>-45</v>
      </c>
      <c r="P95" s="9">
        <v>-30</v>
      </c>
      <c r="Q95" s="9">
        <v>-15</v>
      </c>
      <c r="R95" s="10"/>
      <c r="S95" s="9">
        <v>-15</v>
      </c>
      <c r="T95" s="9">
        <v>-15</v>
      </c>
      <c r="U95" s="10"/>
      <c r="V95" s="9">
        <v>-15</v>
      </c>
      <c r="W95" s="10"/>
      <c r="X95" s="9">
        <v>-15</v>
      </c>
      <c r="Y95" s="9">
        <v>-30</v>
      </c>
      <c r="Z95" s="9">
        <v>-30</v>
      </c>
      <c r="AA95" s="10"/>
      <c r="AB95" s="9">
        <v>-60</v>
      </c>
      <c r="AC95" s="9">
        <v>15</v>
      </c>
      <c r="AD95" s="10"/>
      <c r="AE95" s="9">
        <v>-30</v>
      </c>
      <c r="AF95" s="9">
        <v>-15</v>
      </c>
      <c r="AG95" s="9">
        <v>-75</v>
      </c>
      <c r="AH95" s="9">
        <v>-15</v>
      </c>
      <c r="AI95" s="9">
        <v>-30</v>
      </c>
      <c r="AJ95" s="9">
        <v>-15</v>
      </c>
      <c r="AK95" s="9">
        <v>-30</v>
      </c>
      <c r="AL95" s="9">
        <v>-30</v>
      </c>
      <c r="AM95" s="10"/>
      <c r="AN95" s="9">
        <v>-45</v>
      </c>
      <c r="AO95" s="9">
        <v>-15</v>
      </c>
      <c r="AP95" s="10"/>
      <c r="AQ95" s="9">
        <v>-15</v>
      </c>
      <c r="AR95" s="9">
        <v>-15</v>
      </c>
      <c r="AS95" s="9">
        <v>-75</v>
      </c>
      <c r="AT95" s="10"/>
      <c r="AU95" s="9">
        <v>-15</v>
      </c>
      <c r="AV95" s="9">
        <v>-15</v>
      </c>
      <c r="AW95" s="9">
        <v>-60</v>
      </c>
      <c r="AX95" s="9">
        <v>-45</v>
      </c>
      <c r="AY95" s="10"/>
      <c r="AZ95" s="9">
        <v>-45</v>
      </c>
      <c r="BA95" s="10"/>
      <c r="BB95" s="8">
        <v>-975</v>
      </c>
    </row>
    <row r="96" spans="1:54" ht="23.25" thickBot="1" x14ac:dyDescent="0.3">
      <c r="A96" s="4" t="s">
        <v>83</v>
      </c>
      <c r="B96" s="4" t="s">
        <v>77</v>
      </c>
      <c r="C96" s="4" t="s">
        <v>78</v>
      </c>
      <c r="D96" s="4" t="s">
        <v>90</v>
      </c>
      <c r="E96" s="4" t="s">
        <v>91</v>
      </c>
      <c r="F96" s="4" t="s">
        <v>60</v>
      </c>
      <c r="G96" s="4" t="s">
        <v>61</v>
      </c>
      <c r="H96" s="4" t="s">
        <v>92</v>
      </c>
      <c r="I96" s="7">
        <v>-517.5</v>
      </c>
      <c r="J96" s="7">
        <v>-675</v>
      </c>
      <c r="K96" s="7">
        <v>-720</v>
      </c>
      <c r="L96" s="7">
        <v>-612.5</v>
      </c>
      <c r="M96" s="7">
        <v>-697.5</v>
      </c>
      <c r="N96" s="7">
        <v>-567.5</v>
      </c>
      <c r="O96" s="7">
        <v>-457.5</v>
      </c>
      <c r="P96" s="7">
        <v>-385</v>
      </c>
      <c r="Q96" s="7">
        <v>-367.5</v>
      </c>
      <c r="R96" s="7">
        <v>-307.5</v>
      </c>
      <c r="S96" s="7">
        <v>-332.5</v>
      </c>
      <c r="T96" s="7">
        <v>-400</v>
      </c>
      <c r="U96" s="7">
        <v>-592.5</v>
      </c>
      <c r="V96" s="7">
        <v>-625</v>
      </c>
      <c r="W96" s="7">
        <v>-610</v>
      </c>
      <c r="X96" s="7">
        <v>-515</v>
      </c>
      <c r="Y96" s="7">
        <v>-592.5</v>
      </c>
      <c r="Z96" s="7">
        <v>-505</v>
      </c>
      <c r="AA96" s="7">
        <v>-415</v>
      </c>
      <c r="AB96" s="7">
        <v>-345</v>
      </c>
      <c r="AC96" s="7">
        <v>-312.5</v>
      </c>
      <c r="AD96" s="7">
        <v>-262.5</v>
      </c>
      <c r="AE96" s="7">
        <v>-310</v>
      </c>
      <c r="AF96" s="7">
        <v>-355</v>
      </c>
      <c r="AG96" s="7">
        <v>-450</v>
      </c>
      <c r="AH96" s="7">
        <v>-522.5</v>
      </c>
      <c r="AI96" s="7">
        <v>-572.5</v>
      </c>
      <c r="AJ96" s="7">
        <v>-527.5</v>
      </c>
      <c r="AK96" s="7">
        <v>-540</v>
      </c>
      <c r="AL96" s="7">
        <v>-390</v>
      </c>
      <c r="AM96" s="7">
        <v>-432.5</v>
      </c>
      <c r="AN96" s="7">
        <v>-310</v>
      </c>
      <c r="AO96" s="7">
        <v>-300</v>
      </c>
      <c r="AP96" s="7">
        <v>-300</v>
      </c>
      <c r="AQ96" s="7">
        <v>-287.5</v>
      </c>
      <c r="AR96" s="7">
        <v>-327.5</v>
      </c>
      <c r="AS96" s="7">
        <v>-435</v>
      </c>
      <c r="AT96" s="7">
        <v>-542.5</v>
      </c>
      <c r="AU96" s="7">
        <v>-470</v>
      </c>
      <c r="AV96" s="7">
        <v>-207.5</v>
      </c>
      <c r="AW96" s="7">
        <v>-222.5</v>
      </c>
      <c r="AX96" s="7">
        <v>-170</v>
      </c>
      <c r="AY96" s="7">
        <v>-192.5</v>
      </c>
      <c r="AZ96" s="7">
        <v>-245</v>
      </c>
      <c r="BA96" s="7">
        <v>-155</v>
      </c>
      <c r="BB96" s="8">
        <v>-19080</v>
      </c>
    </row>
    <row r="97" spans="1:54" ht="23.25" thickBot="1" x14ac:dyDescent="0.3">
      <c r="A97" s="4" t="s">
        <v>83</v>
      </c>
      <c r="B97" s="4" t="s">
        <v>77</v>
      </c>
      <c r="C97" s="4" t="s">
        <v>78</v>
      </c>
      <c r="D97" s="4" t="s">
        <v>93</v>
      </c>
      <c r="E97" s="4" t="s">
        <v>94</v>
      </c>
      <c r="F97" s="4" t="s">
        <v>60</v>
      </c>
      <c r="G97" s="4" t="s">
        <v>61</v>
      </c>
      <c r="H97" s="4" t="s">
        <v>95</v>
      </c>
      <c r="I97" s="9">
        <v>-1695</v>
      </c>
      <c r="J97" s="9">
        <v>-3285</v>
      </c>
      <c r="K97" s="9">
        <v>-4520</v>
      </c>
      <c r="L97" s="9">
        <v>-4145</v>
      </c>
      <c r="M97" s="9">
        <v>-3370</v>
      </c>
      <c r="N97" s="9">
        <v>-3255</v>
      </c>
      <c r="O97" s="9">
        <v>-3260</v>
      </c>
      <c r="P97" s="9">
        <v>-2725</v>
      </c>
      <c r="Q97" s="9">
        <v>-2540</v>
      </c>
      <c r="R97" s="9">
        <v>-1740</v>
      </c>
      <c r="S97" s="9">
        <v>-1695</v>
      </c>
      <c r="T97" s="9">
        <v>-1890</v>
      </c>
      <c r="U97" s="9">
        <v>-3285</v>
      </c>
      <c r="V97" s="9">
        <v>-3875</v>
      </c>
      <c r="W97" s="9">
        <v>-3920</v>
      </c>
      <c r="X97" s="9">
        <v>-3455</v>
      </c>
      <c r="Y97" s="9">
        <v>-4005</v>
      </c>
      <c r="Z97" s="9">
        <v>-3075</v>
      </c>
      <c r="AA97" s="9">
        <v>-2295</v>
      </c>
      <c r="AB97" s="9">
        <v>-1910</v>
      </c>
      <c r="AC97" s="9">
        <v>-1520</v>
      </c>
      <c r="AD97" s="9">
        <v>-1410</v>
      </c>
      <c r="AE97" s="9">
        <v>-1350</v>
      </c>
      <c r="AF97" s="9">
        <v>-1800</v>
      </c>
      <c r="AG97" s="9">
        <v>-3330</v>
      </c>
      <c r="AH97" s="9">
        <v>-3025</v>
      </c>
      <c r="AI97" s="9">
        <v>-3350</v>
      </c>
      <c r="AJ97" s="9">
        <v>-3200</v>
      </c>
      <c r="AK97" s="9">
        <v>-3665</v>
      </c>
      <c r="AL97" s="9">
        <v>-2675</v>
      </c>
      <c r="AM97" s="9">
        <v>-2400</v>
      </c>
      <c r="AN97" s="9">
        <v>-1740</v>
      </c>
      <c r="AO97" s="9">
        <v>-1310</v>
      </c>
      <c r="AP97" s="9">
        <v>-1170</v>
      </c>
      <c r="AQ97" s="9">
        <v>-890</v>
      </c>
      <c r="AR97" s="9">
        <v>-1725</v>
      </c>
      <c r="AS97" s="9">
        <v>-2520</v>
      </c>
      <c r="AT97" s="9">
        <v>-3630</v>
      </c>
      <c r="AU97" s="9">
        <v>-3345</v>
      </c>
      <c r="AV97" s="9">
        <v>-15</v>
      </c>
      <c r="AW97" s="9">
        <v>15</v>
      </c>
      <c r="AX97" s="14">
        <v>0</v>
      </c>
      <c r="AY97" s="10"/>
      <c r="AZ97" s="10"/>
      <c r="BA97" s="10"/>
      <c r="BB97" s="8">
        <v>-103995</v>
      </c>
    </row>
    <row r="98" spans="1:54" ht="23.25" thickBot="1" x14ac:dyDescent="0.3">
      <c r="A98" s="4" t="s">
        <v>83</v>
      </c>
      <c r="B98" s="4" t="s">
        <v>77</v>
      </c>
      <c r="C98" s="4" t="s">
        <v>78</v>
      </c>
      <c r="D98" s="4" t="s">
        <v>96</v>
      </c>
      <c r="E98" s="4" t="s">
        <v>97</v>
      </c>
      <c r="F98" s="4" t="s">
        <v>60</v>
      </c>
      <c r="G98" s="4" t="s">
        <v>61</v>
      </c>
      <c r="H98" s="4" t="s">
        <v>98</v>
      </c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7">
        <v>-415.28</v>
      </c>
      <c r="U98" s="7">
        <v>-509.27</v>
      </c>
      <c r="V98" s="7">
        <v>-458.45</v>
      </c>
      <c r="W98" s="11"/>
      <c r="X98" s="11"/>
      <c r="Y98" s="11"/>
      <c r="Z98" s="11"/>
      <c r="AA98" s="11"/>
      <c r="AB98" s="11"/>
      <c r="AC98" s="11"/>
      <c r="AD98" s="7">
        <v>-224.65</v>
      </c>
      <c r="AE98" s="11"/>
      <c r="AF98" s="11"/>
      <c r="AG98" s="11"/>
      <c r="AH98" s="11"/>
      <c r="AI98" s="11"/>
      <c r="AJ98" s="11"/>
      <c r="AK98" s="11"/>
      <c r="AL98" s="11"/>
      <c r="AM98" s="7">
        <v>-598.51</v>
      </c>
      <c r="AN98" s="11"/>
      <c r="AO98" s="11"/>
      <c r="AP98" s="11"/>
      <c r="AQ98" s="7">
        <v>-604.99</v>
      </c>
      <c r="AR98" s="7">
        <v>-843.29</v>
      </c>
      <c r="AS98" s="11"/>
      <c r="AT98" s="11"/>
      <c r="AU98" s="7">
        <v>-311.85000000000002</v>
      </c>
      <c r="AV98" s="11"/>
      <c r="AW98" s="11"/>
      <c r="AX98" s="11"/>
      <c r="AY98" s="11"/>
      <c r="AZ98" s="7">
        <v>-171.42</v>
      </c>
      <c r="BA98" s="11"/>
      <c r="BB98" s="8">
        <v>-4137.71</v>
      </c>
    </row>
    <row r="99" spans="1:54" ht="23.25" thickBot="1" x14ac:dyDescent="0.3">
      <c r="A99" s="4" t="s">
        <v>83</v>
      </c>
      <c r="B99" s="4" t="s">
        <v>77</v>
      </c>
      <c r="C99" s="4" t="s">
        <v>78</v>
      </c>
      <c r="D99" s="4" t="s">
        <v>99</v>
      </c>
      <c r="E99" s="4" t="s">
        <v>100</v>
      </c>
      <c r="F99" s="4" t="s">
        <v>60</v>
      </c>
      <c r="G99" s="4" t="s">
        <v>61</v>
      </c>
      <c r="H99" s="4" t="s">
        <v>101</v>
      </c>
      <c r="I99" s="9">
        <v>-2100</v>
      </c>
      <c r="J99" s="9">
        <v>-4700</v>
      </c>
      <c r="K99" s="9">
        <v>-6475</v>
      </c>
      <c r="L99" s="9">
        <v>-3900</v>
      </c>
      <c r="M99" s="9">
        <v>-4250</v>
      </c>
      <c r="N99" s="9">
        <v>-3925</v>
      </c>
      <c r="O99" s="9">
        <v>-2700</v>
      </c>
      <c r="P99" s="9">
        <v>-2200</v>
      </c>
      <c r="Q99" s="9">
        <v>-2350</v>
      </c>
      <c r="R99" s="9">
        <v>-1600</v>
      </c>
      <c r="S99" s="9">
        <v>-1550</v>
      </c>
      <c r="T99" s="9">
        <v>-2250</v>
      </c>
      <c r="U99" s="9">
        <v>-3100</v>
      </c>
      <c r="V99" s="9">
        <v>-3000</v>
      </c>
      <c r="W99" s="9">
        <v>-4950</v>
      </c>
      <c r="X99" s="9">
        <v>-3300</v>
      </c>
      <c r="Y99" s="9">
        <v>-4500</v>
      </c>
      <c r="Z99" s="9">
        <v>-3700</v>
      </c>
      <c r="AA99" s="9">
        <v>-2500</v>
      </c>
      <c r="AB99" s="9">
        <v>-2000</v>
      </c>
      <c r="AC99" s="9">
        <v>-1750</v>
      </c>
      <c r="AD99" s="9">
        <v>-1450</v>
      </c>
      <c r="AE99" s="9">
        <v>-1350</v>
      </c>
      <c r="AF99" s="9">
        <v>-2500</v>
      </c>
      <c r="AG99" s="9">
        <v>-3100</v>
      </c>
      <c r="AH99" s="9">
        <v>-4500</v>
      </c>
      <c r="AI99" s="9">
        <v>-5000</v>
      </c>
      <c r="AJ99" s="9">
        <v>-3800</v>
      </c>
      <c r="AK99" s="9">
        <v>-5150</v>
      </c>
      <c r="AL99" s="9">
        <v>-2600</v>
      </c>
      <c r="AM99" s="9">
        <v>-2300</v>
      </c>
      <c r="AN99" s="9">
        <v>-2050</v>
      </c>
      <c r="AO99" s="9">
        <v>-1750</v>
      </c>
      <c r="AP99" s="9">
        <v>-1500</v>
      </c>
      <c r="AQ99" s="9">
        <v>-1650</v>
      </c>
      <c r="AR99" s="9">
        <v>-2100</v>
      </c>
      <c r="AS99" s="9">
        <v>-4550</v>
      </c>
      <c r="AT99" s="9">
        <v>-4500</v>
      </c>
      <c r="AU99" s="9">
        <v>-3350</v>
      </c>
      <c r="AV99" s="9">
        <v>-550</v>
      </c>
      <c r="AW99" s="9">
        <v>50</v>
      </c>
      <c r="AX99" s="10"/>
      <c r="AY99" s="10"/>
      <c r="AZ99" s="10"/>
      <c r="BA99" s="10"/>
      <c r="BB99" s="8">
        <v>-120500</v>
      </c>
    </row>
    <row r="100" spans="1:54" ht="23.25" thickBot="1" x14ac:dyDescent="0.3">
      <c r="A100" s="4" t="s">
        <v>83</v>
      </c>
      <c r="B100" s="4" t="s">
        <v>77</v>
      </c>
      <c r="C100" s="4" t="s">
        <v>78</v>
      </c>
      <c r="D100" s="4" t="s">
        <v>102</v>
      </c>
      <c r="E100" s="4" t="s">
        <v>103</v>
      </c>
      <c r="F100" s="4" t="s">
        <v>60</v>
      </c>
      <c r="G100" s="4" t="s">
        <v>61</v>
      </c>
      <c r="H100" s="4" t="s">
        <v>104</v>
      </c>
      <c r="I100" s="7">
        <v>-700</v>
      </c>
      <c r="J100" s="7">
        <v>-825</v>
      </c>
      <c r="K100" s="7">
        <v>-1525</v>
      </c>
      <c r="L100" s="7">
        <v>-1450</v>
      </c>
      <c r="M100" s="7">
        <v>-1375</v>
      </c>
      <c r="N100" s="7">
        <v>-1350</v>
      </c>
      <c r="O100" s="7">
        <v>-1175</v>
      </c>
      <c r="P100" s="7">
        <v>-1350</v>
      </c>
      <c r="Q100" s="7">
        <v>-1275</v>
      </c>
      <c r="R100" s="7">
        <v>-1125</v>
      </c>
      <c r="S100" s="7">
        <v>-1355</v>
      </c>
      <c r="T100" s="7">
        <v>-645</v>
      </c>
      <c r="U100" s="7">
        <v>-1325</v>
      </c>
      <c r="V100" s="7">
        <v>-1375</v>
      </c>
      <c r="W100" s="7">
        <v>-2150</v>
      </c>
      <c r="X100" s="7">
        <v>-1250</v>
      </c>
      <c r="Y100" s="7">
        <v>-1550</v>
      </c>
      <c r="Z100" s="7">
        <v>-1500</v>
      </c>
      <c r="AA100" s="7">
        <v>-1250</v>
      </c>
      <c r="AB100" s="7">
        <v>-1100</v>
      </c>
      <c r="AC100" s="7">
        <v>-825</v>
      </c>
      <c r="AD100" s="7">
        <v>-850</v>
      </c>
      <c r="AE100" s="7">
        <v>-1125</v>
      </c>
      <c r="AF100" s="7">
        <v>-850</v>
      </c>
      <c r="AG100" s="7">
        <v>-1100</v>
      </c>
      <c r="AH100" s="7">
        <v>-1150</v>
      </c>
      <c r="AI100" s="7">
        <v>-1050</v>
      </c>
      <c r="AJ100" s="7">
        <v>-1400</v>
      </c>
      <c r="AK100" s="7">
        <v>-1775</v>
      </c>
      <c r="AL100" s="7">
        <v>-1475</v>
      </c>
      <c r="AM100" s="7">
        <v>-950</v>
      </c>
      <c r="AN100" s="7">
        <v>-670</v>
      </c>
      <c r="AO100" s="7">
        <v>-800</v>
      </c>
      <c r="AP100" s="7">
        <v>-1100</v>
      </c>
      <c r="AQ100" s="7">
        <v>-1075</v>
      </c>
      <c r="AR100" s="7">
        <v>-950</v>
      </c>
      <c r="AS100" s="7">
        <v>-1075</v>
      </c>
      <c r="AT100" s="7">
        <v>-1050</v>
      </c>
      <c r="AU100" s="7">
        <v>-1050</v>
      </c>
      <c r="AV100" s="7">
        <v>-250</v>
      </c>
      <c r="AW100" s="7">
        <v>-50</v>
      </c>
      <c r="AX100" s="11"/>
      <c r="AY100" s="11"/>
      <c r="AZ100" s="7">
        <v>-25</v>
      </c>
      <c r="BA100" s="11"/>
      <c r="BB100" s="8">
        <v>-46295</v>
      </c>
    </row>
    <row r="101" spans="1:54" ht="23.25" thickBot="1" x14ac:dyDescent="0.3">
      <c r="A101" s="4" t="s">
        <v>83</v>
      </c>
      <c r="B101" s="4" t="s">
        <v>77</v>
      </c>
      <c r="C101" s="4" t="s">
        <v>78</v>
      </c>
      <c r="D101" s="4" t="s">
        <v>105</v>
      </c>
      <c r="E101" s="4" t="s">
        <v>106</v>
      </c>
      <c r="F101" s="4" t="s">
        <v>60</v>
      </c>
      <c r="G101" s="4" t="s">
        <v>61</v>
      </c>
      <c r="H101" s="4" t="s">
        <v>107</v>
      </c>
      <c r="I101" s="9">
        <v>-200</v>
      </c>
      <c r="J101" s="9">
        <v>-650</v>
      </c>
      <c r="K101" s="9">
        <v>-350</v>
      </c>
      <c r="L101" s="9">
        <v>-200</v>
      </c>
      <c r="M101" s="9">
        <v>-150</v>
      </c>
      <c r="N101" s="9">
        <v>-300</v>
      </c>
      <c r="O101" s="10"/>
      <c r="P101" s="9">
        <v>-150</v>
      </c>
      <c r="Q101" s="10"/>
      <c r="R101" s="9">
        <v>-50</v>
      </c>
      <c r="S101" s="9">
        <v>-150</v>
      </c>
      <c r="T101" s="10"/>
      <c r="U101" s="10"/>
      <c r="V101" s="9">
        <v>-100</v>
      </c>
      <c r="W101" s="9">
        <v>-50</v>
      </c>
      <c r="X101" s="9">
        <v>-200</v>
      </c>
      <c r="Y101" s="9">
        <v>-200</v>
      </c>
      <c r="Z101" s="9">
        <v>-50</v>
      </c>
      <c r="AA101" s="9">
        <v>-200</v>
      </c>
      <c r="AB101" s="9">
        <v>-50</v>
      </c>
      <c r="AC101" s="9">
        <v>-100</v>
      </c>
      <c r="AD101" s="9">
        <v>-100</v>
      </c>
      <c r="AE101" s="10"/>
      <c r="AF101" s="9">
        <v>-50</v>
      </c>
      <c r="AG101" s="9">
        <v>-250</v>
      </c>
      <c r="AH101" s="9">
        <v>-150</v>
      </c>
      <c r="AI101" s="9">
        <v>-100</v>
      </c>
      <c r="AJ101" s="9">
        <v>-100</v>
      </c>
      <c r="AK101" s="9">
        <v>-100</v>
      </c>
      <c r="AL101" s="10"/>
      <c r="AM101" s="9">
        <v>-100</v>
      </c>
      <c r="AN101" s="9">
        <v>-100</v>
      </c>
      <c r="AO101" s="9">
        <v>-50</v>
      </c>
      <c r="AP101" s="9">
        <v>-50</v>
      </c>
      <c r="AQ101" s="9">
        <v>-50</v>
      </c>
      <c r="AR101" s="9">
        <v>-100</v>
      </c>
      <c r="AS101" s="9">
        <v>-300</v>
      </c>
      <c r="AT101" s="9">
        <v>-550</v>
      </c>
      <c r="AU101" s="9">
        <v>-250</v>
      </c>
      <c r="AV101" s="10"/>
      <c r="AW101" s="10"/>
      <c r="AX101" s="10"/>
      <c r="AY101" s="10"/>
      <c r="AZ101" s="10"/>
      <c r="BA101" s="10"/>
      <c r="BB101" s="8">
        <v>-5550</v>
      </c>
    </row>
    <row r="102" spans="1:54" ht="23.25" thickBot="1" x14ac:dyDescent="0.3">
      <c r="A102" s="4" t="s">
        <v>83</v>
      </c>
      <c r="B102" s="4" t="s">
        <v>77</v>
      </c>
      <c r="C102" s="4" t="s">
        <v>78</v>
      </c>
      <c r="D102" s="4" t="s">
        <v>108</v>
      </c>
      <c r="E102" s="4" t="s">
        <v>109</v>
      </c>
      <c r="F102" s="4" t="s">
        <v>60</v>
      </c>
      <c r="G102" s="4" t="s">
        <v>61</v>
      </c>
      <c r="H102" s="4" t="s">
        <v>110</v>
      </c>
      <c r="I102" s="7">
        <v>-100</v>
      </c>
      <c r="J102" s="7">
        <v>-50</v>
      </c>
      <c r="K102" s="7">
        <v>-30</v>
      </c>
      <c r="L102" s="7">
        <v>-80</v>
      </c>
      <c r="M102" s="7">
        <v>-25</v>
      </c>
      <c r="N102" s="12">
        <v>0</v>
      </c>
      <c r="O102" s="7">
        <v>-25</v>
      </c>
      <c r="P102" s="7">
        <v>-25</v>
      </c>
      <c r="Q102" s="7">
        <v>-25</v>
      </c>
      <c r="R102" s="7">
        <v>-150</v>
      </c>
      <c r="S102" s="7">
        <v>-75</v>
      </c>
      <c r="T102" s="7">
        <v>-75</v>
      </c>
      <c r="U102" s="11"/>
      <c r="V102" s="11"/>
      <c r="W102" s="12">
        <v>0</v>
      </c>
      <c r="X102" s="11"/>
      <c r="Y102" s="7">
        <v>-25</v>
      </c>
      <c r="Z102" s="7">
        <v>-50</v>
      </c>
      <c r="AA102" s="11"/>
      <c r="AB102" s="7">
        <v>-25</v>
      </c>
      <c r="AC102" s="7">
        <v>-25</v>
      </c>
      <c r="AD102" s="7">
        <v>-25</v>
      </c>
      <c r="AE102" s="7">
        <v>-210</v>
      </c>
      <c r="AF102" s="7">
        <v>-160</v>
      </c>
      <c r="AG102" s="7">
        <v>-150</v>
      </c>
      <c r="AH102" s="7">
        <v>-110</v>
      </c>
      <c r="AI102" s="7">
        <v>-25</v>
      </c>
      <c r="AJ102" s="7">
        <v>55</v>
      </c>
      <c r="AK102" s="7">
        <v>-80</v>
      </c>
      <c r="AL102" s="7">
        <v>-55</v>
      </c>
      <c r="AM102" s="7">
        <v>-80</v>
      </c>
      <c r="AN102" s="7">
        <v>-50</v>
      </c>
      <c r="AO102" s="11"/>
      <c r="AP102" s="7">
        <v>-100</v>
      </c>
      <c r="AQ102" s="7">
        <v>-175</v>
      </c>
      <c r="AR102" s="7">
        <v>-155</v>
      </c>
      <c r="AS102" s="7">
        <v>-25</v>
      </c>
      <c r="AT102" s="7">
        <v>5</v>
      </c>
      <c r="AU102" s="11"/>
      <c r="AV102" s="7">
        <v>-80</v>
      </c>
      <c r="AW102" s="11"/>
      <c r="AX102" s="7">
        <v>-25</v>
      </c>
      <c r="AY102" s="7">
        <v>-30</v>
      </c>
      <c r="AZ102" s="11"/>
      <c r="BA102" s="11"/>
      <c r="BB102" s="8">
        <v>-2260</v>
      </c>
    </row>
    <row r="103" spans="1:54" ht="23.25" thickBot="1" x14ac:dyDescent="0.3">
      <c r="A103" s="4" t="s">
        <v>83</v>
      </c>
      <c r="B103" s="4" t="s">
        <v>77</v>
      </c>
      <c r="C103" s="4" t="s">
        <v>78</v>
      </c>
      <c r="D103" s="4" t="s">
        <v>111</v>
      </c>
      <c r="E103" s="4" t="s">
        <v>112</v>
      </c>
      <c r="F103" s="4" t="s">
        <v>60</v>
      </c>
      <c r="G103" s="4" t="s">
        <v>61</v>
      </c>
      <c r="H103" s="4" t="s">
        <v>113</v>
      </c>
      <c r="I103" s="10"/>
      <c r="J103" s="9">
        <v>-50</v>
      </c>
      <c r="K103" s="9">
        <v>-300</v>
      </c>
      <c r="L103" s="9">
        <v>-250</v>
      </c>
      <c r="M103" s="9">
        <v>-350</v>
      </c>
      <c r="N103" s="9">
        <v>-100</v>
      </c>
      <c r="O103" s="9">
        <v>-150</v>
      </c>
      <c r="P103" s="9">
        <v>-150</v>
      </c>
      <c r="Q103" s="9">
        <v>-150</v>
      </c>
      <c r="R103" s="9">
        <v>-50</v>
      </c>
      <c r="S103" s="9">
        <v>-50</v>
      </c>
      <c r="T103" s="9">
        <v>-100</v>
      </c>
      <c r="U103" s="9">
        <v>-400</v>
      </c>
      <c r="V103" s="9">
        <v>-200</v>
      </c>
      <c r="W103" s="9">
        <v>-100</v>
      </c>
      <c r="X103" s="9">
        <v>-100</v>
      </c>
      <c r="Y103" s="9">
        <v>-300</v>
      </c>
      <c r="Z103" s="9">
        <v>-200</v>
      </c>
      <c r="AA103" s="10"/>
      <c r="AB103" s="9">
        <v>-50</v>
      </c>
      <c r="AC103" s="9">
        <v>50</v>
      </c>
      <c r="AD103" s="10"/>
      <c r="AE103" s="10"/>
      <c r="AF103" s="10"/>
      <c r="AG103" s="9">
        <v>-100</v>
      </c>
      <c r="AH103" s="9">
        <v>-50</v>
      </c>
      <c r="AI103" s="9">
        <v>-100</v>
      </c>
      <c r="AJ103" s="9">
        <v>-100</v>
      </c>
      <c r="AK103" s="9">
        <v>-100</v>
      </c>
      <c r="AL103" s="10"/>
      <c r="AM103" s="9">
        <v>-100</v>
      </c>
      <c r="AN103" s="10"/>
      <c r="AO103" s="9">
        <v>-50</v>
      </c>
      <c r="AP103" s="10"/>
      <c r="AQ103" s="9">
        <v>-50</v>
      </c>
      <c r="AR103" s="9">
        <v>-100</v>
      </c>
      <c r="AS103" s="9">
        <v>-300</v>
      </c>
      <c r="AT103" s="9">
        <v>-250</v>
      </c>
      <c r="AU103" s="10"/>
      <c r="AV103" s="10"/>
      <c r="AW103" s="10"/>
      <c r="AX103" s="10"/>
      <c r="AY103" s="10"/>
      <c r="AZ103" s="10"/>
      <c r="BA103" s="10"/>
      <c r="BB103" s="8">
        <v>-4300</v>
      </c>
    </row>
    <row r="104" spans="1:54" ht="23.25" thickBot="1" x14ac:dyDescent="0.3">
      <c r="A104" s="4" t="s">
        <v>83</v>
      </c>
      <c r="B104" s="4" t="s">
        <v>77</v>
      </c>
      <c r="C104" s="4" t="s">
        <v>78</v>
      </c>
      <c r="D104" s="4" t="s">
        <v>114</v>
      </c>
      <c r="E104" s="4" t="s">
        <v>115</v>
      </c>
      <c r="F104" s="4" t="s">
        <v>60</v>
      </c>
      <c r="G104" s="4" t="s">
        <v>61</v>
      </c>
      <c r="H104" s="4" t="s">
        <v>116</v>
      </c>
      <c r="I104" s="7">
        <v>-50</v>
      </c>
      <c r="J104" s="7">
        <v>-100</v>
      </c>
      <c r="K104" s="7">
        <v>-50</v>
      </c>
      <c r="L104" s="7">
        <v>-100</v>
      </c>
      <c r="M104" s="11"/>
      <c r="N104" s="7">
        <v>-100</v>
      </c>
      <c r="O104" s="7">
        <v>-50</v>
      </c>
      <c r="P104" s="11"/>
      <c r="Q104" s="11"/>
      <c r="R104" s="11"/>
      <c r="S104" s="11"/>
      <c r="T104" s="7">
        <v>-50</v>
      </c>
      <c r="U104" s="11"/>
      <c r="V104" s="11"/>
      <c r="W104" s="7">
        <v>-50</v>
      </c>
      <c r="X104" s="7">
        <v>-100</v>
      </c>
      <c r="Y104" s="11"/>
      <c r="Z104" s="11"/>
      <c r="AA104" s="11"/>
      <c r="AB104" s="11"/>
      <c r="AC104" s="7">
        <v>-100</v>
      </c>
      <c r="AD104" s="11"/>
      <c r="AE104" s="11"/>
      <c r="AF104" s="11"/>
      <c r="AG104" s="11"/>
      <c r="AH104" s="11"/>
      <c r="AI104" s="7">
        <v>-50</v>
      </c>
      <c r="AJ104" s="11"/>
      <c r="AK104" s="11"/>
      <c r="AL104" s="7">
        <v>-50</v>
      </c>
      <c r="AM104" s="11"/>
      <c r="AN104" s="11"/>
      <c r="AO104" s="7">
        <v>-50</v>
      </c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8">
        <v>-900</v>
      </c>
    </row>
    <row r="105" spans="1:54" ht="23.25" thickBot="1" x14ac:dyDescent="0.3">
      <c r="A105" s="4" t="s">
        <v>83</v>
      </c>
      <c r="B105" s="4" t="s">
        <v>77</v>
      </c>
      <c r="C105" s="4" t="s">
        <v>78</v>
      </c>
      <c r="D105" s="4" t="s">
        <v>117</v>
      </c>
      <c r="E105" s="4" t="s">
        <v>118</v>
      </c>
      <c r="F105" s="4" t="s">
        <v>60</v>
      </c>
      <c r="G105" s="4" t="s">
        <v>61</v>
      </c>
      <c r="H105" s="4" t="s">
        <v>119</v>
      </c>
      <c r="I105" s="9">
        <v>-825</v>
      </c>
      <c r="J105" s="9">
        <v>-1335</v>
      </c>
      <c r="K105" s="9">
        <v>-1095</v>
      </c>
      <c r="L105" s="9">
        <v>-960</v>
      </c>
      <c r="M105" s="9">
        <v>-735</v>
      </c>
      <c r="N105" s="9">
        <v>-735</v>
      </c>
      <c r="O105" s="9">
        <v>-1035</v>
      </c>
      <c r="P105" s="9">
        <v>-825</v>
      </c>
      <c r="Q105" s="9">
        <v>-1080</v>
      </c>
      <c r="R105" s="9">
        <v>-690</v>
      </c>
      <c r="S105" s="9">
        <v>-765</v>
      </c>
      <c r="T105" s="9">
        <v>-945</v>
      </c>
      <c r="U105" s="9">
        <v>-1245</v>
      </c>
      <c r="V105" s="9">
        <v>-1185</v>
      </c>
      <c r="W105" s="9">
        <v>-870</v>
      </c>
      <c r="X105" s="9">
        <v>-1110</v>
      </c>
      <c r="Y105" s="9">
        <v>-810</v>
      </c>
      <c r="Z105" s="9">
        <v>-1095</v>
      </c>
      <c r="AA105" s="9">
        <v>-1050</v>
      </c>
      <c r="AB105" s="9">
        <v>-885</v>
      </c>
      <c r="AC105" s="9">
        <v>-872.5</v>
      </c>
      <c r="AD105" s="9">
        <v>-1080</v>
      </c>
      <c r="AE105" s="9">
        <v>-930</v>
      </c>
      <c r="AF105" s="9">
        <v>-945</v>
      </c>
      <c r="AG105" s="9">
        <v>-1065</v>
      </c>
      <c r="AH105" s="9">
        <v>-1230</v>
      </c>
      <c r="AI105" s="9">
        <v>-1019.04</v>
      </c>
      <c r="AJ105" s="9">
        <v>-1005</v>
      </c>
      <c r="AK105" s="9">
        <v>-1080</v>
      </c>
      <c r="AL105" s="9">
        <v>-1170</v>
      </c>
      <c r="AM105" s="9">
        <v>-1200</v>
      </c>
      <c r="AN105" s="9">
        <v>-1065</v>
      </c>
      <c r="AO105" s="9">
        <v>-1080</v>
      </c>
      <c r="AP105" s="9">
        <v>-960</v>
      </c>
      <c r="AQ105" s="9">
        <v>-810</v>
      </c>
      <c r="AR105" s="9">
        <v>-1335</v>
      </c>
      <c r="AS105" s="9">
        <v>-1274.04</v>
      </c>
      <c r="AT105" s="9">
        <v>-1890</v>
      </c>
      <c r="AU105" s="9">
        <v>-1185</v>
      </c>
      <c r="AV105" s="9">
        <v>-1005</v>
      </c>
      <c r="AW105" s="9">
        <v>-840</v>
      </c>
      <c r="AX105" s="9">
        <v>-690</v>
      </c>
      <c r="AY105" s="9">
        <v>-720</v>
      </c>
      <c r="AZ105" s="9">
        <v>-660</v>
      </c>
      <c r="BA105" s="9">
        <v>-510</v>
      </c>
      <c r="BB105" s="8">
        <v>-44895.58</v>
      </c>
    </row>
    <row r="106" spans="1:54" ht="23.25" thickBot="1" x14ac:dyDescent="0.3">
      <c r="A106" s="4" t="s">
        <v>83</v>
      </c>
      <c r="B106" s="4" t="s">
        <v>77</v>
      </c>
      <c r="C106" s="4" t="s">
        <v>78</v>
      </c>
      <c r="D106" s="4" t="s">
        <v>120</v>
      </c>
      <c r="E106" s="4" t="s">
        <v>121</v>
      </c>
      <c r="F106" s="4" t="s">
        <v>60</v>
      </c>
      <c r="G106" s="4" t="s">
        <v>61</v>
      </c>
      <c r="H106" s="4" t="s">
        <v>122</v>
      </c>
      <c r="I106" s="11"/>
      <c r="J106" s="11"/>
      <c r="K106" s="11"/>
      <c r="L106" s="11"/>
      <c r="M106" s="7">
        <v>-5</v>
      </c>
      <c r="N106" s="7">
        <v>-1</v>
      </c>
      <c r="O106" s="7">
        <v>-1</v>
      </c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8">
        <v>-7</v>
      </c>
    </row>
    <row r="107" spans="1:54" ht="23.25" thickBot="1" x14ac:dyDescent="0.3">
      <c r="A107" s="4" t="s">
        <v>83</v>
      </c>
      <c r="B107" s="4" t="s">
        <v>79</v>
      </c>
      <c r="C107" s="4" t="s">
        <v>80</v>
      </c>
      <c r="D107" s="4" t="s">
        <v>90</v>
      </c>
      <c r="E107" s="4" t="s">
        <v>91</v>
      </c>
      <c r="F107" s="4" t="s">
        <v>60</v>
      </c>
      <c r="G107" s="4" t="s">
        <v>61</v>
      </c>
      <c r="H107" s="4" t="s">
        <v>92</v>
      </c>
      <c r="I107" s="9">
        <v>-17.5</v>
      </c>
      <c r="J107" s="9">
        <v>-17.5</v>
      </c>
      <c r="K107" s="9">
        <v>-22.5</v>
      </c>
      <c r="L107" s="9">
        <v>-20</v>
      </c>
      <c r="M107" s="9">
        <v>-15</v>
      </c>
      <c r="N107" s="9">
        <v>-12.5</v>
      </c>
      <c r="O107" s="9">
        <v>-7.5</v>
      </c>
      <c r="P107" s="9">
        <v>-22.5</v>
      </c>
      <c r="Q107" s="9">
        <v>-10</v>
      </c>
      <c r="R107" s="9">
        <v>-17.5</v>
      </c>
      <c r="S107" s="9">
        <v>-7.5</v>
      </c>
      <c r="T107" s="9">
        <v>-15</v>
      </c>
      <c r="U107" s="9">
        <v>-15</v>
      </c>
      <c r="V107" s="9">
        <v>-17.5</v>
      </c>
      <c r="W107" s="9">
        <v>-20</v>
      </c>
      <c r="X107" s="9">
        <v>-10</v>
      </c>
      <c r="Y107" s="9">
        <v>-25</v>
      </c>
      <c r="Z107" s="9">
        <v>-10</v>
      </c>
      <c r="AA107" s="9">
        <v>-7.5</v>
      </c>
      <c r="AB107" s="9">
        <v>-17.5</v>
      </c>
      <c r="AC107" s="9">
        <v>-7.5</v>
      </c>
      <c r="AD107" s="9">
        <v>-5</v>
      </c>
      <c r="AE107" s="9">
        <v>-10</v>
      </c>
      <c r="AF107" s="9">
        <v>-17.5</v>
      </c>
      <c r="AG107" s="9">
        <v>-12.5</v>
      </c>
      <c r="AH107" s="9">
        <v>-12.5</v>
      </c>
      <c r="AI107" s="9">
        <v>-15</v>
      </c>
      <c r="AJ107" s="9">
        <v>-15</v>
      </c>
      <c r="AK107" s="9">
        <v>-15</v>
      </c>
      <c r="AL107" s="9">
        <v>-10</v>
      </c>
      <c r="AM107" s="9">
        <v>-7.5</v>
      </c>
      <c r="AN107" s="9">
        <v>-17.5</v>
      </c>
      <c r="AO107" s="9">
        <v>-15</v>
      </c>
      <c r="AP107" s="9">
        <v>-7.5</v>
      </c>
      <c r="AQ107" s="9">
        <v>-7.5</v>
      </c>
      <c r="AR107" s="9">
        <v>-10</v>
      </c>
      <c r="AS107" s="9">
        <v>-10</v>
      </c>
      <c r="AT107" s="9">
        <v>-35</v>
      </c>
      <c r="AU107" s="9">
        <v>-7.5</v>
      </c>
      <c r="AV107" s="9">
        <v>-10</v>
      </c>
      <c r="AW107" s="9">
        <v>-2.5</v>
      </c>
      <c r="AX107" s="9">
        <v>-2.5</v>
      </c>
      <c r="AY107" s="9">
        <v>-5</v>
      </c>
      <c r="AZ107" s="9">
        <v>-2.5</v>
      </c>
      <c r="BA107" s="9">
        <v>-5</v>
      </c>
      <c r="BB107" s="8">
        <v>-572.5</v>
      </c>
    </row>
    <row r="108" spans="1:54" ht="23.25" thickBot="1" x14ac:dyDescent="0.3">
      <c r="A108" s="4" t="s">
        <v>83</v>
      </c>
      <c r="B108" s="4" t="s">
        <v>79</v>
      </c>
      <c r="C108" s="4" t="s">
        <v>80</v>
      </c>
      <c r="D108" s="4" t="s">
        <v>93</v>
      </c>
      <c r="E108" s="4" t="s">
        <v>94</v>
      </c>
      <c r="F108" s="4" t="s">
        <v>60</v>
      </c>
      <c r="G108" s="4" t="s">
        <v>61</v>
      </c>
      <c r="H108" s="4" t="s">
        <v>95</v>
      </c>
      <c r="I108" s="11"/>
      <c r="J108" s="7">
        <v>-60</v>
      </c>
      <c r="K108" s="7">
        <v>-45</v>
      </c>
      <c r="L108" s="7">
        <v>-90</v>
      </c>
      <c r="M108" s="7">
        <v>-15</v>
      </c>
      <c r="N108" s="7">
        <v>-60</v>
      </c>
      <c r="O108" s="7">
        <v>-60</v>
      </c>
      <c r="P108" s="7">
        <v>-15</v>
      </c>
      <c r="Q108" s="7">
        <v>-45</v>
      </c>
      <c r="R108" s="7">
        <v>-45</v>
      </c>
      <c r="S108" s="7">
        <v>-15</v>
      </c>
      <c r="T108" s="11"/>
      <c r="U108" s="7">
        <v>-105</v>
      </c>
      <c r="V108" s="7">
        <v>-15</v>
      </c>
      <c r="W108" s="7">
        <v>-45</v>
      </c>
      <c r="X108" s="7">
        <v>-60</v>
      </c>
      <c r="Y108" s="7">
        <v>-105</v>
      </c>
      <c r="Z108" s="7">
        <v>-105</v>
      </c>
      <c r="AA108" s="7">
        <v>-15</v>
      </c>
      <c r="AB108" s="7">
        <v>-30</v>
      </c>
      <c r="AC108" s="7">
        <v>-15</v>
      </c>
      <c r="AD108" s="11"/>
      <c r="AE108" s="7">
        <v>-45</v>
      </c>
      <c r="AF108" s="7">
        <v>-30</v>
      </c>
      <c r="AG108" s="7">
        <v>-75</v>
      </c>
      <c r="AH108" s="7">
        <v>-75</v>
      </c>
      <c r="AI108" s="7">
        <v>-45</v>
      </c>
      <c r="AJ108" s="7">
        <v>-90</v>
      </c>
      <c r="AK108" s="7">
        <v>-135</v>
      </c>
      <c r="AL108" s="7">
        <v>-30</v>
      </c>
      <c r="AM108" s="7">
        <v>-45</v>
      </c>
      <c r="AN108" s="7">
        <v>-15</v>
      </c>
      <c r="AO108" s="7">
        <v>-15</v>
      </c>
      <c r="AP108" s="7">
        <v>-30</v>
      </c>
      <c r="AQ108" s="7">
        <v>-45</v>
      </c>
      <c r="AR108" s="7">
        <v>-30</v>
      </c>
      <c r="AS108" s="7">
        <v>-165</v>
      </c>
      <c r="AT108" s="7">
        <v>-90</v>
      </c>
      <c r="AU108" s="11"/>
      <c r="AV108" s="11"/>
      <c r="AW108" s="11"/>
      <c r="AX108" s="11"/>
      <c r="AY108" s="11"/>
      <c r="AZ108" s="11"/>
      <c r="BA108" s="11"/>
      <c r="BB108" s="8">
        <v>-1905</v>
      </c>
    </row>
    <row r="109" spans="1:54" ht="23.25" thickBot="1" x14ac:dyDescent="0.3">
      <c r="A109" s="4" t="s">
        <v>83</v>
      </c>
      <c r="B109" s="4" t="s">
        <v>79</v>
      </c>
      <c r="C109" s="4" t="s">
        <v>80</v>
      </c>
      <c r="D109" s="4" t="s">
        <v>96</v>
      </c>
      <c r="E109" s="4" t="s">
        <v>97</v>
      </c>
      <c r="F109" s="4" t="s">
        <v>60</v>
      </c>
      <c r="G109" s="4" t="s">
        <v>61</v>
      </c>
      <c r="H109" s="4" t="s">
        <v>98</v>
      </c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9">
        <v>-325.08999999999997</v>
      </c>
      <c r="AY109" s="10"/>
      <c r="AZ109" s="10"/>
      <c r="BA109" s="10"/>
      <c r="BB109" s="8">
        <v>-325.08999999999997</v>
      </c>
    </row>
    <row r="110" spans="1:54" ht="23.25" thickBot="1" x14ac:dyDescent="0.3">
      <c r="A110" s="4" t="s">
        <v>83</v>
      </c>
      <c r="B110" s="4" t="s">
        <v>79</v>
      </c>
      <c r="C110" s="4" t="s">
        <v>80</v>
      </c>
      <c r="D110" s="4" t="s">
        <v>99</v>
      </c>
      <c r="E110" s="4" t="s">
        <v>100</v>
      </c>
      <c r="F110" s="4" t="s">
        <v>60</v>
      </c>
      <c r="G110" s="4" t="s">
        <v>61</v>
      </c>
      <c r="H110" s="4" t="s">
        <v>101</v>
      </c>
      <c r="I110" s="11"/>
      <c r="J110" s="11"/>
      <c r="K110" s="11"/>
      <c r="L110" s="7">
        <v>-50</v>
      </c>
      <c r="M110" s="11"/>
      <c r="N110" s="7">
        <v>-50</v>
      </c>
      <c r="O110" s="11"/>
      <c r="P110" s="11"/>
      <c r="Q110" s="11"/>
      <c r="R110" s="7">
        <v>-150</v>
      </c>
      <c r="S110" s="11"/>
      <c r="T110" s="11"/>
      <c r="U110" s="7">
        <v>-100</v>
      </c>
      <c r="V110" s="11"/>
      <c r="W110" s="7">
        <v>-50</v>
      </c>
      <c r="X110" s="11"/>
      <c r="Y110" s="7">
        <v>-50</v>
      </c>
      <c r="Z110" s="7">
        <v>-100</v>
      </c>
      <c r="AA110" s="7">
        <v>-50</v>
      </c>
      <c r="AB110" s="11"/>
      <c r="AC110" s="11"/>
      <c r="AD110" s="11"/>
      <c r="AE110" s="11"/>
      <c r="AF110" s="7">
        <v>-100</v>
      </c>
      <c r="AG110" s="7">
        <v>-50</v>
      </c>
      <c r="AH110" s="11"/>
      <c r="AI110" s="7">
        <v>-50</v>
      </c>
      <c r="AJ110" s="7">
        <v>-50</v>
      </c>
      <c r="AK110" s="7">
        <v>-50</v>
      </c>
      <c r="AL110" s="11"/>
      <c r="AM110" s="7">
        <v>-100</v>
      </c>
      <c r="AN110" s="11"/>
      <c r="AO110" s="11"/>
      <c r="AP110" s="11"/>
      <c r="AQ110" s="7">
        <v>-50</v>
      </c>
      <c r="AR110" s="7">
        <v>-50</v>
      </c>
      <c r="AS110" s="11"/>
      <c r="AT110" s="7">
        <v>-100</v>
      </c>
      <c r="AU110" s="11"/>
      <c r="AV110" s="11"/>
      <c r="AW110" s="11"/>
      <c r="AX110" s="11"/>
      <c r="AY110" s="11"/>
      <c r="AZ110" s="11"/>
      <c r="BA110" s="11"/>
      <c r="BB110" s="8">
        <v>-1200</v>
      </c>
    </row>
    <row r="111" spans="1:54" ht="23.25" thickBot="1" x14ac:dyDescent="0.3">
      <c r="A111" s="4" t="s">
        <v>83</v>
      </c>
      <c r="B111" s="4" t="s">
        <v>79</v>
      </c>
      <c r="C111" s="4" t="s">
        <v>80</v>
      </c>
      <c r="D111" s="4" t="s">
        <v>102</v>
      </c>
      <c r="E111" s="4" t="s">
        <v>103</v>
      </c>
      <c r="F111" s="4" t="s">
        <v>60</v>
      </c>
      <c r="G111" s="4" t="s">
        <v>61</v>
      </c>
      <c r="H111" s="4" t="s">
        <v>104</v>
      </c>
      <c r="I111" s="9">
        <v>-25</v>
      </c>
      <c r="J111" s="9">
        <v>-50</v>
      </c>
      <c r="K111" s="9">
        <v>-50</v>
      </c>
      <c r="L111" s="10"/>
      <c r="M111" s="9">
        <v>-105</v>
      </c>
      <c r="N111" s="9">
        <v>-75</v>
      </c>
      <c r="O111" s="9">
        <v>-25</v>
      </c>
      <c r="P111" s="9">
        <v>-25</v>
      </c>
      <c r="Q111" s="10"/>
      <c r="R111" s="9">
        <v>-125</v>
      </c>
      <c r="S111" s="9">
        <v>-25</v>
      </c>
      <c r="T111" s="10"/>
      <c r="U111" s="9">
        <v>-50</v>
      </c>
      <c r="V111" s="9">
        <v>-25</v>
      </c>
      <c r="W111" s="9">
        <v>-50</v>
      </c>
      <c r="X111" s="10"/>
      <c r="Y111" s="9">
        <v>-25</v>
      </c>
      <c r="Z111" s="9">
        <v>-75</v>
      </c>
      <c r="AA111" s="9">
        <v>-25</v>
      </c>
      <c r="AB111" s="9">
        <v>-25</v>
      </c>
      <c r="AC111" s="9">
        <v>-25</v>
      </c>
      <c r="AD111" s="9">
        <v>-25</v>
      </c>
      <c r="AE111" s="9">
        <v>-100</v>
      </c>
      <c r="AF111" s="10"/>
      <c r="AG111" s="9">
        <v>-25</v>
      </c>
      <c r="AH111" s="9">
        <v>-25</v>
      </c>
      <c r="AI111" s="10"/>
      <c r="AJ111" s="9">
        <v>-25</v>
      </c>
      <c r="AK111" s="10"/>
      <c r="AL111" s="10"/>
      <c r="AM111" s="10"/>
      <c r="AN111" s="10"/>
      <c r="AO111" s="10"/>
      <c r="AP111" s="9">
        <v>-200</v>
      </c>
      <c r="AQ111" s="10"/>
      <c r="AR111" s="9">
        <v>-25</v>
      </c>
      <c r="AS111" s="10"/>
      <c r="AT111" s="9">
        <v>-75</v>
      </c>
      <c r="AU111" s="9">
        <v>-25</v>
      </c>
      <c r="AV111" s="10"/>
      <c r="AW111" s="10"/>
      <c r="AX111" s="10"/>
      <c r="AY111" s="10"/>
      <c r="AZ111" s="10"/>
      <c r="BA111" s="10"/>
      <c r="BB111" s="8">
        <v>-1330</v>
      </c>
    </row>
    <row r="112" spans="1:54" ht="23.25" thickBot="1" x14ac:dyDescent="0.3">
      <c r="A112" s="4" t="s">
        <v>83</v>
      </c>
      <c r="B112" s="4" t="s">
        <v>79</v>
      </c>
      <c r="C112" s="4" t="s">
        <v>80</v>
      </c>
      <c r="D112" s="4" t="s">
        <v>105</v>
      </c>
      <c r="E112" s="4" t="s">
        <v>106</v>
      </c>
      <c r="F112" s="4" t="s">
        <v>60</v>
      </c>
      <c r="G112" s="4" t="s">
        <v>61</v>
      </c>
      <c r="H112" s="4" t="s">
        <v>107</v>
      </c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7">
        <v>-50</v>
      </c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7">
        <v>-50</v>
      </c>
      <c r="AU112" s="11"/>
      <c r="AV112" s="11"/>
      <c r="AW112" s="11"/>
      <c r="AX112" s="11"/>
      <c r="AY112" s="11"/>
      <c r="AZ112" s="11"/>
      <c r="BA112" s="11"/>
      <c r="BB112" s="8">
        <v>-100</v>
      </c>
    </row>
    <row r="113" spans="1:54" ht="23.25" thickBot="1" x14ac:dyDescent="0.3">
      <c r="A113" s="4" t="s">
        <v>83</v>
      </c>
      <c r="B113" s="4" t="s">
        <v>79</v>
      </c>
      <c r="C113" s="4" t="s">
        <v>80</v>
      </c>
      <c r="D113" s="4" t="s">
        <v>108</v>
      </c>
      <c r="E113" s="4" t="s">
        <v>109</v>
      </c>
      <c r="F113" s="4" t="s">
        <v>60</v>
      </c>
      <c r="G113" s="4" t="s">
        <v>61</v>
      </c>
      <c r="H113" s="4" t="s">
        <v>110</v>
      </c>
      <c r="I113" s="10"/>
      <c r="J113" s="10"/>
      <c r="K113" s="10"/>
      <c r="L113" s="10"/>
      <c r="M113" s="10"/>
      <c r="N113" s="10"/>
      <c r="O113" s="10"/>
      <c r="P113" s="10"/>
      <c r="Q113" s="10"/>
      <c r="R113" s="9">
        <v>-50</v>
      </c>
      <c r="S113" s="9">
        <v>-50</v>
      </c>
      <c r="T113" s="10"/>
      <c r="U113" s="10"/>
      <c r="V113" s="10"/>
      <c r="W113" s="10"/>
      <c r="X113" s="10"/>
      <c r="Y113" s="10"/>
      <c r="Z113" s="9">
        <v>-25</v>
      </c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9">
        <v>-25</v>
      </c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8">
        <v>-150</v>
      </c>
    </row>
    <row r="114" spans="1:54" ht="23.25" thickBot="1" x14ac:dyDescent="0.3">
      <c r="A114" s="4" t="s">
        <v>83</v>
      </c>
      <c r="B114" s="4" t="s">
        <v>79</v>
      </c>
      <c r="C114" s="4" t="s">
        <v>80</v>
      </c>
      <c r="D114" s="4" t="s">
        <v>111</v>
      </c>
      <c r="E114" s="4" t="s">
        <v>112</v>
      </c>
      <c r="F114" s="4" t="s">
        <v>60</v>
      </c>
      <c r="G114" s="4" t="s">
        <v>61</v>
      </c>
      <c r="H114" s="4" t="s">
        <v>113</v>
      </c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7">
        <v>-50</v>
      </c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8">
        <v>-50</v>
      </c>
    </row>
    <row r="115" spans="1:54" ht="23.25" thickBot="1" x14ac:dyDescent="0.3">
      <c r="A115" s="4" t="s">
        <v>83</v>
      </c>
      <c r="B115" s="4" t="s">
        <v>79</v>
      </c>
      <c r="C115" s="4" t="s">
        <v>80</v>
      </c>
      <c r="D115" s="4" t="s">
        <v>117</v>
      </c>
      <c r="E115" s="4" t="s">
        <v>118</v>
      </c>
      <c r="F115" s="4" t="s">
        <v>60</v>
      </c>
      <c r="G115" s="4" t="s">
        <v>61</v>
      </c>
      <c r="H115" s="4" t="s">
        <v>119</v>
      </c>
      <c r="I115" s="10"/>
      <c r="J115" s="10"/>
      <c r="K115" s="9">
        <v>-30</v>
      </c>
      <c r="L115" s="9">
        <v>-15</v>
      </c>
      <c r="M115" s="9">
        <v>-30</v>
      </c>
      <c r="N115" s="9">
        <v>-15</v>
      </c>
      <c r="O115" s="10"/>
      <c r="P115" s="9">
        <v>-15</v>
      </c>
      <c r="Q115" s="9">
        <v>-30</v>
      </c>
      <c r="R115" s="9">
        <v>-30</v>
      </c>
      <c r="S115" s="14">
        <v>0</v>
      </c>
      <c r="T115" s="9">
        <v>-15</v>
      </c>
      <c r="U115" s="9">
        <v>-30</v>
      </c>
      <c r="V115" s="9">
        <v>-15</v>
      </c>
      <c r="W115" s="10"/>
      <c r="X115" s="10"/>
      <c r="Y115" s="10"/>
      <c r="Z115" s="10"/>
      <c r="AA115" s="9">
        <v>-15</v>
      </c>
      <c r="AB115" s="9">
        <v>-30</v>
      </c>
      <c r="AC115" s="10"/>
      <c r="AD115" s="9">
        <v>-15</v>
      </c>
      <c r="AE115" s="9">
        <v>-15</v>
      </c>
      <c r="AF115" s="9">
        <v>-30</v>
      </c>
      <c r="AG115" s="10"/>
      <c r="AH115" s="9">
        <v>15</v>
      </c>
      <c r="AI115" s="9">
        <v>-30</v>
      </c>
      <c r="AJ115" s="9">
        <v>-15</v>
      </c>
      <c r="AK115" s="9">
        <v>-30</v>
      </c>
      <c r="AL115" s="10"/>
      <c r="AM115" s="9">
        <v>-15</v>
      </c>
      <c r="AN115" s="9">
        <v>-15</v>
      </c>
      <c r="AO115" s="9">
        <v>-15</v>
      </c>
      <c r="AP115" s="9">
        <v>-45</v>
      </c>
      <c r="AQ115" s="10"/>
      <c r="AR115" s="10"/>
      <c r="AS115" s="9">
        <v>-45</v>
      </c>
      <c r="AT115" s="9">
        <v>-30</v>
      </c>
      <c r="AU115" s="10"/>
      <c r="AV115" s="10"/>
      <c r="AW115" s="9">
        <v>-15</v>
      </c>
      <c r="AX115" s="9">
        <v>-45</v>
      </c>
      <c r="AY115" s="9">
        <v>-15</v>
      </c>
      <c r="AZ115" s="9">
        <v>-15</v>
      </c>
      <c r="BA115" s="9">
        <v>-15</v>
      </c>
      <c r="BB115" s="8">
        <v>-660</v>
      </c>
    </row>
    <row r="116" spans="1:54" ht="23.25" thickBot="1" x14ac:dyDescent="0.3">
      <c r="A116" s="4" t="s">
        <v>83</v>
      </c>
      <c r="B116" s="4" t="s">
        <v>81</v>
      </c>
      <c r="C116" s="4" t="s">
        <v>82</v>
      </c>
      <c r="D116" s="4" t="s">
        <v>93</v>
      </c>
      <c r="E116" s="4" t="s">
        <v>94</v>
      </c>
      <c r="F116" s="4" t="s">
        <v>60</v>
      </c>
      <c r="G116" s="4" t="s">
        <v>61</v>
      </c>
      <c r="H116" s="4" t="s">
        <v>95</v>
      </c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2">
        <v>0</v>
      </c>
      <c r="AY116" s="12">
        <v>0</v>
      </c>
      <c r="AZ116" s="12">
        <v>0</v>
      </c>
      <c r="BA116" s="12">
        <v>0</v>
      </c>
      <c r="BB116" s="13">
        <v>0</v>
      </c>
    </row>
    <row r="117" spans="1:54" ht="23.25" thickBot="1" x14ac:dyDescent="0.3">
      <c r="A117" s="4" t="s">
        <v>83</v>
      </c>
      <c r="B117" s="4" t="s">
        <v>81</v>
      </c>
      <c r="C117" s="4" t="s">
        <v>82</v>
      </c>
      <c r="D117" s="4" t="s">
        <v>111</v>
      </c>
      <c r="E117" s="4" t="s">
        <v>112</v>
      </c>
      <c r="F117" s="4" t="s">
        <v>60</v>
      </c>
      <c r="G117" s="4" t="s">
        <v>61</v>
      </c>
      <c r="H117" s="4" t="s">
        <v>113</v>
      </c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4">
        <v>0</v>
      </c>
      <c r="AY117" s="14">
        <v>0</v>
      </c>
      <c r="AZ117" s="14">
        <v>0</v>
      </c>
      <c r="BA117" s="14">
        <v>0</v>
      </c>
      <c r="BB117" s="13">
        <v>0</v>
      </c>
    </row>
    <row r="118" spans="1:54" ht="23.25" thickBot="1" x14ac:dyDescent="0.3">
      <c r="A118" s="4" t="s">
        <v>123</v>
      </c>
      <c r="B118" s="4" t="s">
        <v>56</v>
      </c>
      <c r="C118" s="4" t="s">
        <v>57</v>
      </c>
      <c r="D118" s="4" t="s">
        <v>124</v>
      </c>
      <c r="E118" s="4" t="s">
        <v>125</v>
      </c>
      <c r="F118" s="4" t="s">
        <v>126</v>
      </c>
      <c r="G118" s="4" t="s">
        <v>127</v>
      </c>
      <c r="H118" s="4" t="s">
        <v>128</v>
      </c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7">
        <v>-26737</v>
      </c>
      <c r="X118" s="7">
        <v>-26737</v>
      </c>
      <c r="Y118" s="7">
        <v>-26737</v>
      </c>
      <c r="Z118" s="7">
        <v>-26737</v>
      </c>
      <c r="AA118" s="7">
        <v>-26737</v>
      </c>
      <c r="AB118" s="7">
        <v>-25638.17</v>
      </c>
      <c r="AC118" s="7">
        <v>-25638.17</v>
      </c>
      <c r="AD118" s="7">
        <v>-25638.17</v>
      </c>
      <c r="AE118" s="7">
        <v>-25149.83</v>
      </c>
      <c r="AF118" s="7">
        <v>28304.720000000001</v>
      </c>
      <c r="AG118" s="7">
        <v>-19997</v>
      </c>
      <c r="AH118" s="7">
        <v>-19997</v>
      </c>
      <c r="AI118" s="7">
        <v>-19997</v>
      </c>
      <c r="AJ118" s="7">
        <v>-18249.689999999999</v>
      </c>
      <c r="AK118" s="7">
        <v>-18249.689999999999</v>
      </c>
      <c r="AL118" s="7">
        <v>-18249.689999999999</v>
      </c>
      <c r="AM118" s="7">
        <v>-18249.689999999999</v>
      </c>
      <c r="AN118" s="7">
        <v>-18249.689999999999</v>
      </c>
      <c r="AO118" s="7">
        <v>-18249.689999999999</v>
      </c>
      <c r="AP118" s="7">
        <v>-18249.689999999999</v>
      </c>
      <c r="AQ118" s="7">
        <v>-18249.689999999999</v>
      </c>
      <c r="AR118" s="7">
        <v>-18249.689999999999</v>
      </c>
      <c r="AS118" s="7">
        <v>-18249.689999999999</v>
      </c>
      <c r="AT118" s="7">
        <v>-18249.689999999999</v>
      </c>
      <c r="AU118" s="7">
        <v>-17181.89</v>
      </c>
      <c r="AV118" s="7">
        <v>-17181.89</v>
      </c>
      <c r="AW118" s="7">
        <v>-17181.89</v>
      </c>
      <c r="AX118" s="7">
        <v>-17181.89</v>
      </c>
      <c r="AY118" s="7">
        <v>-17181.89</v>
      </c>
      <c r="AZ118" s="7">
        <v>-17181.89</v>
      </c>
      <c r="BA118" s="7">
        <v>-17181.89</v>
      </c>
      <c r="BB118" s="8">
        <v>-588455.43999999994</v>
      </c>
    </row>
    <row r="119" spans="1:54" ht="23.25" thickBot="1" x14ac:dyDescent="0.3">
      <c r="A119" s="4" t="s">
        <v>123</v>
      </c>
      <c r="B119" s="4" t="s">
        <v>56</v>
      </c>
      <c r="C119" s="4" t="s">
        <v>57</v>
      </c>
      <c r="D119" s="4" t="s">
        <v>129</v>
      </c>
      <c r="E119" s="4" t="s">
        <v>130</v>
      </c>
      <c r="F119" s="4" t="s">
        <v>126</v>
      </c>
      <c r="G119" s="4" t="s">
        <v>127</v>
      </c>
      <c r="H119" s="4" t="s">
        <v>113</v>
      </c>
      <c r="I119" s="9">
        <v>-20891.5</v>
      </c>
      <c r="J119" s="9">
        <v>-20887.57</v>
      </c>
      <c r="K119" s="9">
        <v>-20943.52</v>
      </c>
      <c r="L119" s="9">
        <v>-20887.57</v>
      </c>
      <c r="M119" s="9">
        <v>-6500</v>
      </c>
      <c r="N119" s="9">
        <v>-6511.72</v>
      </c>
      <c r="O119" s="9">
        <v>-6519.19</v>
      </c>
      <c r="P119" s="9">
        <v>-6500</v>
      </c>
      <c r="Q119" s="9">
        <v>-6500</v>
      </c>
      <c r="R119" s="9">
        <v>-6547.06</v>
      </c>
      <c r="S119" s="9">
        <v>-6563.92</v>
      </c>
      <c r="T119" s="9">
        <v>-6549.39</v>
      </c>
      <c r="U119" s="9">
        <v>-6500</v>
      </c>
      <c r="V119" s="9">
        <v>-6500</v>
      </c>
      <c r="W119" s="9">
        <v>-6500</v>
      </c>
      <c r="X119" s="9">
        <v>-6500</v>
      </c>
      <c r="Y119" s="9">
        <v>-6500</v>
      </c>
      <c r="Z119" s="9">
        <v>-6500</v>
      </c>
      <c r="AA119" s="9">
        <v>-6520.21</v>
      </c>
      <c r="AB119" s="9">
        <v>-6500</v>
      </c>
      <c r="AC119" s="9">
        <v>-6500</v>
      </c>
      <c r="AD119" s="9">
        <v>-6500</v>
      </c>
      <c r="AE119" s="9">
        <v>-6500</v>
      </c>
      <c r="AF119" s="9">
        <v>-6500</v>
      </c>
      <c r="AG119" s="9">
        <v>-6500</v>
      </c>
      <c r="AH119" s="9">
        <v>-6500</v>
      </c>
      <c r="AI119" s="9">
        <v>-6500</v>
      </c>
      <c r="AJ119" s="9">
        <v>-6500</v>
      </c>
      <c r="AK119" s="9">
        <v>-6500</v>
      </c>
      <c r="AL119" s="9">
        <v>-6500</v>
      </c>
      <c r="AM119" s="9">
        <v>-6500</v>
      </c>
      <c r="AN119" s="9">
        <v>-6500</v>
      </c>
      <c r="AO119" s="9">
        <v>-6500</v>
      </c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8">
        <v>-272321.65000000002</v>
      </c>
    </row>
    <row r="120" spans="1:54" ht="23.25" thickBot="1" x14ac:dyDescent="0.3">
      <c r="A120" s="4" t="s">
        <v>123</v>
      </c>
      <c r="B120" s="4" t="s">
        <v>56</v>
      </c>
      <c r="C120" s="4" t="s">
        <v>57</v>
      </c>
      <c r="D120" s="4" t="s">
        <v>129</v>
      </c>
      <c r="E120" s="4" t="s">
        <v>130</v>
      </c>
      <c r="F120" s="4" t="s">
        <v>131</v>
      </c>
      <c r="G120" s="4" t="s">
        <v>132</v>
      </c>
      <c r="H120" s="4" t="s">
        <v>113</v>
      </c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7">
        <v>-2087</v>
      </c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8">
        <v>-2087</v>
      </c>
    </row>
    <row r="121" spans="1:54" ht="23.25" thickBot="1" x14ac:dyDescent="0.3">
      <c r="A121" s="4" t="s">
        <v>123</v>
      </c>
      <c r="B121" s="4" t="s">
        <v>63</v>
      </c>
      <c r="C121" s="4" t="s">
        <v>64</v>
      </c>
      <c r="D121" s="4" t="s">
        <v>129</v>
      </c>
      <c r="E121" s="4" t="s">
        <v>130</v>
      </c>
      <c r="F121" s="4" t="s">
        <v>126</v>
      </c>
      <c r="G121" s="4" t="s">
        <v>127</v>
      </c>
      <c r="H121" s="4" t="s">
        <v>113</v>
      </c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9">
        <v>-500</v>
      </c>
      <c r="AS121" s="10"/>
      <c r="AT121" s="10"/>
      <c r="AU121" s="10"/>
      <c r="AV121" s="10"/>
      <c r="AW121" s="10"/>
      <c r="AX121" s="10"/>
      <c r="AY121" s="10"/>
      <c r="AZ121" s="10"/>
      <c r="BA121" s="10"/>
      <c r="BB121" s="8">
        <v>-500</v>
      </c>
    </row>
    <row r="122" spans="1:54" ht="23.25" thickBot="1" x14ac:dyDescent="0.3">
      <c r="A122" s="4" t="s">
        <v>123</v>
      </c>
      <c r="B122" s="4" t="s">
        <v>65</v>
      </c>
      <c r="C122" s="4" t="s">
        <v>66</v>
      </c>
      <c r="D122" s="4" t="s">
        <v>129</v>
      </c>
      <c r="E122" s="4" t="s">
        <v>130</v>
      </c>
      <c r="F122" s="4" t="s">
        <v>126</v>
      </c>
      <c r="G122" s="4" t="s">
        <v>127</v>
      </c>
      <c r="H122" s="4" t="s">
        <v>113</v>
      </c>
      <c r="I122" s="7">
        <v>-4877.91</v>
      </c>
      <c r="J122" s="7">
        <v>-4877.91</v>
      </c>
      <c r="K122" s="7">
        <v>-2981.76</v>
      </c>
      <c r="L122" s="7">
        <v>-3732.17</v>
      </c>
      <c r="M122" s="7">
        <v>-4877.91</v>
      </c>
      <c r="N122" s="7">
        <v>-4877.91</v>
      </c>
      <c r="O122" s="7">
        <v>-4877.91</v>
      </c>
      <c r="P122" s="7">
        <v>-4877.91</v>
      </c>
      <c r="Q122" s="7">
        <v>-4877.91</v>
      </c>
      <c r="R122" s="7">
        <v>-4913.3100000000004</v>
      </c>
      <c r="S122" s="7">
        <v>-4913.3100000000004</v>
      </c>
      <c r="T122" s="7">
        <v>-4913.3100000000004</v>
      </c>
      <c r="U122" s="7">
        <v>-4913.3100000000004</v>
      </c>
      <c r="V122" s="7">
        <v>-4913.3100000000004</v>
      </c>
      <c r="W122" s="7">
        <v>-4913.3100000000004</v>
      </c>
      <c r="X122" s="7">
        <v>-5355.38</v>
      </c>
      <c r="Y122" s="7">
        <v>-4973.3999999999996</v>
      </c>
      <c r="Z122" s="7">
        <v>-4973.3999999999996</v>
      </c>
      <c r="AA122" s="7">
        <v>-4973.3999999999996</v>
      </c>
      <c r="AB122" s="7">
        <v>-4973.3999999999996</v>
      </c>
      <c r="AC122" s="7">
        <v>-4973.3999999999996</v>
      </c>
      <c r="AD122" s="7">
        <v>-5190.93</v>
      </c>
      <c r="AE122" s="7">
        <v>-5195.75</v>
      </c>
      <c r="AF122" s="7">
        <v>-5195.75</v>
      </c>
      <c r="AG122" s="7">
        <v>-5195.75</v>
      </c>
      <c r="AH122" s="7">
        <v>-5195.75</v>
      </c>
      <c r="AI122" s="7">
        <v>-5195.75</v>
      </c>
      <c r="AJ122" s="7">
        <v>-5214.04</v>
      </c>
      <c r="AK122" s="7">
        <v>-5216.8500000000004</v>
      </c>
      <c r="AL122" s="7">
        <v>-5216.8500000000004</v>
      </c>
      <c r="AM122" s="7">
        <v>-5216.8500000000004</v>
      </c>
      <c r="AN122" s="7">
        <v>-5216.8500000000004</v>
      </c>
      <c r="AO122" s="7">
        <v>-5216.8500000000004</v>
      </c>
      <c r="AP122" s="7">
        <v>-5254.41</v>
      </c>
      <c r="AQ122" s="7">
        <v>-5254.41</v>
      </c>
      <c r="AR122" s="7">
        <v>-5254.41</v>
      </c>
      <c r="AS122" s="7">
        <v>-5254.41</v>
      </c>
      <c r="AT122" s="7">
        <v>-5254.41</v>
      </c>
      <c r="AU122" s="7">
        <v>-5254.41</v>
      </c>
      <c r="AV122" s="7">
        <v>-5288.75</v>
      </c>
      <c r="AW122" s="7">
        <v>-5288.75</v>
      </c>
      <c r="AX122" s="7">
        <v>-5288.75</v>
      </c>
      <c r="AY122" s="7">
        <v>-5288.75</v>
      </c>
      <c r="AZ122" s="7">
        <v>-5288.75</v>
      </c>
      <c r="BA122" s="7">
        <v>-5288.75</v>
      </c>
      <c r="BB122" s="8">
        <v>-226288.47</v>
      </c>
    </row>
    <row r="123" spans="1:54" ht="23.25" thickBot="1" x14ac:dyDescent="0.3">
      <c r="A123" s="4" t="s">
        <v>123</v>
      </c>
      <c r="B123" s="4" t="s">
        <v>73</v>
      </c>
      <c r="C123" s="4" t="s">
        <v>74</v>
      </c>
      <c r="D123" s="4" t="s">
        <v>129</v>
      </c>
      <c r="E123" s="4" t="s">
        <v>130</v>
      </c>
      <c r="F123" s="4" t="s">
        <v>126</v>
      </c>
      <c r="G123" s="4" t="s">
        <v>127</v>
      </c>
      <c r="H123" s="4" t="s">
        <v>113</v>
      </c>
      <c r="I123" s="9">
        <v>-3500</v>
      </c>
      <c r="J123" s="9">
        <v>-3500</v>
      </c>
      <c r="K123" s="9">
        <v>-3500</v>
      </c>
      <c r="L123" s="9">
        <v>-3500</v>
      </c>
      <c r="M123" s="9">
        <v>-3500</v>
      </c>
      <c r="N123" s="9">
        <v>-3500</v>
      </c>
      <c r="O123" s="9">
        <v>-3500</v>
      </c>
      <c r="P123" s="9">
        <v>-3500</v>
      </c>
      <c r="Q123" s="9">
        <v>-3500</v>
      </c>
      <c r="R123" s="9">
        <v>-3500</v>
      </c>
      <c r="S123" s="9">
        <v>-3500</v>
      </c>
      <c r="T123" s="9">
        <v>-3500</v>
      </c>
      <c r="U123" s="9">
        <v>-3500</v>
      </c>
      <c r="V123" s="9">
        <v>-3500</v>
      </c>
      <c r="W123" s="9">
        <v>-3500</v>
      </c>
      <c r="X123" s="9">
        <v>-3500</v>
      </c>
      <c r="Y123" s="9">
        <v>-3500</v>
      </c>
      <c r="Z123" s="9">
        <v>-3500</v>
      </c>
      <c r="AA123" s="9">
        <v>-3500</v>
      </c>
      <c r="AB123" s="9">
        <v>-3500</v>
      </c>
      <c r="AC123" s="9">
        <v>-3500</v>
      </c>
      <c r="AD123" s="9">
        <v>-3500</v>
      </c>
      <c r="AE123" s="9">
        <v>-3500</v>
      </c>
      <c r="AF123" s="9">
        <v>-3500</v>
      </c>
      <c r="AG123" s="9">
        <v>-3500</v>
      </c>
      <c r="AH123" s="9">
        <v>-3500</v>
      </c>
      <c r="AI123" s="9">
        <v>-3500</v>
      </c>
      <c r="AJ123" s="9">
        <v>-3500</v>
      </c>
      <c r="AK123" s="9">
        <v>-3500</v>
      </c>
      <c r="AL123" s="9">
        <v>-3500</v>
      </c>
      <c r="AM123" s="9">
        <v>-3500</v>
      </c>
      <c r="AN123" s="9">
        <v>-3500</v>
      </c>
      <c r="AO123" s="9">
        <v>-3500</v>
      </c>
      <c r="AP123" s="9">
        <v>-3500</v>
      </c>
      <c r="AQ123" s="9">
        <v>-3500</v>
      </c>
      <c r="AR123" s="9">
        <v>-3500</v>
      </c>
      <c r="AS123" s="9">
        <v>-3500</v>
      </c>
      <c r="AT123" s="9">
        <v>-3500</v>
      </c>
      <c r="AU123" s="9">
        <v>-3500</v>
      </c>
      <c r="AV123" s="9">
        <v>-3500</v>
      </c>
      <c r="AW123" s="9">
        <v>-3510</v>
      </c>
      <c r="AX123" s="10"/>
      <c r="AY123" s="10"/>
      <c r="AZ123" s="10"/>
      <c r="BA123" s="10"/>
      <c r="BB123" s="8">
        <v>-143510</v>
      </c>
    </row>
    <row r="124" spans="1:54" ht="23.25" thickBot="1" x14ac:dyDescent="0.3">
      <c r="A124" s="4" t="s">
        <v>123</v>
      </c>
      <c r="B124" s="4" t="s">
        <v>75</v>
      </c>
      <c r="C124" s="4" t="s">
        <v>76</v>
      </c>
      <c r="D124" s="4" t="s">
        <v>129</v>
      </c>
      <c r="E124" s="4" t="s">
        <v>130</v>
      </c>
      <c r="F124" s="4" t="s">
        <v>126</v>
      </c>
      <c r="G124" s="4" t="s">
        <v>127</v>
      </c>
      <c r="H124" s="4" t="s">
        <v>113</v>
      </c>
      <c r="I124" s="7">
        <v>-643.75</v>
      </c>
      <c r="J124" s="7">
        <v>-643.75</v>
      </c>
      <c r="K124" s="7">
        <v>-643.75</v>
      </c>
      <c r="L124" s="7">
        <v>-643.75</v>
      </c>
      <c r="M124" s="7">
        <v>-643.75</v>
      </c>
      <c r="N124" s="7">
        <v>-643.75</v>
      </c>
      <c r="O124" s="7">
        <v>-643.75</v>
      </c>
      <c r="P124" s="7">
        <v>-643.75</v>
      </c>
      <c r="Q124" s="7">
        <v>-643.75</v>
      </c>
      <c r="R124" s="7">
        <v>-643.75</v>
      </c>
      <c r="S124" s="7">
        <v>-643.75</v>
      </c>
      <c r="T124" s="7">
        <v>-643.75</v>
      </c>
      <c r="U124" s="7">
        <v>-643.75</v>
      </c>
      <c r="V124" s="7">
        <v>-643.75</v>
      </c>
      <c r="W124" s="7">
        <v>-643.75</v>
      </c>
      <c r="X124" s="7">
        <v>-643.75</v>
      </c>
      <c r="Y124" s="7">
        <v>-643.75</v>
      </c>
      <c r="Z124" s="7">
        <v>-643.75</v>
      </c>
      <c r="AA124" s="7">
        <v>-643.75</v>
      </c>
      <c r="AB124" s="7">
        <v>-643.75</v>
      </c>
      <c r="AC124" s="7">
        <v>-643.75</v>
      </c>
      <c r="AD124" s="7">
        <v>-643.75</v>
      </c>
      <c r="AE124" s="7">
        <v>-643.75</v>
      </c>
      <c r="AF124" s="7">
        <v>-643.75</v>
      </c>
      <c r="AG124" s="7">
        <v>-643.75</v>
      </c>
      <c r="AH124" s="7">
        <v>-643.75</v>
      </c>
      <c r="AI124" s="7">
        <v>-643.75</v>
      </c>
      <c r="AJ124" s="7">
        <v>-643.75</v>
      </c>
      <c r="AK124" s="7">
        <v>-643.75</v>
      </c>
      <c r="AL124" s="7">
        <v>-643.75</v>
      </c>
      <c r="AM124" s="7">
        <v>-643.75</v>
      </c>
      <c r="AN124" s="7">
        <v>-643.75</v>
      </c>
      <c r="AO124" s="7">
        <v>-643.75</v>
      </c>
      <c r="AP124" s="7">
        <v>-643.75</v>
      </c>
      <c r="AQ124" s="7">
        <v>-643.75</v>
      </c>
      <c r="AR124" s="7">
        <v>-643.75</v>
      </c>
      <c r="AS124" s="7">
        <v>-643.75</v>
      </c>
      <c r="AT124" s="7">
        <v>-643.75</v>
      </c>
      <c r="AU124" s="7">
        <v>-643.75</v>
      </c>
      <c r="AV124" s="7">
        <v>-643.75</v>
      </c>
      <c r="AW124" s="7">
        <v>-515</v>
      </c>
      <c r="AX124" s="7">
        <v>-515</v>
      </c>
      <c r="AY124" s="7">
        <v>-643.75</v>
      </c>
      <c r="AZ124" s="7">
        <v>-643.75</v>
      </c>
      <c r="BA124" s="7">
        <v>-643.75</v>
      </c>
      <c r="BB124" s="8">
        <v>-28711.25</v>
      </c>
    </row>
    <row r="125" spans="1:54" ht="23.25" thickBot="1" x14ac:dyDescent="0.3">
      <c r="A125" s="4" t="s">
        <v>123</v>
      </c>
      <c r="B125" s="4" t="s">
        <v>133</v>
      </c>
      <c r="C125" s="4" t="s">
        <v>134</v>
      </c>
      <c r="D125" s="4" t="s">
        <v>129</v>
      </c>
      <c r="E125" s="4" t="s">
        <v>130</v>
      </c>
      <c r="F125" s="4" t="s">
        <v>126</v>
      </c>
      <c r="G125" s="4" t="s">
        <v>127</v>
      </c>
      <c r="H125" s="4" t="s">
        <v>113</v>
      </c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9">
        <v>-600000</v>
      </c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8">
        <v>-600000</v>
      </c>
    </row>
    <row r="126" spans="1:54" ht="23.25" thickBot="1" x14ac:dyDescent="0.3">
      <c r="A126" s="4" t="s">
        <v>135</v>
      </c>
      <c r="B126" s="4" t="s">
        <v>136</v>
      </c>
      <c r="C126" s="4" t="s">
        <v>137</v>
      </c>
      <c r="D126" s="4" t="s">
        <v>138</v>
      </c>
      <c r="E126" s="4" t="s">
        <v>139</v>
      </c>
      <c r="F126" s="4" t="s">
        <v>140</v>
      </c>
      <c r="G126" s="4" t="s">
        <v>141</v>
      </c>
      <c r="H126" s="4" t="s">
        <v>142</v>
      </c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7">
        <v>10100</v>
      </c>
      <c r="AT126" s="7">
        <v>909584.9</v>
      </c>
      <c r="AU126" s="11"/>
      <c r="AV126" s="11"/>
      <c r="AW126" s="11"/>
      <c r="AX126" s="7">
        <v>29411.95</v>
      </c>
      <c r="AY126" s="7">
        <v>850761</v>
      </c>
      <c r="AZ126" s="11"/>
      <c r="BA126" s="7">
        <v>22037.06</v>
      </c>
      <c r="BB126" s="8">
        <v>1821894.91</v>
      </c>
    </row>
    <row r="127" spans="1:54" ht="23.25" thickBot="1" x14ac:dyDescent="0.3">
      <c r="A127" s="4" t="s">
        <v>135</v>
      </c>
      <c r="B127" s="4" t="s">
        <v>136</v>
      </c>
      <c r="C127" s="4" t="s">
        <v>137</v>
      </c>
      <c r="D127" s="4" t="s">
        <v>138</v>
      </c>
      <c r="E127" s="4" t="s">
        <v>139</v>
      </c>
      <c r="F127" s="4" t="s">
        <v>143</v>
      </c>
      <c r="G127" s="4" t="s">
        <v>144</v>
      </c>
      <c r="H127" s="4" t="s">
        <v>142</v>
      </c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9">
        <v>5978.61</v>
      </c>
      <c r="AR127" s="9">
        <v>6694.8</v>
      </c>
      <c r="AS127" s="9">
        <v>7347.61</v>
      </c>
      <c r="AT127" s="9">
        <v>7312.63</v>
      </c>
      <c r="AU127" s="9">
        <v>7959.26</v>
      </c>
      <c r="AV127" s="9">
        <v>7597.48</v>
      </c>
      <c r="AW127" s="9">
        <v>7199.52</v>
      </c>
      <c r="AX127" s="9">
        <v>7959.26</v>
      </c>
      <c r="AY127" s="9">
        <v>6768.39</v>
      </c>
      <c r="AZ127" s="9">
        <v>7687.92</v>
      </c>
      <c r="BA127" s="9">
        <v>7597.48</v>
      </c>
      <c r="BB127" s="8">
        <v>80102.960000000006</v>
      </c>
    </row>
    <row r="128" spans="1:54" ht="23.25" thickBot="1" x14ac:dyDescent="0.3">
      <c r="A128" s="4" t="s">
        <v>135</v>
      </c>
      <c r="B128" s="4" t="s">
        <v>136</v>
      </c>
      <c r="C128" s="4" t="s">
        <v>137</v>
      </c>
      <c r="D128" s="4" t="s">
        <v>138</v>
      </c>
      <c r="E128" s="4" t="s">
        <v>139</v>
      </c>
      <c r="F128" s="4" t="s">
        <v>145</v>
      </c>
      <c r="G128" s="4" t="s">
        <v>146</v>
      </c>
      <c r="H128" s="4" t="s">
        <v>142</v>
      </c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7">
        <v>1020.09</v>
      </c>
      <c r="AR128" s="7">
        <v>1020.1</v>
      </c>
      <c r="AS128" s="7">
        <v>1050.7</v>
      </c>
      <c r="AT128" s="7">
        <v>1050.71</v>
      </c>
      <c r="AU128" s="7">
        <v>1086.44</v>
      </c>
      <c r="AV128" s="7">
        <v>1086.44</v>
      </c>
      <c r="AW128" s="7">
        <v>1086.44</v>
      </c>
      <c r="AX128" s="7">
        <v>1086.44</v>
      </c>
      <c r="AY128" s="7">
        <v>1086.44</v>
      </c>
      <c r="AZ128" s="7">
        <v>1086.44</v>
      </c>
      <c r="BA128" s="7">
        <v>1086.44</v>
      </c>
      <c r="BB128" s="8">
        <v>11746.68</v>
      </c>
    </row>
    <row r="129" spans="1:54" ht="23.25" thickBot="1" x14ac:dyDescent="0.3">
      <c r="A129" s="4" t="s">
        <v>135</v>
      </c>
      <c r="B129" s="4" t="s">
        <v>136</v>
      </c>
      <c r="C129" s="4" t="s">
        <v>137</v>
      </c>
      <c r="D129" s="4" t="s">
        <v>138</v>
      </c>
      <c r="E129" s="4" t="s">
        <v>139</v>
      </c>
      <c r="F129" s="4" t="s">
        <v>147</v>
      </c>
      <c r="G129" s="4" t="s">
        <v>148</v>
      </c>
      <c r="H129" s="4" t="s">
        <v>142</v>
      </c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9">
        <v>3775.47</v>
      </c>
      <c r="AR129" s="9">
        <v>3775.48</v>
      </c>
      <c r="AS129" s="9">
        <v>3899.56</v>
      </c>
      <c r="AT129" s="9">
        <v>3899.56</v>
      </c>
      <c r="AU129" s="9">
        <v>4032.16</v>
      </c>
      <c r="AV129" s="9">
        <v>4032.16</v>
      </c>
      <c r="AW129" s="9">
        <v>4032.16</v>
      </c>
      <c r="AX129" s="9">
        <v>4032.16</v>
      </c>
      <c r="AY129" s="9">
        <v>4032.17</v>
      </c>
      <c r="AZ129" s="9">
        <v>4032.16</v>
      </c>
      <c r="BA129" s="9">
        <v>4032.16</v>
      </c>
      <c r="BB129" s="8">
        <v>43575.199999999997</v>
      </c>
    </row>
    <row r="130" spans="1:54" ht="23.25" thickBot="1" x14ac:dyDescent="0.3">
      <c r="A130" s="4" t="s">
        <v>135</v>
      </c>
      <c r="B130" s="4" t="s">
        <v>136</v>
      </c>
      <c r="C130" s="4" t="s">
        <v>137</v>
      </c>
      <c r="D130" s="4" t="s">
        <v>138</v>
      </c>
      <c r="E130" s="4" t="s">
        <v>139</v>
      </c>
      <c r="F130" s="4" t="s">
        <v>149</v>
      </c>
      <c r="G130" s="4" t="s">
        <v>150</v>
      </c>
      <c r="H130" s="4" t="s">
        <v>142</v>
      </c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7">
        <v>122.5</v>
      </c>
      <c r="AU130" s="11"/>
      <c r="AV130" s="7">
        <v>-122.5</v>
      </c>
      <c r="AW130" s="11"/>
      <c r="AX130" s="11"/>
      <c r="AY130" s="11"/>
      <c r="AZ130" s="11"/>
      <c r="BA130" s="11"/>
      <c r="BB130" s="13">
        <v>0</v>
      </c>
    </row>
    <row r="131" spans="1:54" ht="23.25" thickBot="1" x14ac:dyDescent="0.3">
      <c r="A131" s="4" t="s">
        <v>135</v>
      </c>
      <c r="B131" s="4" t="s">
        <v>136</v>
      </c>
      <c r="C131" s="4" t="s">
        <v>137</v>
      </c>
      <c r="D131" s="4" t="s">
        <v>138</v>
      </c>
      <c r="E131" s="4" t="s">
        <v>139</v>
      </c>
      <c r="F131" s="4" t="s">
        <v>151</v>
      </c>
      <c r="G131" s="4" t="s">
        <v>152</v>
      </c>
      <c r="H131" s="4" t="s">
        <v>142</v>
      </c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9">
        <v>136.30000000000001</v>
      </c>
      <c r="AS131" s="10"/>
      <c r="AT131" s="10"/>
      <c r="AU131" s="10"/>
      <c r="AV131" s="10"/>
      <c r="AW131" s="10"/>
      <c r="AX131" s="10"/>
      <c r="AY131" s="10"/>
      <c r="AZ131" s="10"/>
      <c r="BA131" s="10"/>
      <c r="BB131" s="8">
        <v>136.30000000000001</v>
      </c>
    </row>
    <row r="132" spans="1:54" ht="23.25" thickBot="1" x14ac:dyDescent="0.3">
      <c r="A132" s="4" t="s">
        <v>135</v>
      </c>
      <c r="B132" s="4" t="s">
        <v>136</v>
      </c>
      <c r="C132" s="4" t="s">
        <v>137</v>
      </c>
      <c r="D132" s="4" t="s">
        <v>138</v>
      </c>
      <c r="E132" s="4" t="s">
        <v>139</v>
      </c>
      <c r="F132" s="4" t="s">
        <v>153</v>
      </c>
      <c r="G132" s="4" t="s">
        <v>154</v>
      </c>
      <c r="H132" s="4" t="s">
        <v>142</v>
      </c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7">
        <v>14.96</v>
      </c>
      <c r="AV132" s="11"/>
      <c r="AW132" s="7">
        <v>39</v>
      </c>
      <c r="AX132" s="11"/>
      <c r="AY132" s="7">
        <v>-535.86</v>
      </c>
      <c r="AZ132" s="12">
        <v>0</v>
      </c>
      <c r="BA132" s="7">
        <v>221.28</v>
      </c>
      <c r="BB132" s="8">
        <v>-260.62</v>
      </c>
    </row>
    <row r="133" spans="1:54" ht="23.25" thickBot="1" x14ac:dyDescent="0.3">
      <c r="A133" s="4" t="s">
        <v>135</v>
      </c>
      <c r="B133" s="4" t="s">
        <v>136</v>
      </c>
      <c r="C133" s="4" t="s">
        <v>137</v>
      </c>
      <c r="D133" s="4" t="s">
        <v>138</v>
      </c>
      <c r="E133" s="4" t="s">
        <v>139</v>
      </c>
      <c r="F133" s="4" t="s">
        <v>155</v>
      </c>
      <c r="G133" s="4" t="s">
        <v>156</v>
      </c>
      <c r="H133" s="4" t="s">
        <v>142</v>
      </c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9">
        <v>4.2</v>
      </c>
      <c r="AS133" s="10"/>
      <c r="AT133" s="10"/>
      <c r="AU133" s="10"/>
      <c r="AV133" s="10"/>
      <c r="AW133" s="10"/>
      <c r="AX133" s="10"/>
      <c r="AY133" s="10"/>
      <c r="AZ133" s="10"/>
      <c r="BA133" s="10"/>
      <c r="BB133" s="8">
        <v>4.2</v>
      </c>
    </row>
    <row r="134" spans="1:54" ht="23.25" thickBot="1" x14ac:dyDescent="0.3">
      <c r="A134" s="4" t="s">
        <v>135</v>
      </c>
      <c r="B134" s="4" t="s">
        <v>136</v>
      </c>
      <c r="C134" s="4" t="s">
        <v>137</v>
      </c>
      <c r="D134" s="4" t="s">
        <v>138</v>
      </c>
      <c r="E134" s="4" t="s">
        <v>139</v>
      </c>
      <c r="F134" s="4" t="s">
        <v>157</v>
      </c>
      <c r="G134" s="4" t="s">
        <v>158</v>
      </c>
      <c r="H134" s="4" t="s">
        <v>142</v>
      </c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7">
        <v>21.19</v>
      </c>
      <c r="AS134" s="11"/>
      <c r="AT134" s="11"/>
      <c r="AU134" s="11"/>
      <c r="AV134" s="11"/>
      <c r="AW134" s="11"/>
      <c r="AX134" s="11"/>
      <c r="AY134" s="11"/>
      <c r="AZ134" s="11"/>
      <c r="BA134" s="11"/>
      <c r="BB134" s="8">
        <v>21.19</v>
      </c>
    </row>
    <row r="135" spans="1:54" ht="23.25" thickBot="1" x14ac:dyDescent="0.3">
      <c r="A135" s="4" t="s">
        <v>135</v>
      </c>
      <c r="B135" s="4" t="s">
        <v>136</v>
      </c>
      <c r="C135" s="4" t="s">
        <v>137</v>
      </c>
      <c r="D135" s="4" t="s">
        <v>138</v>
      </c>
      <c r="E135" s="4" t="s">
        <v>139</v>
      </c>
      <c r="F135" s="4" t="s">
        <v>159</v>
      </c>
      <c r="G135" s="4" t="s">
        <v>160</v>
      </c>
      <c r="H135" s="4" t="s">
        <v>142</v>
      </c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9">
        <v>186.29</v>
      </c>
      <c r="AR135" s="9">
        <v>114.64</v>
      </c>
      <c r="AS135" s="9">
        <v>200.73</v>
      </c>
      <c r="AT135" s="9">
        <v>157.74</v>
      </c>
      <c r="AU135" s="9">
        <v>207.16</v>
      </c>
      <c r="AV135" s="9">
        <v>191.62</v>
      </c>
      <c r="AW135" s="9">
        <v>117.92</v>
      </c>
      <c r="AX135" s="9">
        <v>176.88</v>
      </c>
      <c r="AY135" s="9">
        <v>265.32</v>
      </c>
      <c r="AZ135" s="9">
        <v>235.84</v>
      </c>
      <c r="BA135" s="9">
        <v>383.24</v>
      </c>
      <c r="BB135" s="8">
        <v>2237.38</v>
      </c>
    </row>
    <row r="136" spans="1:54" ht="23.25" thickBot="1" x14ac:dyDescent="0.3">
      <c r="A136" s="4" t="s">
        <v>135</v>
      </c>
      <c r="B136" s="4" t="s">
        <v>136</v>
      </c>
      <c r="C136" s="4" t="s">
        <v>137</v>
      </c>
      <c r="D136" s="4" t="s">
        <v>138</v>
      </c>
      <c r="E136" s="4" t="s">
        <v>139</v>
      </c>
      <c r="F136" s="4" t="s">
        <v>161</v>
      </c>
      <c r="G136" s="4" t="s">
        <v>162</v>
      </c>
      <c r="H136" s="4" t="s">
        <v>142</v>
      </c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7">
        <v>-7515.9</v>
      </c>
      <c r="AR136" s="7">
        <v>-6513.78</v>
      </c>
      <c r="AS136" s="7">
        <v>-10340.66</v>
      </c>
      <c r="AT136" s="7">
        <v>-9441.6</v>
      </c>
      <c r="AU136" s="7">
        <v>-11050.42</v>
      </c>
      <c r="AV136" s="7">
        <v>-10324.48</v>
      </c>
      <c r="AW136" s="7">
        <v>-9679.2000000000007</v>
      </c>
      <c r="AX136" s="7">
        <v>-8227.32</v>
      </c>
      <c r="AY136" s="7">
        <v>-10001.84</v>
      </c>
      <c r="AZ136" s="7">
        <v>-10647.12</v>
      </c>
      <c r="BA136" s="7">
        <v>-12582.96</v>
      </c>
      <c r="BB136" s="8">
        <v>-106325.28</v>
      </c>
    </row>
    <row r="137" spans="1:54" ht="23.25" thickBot="1" x14ac:dyDescent="0.3">
      <c r="A137" s="4" t="s">
        <v>135</v>
      </c>
      <c r="B137" s="4" t="s">
        <v>163</v>
      </c>
      <c r="C137" s="4" t="s">
        <v>164</v>
      </c>
      <c r="D137" s="4" t="s">
        <v>138</v>
      </c>
      <c r="E137" s="4" t="s">
        <v>139</v>
      </c>
      <c r="F137" s="4" t="s">
        <v>165</v>
      </c>
      <c r="G137" s="4" t="s">
        <v>166</v>
      </c>
      <c r="H137" s="4" t="s">
        <v>142</v>
      </c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9">
        <v>49.75</v>
      </c>
      <c r="AT137" s="10"/>
      <c r="AU137" s="10"/>
      <c r="AV137" s="10"/>
      <c r="AW137" s="10"/>
      <c r="AX137" s="10"/>
      <c r="AY137" s="10"/>
      <c r="AZ137" s="10"/>
      <c r="BA137" s="10"/>
      <c r="BB137" s="8">
        <v>49.75</v>
      </c>
    </row>
    <row r="138" spans="1:54" ht="23.25" thickBot="1" x14ac:dyDescent="0.3">
      <c r="A138" s="4" t="s">
        <v>135</v>
      </c>
      <c r="B138" s="4" t="s">
        <v>56</v>
      </c>
      <c r="C138" s="4" t="s">
        <v>57</v>
      </c>
      <c r="D138" s="4" t="s">
        <v>167</v>
      </c>
      <c r="E138" s="4" t="s">
        <v>168</v>
      </c>
      <c r="F138" s="4" t="s">
        <v>169</v>
      </c>
      <c r="G138" s="4" t="s">
        <v>170</v>
      </c>
      <c r="H138" s="4" t="s">
        <v>171</v>
      </c>
      <c r="I138" s="7">
        <v>1771940.06</v>
      </c>
      <c r="J138" s="7">
        <v>496091.27</v>
      </c>
      <c r="K138" s="7">
        <v>33674.47</v>
      </c>
      <c r="L138" s="7">
        <v>3419.39</v>
      </c>
      <c r="M138" s="7">
        <v>13181.62</v>
      </c>
      <c r="N138" s="7">
        <v>-135.26</v>
      </c>
      <c r="O138" s="7">
        <v>-256.8</v>
      </c>
      <c r="P138" s="7">
        <v>-104.28</v>
      </c>
      <c r="Q138" s="7">
        <v>-32.880000000000003</v>
      </c>
      <c r="R138" s="7">
        <v>1.5</v>
      </c>
      <c r="S138" s="7">
        <v>-19.100000000000001</v>
      </c>
      <c r="T138" s="7">
        <v>-6709.24</v>
      </c>
      <c r="U138" s="7">
        <v>-38695.68</v>
      </c>
      <c r="V138" s="7">
        <v>-249261.25</v>
      </c>
      <c r="W138" s="7">
        <v>59488.51</v>
      </c>
      <c r="X138" s="7">
        <v>8849.51</v>
      </c>
      <c r="Y138" s="7">
        <v>-67309.210000000006</v>
      </c>
      <c r="Z138" s="7">
        <v>-488.2</v>
      </c>
      <c r="AA138" s="7">
        <v>23.91</v>
      </c>
      <c r="AB138" s="7">
        <v>14.29</v>
      </c>
      <c r="AC138" s="7">
        <v>-2.41</v>
      </c>
      <c r="AD138" s="7">
        <v>26.44</v>
      </c>
      <c r="AE138" s="7">
        <v>-0.54</v>
      </c>
      <c r="AF138" s="7">
        <v>-53832.34</v>
      </c>
      <c r="AG138" s="7">
        <v>-160563.5</v>
      </c>
      <c r="AH138" s="7">
        <v>75996.850000000006</v>
      </c>
      <c r="AI138" s="7">
        <v>762585.08</v>
      </c>
      <c r="AJ138" s="7">
        <v>-173461.94</v>
      </c>
      <c r="AK138" s="7">
        <v>-170369.67</v>
      </c>
      <c r="AL138" s="7">
        <v>-763.5</v>
      </c>
      <c r="AM138" s="7">
        <v>-44.99</v>
      </c>
      <c r="AN138" s="7">
        <v>-23.23</v>
      </c>
      <c r="AO138" s="7">
        <v>-0.1</v>
      </c>
      <c r="AP138" s="7">
        <v>11.88</v>
      </c>
      <c r="AQ138" s="7">
        <v>-6.9</v>
      </c>
      <c r="AR138" s="7">
        <v>-14561.95</v>
      </c>
      <c r="AS138" s="7">
        <v>-164395.29999999999</v>
      </c>
      <c r="AT138" s="7">
        <v>-122097.28</v>
      </c>
      <c r="AU138" s="7">
        <v>9036.16</v>
      </c>
      <c r="AV138" s="7">
        <v>10539.98</v>
      </c>
      <c r="AW138" s="7">
        <v>-264188.3</v>
      </c>
      <c r="AX138" s="7">
        <v>-213.37</v>
      </c>
      <c r="AY138" s="7">
        <v>104.25</v>
      </c>
      <c r="AZ138" s="7">
        <v>75.010000000000005</v>
      </c>
      <c r="BA138" s="7">
        <v>84.83</v>
      </c>
      <c r="BB138" s="8">
        <v>1757607.79</v>
      </c>
    </row>
    <row r="139" spans="1:54" ht="23.25" thickBot="1" x14ac:dyDescent="0.3">
      <c r="A139" s="4" t="s">
        <v>135</v>
      </c>
      <c r="B139" s="4" t="s">
        <v>56</v>
      </c>
      <c r="C139" s="4" t="s">
        <v>57</v>
      </c>
      <c r="D139" s="4" t="s">
        <v>167</v>
      </c>
      <c r="E139" s="4" t="s">
        <v>168</v>
      </c>
      <c r="F139" s="4" t="s">
        <v>172</v>
      </c>
      <c r="G139" s="4" t="s">
        <v>173</v>
      </c>
      <c r="H139" s="4" t="s">
        <v>171</v>
      </c>
      <c r="I139" s="9">
        <v>1181567.18</v>
      </c>
      <c r="J139" s="9">
        <v>441199.82</v>
      </c>
      <c r="K139" s="9">
        <v>86895.97</v>
      </c>
      <c r="L139" s="9">
        <v>10713.21</v>
      </c>
      <c r="M139" s="9">
        <v>26803.63</v>
      </c>
      <c r="N139" s="9">
        <v>-153.71</v>
      </c>
      <c r="O139" s="9">
        <v>-12.19</v>
      </c>
      <c r="P139" s="9">
        <v>-57.99</v>
      </c>
      <c r="Q139" s="9">
        <v>-20.85</v>
      </c>
      <c r="R139" s="9">
        <v>-133.86000000000001</v>
      </c>
      <c r="S139" s="9">
        <v>-116.26</v>
      </c>
      <c r="T139" s="9">
        <v>-15041.79</v>
      </c>
      <c r="U139" s="9">
        <v>-92700.68</v>
      </c>
      <c r="V139" s="9">
        <v>-411626.99</v>
      </c>
      <c r="W139" s="9">
        <v>137726.35</v>
      </c>
      <c r="X139" s="9">
        <v>23432.67</v>
      </c>
      <c r="Y139" s="9">
        <v>-79021.31</v>
      </c>
      <c r="Z139" s="9">
        <v>-271.19</v>
      </c>
      <c r="AA139" s="9">
        <v>6.64</v>
      </c>
      <c r="AB139" s="9">
        <v>-63.38</v>
      </c>
      <c r="AC139" s="9">
        <v>46.6</v>
      </c>
      <c r="AD139" s="9">
        <v>3.29</v>
      </c>
      <c r="AE139" s="9">
        <v>51.42</v>
      </c>
      <c r="AF139" s="9">
        <v>-81825.22</v>
      </c>
      <c r="AG139" s="9">
        <v>-217113.93</v>
      </c>
      <c r="AH139" s="9">
        <v>112016.5</v>
      </c>
      <c r="AI139" s="9">
        <v>507129.3</v>
      </c>
      <c r="AJ139" s="9">
        <v>-178537.69</v>
      </c>
      <c r="AK139" s="9">
        <v>-117471.45</v>
      </c>
      <c r="AL139" s="9">
        <v>-27.12</v>
      </c>
      <c r="AM139" s="9">
        <v>-16.350000000000001</v>
      </c>
      <c r="AN139" s="9">
        <v>86.41</v>
      </c>
      <c r="AO139" s="9">
        <v>3.35</v>
      </c>
      <c r="AP139" s="9">
        <v>5.34</v>
      </c>
      <c r="AQ139" s="9">
        <v>55</v>
      </c>
      <c r="AR139" s="9">
        <v>-25502.14</v>
      </c>
      <c r="AS139" s="9">
        <v>-211057.19</v>
      </c>
      <c r="AT139" s="9">
        <v>-161167.25</v>
      </c>
      <c r="AU139" s="9">
        <v>17744.810000000001</v>
      </c>
      <c r="AV139" s="9">
        <v>-4370.03</v>
      </c>
      <c r="AW139" s="9">
        <v>-201246.51</v>
      </c>
      <c r="AX139" s="9">
        <v>-63.63</v>
      </c>
      <c r="AY139" s="9">
        <v>51</v>
      </c>
      <c r="AZ139" s="9">
        <v>31.54</v>
      </c>
      <c r="BA139" s="9">
        <v>-6.41</v>
      </c>
      <c r="BB139" s="8">
        <v>747944.91</v>
      </c>
    </row>
    <row r="140" spans="1:54" ht="23.25" thickBot="1" x14ac:dyDescent="0.3">
      <c r="A140" s="4" t="s">
        <v>135</v>
      </c>
      <c r="B140" s="4" t="s">
        <v>56</v>
      </c>
      <c r="C140" s="4" t="s">
        <v>57</v>
      </c>
      <c r="D140" s="4" t="s">
        <v>174</v>
      </c>
      <c r="E140" s="4" t="s">
        <v>175</v>
      </c>
      <c r="F140" s="4" t="s">
        <v>60</v>
      </c>
      <c r="G140" s="4" t="s">
        <v>61</v>
      </c>
      <c r="H140" s="4" t="s">
        <v>98</v>
      </c>
      <c r="I140" s="7">
        <v>-10273.77</v>
      </c>
      <c r="J140" s="7">
        <v>-9821.5400000000009</v>
      </c>
      <c r="K140" s="7">
        <v>-10014.4</v>
      </c>
      <c r="L140" s="7">
        <v>-9584.5</v>
      </c>
      <c r="M140" s="7">
        <v>-9600.41</v>
      </c>
      <c r="N140" s="7">
        <v>-9880.5400000000009</v>
      </c>
      <c r="O140" s="7">
        <v>-9560.76</v>
      </c>
      <c r="P140" s="7">
        <v>-9529.2900000000009</v>
      </c>
      <c r="Q140" s="7">
        <v>-9450.65</v>
      </c>
      <c r="R140" s="7">
        <v>-9733.5300000000007</v>
      </c>
      <c r="S140" s="7">
        <v>-9969.7900000000009</v>
      </c>
      <c r="T140" s="7">
        <v>-9312.56</v>
      </c>
      <c r="U140" s="7">
        <v>-9504.35</v>
      </c>
      <c r="V140" s="7">
        <v>-9273.67</v>
      </c>
      <c r="W140" s="7">
        <v>-9352.56</v>
      </c>
      <c r="X140" s="7">
        <v>-9194.93</v>
      </c>
      <c r="Y140" s="7">
        <v>-9055.8700000000008</v>
      </c>
      <c r="Z140" s="7">
        <v>-6298.94</v>
      </c>
      <c r="AA140" s="7">
        <v>-9431.68</v>
      </c>
      <c r="AB140" s="7">
        <v>-10097.01</v>
      </c>
      <c r="AC140" s="7">
        <v>-9985.8700000000008</v>
      </c>
      <c r="AD140" s="7">
        <v>-9635</v>
      </c>
      <c r="AE140" s="7">
        <v>-10422.48</v>
      </c>
      <c r="AF140" s="7">
        <v>-9016.32</v>
      </c>
      <c r="AG140" s="7">
        <v>-8888.94</v>
      </c>
      <c r="AH140" s="7">
        <v>-8733.1200000000008</v>
      </c>
      <c r="AI140" s="7">
        <v>-9407.8700000000008</v>
      </c>
      <c r="AJ140" s="7">
        <v>-10259.879999999999</v>
      </c>
      <c r="AK140" s="7">
        <v>-9474.27</v>
      </c>
      <c r="AL140" s="7">
        <v>-9402.26</v>
      </c>
      <c r="AM140" s="7">
        <v>-9352.2800000000007</v>
      </c>
      <c r="AN140" s="7">
        <v>-9339.58</v>
      </c>
      <c r="AO140" s="7">
        <v>-9392.2800000000007</v>
      </c>
      <c r="AP140" s="7">
        <v>-9132.11</v>
      </c>
      <c r="AQ140" s="7">
        <v>-9660.4500000000007</v>
      </c>
      <c r="AR140" s="7">
        <v>-9241.5400000000009</v>
      </c>
      <c r="AS140" s="7">
        <v>-9430.7199999999993</v>
      </c>
      <c r="AT140" s="7">
        <v>-9420.49</v>
      </c>
      <c r="AU140" s="7">
        <v>-9355.99</v>
      </c>
      <c r="AV140" s="7">
        <v>-9327.57</v>
      </c>
      <c r="AW140" s="7">
        <v>-9484.7099999999991</v>
      </c>
      <c r="AX140" s="7">
        <v>-9414.6200000000008</v>
      </c>
      <c r="AY140" s="7">
        <v>-9352.98</v>
      </c>
      <c r="AZ140" s="7">
        <v>-9191.0400000000009</v>
      </c>
      <c r="BA140" s="7">
        <v>-9254.91</v>
      </c>
      <c r="BB140" s="8">
        <v>-424518.03</v>
      </c>
    </row>
    <row r="141" spans="1:54" ht="23.25" thickBot="1" x14ac:dyDescent="0.3">
      <c r="A141" s="4" t="s">
        <v>135</v>
      </c>
      <c r="B141" s="4" t="s">
        <v>56</v>
      </c>
      <c r="C141" s="4" t="s">
        <v>57</v>
      </c>
      <c r="D141" s="4" t="s">
        <v>176</v>
      </c>
      <c r="E141" s="4" t="s">
        <v>177</v>
      </c>
      <c r="F141" s="4" t="s">
        <v>60</v>
      </c>
      <c r="G141" s="4" t="s">
        <v>61</v>
      </c>
      <c r="H141" s="4" t="s">
        <v>178</v>
      </c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9">
        <v>-77.69</v>
      </c>
      <c r="AB141" s="9">
        <v>-77.69</v>
      </c>
      <c r="AC141" s="9">
        <v>-74.38</v>
      </c>
      <c r="AD141" s="9">
        <v>-74.38</v>
      </c>
      <c r="AE141" s="9">
        <v>-74.38</v>
      </c>
      <c r="AF141" s="9">
        <v>-71.69</v>
      </c>
      <c r="AG141" s="9">
        <v>-71.69</v>
      </c>
      <c r="AH141" s="9">
        <v>-71.69</v>
      </c>
      <c r="AI141" s="9">
        <v>-71.69</v>
      </c>
      <c r="AJ141" s="9">
        <v>-71.69</v>
      </c>
      <c r="AK141" s="9">
        <v>-71.69</v>
      </c>
      <c r="AL141" s="9">
        <v>-71.69</v>
      </c>
      <c r="AM141" s="9">
        <v>-71.69</v>
      </c>
      <c r="AN141" s="9">
        <v>-71.69</v>
      </c>
      <c r="AO141" s="9">
        <v>-71.69</v>
      </c>
      <c r="AP141" s="9">
        <v>-71.69</v>
      </c>
      <c r="AQ141" s="9">
        <v>-71.69</v>
      </c>
      <c r="AR141" s="9">
        <v>-71.69</v>
      </c>
      <c r="AS141" s="9">
        <v>-71.69</v>
      </c>
      <c r="AT141" s="9">
        <v>-71.69</v>
      </c>
      <c r="AU141" s="9">
        <v>-71.69</v>
      </c>
      <c r="AV141" s="9">
        <v>-71.69</v>
      </c>
      <c r="AW141" s="9">
        <v>-71.69</v>
      </c>
      <c r="AX141" s="9">
        <v>-71.69</v>
      </c>
      <c r="AY141" s="9">
        <v>-71.69</v>
      </c>
      <c r="AZ141" s="9">
        <v>-71.69</v>
      </c>
      <c r="BA141" s="9">
        <v>-71.69</v>
      </c>
      <c r="BB141" s="8">
        <v>-1955.7</v>
      </c>
    </row>
    <row r="142" spans="1:54" ht="23.25" thickBot="1" x14ac:dyDescent="0.3">
      <c r="A142" s="4" t="s">
        <v>135</v>
      </c>
      <c r="B142" s="4" t="s">
        <v>56</v>
      </c>
      <c r="C142" s="4" t="s">
        <v>57</v>
      </c>
      <c r="D142" s="4" t="s">
        <v>179</v>
      </c>
      <c r="E142" s="4" t="s">
        <v>180</v>
      </c>
      <c r="F142" s="4" t="s">
        <v>60</v>
      </c>
      <c r="G142" s="4" t="s">
        <v>61</v>
      </c>
      <c r="H142" s="4" t="s">
        <v>181</v>
      </c>
      <c r="I142" s="7">
        <v>-997.98</v>
      </c>
      <c r="J142" s="7">
        <v>-223.81</v>
      </c>
      <c r="K142" s="7">
        <v>1999.06</v>
      </c>
      <c r="L142" s="7">
        <v>-2511.42</v>
      </c>
      <c r="M142" s="7">
        <v>-3167.8</v>
      </c>
      <c r="N142" s="7">
        <v>-466.64</v>
      </c>
      <c r="O142" s="7">
        <v>-3128.72</v>
      </c>
      <c r="P142" s="7">
        <v>-345.33</v>
      </c>
      <c r="Q142" s="7">
        <v>-400</v>
      </c>
      <c r="R142" s="7">
        <v>-200</v>
      </c>
      <c r="S142" s="7">
        <v>-600</v>
      </c>
      <c r="T142" s="7">
        <v>-1900</v>
      </c>
      <c r="U142" s="7">
        <v>-8714.2099999999991</v>
      </c>
      <c r="V142" s="7">
        <v>-5014.05</v>
      </c>
      <c r="W142" s="7">
        <v>-1852.45</v>
      </c>
      <c r="X142" s="7">
        <v>-615.34</v>
      </c>
      <c r="Y142" s="7">
        <v>-241.18</v>
      </c>
      <c r="Z142" s="7">
        <v>-200</v>
      </c>
      <c r="AA142" s="7">
        <v>-6813.55</v>
      </c>
      <c r="AB142" s="7">
        <v>-1755.53</v>
      </c>
      <c r="AC142" s="7">
        <v>-800</v>
      </c>
      <c r="AD142" s="7">
        <v>-640</v>
      </c>
      <c r="AE142" s="7">
        <v>-1200</v>
      </c>
      <c r="AF142" s="7">
        <v>-1900</v>
      </c>
      <c r="AG142" s="7">
        <v>-1500</v>
      </c>
      <c r="AH142" s="7">
        <v>-573.96</v>
      </c>
      <c r="AI142" s="7">
        <v>-400</v>
      </c>
      <c r="AJ142" s="7">
        <v>-200</v>
      </c>
      <c r="AK142" s="7">
        <v>-2567</v>
      </c>
      <c r="AL142" s="11"/>
      <c r="AM142" s="7">
        <v>-300</v>
      </c>
      <c r="AN142" s="12">
        <v>0</v>
      </c>
      <c r="AO142" s="7">
        <v>-583.15</v>
      </c>
      <c r="AP142" s="7">
        <v>-200</v>
      </c>
      <c r="AQ142" s="7">
        <v>-200</v>
      </c>
      <c r="AR142" s="7">
        <v>-600</v>
      </c>
      <c r="AS142" s="7">
        <v>-700</v>
      </c>
      <c r="AT142" s="7">
        <v>-600</v>
      </c>
      <c r="AU142" s="7">
        <v>-800</v>
      </c>
      <c r="AV142" s="7">
        <v>-4938.3999999999996</v>
      </c>
      <c r="AW142" s="7">
        <v>-1566.82</v>
      </c>
      <c r="AX142" s="7">
        <v>-200</v>
      </c>
      <c r="AY142" s="7">
        <v>-800</v>
      </c>
      <c r="AZ142" s="7">
        <v>-400</v>
      </c>
      <c r="BA142" s="7">
        <v>-200</v>
      </c>
      <c r="BB142" s="8">
        <v>-59018.28</v>
      </c>
    </row>
    <row r="143" spans="1:54" ht="23.25" thickBot="1" x14ac:dyDescent="0.3">
      <c r="A143" s="4" t="s">
        <v>135</v>
      </c>
      <c r="B143" s="4" t="s">
        <v>56</v>
      </c>
      <c r="C143" s="4" t="s">
        <v>57</v>
      </c>
      <c r="D143" s="4" t="s">
        <v>182</v>
      </c>
      <c r="E143" s="4" t="s">
        <v>183</v>
      </c>
      <c r="F143" s="4" t="s">
        <v>140</v>
      </c>
      <c r="G143" s="4" t="s">
        <v>141</v>
      </c>
      <c r="H143" s="4" t="s">
        <v>184</v>
      </c>
      <c r="I143" s="10"/>
      <c r="J143" s="9">
        <v>-290</v>
      </c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9">
        <v>-370880</v>
      </c>
      <c r="AE143" s="9">
        <v>3329.99</v>
      </c>
      <c r="AF143" s="10"/>
      <c r="AG143" s="10"/>
      <c r="AH143" s="9">
        <v>-287030</v>
      </c>
      <c r="AI143" s="9">
        <v>-324380</v>
      </c>
      <c r="AJ143" s="14">
        <v>0</v>
      </c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8">
        <v>-979250.01</v>
      </c>
    </row>
    <row r="144" spans="1:54" ht="23.25" thickBot="1" x14ac:dyDescent="0.3">
      <c r="A144" s="4" t="s">
        <v>135</v>
      </c>
      <c r="B144" s="4" t="s">
        <v>56</v>
      </c>
      <c r="C144" s="4" t="s">
        <v>57</v>
      </c>
      <c r="D144" s="4" t="s">
        <v>185</v>
      </c>
      <c r="E144" s="4" t="s">
        <v>186</v>
      </c>
      <c r="F144" s="4" t="s">
        <v>60</v>
      </c>
      <c r="G144" s="4" t="s">
        <v>61</v>
      </c>
      <c r="H144" s="4" t="s">
        <v>187</v>
      </c>
      <c r="I144" s="11"/>
      <c r="J144" s="11"/>
      <c r="K144" s="11"/>
      <c r="L144" s="11"/>
      <c r="M144" s="11"/>
      <c r="N144" s="11"/>
      <c r="O144" s="11"/>
      <c r="P144" s="11"/>
      <c r="Q144" s="11"/>
      <c r="R144" s="7">
        <v>-172</v>
      </c>
      <c r="S144" s="7">
        <v>-344</v>
      </c>
      <c r="T144" s="11"/>
      <c r="U144" s="11"/>
      <c r="V144" s="11"/>
      <c r="W144" s="11"/>
      <c r="X144" s="11"/>
      <c r="Y144" s="11"/>
      <c r="Z144" s="11"/>
      <c r="AA144" s="7">
        <v>-172</v>
      </c>
      <c r="AB144" s="11"/>
      <c r="AC144" s="7">
        <v>-172</v>
      </c>
      <c r="AD144" s="11"/>
      <c r="AE144" s="11"/>
      <c r="AF144" s="11"/>
      <c r="AG144" s="11"/>
      <c r="AH144" s="7">
        <v>-172</v>
      </c>
      <c r="AI144" s="7">
        <v>-172</v>
      </c>
      <c r="AJ144" s="7">
        <v>-172</v>
      </c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7">
        <v>-172</v>
      </c>
      <c r="AY144" s="11"/>
      <c r="AZ144" s="11"/>
      <c r="BA144" s="11"/>
      <c r="BB144" s="8">
        <v>-1548</v>
      </c>
    </row>
    <row r="145" spans="1:54" ht="23.25" thickBot="1" x14ac:dyDescent="0.3">
      <c r="A145" s="4" t="s">
        <v>135</v>
      </c>
      <c r="B145" s="4" t="s">
        <v>56</v>
      </c>
      <c r="C145" s="4" t="s">
        <v>57</v>
      </c>
      <c r="D145" s="4" t="s">
        <v>188</v>
      </c>
      <c r="E145" s="4" t="s">
        <v>189</v>
      </c>
      <c r="F145" s="4" t="s">
        <v>60</v>
      </c>
      <c r="G145" s="4" t="s">
        <v>61</v>
      </c>
      <c r="H145" s="4" t="s">
        <v>190</v>
      </c>
      <c r="I145" s="9">
        <v>-159.30000000000001</v>
      </c>
      <c r="J145" s="9">
        <v>-132.75</v>
      </c>
      <c r="K145" s="9">
        <v>-185.85</v>
      </c>
      <c r="L145" s="9">
        <v>-106.2</v>
      </c>
      <c r="M145" s="9">
        <v>-159.30000000000001</v>
      </c>
      <c r="N145" s="9">
        <v>-132.75</v>
      </c>
      <c r="O145" s="9">
        <v>-106.2</v>
      </c>
      <c r="P145" s="9">
        <v>-106.2</v>
      </c>
      <c r="Q145" s="9">
        <v>-79.650000000000006</v>
      </c>
      <c r="R145" s="9">
        <v>-159.30000000000001</v>
      </c>
      <c r="S145" s="9">
        <v>-185.85</v>
      </c>
      <c r="T145" s="9">
        <v>-185.85</v>
      </c>
      <c r="U145" s="9">
        <v>-185.85</v>
      </c>
      <c r="V145" s="9">
        <v>-185.85</v>
      </c>
      <c r="W145" s="9">
        <v>-185.85</v>
      </c>
      <c r="X145" s="9">
        <v>-185.85</v>
      </c>
      <c r="Y145" s="9">
        <v>-185.85</v>
      </c>
      <c r="Z145" s="9">
        <v>-185.85</v>
      </c>
      <c r="AA145" s="9">
        <v>-212.4</v>
      </c>
      <c r="AB145" s="9">
        <v>-212.4</v>
      </c>
      <c r="AC145" s="9">
        <v>-238.95</v>
      </c>
      <c r="AD145" s="9">
        <v>-212.4</v>
      </c>
      <c r="AE145" s="9">
        <v>-185.85</v>
      </c>
      <c r="AF145" s="9">
        <v>-238.95</v>
      </c>
      <c r="AG145" s="9">
        <v>-212.4</v>
      </c>
      <c r="AH145" s="9">
        <v>-238.95</v>
      </c>
      <c r="AI145" s="9">
        <v>-265.5</v>
      </c>
      <c r="AJ145" s="9">
        <v>-292.05</v>
      </c>
      <c r="AK145" s="9">
        <v>-292.05</v>
      </c>
      <c r="AL145" s="9">
        <v>-292.05</v>
      </c>
      <c r="AM145" s="9">
        <v>-292.05</v>
      </c>
      <c r="AN145" s="9">
        <v>-292.05</v>
      </c>
      <c r="AO145" s="9">
        <v>-238.95</v>
      </c>
      <c r="AP145" s="9">
        <v>-238.95</v>
      </c>
      <c r="AQ145" s="9">
        <v>-238.95</v>
      </c>
      <c r="AR145" s="9">
        <v>-238.95</v>
      </c>
      <c r="AS145" s="9">
        <v>-238.95</v>
      </c>
      <c r="AT145" s="9">
        <v>-238.95</v>
      </c>
      <c r="AU145" s="9">
        <v>-238.95</v>
      </c>
      <c r="AV145" s="9">
        <v>-238.95</v>
      </c>
      <c r="AW145" s="9">
        <v>-238.95</v>
      </c>
      <c r="AX145" s="9">
        <v>-265.5</v>
      </c>
      <c r="AY145" s="9">
        <v>-265.5</v>
      </c>
      <c r="AZ145" s="9">
        <v>-265.5</v>
      </c>
      <c r="BA145" s="9">
        <v>-265.5</v>
      </c>
      <c r="BB145" s="8">
        <v>-9504.9</v>
      </c>
    </row>
    <row r="146" spans="1:54" ht="23.25" thickBot="1" x14ac:dyDescent="0.3">
      <c r="A146" s="4" t="s">
        <v>135</v>
      </c>
      <c r="B146" s="4" t="s">
        <v>63</v>
      </c>
      <c r="C146" s="4" t="s">
        <v>64</v>
      </c>
      <c r="D146" s="4" t="s">
        <v>167</v>
      </c>
      <c r="E146" s="4" t="s">
        <v>168</v>
      </c>
      <c r="F146" s="4" t="s">
        <v>169</v>
      </c>
      <c r="G146" s="4" t="s">
        <v>170</v>
      </c>
      <c r="H146" s="4" t="s">
        <v>171</v>
      </c>
      <c r="I146" s="7">
        <v>31358.14</v>
      </c>
      <c r="J146" s="7">
        <v>2524.7199999999998</v>
      </c>
      <c r="K146" s="7">
        <v>8225.4500000000007</v>
      </c>
      <c r="L146" s="7">
        <v>1629.94</v>
      </c>
      <c r="M146" s="7">
        <v>19.39</v>
      </c>
      <c r="N146" s="7">
        <v>-0.34</v>
      </c>
      <c r="O146" s="7">
        <v>-27.4</v>
      </c>
      <c r="P146" s="7">
        <v>-44.43</v>
      </c>
      <c r="Q146" s="7">
        <v>-12.97</v>
      </c>
      <c r="R146" s="11"/>
      <c r="S146" s="7">
        <v>-0.84</v>
      </c>
      <c r="T146" s="7">
        <v>254.6</v>
      </c>
      <c r="U146" s="7">
        <v>-74.680000000000007</v>
      </c>
      <c r="V146" s="7">
        <v>3176.66</v>
      </c>
      <c r="W146" s="7">
        <v>15998.46</v>
      </c>
      <c r="X146" s="7">
        <v>5899.56</v>
      </c>
      <c r="Y146" s="7">
        <v>31.32</v>
      </c>
      <c r="Z146" s="7">
        <v>7.0000000000000007E-2</v>
      </c>
      <c r="AA146" s="11"/>
      <c r="AB146" s="11"/>
      <c r="AC146" s="11"/>
      <c r="AD146" s="11"/>
      <c r="AE146" s="11"/>
      <c r="AF146" s="7">
        <v>-451</v>
      </c>
      <c r="AG146" s="7">
        <v>-819.3</v>
      </c>
      <c r="AH146" s="7">
        <v>9490.32</v>
      </c>
      <c r="AI146" s="7">
        <v>18683.46</v>
      </c>
      <c r="AJ146" s="7">
        <v>-1615.76</v>
      </c>
      <c r="AK146" s="7">
        <v>-29.22</v>
      </c>
      <c r="AL146" s="7">
        <v>-18.25</v>
      </c>
      <c r="AM146" s="11"/>
      <c r="AN146" s="11"/>
      <c r="AO146" s="11"/>
      <c r="AP146" s="11"/>
      <c r="AQ146" s="11"/>
      <c r="AR146" s="7">
        <v>2050.31</v>
      </c>
      <c r="AS146" s="7">
        <v>864.07</v>
      </c>
      <c r="AT146" s="7">
        <v>1582.5</v>
      </c>
      <c r="AU146" s="7">
        <v>15048.66</v>
      </c>
      <c r="AV146" s="7">
        <v>5932.34</v>
      </c>
      <c r="AW146" s="7">
        <v>-1039.18</v>
      </c>
      <c r="AX146" s="7">
        <v>-19.13</v>
      </c>
      <c r="AY146" s="7">
        <v>-24.22</v>
      </c>
      <c r="AZ146" s="7">
        <v>-26.08</v>
      </c>
      <c r="BA146" s="7">
        <v>-6.56</v>
      </c>
      <c r="BB146" s="8">
        <v>118560.61</v>
      </c>
    </row>
    <row r="147" spans="1:54" ht="23.25" thickBot="1" x14ac:dyDescent="0.3">
      <c r="A147" s="4" t="s">
        <v>135</v>
      </c>
      <c r="B147" s="4" t="s">
        <v>63</v>
      </c>
      <c r="C147" s="4" t="s">
        <v>64</v>
      </c>
      <c r="D147" s="4" t="s">
        <v>167</v>
      </c>
      <c r="E147" s="4" t="s">
        <v>168</v>
      </c>
      <c r="F147" s="4" t="s">
        <v>172</v>
      </c>
      <c r="G147" s="4" t="s">
        <v>173</v>
      </c>
      <c r="H147" s="4" t="s">
        <v>171</v>
      </c>
      <c r="I147" s="9">
        <v>34968.74</v>
      </c>
      <c r="J147" s="9">
        <v>3688.85</v>
      </c>
      <c r="K147" s="9">
        <v>10621.06</v>
      </c>
      <c r="L147" s="9">
        <v>2814.87</v>
      </c>
      <c r="M147" s="9">
        <v>36.18</v>
      </c>
      <c r="N147" s="9">
        <v>-0.56999999999999995</v>
      </c>
      <c r="O147" s="10"/>
      <c r="P147" s="10"/>
      <c r="Q147" s="10"/>
      <c r="R147" s="10"/>
      <c r="S147" s="10"/>
      <c r="T147" s="9">
        <v>383.7</v>
      </c>
      <c r="U147" s="9">
        <v>-91.59</v>
      </c>
      <c r="V147" s="9">
        <v>3844.61</v>
      </c>
      <c r="W147" s="9">
        <v>21884.63</v>
      </c>
      <c r="X147" s="9">
        <v>8147.37</v>
      </c>
      <c r="Y147" s="9">
        <v>11.37</v>
      </c>
      <c r="Z147" s="10"/>
      <c r="AA147" s="10"/>
      <c r="AB147" s="10"/>
      <c r="AC147" s="10"/>
      <c r="AD147" s="10"/>
      <c r="AE147" s="10"/>
      <c r="AF147" s="9">
        <v>-412.2</v>
      </c>
      <c r="AG147" s="9">
        <v>-980.18</v>
      </c>
      <c r="AH147" s="9">
        <v>7570.05</v>
      </c>
      <c r="AI147" s="9">
        <v>16246.7</v>
      </c>
      <c r="AJ147" s="9">
        <v>-1804.25</v>
      </c>
      <c r="AK147" s="9">
        <v>-66.94</v>
      </c>
      <c r="AL147" s="10"/>
      <c r="AM147" s="10"/>
      <c r="AN147" s="10"/>
      <c r="AO147" s="10"/>
      <c r="AP147" s="10"/>
      <c r="AQ147" s="10"/>
      <c r="AR147" s="9">
        <v>2206.83</v>
      </c>
      <c r="AS147" s="9">
        <v>973.9</v>
      </c>
      <c r="AT147" s="9">
        <v>1642.63</v>
      </c>
      <c r="AU147" s="9">
        <v>12330.94</v>
      </c>
      <c r="AV147" s="9">
        <v>6941.62</v>
      </c>
      <c r="AW147" s="9">
        <v>-1818.45</v>
      </c>
      <c r="AX147" s="10"/>
      <c r="AY147" s="9">
        <v>1.56</v>
      </c>
      <c r="AZ147" s="10"/>
      <c r="BA147" s="10"/>
      <c r="BB147" s="8">
        <v>129141.43</v>
      </c>
    </row>
    <row r="148" spans="1:54" ht="23.25" thickBot="1" x14ac:dyDescent="0.3">
      <c r="A148" s="4" t="s">
        <v>135</v>
      </c>
      <c r="B148" s="4" t="s">
        <v>63</v>
      </c>
      <c r="C148" s="4" t="s">
        <v>64</v>
      </c>
      <c r="D148" s="4" t="s">
        <v>174</v>
      </c>
      <c r="E148" s="4" t="s">
        <v>175</v>
      </c>
      <c r="F148" s="4" t="s">
        <v>60</v>
      </c>
      <c r="G148" s="4" t="s">
        <v>61</v>
      </c>
      <c r="H148" s="4" t="s">
        <v>98</v>
      </c>
      <c r="I148" s="7">
        <v>-150.69999999999999</v>
      </c>
      <c r="J148" s="7">
        <v>-150.69999999999999</v>
      </c>
      <c r="K148" s="7">
        <v>-150.69999999999999</v>
      </c>
      <c r="L148" s="7">
        <v>-150.69999999999999</v>
      </c>
      <c r="M148" s="7">
        <v>-150.69999999999999</v>
      </c>
      <c r="N148" s="7">
        <v>-150.69999999999999</v>
      </c>
      <c r="O148" s="7">
        <v>-150.69999999999999</v>
      </c>
      <c r="P148" s="7">
        <v>-150.69999999999999</v>
      </c>
      <c r="Q148" s="7">
        <v>-150.69999999999999</v>
      </c>
      <c r="R148" s="7">
        <v>-150.69999999999999</v>
      </c>
      <c r="S148" s="7">
        <v>-150.69999999999999</v>
      </c>
      <c r="T148" s="7">
        <v>-150.69999999999999</v>
      </c>
      <c r="U148" s="7">
        <v>-150.69999999999999</v>
      </c>
      <c r="V148" s="7">
        <v>-150.69999999999999</v>
      </c>
      <c r="W148" s="7">
        <v>-150.69999999999999</v>
      </c>
      <c r="X148" s="7">
        <v>-150.69999999999999</v>
      </c>
      <c r="Y148" s="7">
        <v>-150.69999999999999</v>
      </c>
      <c r="Z148" s="7">
        <v>-23.7</v>
      </c>
      <c r="AA148" s="7">
        <v>-24.53</v>
      </c>
      <c r="AB148" s="7">
        <v>-25</v>
      </c>
      <c r="AC148" s="7">
        <v>-25</v>
      </c>
      <c r="AD148" s="7">
        <v>-25</v>
      </c>
      <c r="AE148" s="7">
        <v>-24.97</v>
      </c>
      <c r="AF148" s="7">
        <v>-24.93</v>
      </c>
      <c r="AG148" s="7">
        <v>-24.93</v>
      </c>
      <c r="AH148" s="7">
        <v>-24.93</v>
      </c>
      <c r="AI148" s="7">
        <v>-27.16</v>
      </c>
      <c r="AJ148" s="7">
        <v>-24.93</v>
      </c>
      <c r="AK148" s="7">
        <v>-24.93</v>
      </c>
      <c r="AL148" s="7">
        <v>-24.93</v>
      </c>
      <c r="AM148" s="7">
        <v>-24.93</v>
      </c>
      <c r="AN148" s="7">
        <v>-24.93</v>
      </c>
      <c r="AO148" s="7">
        <v>-24.93</v>
      </c>
      <c r="AP148" s="7">
        <v>-24.93</v>
      </c>
      <c r="AQ148" s="7">
        <v>-24.93</v>
      </c>
      <c r="AR148" s="7">
        <v>-24.93</v>
      </c>
      <c r="AS148" s="7">
        <v>-24.93</v>
      </c>
      <c r="AT148" s="7">
        <v>-24.93</v>
      </c>
      <c r="AU148" s="7">
        <v>-24.93</v>
      </c>
      <c r="AV148" s="7">
        <v>-24.93</v>
      </c>
      <c r="AW148" s="7">
        <v>-24.93</v>
      </c>
      <c r="AX148" s="7">
        <v>-24.93</v>
      </c>
      <c r="AY148" s="7">
        <v>-24.93</v>
      </c>
      <c r="AZ148" s="7">
        <v>-24.93</v>
      </c>
      <c r="BA148" s="7">
        <v>-24.93</v>
      </c>
      <c r="BB148" s="8">
        <v>-3260.79</v>
      </c>
    </row>
    <row r="149" spans="1:54" ht="23.25" thickBot="1" x14ac:dyDescent="0.3">
      <c r="A149" s="4" t="s">
        <v>135</v>
      </c>
      <c r="B149" s="4" t="s">
        <v>63</v>
      </c>
      <c r="C149" s="4" t="s">
        <v>64</v>
      </c>
      <c r="D149" s="4" t="s">
        <v>179</v>
      </c>
      <c r="E149" s="4" t="s">
        <v>180</v>
      </c>
      <c r="F149" s="4" t="s">
        <v>60</v>
      </c>
      <c r="G149" s="4" t="s">
        <v>61</v>
      </c>
      <c r="H149" s="4" t="s">
        <v>181</v>
      </c>
      <c r="I149" s="10"/>
      <c r="J149" s="10"/>
      <c r="K149" s="9">
        <v>-885</v>
      </c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8">
        <v>-885</v>
      </c>
    </row>
    <row r="150" spans="1:54" ht="23.25" thickBot="1" x14ac:dyDescent="0.3">
      <c r="A150" s="4" t="s">
        <v>135</v>
      </c>
      <c r="B150" s="4" t="s">
        <v>63</v>
      </c>
      <c r="C150" s="4" t="s">
        <v>64</v>
      </c>
      <c r="D150" s="4" t="s">
        <v>182</v>
      </c>
      <c r="E150" s="4" t="s">
        <v>183</v>
      </c>
      <c r="F150" s="4" t="s">
        <v>140</v>
      </c>
      <c r="G150" s="4" t="s">
        <v>141</v>
      </c>
      <c r="H150" s="4" t="s">
        <v>184</v>
      </c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7">
        <v>-611030</v>
      </c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8">
        <v>-611030</v>
      </c>
    </row>
    <row r="151" spans="1:54" ht="23.25" thickBot="1" x14ac:dyDescent="0.3">
      <c r="A151" s="4" t="s">
        <v>135</v>
      </c>
      <c r="B151" s="4" t="s">
        <v>65</v>
      </c>
      <c r="C151" s="4" t="s">
        <v>66</v>
      </c>
      <c r="D151" s="4" t="s">
        <v>167</v>
      </c>
      <c r="E151" s="4" t="s">
        <v>168</v>
      </c>
      <c r="F151" s="4" t="s">
        <v>169</v>
      </c>
      <c r="G151" s="4" t="s">
        <v>170</v>
      </c>
      <c r="H151" s="4" t="s">
        <v>171</v>
      </c>
      <c r="I151" s="9">
        <v>155834.97</v>
      </c>
      <c r="J151" s="9">
        <v>11794.03</v>
      </c>
      <c r="K151" s="9">
        <v>519.87</v>
      </c>
      <c r="L151" s="9">
        <v>-5886.44</v>
      </c>
      <c r="M151" s="9">
        <v>-61.93</v>
      </c>
      <c r="N151" s="9">
        <v>-49.41</v>
      </c>
      <c r="O151" s="9">
        <v>-36.97</v>
      </c>
      <c r="P151" s="9">
        <v>3.92</v>
      </c>
      <c r="Q151" s="9">
        <v>4.1500000000000004</v>
      </c>
      <c r="R151" s="10"/>
      <c r="S151" s="9">
        <v>-1.25</v>
      </c>
      <c r="T151" s="9">
        <v>-5451.89</v>
      </c>
      <c r="U151" s="9">
        <v>-3825.2</v>
      </c>
      <c r="V151" s="9">
        <v>-110849.93</v>
      </c>
      <c r="W151" s="9">
        <v>10514.43</v>
      </c>
      <c r="X151" s="9">
        <v>1383.94</v>
      </c>
      <c r="Y151" s="9">
        <v>-15201.92</v>
      </c>
      <c r="Z151" s="9">
        <v>-226.25</v>
      </c>
      <c r="AA151" s="9">
        <v>14.54</v>
      </c>
      <c r="AB151" s="9">
        <v>0.62</v>
      </c>
      <c r="AC151" s="9">
        <v>-3.5</v>
      </c>
      <c r="AD151" s="9">
        <v>10.050000000000001</v>
      </c>
      <c r="AE151" s="9">
        <v>-1.02</v>
      </c>
      <c r="AF151" s="9">
        <v>-3191.7</v>
      </c>
      <c r="AG151" s="9">
        <v>-21513.71</v>
      </c>
      <c r="AH151" s="9">
        <v>1989.02</v>
      </c>
      <c r="AI151" s="9">
        <v>146663.16</v>
      </c>
      <c r="AJ151" s="9">
        <v>-22754.32</v>
      </c>
      <c r="AK151" s="9">
        <v>-32089.03</v>
      </c>
      <c r="AL151" s="9">
        <v>-153.22999999999999</v>
      </c>
      <c r="AM151" s="9">
        <v>12.21</v>
      </c>
      <c r="AN151" s="9">
        <v>-5.27</v>
      </c>
      <c r="AO151" s="9">
        <v>16.78</v>
      </c>
      <c r="AP151" s="9">
        <v>-1.1000000000000001</v>
      </c>
      <c r="AQ151" s="9">
        <v>1.08</v>
      </c>
      <c r="AR151" s="9">
        <v>4666.18</v>
      </c>
      <c r="AS151" s="9">
        <v>-18846.150000000001</v>
      </c>
      <c r="AT151" s="9">
        <v>-14944.78</v>
      </c>
      <c r="AU151" s="9">
        <v>7639.26</v>
      </c>
      <c r="AV151" s="9">
        <v>14293.98</v>
      </c>
      <c r="AW151" s="9">
        <v>-25713.3</v>
      </c>
      <c r="AX151" s="9">
        <v>-63.81</v>
      </c>
      <c r="AY151" s="9">
        <v>4.4400000000000004</v>
      </c>
      <c r="AZ151" s="9">
        <v>-17.489999999999998</v>
      </c>
      <c r="BA151" s="9">
        <v>0.22</v>
      </c>
      <c r="BB151" s="8">
        <v>74477.25</v>
      </c>
    </row>
    <row r="152" spans="1:54" ht="23.25" thickBot="1" x14ac:dyDescent="0.3">
      <c r="A152" s="4" t="s">
        <v>135</v>
      </c>
      <c r="B152" s="4" t="s">
        <v>65</v>
      </c>
      <c r="C152" s="4" t="s">
        <v>66</v>
      </c>
      <c r="D152" s="4" t="s">
        <v>167</v>
      </c>
      <c r="E152" s="4" t="s">
        <v>168</v>
      </c>
      <c r="F152" s="4" t="s">
        <v>172</v>
      </c>
      <c r="G152" s="4" t="s">
        <v>173</v>
      </c>
      <c r="H152" s="4" t="s">
        <v>171</v>
      </c>
      <c r="I152" s="7">
        <v>166481.14000000001</v>
      </c>
      <c r="J152" s="7">
        <v>42279.82</v>
      </c>
      <c r="K152" s="7">
        <v>2637.19</v>
      </c>
      <c r="L152" s="7">
        <v>-24531.55</v>
      </c>
      <c r="M152" s="7">
        <v>-44.86</v>
      </c>
      <c r="N152" s="7">
        <v>-39.200000000000003</v>
      </c>
      <c r="O152" s="7">
        <v>-8.41</v>
      </c>
      <c r="P152" s="7">
        <v>11.35</v>
      </c>
      <c r="Q152" s="11"/>
      <c r="R152" s="7">
        <v>-3.33</v>
      </c>
      <c r="S152" s="11"/>
      <c r="T152" s="7">
        <v>-21554.01</v>
      </c>
      <c r="U152" s="7">
        <v>-5864.71</v>
      </c>
      <c r="V152" s="7">
        <v>-186487.2</v>
      </c>
      <c r="W152" s="7">
        <v>31405.119999999999</v>
      </c>
      <c r="X152" s="7">
        <v>6437.92</v>
      </c>
      <c r="Y152" s="7">
        <v>-38718.61</v>
      </c>
      <c r="Z152" s="7">
        <v>76.510000000000005</v>
      </c>
      <c r="AA152" s="7">
        <v>7.4</v>
      </c>
      <c r="AB152" s="7">
        <v>11.37</v>
      </c>
      <c r="AC152" s="7">
        <v>16.41</v>
      </c>
      <c r="AD152" s="11"/>
      <c r="AE152" s="7">
        <v>2.15</v>
      </c>
      <c r="AF152" s="7">
        <v>-5300.98</v>
      </c>
      <c r="AG152" s="7">
        <v>-37922.199999999997</v>
      </c>
      <c r="AH152" s="7">
        <v>-1319.33</v>
      </c>
      <c r="AI152" s="7">
        <v>121723.2</v>
      </c>
      <c r="AJ152" s="7">
        <v>-29876.69</v>
      </c>
      <c r="AK152" s="7">
        <v>-40632.519999999997</v>
      </c>
      <c r="AL152" s="7">
        <v>-7.33</v>
      </c>
      <c r="AM152" s="7">
        <v>18.32</v>
      </c>
      <c r="AN152" s="7">
        <v>-5.45</v>
      </c>
      <c r="AO152" s="11"/>
      <c r="AP152" s="7">
        <v>12.36</v>
      </c>
      <c r="AQ152" s="11"/>
      <c r="AR152" s="7">
        <v>12162.79</v>
      </c>
      <c r="AS152" s="7">
        <v>-35400.54</v>
      </c>
      <c r="AT152" s="7">
        <v>-29765.42</v>
      </c>
      <c r="AU152" s="7">
        <v>16697.41</v>
      </c>
      <c r="AV152" s="7">
        <v>34547.050000000003</v>
      </c>
      <c r="AW152" s="7">
        <v>-43345.64</v>
      </c>
      <c r="AX152" s="7">
        <v>14.08</v>
      </c>
      <c r="AY152" s="7">
        <v>28.92</v>
      </c>
      <c r="AZ152" s="11"/>
      <c r="BA152" s="7">
        <v>48.2</v>
      </c>
      <c r="BB152" s="8">
        <v>-66209.27</v>
      </c>
    </row>
    <row r="153" spans="1:54" ht="23.25" thickBot="1" x14ac:dyDescent="0.3">
      <c r="A153" s="4" t="s">
        <v>135</v>
      </c>
      <c r="B153" s="4" t="s">
        <v>65</v>
      </c>
      <c r="C153" s="4" t="s">
        <v>66</v>
      </c>
      <c r="D153" s="4" t="s">
        <v>174</v>
      </c>
      <c r="E153" s="4" t="s">
        <v>175</v>
      </c>
      <c r="F153" s="4" t="s">
        <v>60</v>
      </c>
      <c r="G153" s="4" t="s">
        <v>61</v>
      </c>
      <c r="H153" s="4" t="s">
        <v>98</v>
      </c>
      <c r="I153" s="9">
        <v>-2006.02</v>
      </c>
      <c r="J153" s="9">
        <v>-2006.02</v>
      </c>
      <c r="K153" s="9">
        <v>-1944.02</v>
      </c>
      <c r="L153" s="9">
        <v>-2084.02</v>
      </c>
      <c r="M153" s="9">
        <v>-2022.02</v>
      </c>
      <c r="N153" s="9">
        <v>-2014.02</v>
      </c>
      <c r="O153" s="9">
        <v>-2014.02</v>
      </c>
      <c r="P153" s="9">
        <v>-2047.54</v>
      </c>
      <c r="Q153" s="9">
        <v>-1845.5</v>
      </c>
      <c r="R153" s="9">
        <v>-2198.54</v>
      </c>
      <c r="S153" s="9">
        <v>-1988.5</v>
      </c>
      <c r="T153" s="9">
        <v>-1940.02</v>
      </c>
      <c r="U153" s="9">
        <v>-1862.02</v>
      </c>
      <c r="V153" s="9">
        <v>-1933.02</v>
      </c>
      <c r="W153" s="9">
        <v>-1869.02</v>
      </c>
      <c r="X153" s="9">
        <v>-1717.62</v>
      </c>
      <c r="Y153" s="9">
        <v>-2024.62</v>
      </c>
      <c r="Z153" s="9">
        <v>-907.6</v>
      </c>
      <c r="AA153" s="9">
        <v>-1353.88</v>
      </c>
      <c r="AB153" s="9">
        <v>-1559.27</v>
      </c>
      <c r="AC153" s="9">
        <v>-1425.62</v>
      </c>
      <c r="AD153" s="9">
        <v>-1562.09</v>
      </c>
      <c r="AE153" s="9">
        <v>-1384.58</v>
      </c>
      <c r="AF153" s="9">
        <v>-1483.26</v>
      </c>
      <c r="AG153" s="9">
        <v>-1451.25</v>
      </c>
      <c r="AH153" s="9">
        <v>-1120.27</v>
      </c>
      <c r="AI153" s="9">
        <v>-1784.85</v>
      </c>
      <c r="AJ153" s="9">
        <v>-1506.96</v>
      </c>
      <c r="AK153" s="9">
        <v>-1556.09</v>
      </c>
      <c r="AL153" s="9">
        <v>-1501.69</v>
      </c>
      <c r="AM153" s="9">
        <v>-1502.5</v>
      </c>
      <c r="AN153" s="9">
        <v>-1478.09</v>
      </c>
      <c r="AO153" s="9">
        <v>-1541.29</v>
      </c>
      <c r="AP153" s="9">
        <v>-1628.81</v>
      </c>
      <c r="AQ153" s="9">
        <v>-1535.9</v>
      </c>
      <c r="AR153" s="9">
        <v>-1601.38</v>
      </c>
      <c r="AS153" s="9">
        <v>-1601.38</v>
      </c>
      <c r="AT153" s="9">
        <v>-1601.38</v>
      </c>
      <c r="AU153" s="9">
        <v>-1601.38</v>
      </c>
      <c r="AV153" s="9">
        <v>-1402.07</v>
      </c>
      <c r="AW153" s="9">
        <v>-1881.63</v>
      </c>
      <c r="AX153" s="9">
        <v>-1642.15</v>
      </c>
      <c r="AY153" s="9">
        <v>-1634.15</v>
      </c>
      <c r="AZ153" s="9">
        <v>-1634.15</v>
      </c>
      <c r="BA153" s="9">
        <v>-1619.93</v>
      </c>
      <c r="BB153" s="8">
        <v>-76020.14</v>
      </c>
    </row>
    <row r="154" spans="1:54" ht="23.25" thickBot="1" x14ac:dyDescent="0.3">
      <c r="A154" s="4" t="s">
        <v>135</v>
      </c>
      <c r="B154" s="4" t="s">
        <v>65</v>
      </c>
      <c r="C154" s="4" t="s">
        <v>66</v>
      </c>
      <c r="D154" s="4" t="s">
        <v>179</v>
      </c>
      <c r="E154" s="4" t="s">
        <v>180</v>
      </c>
      <c r="F154" s="4" t="s">
        <v>60</v>
      </c>
      <c r="G154" s="4" t="s">
        <v>61</v>
      </c>
      <c r="H154" s="4" t="s">
        <v>181</v>
      </c>
      <c r="I154" s="7">
        <v>-600</v>
      </c>
      <c r="J154" s="7">
        <v>-323.81</v>
      </c>
      <c r="K154" s="11"/>
      <c r="L154" s="11"/>
      <c r="M154" s="11"/>
      <c r="N154" s="7">
        <v>-610.19000000000005</v>
      </c>
      <c r="O154" s="11"/>
      <c r="P154" s="11"/>
      <c r="Q154" s="11"/>
      <c r="R154" s="11"/>
      <c r="S154" s="7">
        <v>-286.3</v>
      </c>
      <c r="T154" s="11"/>
      <c r="U154" s="7">
        <v>-544.75</v>
      </c>
      <c r="V154" s="11"/>
      <c r="W154" s="7">
        <v>-21007.06</v>
      </c>
      <c r="X154" s="11"/>
      <c r="Y154" s="7">
        <v>-2853.97</v>
      </c>
      <c r="Z154" s="7">
        <v>-200</v>
      </c>
      <c r="AA154" s="7">
        <v>-1470.53</v>
      </c>
      <c r="AB154" s="11"/>
      <c r="AC154" s="7">
        <v>-200</v>
      </c>
      <c r="AD154" s="11"/>
      <c r="AE154" s="11"/>
      <c r="AF154" s="11"/>
      <c r="AG154" s="7">
        <v>-200</v>
      </c>
      <c r="AH154" s="11"/>
      <c r="AI154" s="11"/>
      <c r="AJ154" s="11"/>
      <c r="AK154" s="7">
        <v>-200</v>
      </c>
      <c r="AL154" s="11"/>
      <c r="AM154" s="11"/>
      <c r="AN154" s="7">
        <v>-1270.53</v>
      </c>
      <c r="AO154" s="11"/>
      <c r="AP154" s="7">
        <v>-200</v>
      </c>
      <c r="AQ154" s="7">
        <v>-200</v>
      </c>
      <c r="AR154" s="11"/>
      <c r="AS154" s="11"/>
      <c r="AT154" s="11"/>
      <c r="AU154" s="7">
        <v>-400</v>
      </c>
      <c r="AV154" s="7">
        <v>-200</v>
      </c>
      <c r="AW154" s="11"/>
      <c r="AX154" s="11"/>
      <c r="AY154" s="11"/>
      <c r="AZ154" s="11"/>
      <c r="BA154" s="7">
        <v>-200</v>
      </c>
      <c r="BB154" s="8">
        <v>-30967.14</v>
      </c>
    </row>
    <row r="155" spans="1:54" ht="23.25" thickBot="1" x14ac:dyDescent="0.3">
      <c r="A155" s="4" t="s">
        <v>135</v>
      </c>
      <c r="B155" s="4" t="s">
        <v>65</v>
      </c>
      <c r="C155" s="4" t="s">
        <v>66</v>
      </c>
      <c r="D155" s="4" t="s">
        <v>182</v>
      </c>
      <c r="E155" s="4" t="s">
        <v>183</v>
      </c>
      <c r="F155" s="4" t="s">
        <v>140</v>
      </c>
      <c r="G155" s="4" t="s">
        <v>141</v>
      </c>
      <c r="H155" s="4" t="s">
        <v>184</v>
      </c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9">
        <v>-137390</v>
      </c>
      <c r="AE155" s="9">
        <v>9810</v>
      </c>
      <c r="AF155" s="10"/>
      <c r="AG155" s="10"/>
      <c r="AH155" s="9">
        <v>-338270</v>
      </c>
      <c r="AI155" s="9">
        <v>-320290</v>
      </c>
      <c r="AJ155" s="9">
        <v>-65290</v>
      </c>
      <c r="AK155" s="10"/>
      <c r="AL155" s="10"/>
      <c r="AM155" s="10"/>
      <c r="AN155" s="9">
        <v>10110</v>
      </c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8">
        <v>-841320</v>
      </c>
    </row>
    <row r="156" spans="1:54" ht="23.25" thickBot="1" x14ac:dyDescent="0.3">
      <c r="A156" s="4" t="s">
        <v>135</v>
      </c>
      <c r="B156" s="4" t="s">
        <v>65</v>
      </c>
      <c r="C156" s="4" t="s">
        <v>66</v>
      </c>
      <c r="D156" s="4" t="s">
        <v>185</v>
      </c>
      <c r="E156" s="4" t="s">
        <v>186</v>
      </c>
      <c r="F156" s="4" t="s">
        <v>60</v>
      </c>
      <c r="G156" s="4" t="s">
        <v>61</v>
      </c>
      <c r="H156" s="4" t="s">
        <v>187</v>
      </c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7">
        <v>-172</v>
      </c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7">
        <v>-172</v>
      </c>
      <c r="AY156" s="11"/>
      <c r="AZ156" s="11"/>
      <c r="BA156" s="11"/>
      <c r="BB156" s="8">
        <v>-344</v>
      </c>
    </row>
    <row r="157" spans="1:54" ht="23.25" thickBot="1" x14ac:dyDescent="0.3">
      <c r="A157" s="4" t="s">
        <v>135</v>
      </c>
      <c r="B157" s="4" t="s">
        <v>65</v>
      </c>
      <c r="C157" s="4" t="s">
        <v>66</v>
      </c>
      <c r="D157" s="4" t="s">
        <v>188</v>
      </c>
      <c r="E157" s="4" t="s">
        <v>189</v>
      </c>
      <c r="F157" s="4" t="s">
        <v>60</v>
      </c>
      <c r="G157" s="4" t="s">
        <v>61</v>
      </c>
      <c r="H157" s="4" t="s">
        <v>190</v>
      </c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9">
        <v>-26.55</v>
      </c>
      <c r="W157" s="9">
        <v>-26.55</v>
      </c>
      <c r="X157" s="9">
        <v>-26.55</v>
      </c>
      <c r="Y157" s="9">
        <v>-26.55</v>
      </c>
      <c r="Z157" s="9">
        <v>-26.55</v>
      </c>
      <c r="AA157" s="9">
        <v>-26.55</v>
      </c>
      <c r="AB157" s="9">
        <v>-26.55</v>
      </c>
      <c r="AC157" s="9">
        <v>-26.55</v>
      </c>
      <c r="AD157" s="9">
        <v>-26.55</v>
      </c>
      <c r="AE157" s="9">
        <v>-26.55</v>
      </c>
      <c r="AF157" s="9">
        <v>-26.55</v>
      </c>
      <c r="AG157" s="9">
        <v>-26.55</v>
      </c>
      <c r="AH157" s="9">
        <v>-26.55</v>
      </c>
      <c r="AI157" s="9">
        <v>-26.55</v>
      </c>
      <c r="AJ157" s="9">
        <v>-26.55</v>
      </c>
      <c r="AK157" s="9">
        <v>-26.55</v>
      </c>
      <c r="AL157" s="9">
        <v>-26.55</v>
      </c>
      <c r="AM157" s="9">
        <v>-26.55</v>
      </c>
      <c r="AN157" s="9">
        <v>-53.1</v>
      </c>
      <c r="AO157" s="10"/>
      <c r="AP157" s="9">
        <v>-26.55</v>
      </c>
      <c r="AQ157" s="9">
        <v>-26.55</v>
      </c>
      <c r="AR157" s="9">
        <v>-53.1</v>
      </c>
      <c r="AS157" s="10"/>
      <c r="AT157" s="10"/>
      <c r="AU157" s="10"/>
      <c r="AV157" s="10"/>
      <c r="AW157" s="10"/>
      <c r="AX157" s="9">
        <v>-26.55</v>
      </c>
      <c r="AY157" s="9">
        <v>-26.55</v>
      </c>
      <c r="AZ157" s="9">
        <v>-26.55</v>
      </c>
      <c r="BA157" s="9">
        <v>-26.55</v>
      </c>
      <c r="BB157" s="8">
        <v>-743.4</v>
      </c>
    </row>
    <row r="158" spans="1:54" ht="23.25" thickBot="1" x14ac:dyDescent="0.3">
      <c r="A158" s="4" t="s">
        <v>135</v>
      </c>
      <c r="B158" s="4" t="s">
        <v>67</v>
      </c>
      <c r="C158" s="4" t="s">
        <v>68</v>
      </c>
      <c r="D158" s="4" t="s">
        <v>167</v>
      </c>
      <c r="E158" s="4" t="s">
        <v>168</v>
      </c>
      <c r="F158" s="4" t="s">
        <v>169</v>
      </c>
      <c r="G158" s="4" t="s">
        <v>170</v>
      </c>
      <c r="H158" s="4" t="s">
        <v>171</v>
      </c>
      <c r="I158" s="7">
        <v>175991.49</v>
      </c>
      <c r="J158" s="7">
        <v>1248.68</v>
      </c>
      <c r="K158" s="7">
        <v>709.28</v>
      </c>
      <c r="L158" s="7">
        <v>-497.98</v>
      </c>
      <c r="M158" s="7">
        <v>-123.24</v>
      </c>
      <c r="N158" s="7">
        <v>-47.34</v>
      </c>
      <c r="O158" s="7">
        <v>-33.1</v>
      </c>
      <c r="P158" s="11"/>
      <c r="Q158" s="7">
        <v>-2.2799999999999998</v>
      </c>
      <c r="R158" s="11"/>
      <c r="S158" s="7">
        <v>0.31</v>
      </c>
      <c r="T158" s="7">
        <v>-274.08999999999997</v>
      </c>
      <c r="U158" s="7">
        <v>-1565.89</v>
      </c>
      <c r="V158" s="7">
        <v>-10267.41</v>
      </c>
      <c r="W158" s="7">
        <v>13922.13</v>
      </c>
      <c r="X158" s="7">
        <v>1911.46</v>
      </c>
      <c r="Y158" s="7">
        <v>-13307.33</v>
      </c>
      <c r="Z158" s="7">
        <v>-19.45</v>
      </c>
      <c r="AA158" s="7">
        <v>0.99</v>
      </c>
      <c r="AB158" s="7">
        <v>-2.42</v>
      </c>
      <c r="AC158" s="11"/>
      <c r="AD158" s="7">
        <v>7.52</v>
      </c>
      <c r="AE158" s="7">
        <v>5.62</v>
      </c>
      <c r="AF158" s="7">
        <v>-1248.22</v>
      </c>
      <c r="AG158" s="7">
        <v>-6033.57</v>
      </c>
      <c r="AH158" s="7">
        <v>10822.37</v>
      </c>
      <c r="AI158" s="7">
        <v>86565.87</v>
      </c>
      <c r="AJ158" s="7">
        <v>-14544.44</v>
      </c>
      <c r="AK158" s="7">
        <v>-35305.64</v>
      </c>
      <c r="AL158" s="7">
        <v>-5.17</v>
      </c>
      <c r="AM158" s="7">
        <v>3.62</v>
      </c>
      <c r="AN158" s="7">
        <v>-16.27</v>
      </c>
      <c r="AO158" s="7">
        <v>-5.35</v>
      </c>
      <c r="AP158" s="7">
        <v>10.87</v>
      </c>
      <c r="AQ158" s="7">
        <v>-2.42</v>
      </c>
      <c r="AR158" s="7">
        <v>381.41</v>
      </c>
      <c r="AS158" s="7">
        <v>-8766.2999999999993</v>
      </c>
      <c r="AT158" s="7">
        <v>-7991</v>
      </c>
      <c r="AU158" s="7">
        <v>5313.28</v>
      </c>
      <c r="AV158" s="7">
        <v>2631.43</v>
      </c>
      <c r="AW158" s="7">
        <v>-33009.78</v>
      </c>
      <c r="AX158" s="7">
        <v>-11.26</v>
      </c>
      <c r="AY158" s="7">
        <v>5.23</v>
      </c>
      <c r="AZ158" s="7">
        <v>25.29</v>
      </c>
      <c r="BA158" s="7">
        <v>-2.5299999999999998</v>
      </c>
      <c r="BB158" s="8">
        <v>166474.37</v>
      </c>
    </row>
    <row r="159" spans="1:54" ht="23.25" thickBot="1" x14ac:dyDescent="0.3">
      <c r="A159" s="4" t="s">
        <v>135</v>
      </c>
      <c r="B159" s="4" t="s">
        <v>67</v>
      </c>
      <c r="C159" s="4" t="s">
        <v>68</v>
      </c>
      <c r="D159" s="4" t="s">
        <v>167</v>
      </c>
      <c r="E159" s="4" t="s">
        <v>168</v>
      </c>
      <c r="F159" s="4" t="s">
        <v>172</v>
      </c>
      <c r="G159" s="4" t="s">
        <v>173</v>
      </c>
      <c r="H159" s="4" t="s">
        <v>171</v>
      </c>
      <c r="I159" s="9">
        <v>142869.53</v>
      </c>
      <c r="J159" s="9">
        <v>3405.21</v>
      </c>
      <c r="K159" s="9">
        <v>1957.21</v>
      </c>
      <c r="L159" s="9">
        <v>-1790.54</v>
      </c>
      <c r="M159" s="9">
        <v>-470.7</v>
      </c>
      <c r="N159" s="9">
        <v>-2.11</v>
      </c>
      <c r="O159" s="9">
        <v>10.54</v>
      </c>
      <c r="P159" s="9">
        <v>0.79</v>
      </c>
      <c r="Q159" s="10"/>
      <c r="R159" s="10"/>
      <c r="S159" s="9">
        <v>-1.52</v>
      </c>
      <c r="T159" s="9">
        <v>-1299.18</v>
      </c>
      <c r="U159" s="9">
        <v>-3034.61</v>
      </c>
      <c r="V159" s="9">
        <v>-25486.85</v>
      </c>
      <c r="W159" s="9">
        <v>33564.92</v>
      </c>
      <c r="X159" s="9">
        <v>6827.98</v>
      </c>
      <c r="Y159" s="9">
        <v>-19691.919999999998</v>
      </c>
      <c r="Z159" s="9">
        <v>-6.56</v>
      </c>
      <c r="AA159" s="9">
        <v>14.74</v>
      </c>
      <c r="AB159" s="10"/>
      <c r="AC159" s="9">
        <v>-30.91</v>
      </c>
      <c r="AD159" s="9">
        <v>-13.07</v>
      </c>
      <c r="AE159" s="10"/>
      <c r="AF159" s="9">
        <v>-1763.78</v>
      </c>
      <c r="AG159" s="9">
        <v>-10691.49</v>
      </c>
      <c r="AH159" s="9">
        <v>14316.81</v>
      </c>
      <c r="AI159" s="9">
        <v>67726.509999999995</v>
      </c>
      <c r="AJ159" s="9">
        <v>-21647.74</v>
      </c>
      <c r="AK159" s="9">
        <v>-25214.32</v>
      </c>
      <c r="AL159" s="9">
        <v>-21.7</v>
      </c>
      <c r="AM159" s="10"/>
      <c r="AN159" s="9">
        <v>11.78</v>
      </c>
      <c r="AO159" s="10"/>
      <c r="AP159" s="10"/>
      <c r="AQ159" s="10"/>
      <c r="AR159" s="9">
        <v>857.35</v>
      </c>
      <c r="AS159" s="9">
        <v>-14257.51</v>
      </c>
      <c r="AT159" s="9">
        <v>-14947.9</v>
      </c>
      <c r="AU159" s="9">
        <v>10629.38</v>
      </c>
      <c r="AV159" s="9">
        <v>5767.28</v>
      </c>
      <c r="AW159" s="9">
        <v>-29458.6</v>
      </c>
      <c r="AX159" s="10"/>
      <c r="AY159" s="9">
        <v>14.68</v>
      </c>
      <c r="AZ159" s="10"/>
      <c r="BA159" s="9">
        <v>19.29</v>
      </c>
      <c r="BB159" s="8">
        <v>118162.99</v>
      </c>
    </row>
    <row r="160" spans="1:54" ht="23.25" thickBot="1" x14ac:dyDescent="0.3">
      <c r="A160" s="4" t="s">
        <v>135</v>
      </c>
      <c r="B160" s="4" t="s">
        <v>67</v>
      </c>
      <c r="C160" s="4" t="s">
        <v>68</v>
      </c>
      <c r="D160" s="4" t="s">
        <v>174</v>
      </c>
      <c r="E160" s="4" t="s">
        <v>175</v>
      </c>
      <c r="F160" s="4" t="s">
        <v>60</v>
      </c>
      <c r="G160" s="4" t="s">
        <v>61</v>
      </c>
      <c r="H160" s="4" t="s">
        <v>98</v>
      </c>
      <c r="I160" s="7">
        <v>-1301.29</v>
      </c>
      <c r="J160" s="7">
        <v>-1293.29</v>
      </c>
      <c r="K160" s="7">
        <v>-1309.29</v>
      </c>
      <c r="L160" s="7">
        <v>-1174.29</v>
      </c>
      <c r="M160" s="7">
        <v>-1428.29</v>
      </c>
      <c r="N160" s="7">
        <v>-1301.29</v>
      </c>
      <c r="O160" s="7">
        <v>-1301.29</v>
      </c>
      <c r="P160" s="7">
        <v>-1271.29</v>
      </c>
      <c r="Q160" s="7">
        <v>-1242.8</v>
      </c>
      <c r="R160" s="7">
        <v>-1299.78</v>
      </c>
      <c r="S160" s="7">
        <v>-1271.29</v>
      </c>
      <c r="T160" s="7">
        <v>-1271.29</v>
      </c>
      <c r="U160" s="7">
        <v>-1271.29</v>
      </c>
      <c r="V160" s="7">
        <v>-1286.29</v>
      </c>
      <c r="W160" s="7">
        <v>-1271.29</v>
      </c>
      <c r="X160" s="7">
        <v>-1271.29</v>
      </c>
      <c r="Y160" s="7">
        <v>-1279.29</v>
      </c>
      <c r="Z160" s="7">
        <v>-912.74</v>
      </c>
      <c r="AA160" s="7">
        <v>-1448.84</v>
      </c>
      <c r="AB160" s="7">
        <v>-1410.62</v>
      </c>
      <c r="AC160" s="7">
        <v>-1439.48</v>
      </c>
      <c r="AD160" s="7">
        <v>-1503.49</v>
      </c>
      <c r="AE160" s="7">
        <v>-1418.65</v>
      </c>
      <c r="AF160" s="7">
        <v>-1529.07</v>
      </c>
      <c r="AG160" s="7">
        <v>-1500.42</v>
      </c>
      <c r="AH160" s="7">
        <v>-1378</v>
      </c>
      <c r="AI160" s="7">
        <v>-1418.07</v>
      </c>
      <c r="AJ160" s="7">
        <v>-1736.79</v>
      </c>
      <c r="AK160" s="7">
        <v>-1411.92</v>
      </c>
      <c r="AL160" s="7">
        <v>-1616.36</v>
      </c>
      <c r="AM160" s="7">
        <v>-1407.85</v>
      </c>
      <c r="AN160" s="7">
        <v>-1764.43</v>
      </c>
      <c r="AO160" s="7">
        <v>-1538.74</v>
      </c>
      <c r="AP160" s="7">
        <v>-1443.52</v>
      </c>
      <c r="AQ160" s="7">
        <v>-1728.76</v>
      </c>
      <c r="AR160" s="7">
        <v>-1577.45</v>
      </c>
      <c r="AS160" s="7">
        <v>-1570.65</v>
      </c>
      <c r="AT160" s="7">
        <v>-1584.25</v>
      </c>
      <c r="AU160" s="7">
        <v>-1577.45</v>
      </c>
      <c r="AV160" s="7">
        <v>-1577.45</v>
      </c>
      <c r="AW160" s="7">
        <v>-1577.45</v>
      </c>
      <c r="AX160" s="7">
        <v>-1577.45</v>
      </c>
      <c r="AY160" s="7">
        <v>-1326.31</v>
      </c>
      <c r="AZ160" s="7">
        <v>-1828.59</v>
      </c>
      <c r="BA160" s="7">
        <v>-1577.45</v>
      </c>
      <c r="BB160" s="8">
        <v>-64227.18</v>
      </c>
    </row>
    <row r="161" spans="1:54" ht="23.25" thickBot="1" x14ac:dyDescent="0.3">
      <c r="A161" s="4" t="s">
        <v>135</v>
      </c>
      <c r="B161" s="4" t="s">
        <v>67</v>
      </c>
      <c r="C161" s="4" t="s">
        <v>68</v>
      </c>
      <c r="D161" s="4" t="s">
        <v>179</v>
      </c>
      <c r="E161" s="4" t="s">
        <v>180</v>
      </c>
      <c r="F161" s="4" t="s">
        <v>60</v>
      </c>
      <c r="G161" s="4" t="s">
        <v>61</v>
      </c>
      <c r="H161" s="4" t="s">
        <v>181</v>
      </c>
      <c r="I161" s="10"/>
      <c r="J161" s="10"/>
      <c r="K161" s="10"/>
      <c r="L161" s="10"/>
      <c r="M161" s="9">
        <v>-353.63</v>
      </c>
      <c r="N161" s="10"/>
      <c r="O161" s="10"/>
      <c r="P161" s="10"/>
      <c r="Q161" s="10"/>
      <c r="R161" s="10"/>
      <c r="S161" s="14">
        <v>0</v>
      </c>
      <c r="T161" s="10"/>
      <c r="U161" s="9">
        <v>-480.9</v>
      </c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9">
        <v>-300</v>
      </c>
      <c r="AK161" s="10"/>
      <c r="AL161" s="10"/>
      <c r="AM161" s="10"/>
      <c r="AN161" s="10"/>
      <c r="AO161" s="10"/>
      <c r="AP161" s="10"/>
      <c r="AQ161" s="10"/>
      <c r="AR161" s="9">
        <v>-100</v>
      </c>
      <c r="AS161" s="10"/>
      <c r="AT161" s="10"/>
      <c r="AU161" s="10"/>
      <c r="AV161" s="10"/>
      <c r="AW161" s="10"/>
      <c r="AX161" s="10"/>
      <c r="AY161" s="10"/>
      <c r="AZ161" s="10"/>
      <c r="BA161" s="10"/>
      <c r="BB161" s="8">
        <v>-1234.53</v>
      </c>
    </row>
    <row r="162" spans="1:54" ht="23.25" thickBot="1" x14ac:dyDescent="0.3">
      <c r="A162" s="4" t="s">
        <v>135</v>
      </c>
      <c r="B162" s="4" t="s">
        <v>67</v>
      </c>
      <c r="C162" s="4" t="s">
        <v>68</v>
      </c>
      <c r="D162" s="4" t="s">
        <v>182</v>
      </c>
      <c r="E162" s="4" t="s">
        <v>183</v>
      </c>
      <c r="F162" s="4" t="s">
        <v>191</v>
      </c>
      <c r="G162" s="4" t="s">
        <v>192</v>
      </c>
      <c r="H162" s="4" t="s">
        <v>184</v>
      </c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7">
        <v>81.67</v>
      </c>
      <c r="AF162" s="7">
        <v>-81.67</v>
      </c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3">
        <v>0</v>
      </c>
    </row>
    <row r="163" spans="1:54" ht="23.25" thickBot="1" x14ac:dyDescent="0.3">
      <c r="A163" s="4" t="s">
        <v>135</v>
      </c>
      <c r="B163" s="4" t="s">
        <v>67</v>
      </c>
      <c r="C163" s="4" t="s">
        <v>68</v>
      </c>
      <c r="D163" s="4" t="s">
        <v>182</v>
      </c>
      <c r="E163" s="4" t="s">
        <v>183</v>
      </c>
      <c r="F163" s="4" t="s">
        <v>140</v>
      </c>
      <c r="G163" s="4" t="s">
        <v>141</v>
      </c>
      <c r="H163" s="4" t="s">
        <v>184</v>
      </c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9">
        <v>-20440</v>
      </c>
      <c r="AE163" s="9">
        <v>1880</v>
      </c>
      <c r="AF163" s="9">
        <v>81.67</v>
      </c>
      <c r="AG163" s="10"/>
      <c r="AH163" s="9">
        <v>-27880</v>
      </c>
      <c r="AI163" s="9">
        <v>-456400</v>
      </c>
      <c r="AJ163" s="9">
        <v>457430</v>
      </c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8">
        <v>-45328.33</v>
      </c>
    </row>
    <row r="164" spans="1:54" ht="23.25" thickBot="1" x14ac:dyDescent="0.3">
      <c r="A164" s="4" t="s">
        <v>135</v>
      </c>
      <c r="B164" s="4" t="s">
        <v>67</v>
      </c>
      <c r="C164" s="4" t="s">
        <v>68</v>
      </c>
      <c r="D164" s="4" t="s">
        <v>185</v>
      </c>
      <c r="E164" s="4" t="s">
        <v>186</v>
      </c>
      <c r="F164" s="4" t="s">
        <v>60</v>
      </c>
      <c r="G164" s="4" t="s">
        <v>61</v>
      </c>
      <c r="H164" s="4" t="s">
        <v>187</v>
      </c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7">
        <v>-172</v>
      </c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7">
        <v>-172</v>
      </c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8">
        <v>-344</v>
      </c>
    </row>
    <row r="165" spans="1:54" ht="23.25" thickBot="1" x14ac:dyDescent="0.3">
      <c r="A165" s="4" t="s">
        <v>135</v>
      </c>
      <c r="B165" s="4" t="s">
        <v>67</v>
      </c>
      <c r="C165" s="4" t="s">
        <v>68</v>
      </c>
      <c r="D165" s="4" t="s">
        <v>188</v>
      </c>
      <c r="E165" s="4" t="s">
        <v>189</v>
      </c>
      <c r="F165" s="4" t="s">
        <v>60</v>
      </c>
      <c r="G165" s="4" t="s">
        <v>61</v>
      </c>
      <c r="H165" s="4" t="s">
        <v>190</v>
      </c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9">
        <v>-26.55</v>
      </c>
      <c r="AB165" s="9">
        <v>-26.55</v>
      </c>
      <c r="AC165" s="9">
        <v>-26.55</v>
      </c>
      <c r="AD165" s="9">
        <v>-26.55</v>
      </c>
      <c r="AE165" s="9">
        <v>-26.55</v>
      </c>
      <c r="AF165" s="9">
        <v>-26.55</v>
      </c>
      <c r="AG165" s="9">
        <v>-26.55</v>
      </c>
      <c r="AH165" s="9">
        <v>-26.55</v>
      </c>
      <c r="AI165" s="9">
        <v>-26.55</v>
      </c>
      <c r="AJ165" s="9">
        <v>-26.55</v>
      </c>
      <c r="AK165" s="9">
        <v>-26.55</v>
      </c>
      <c r="AL165" s="9">
        <v>-26.55</v>
      </c>
      <c r="AM165" s="9">
        <v>-26.55</v>
      </c>
      <c r="AN165" s="9">
        <v>-26.55</v>
      </c>
      <c r="AO165" s="9">
        <v>-26.55</v>
      </c>
      <c r="AP165" s="9">
        <v>-26.55</v>
      </c>
      <c r="AQ165" s="9">
        <v>-53.1</v>
      </c>
      <c r="AR165" s="9">
        <v>-53.1</v>
      </c>
      <c r="AS165" s="9">
        <v>-53.1</v>
      </c>
      <c r="AT165" s="9">
        <v>-53.1</v>
      </c>
      <c r="AU165" s="9">
        <v>-53.1</v>
      </c>
      <c r="AV165" s="9">
        <v>-53.1</v>
      </c>
      <c r="AW165" s="9">
        <v>-53.1</v>
      </c>
      <c r="AX165" s="9">
        <v>-53.1</v>
      </c>
      <c r="AY165" s="9">
        <v>-53.1</v>
      </c>
      <c r="AZ165" s="9">
        <v>-53.1</v>
      </c>
      <c r="BA165" s="9">
        <v>-53.1</v>
      </c>
      <c r="BB165" s="8">
        <v>-1008.9</v>
      </c>
    </row>
    <row r="166" spans="1:54" ht="23.25" thickBot="1" x14ac:dyDescent="0.3">
      <c r="A166" s="4" t="s">
        <v>135</v>
      </c>
      <c r="B166" s="4" t="s">
        <v>69</v>
      </c>
      <c r="C166" s="4" t="s">
        <v>70</v>
      </c>
      <c r="D166" s="4" t="s">
        <v>167</v>
      </c>
      <c r="E166" s="4" t="s">
        <v>168</v>
      </c>
      <c r="F166" s="4" t="s">
        <v>169</v>
      </c>
      <c r="G166" s="4" t="s">
        <v>170</v>
      </c>
      <c r="H166" s="4" t="s">
        <v>171</v>
      </c>
      <c r="I166" s="7">
        <v>55094.74</v>
      </c>
      <c r="J166" s="7">
        <v>10544.42</v>
      </c>
      <c r="K166" s="7">
        <v>693.22</v>
      </c>
      <c r="L166" s="7">
        <v>-3607.87</v>
      </c>
      <c r="M166" s="7">
        <v>285.75</v>
      </c>
      <c r="N166" s="7">
        <v>-14.8</v>
      </c>
      <c r="O166" s="7">
        <v>1.94</v>
      </c>
      <c r="P166" s="7">
        <v>-7.52</v>
      </c>
      <c r="Q166" s="11"/>
      <c r="R166" s="7">
        <v>-2.87</v>
      </c>
      <c r="S166" s="7">
        <v>2.87</v>
      </c>
      <c r="T166" s="7">
        <v>4960.08</v>
      </c>
      <c r="U166" s="7">
        <v>11806.33</v>
      </c>
      <c r="V166" s="7">
        <v>-18150.2</v>
      </c>
      <c r="W166" s="7">
        <v>29334.19</v>
      </c>
      <c r="X166" s="7">
        <v>13358.51</v>
      </c>
      <c r="Y166" s="7">
        <v>-77.599999999999994</v>
      </c>
      <c r="Z166" s="7">
        <v>-41.99</v>
      </c>
      <c r="AA166" s="11"/>
      <c r="AB166" s="7">
        <v>-0.85</v>
      </c>
      <c r="AC166" s="7">
        <v>-2.04</v>
      </c>
      <c r="AD166" s="11"/>
      <c r="AE166" s="7">
        <v>-3.37</v>
      </c>
      <c r="AF166" s="7">
        <v>-3850.54</v>
      </c>
      <c r="AG166" s="7">
        <v>-9886.9500000000007</v>
      </c>
      <c r="AH166" s="7">
        <v>5564.09</v>
      </c>
      <c r="AI166" s="7">
        <v>91213.65</v>
      </c>
      <c r="AJ166" s="7">
        <v>-16590.97</v>
      </c>
      <c r="AK166" s="7">
        <v>-15920.5</v>
      </c>
      <c r="AL166" s="7">
        <v>-59.39</v>
      </c>
      <c r="AM166" s="7">
        <v>-7.46</v>
      </c>
      <c r="AN166" s="7">
        <v>-15.37</v>
      </c>
      <c r="AO166" s="11"/>
      <c r="AP166" s="11"/>
      <c r="AQ166" s="11"/>
      <c r="AR166" s="7">
        <v>4582.67</v>
      </c>
      <c r="AS166" s="7">
        <v>-36153.85</v>
      </c>
      <c r="AT166" s="7">
        <v>-33376.79</v>
      </c>
      <c r="AU166" s="7">
        <v>2900.34</v>
      </c>
      <c r="AV166" s="7">
        <v>3597.51</v>
      </c>
      <c r="AW166" s="7">
        <v>-36792.39</v>
      </c>
      <c r="AX166" s="7">
        <v>-3.61</v>
      </c>
      <c r="AY166" s="7">
        <v>7.1</v>
      </c>
      <c r="AZ166" s="7">
        <v>14.66</v>
      </c>
      <c r="BA166" s="11"/>
      <c r="BB166" s="8">
        <v>59395.14</v>
      </c>
    </row>
    <row r="167" spans="1:54" ht="23.25" thickBot="1" x14ac:dyDescent="0.3">
      <c r="A167" s="4" t="s">
        <v>135</v>
      </c>
      <c r="B167" s="4" t="s">
        <v>69</v>
      </c>
      <c r="C167" s="4" t="s">
        <v>70</v>
      </c>
      <c r="D167" s="4" t="s">
        <v>167</v>
      </c>
      <c r="E167" s="4" t="s">
        <v>168</v>
      </c>
      <c r="F167" s="4" t="s">
        <v>172</v>
      </c>
      <c r="G167" s="4" t="s">
        <v>173</v>
      </c>
      <c r="H167" s="4" t="s">
        <v>171</v>
      </c>
      <c r="I167" s="9">
        <v>99626.82</v>
      </c>
      <c r="J167" s="9">
        <v>22729.25</v>
      </c>
      <c r="K167" s="9">
        <v>1772.03</v>
      </c>
      <c r="L167" s="9">
        <v>-12359.49</v>
      </c>
      <c r="M167" s="9">
        <v>961.35</v>
      </c>
      <c r="N167" s="9">
        <v>12.69</v>
      </c>
      <c r="O167" s="14">
        <v>0</v>
      </c>
      <c r="P167" s="10"/>
      <c r="Q167" s="10"/>
      <c r="R167" s="10"/>
      <c r="S167" s="10"/>
      <c r="T167" s="9">
        <v>11462.8</v>
      </c>
      <c r="U167" s="9">
        <v>25109.37</v>
      </c>
      <c r="V167" s="9">
        <v>-35171.21</v>
      </c>
      <c r="W167" s="9">
        <v>63115.16</v>
      </c>
      <c r="X167" s="9">
        <v>29533.13</v>
      </c>
      <c r="Y167" s="9">
        <v>-308.02999999999997</v>
      </c>
      <c r="Z167" s="9">
        <v>-55.83</v>
      </c>
      <c r="AA167" s="10"/>
      <c r="AB167" s="10"/>
      <c r="AC167" s="10"/>
      <c r="AD167" s="10"/>
      <c r="AE167" s="10"/>
      <c r="AF167" s="9">
        <v>-6159.57</v>
      </c>
      <c r="AG167" s="9">
        <v>-14032.23</v>
      </c>
      <c r="AH167" s="9">
        <v>6741.71</v>
      </c>
      <c r="AI167" s="9">
        <v>75752.479999999996</v>
      </c>
      <c r="AJ167" s="9">
        <v>-19297.25</v>
      </c>
      <c r="AK167" s="9">
        <v>-20567.080000000002</v>
      </c>
      <c r="AL167" s="9">
        <v>-29.07</v>
      </c>
      <c r="AM167" s="9">
        <v>1.67</v>
      </c>
      <c r="AN167" s="9">
        <v>5.12</v>
      </c>
      <c r="AO167" s="10"/>
      <c r="AP167" s="10"/>
      <c r="AQ167" s="10"/>
      <c r="AR167" s="9">
        <v>7476.1</v>
      </c>
      <c r="AS167" s="9">
        <v>-46830.45</v>
      </c>
      <c r="AT167" s="9">
        <v>-35127.519999999997</v>
      </c>
      <c r="AU167" s="9">
        <v>4775.13</v>
      </c>
      <c r="AV167" s="9">
        <v>4975.58</v>
      </c>
      <c r="AW167" s="9">
        <v>-39115.67</v>
      </c>
      <c r="AX167" s="9">
        <v>-0.21</v>
      </c>
      <c r="AY167" s="9">
        <v>51.53</v>
      </c>
      <c r="AZ167" s="10"/>
      <c r="BA167" s="9">
        <v>71.69</v>
      </c>
      <c r="BB167" s="8">
        <v>125120</v>
      </c>
    </row>
    <row r="168" spans="1:54" ht="23.25" thickBot="1" x14ac:dyDescent="0.3">
      <c r="A168" s="4" t="s">
        <v>135</v>
      </c>
      <c r="B168" s="4" t="s">
        <v>69</v>
      </c>
      <c r="C168" s="4" t="s">
        <v>70</v>
      </c>
      <c r="D168" s="4" t="s">
        <v>174</v>
      </c>
      <c r="E168" s="4" t="s">
        <v>175</v>
      </c>
      <c r="F168" s="4" t="s">
        <v>60</v>
      </c>
      <c r="G168" s="4" t="s">
        <v>61</v>
      </c>
      <c r="H168" s="4" t="s">
        <v>98</v>
      </c>
      <c r="I168" s="7">
        <v>-1117.57</v>
      </c>
      <c r="J168" s="7">
        <v>-1109.57</v>
      </c>
      <c r="K168" s="7">
        <v>-1126.7</v>
      </c>
      <c r="L168" s="7">
        <v>-1117.8900000000001</v>
      </c>
      <c r="M168" s="7">
        <v>-940.89</v>
      </c>
      <c r="N168" s="7">
        <v>-1294.8900000000001</v>
      </c>
      <c r="O168" s="7">
        <v>-1117.8900000000001</v>
      </c>
      <c r="P168" s="7">
        <v>-1117.8900000000001</v>
      </c>
      <c r="Q168" s="7">
        <v>-1056.8900000000001</v>
      </c>
      <c r="R168" s="7">
        <v>-1018.89</v>
      </c>
      <c r="S168" s="7">
        <v>-1117.8900000000001</v>
      </c>
      <c r="T168" s="7">
        <v>-1219.8900000000001</v>
      </c>
      <c r="U168" s="7">
        <v>-1175.8900000000001</v>
      </c>
      <c r="V168" s="7">
        <v>-1117.8900000000001</v>
      </c>
      <c r="W168" s="7">
        <v>-1117.8900000000001</v>
      </c>
      <c r="X168" s="7">
        <v>-1056.8900000000001</v>
      </c>
      <c r="Y168" s="7">
        <v>-1056.8900000000001</v>
      </c>
      <c r="Z168" s="7">
        <v>-856.37</v>
      </c>
      <c r="AA168" s="7">
        <v>-1426.53</v>
      </c>
      <c r="AB168" s="7">
        <v>-1394.78</v>
      </c>
      <c r="AC168" s="7">
        <v>-1419.11</v>
      </c>
      <c r="AD168" s="7">
        <v>-1332.54</v>
      </c>
      <c r="AE168" s="7">
        <v>-1370.81</v>
      </c>
      <c r="AF168" s="7">
        <v>-1382.42</v>
      </c>
      <c r="AG168" s="7">
        <v>-1374.24</v>
      </c>
      <c r="AH168" s="7">
        <v>-1192.49</v>
      </c>
      <c r="AI168" s="7">
        <v>-1489.38</v>
      </c>
      <c r="AJ168" s="7">
        <v>-1418.89</v>
      </c>
      <c r="AK168" s="7">
        <v>-1326.21</v>
      </c>
      <c r="AL168" s="7">
        <v>-1324.51</v>
      </c>
      <c r="AM168" s="7">
        <v>-1324.51</v>
      </c>
      <c r="AN168" s="7">
        <v>-1300.51</v>
      </c>
      <c r="AO168" s="7">
        <v>-1300.51</v>
      </c>
      <c r="AP168" s="7">
        <v>-1300.51</v>
      </c>
      <c r="AQ168" s="7">
        <v>-1154.01</v>
      </c>
      <c r="AR168" s="7">
        <v>-1374.61</v>
      </c>
      <c r="AS168" s="7">
        <v>-1374.61</v>
      </c>
      <c r="AT168" s="7">
        <v>-1226.4100000000001</v>
      </c>
      <c r="AU168" s="7">
        <v>-1300.51</v>
      </c>
      <c r="AV168" s="7">
        <v>-1581.11</v>
      </c>
      <c r="AW168" s="7">
        <v>-1300.51</v>
      </c>
      <c r="AX168" s="7">
        <v>-1234.1099999999999</v>
      </c>
      <c r="AY168" s="7">
        <v>-1160.01</v>
      </c>
      <c r="AZ168" s="7">
        <v>-1160.01</v>
      </c>
      <c r="BA168" s="7">
        <v>-1168.01</v>
      </c>
      <c r="BB168" s="8">
        <v>-55450.53</v>
      </c>
    </row>
    <row r="169" spans="1:54" ht="23.25" thickBot="1" x14ac:dyDescent="0.3">
      <c r="A169" s="4" t="s">
        <v>135</v>
      </c>
      <c r="B169" s="4" t="s">
        <v>69</v>
      </c>
      <c r="C169" s="4" t="s">
        <v>70</v>
      </c>
      <c r="D169" s="4" t="s">
        <v>179</v>
      </c>
      <c r="E169" s="4" t="s">
        <v>180</v>
      </c>
      <c r="F169" s="4" t="s">
        <v>60</v>
      </c>
      <c r="G169" s="4" t="s">
        <v>61</v>
      </c>
      <c r="H169" s="4" t="s">
        <v>181</v>
      </c>
      <c r="I169" s="10"/>
      <c r="J169" s="10"/>
      <c r="K169" s="10"/>
      <c r="L169" s="10"/>
      <c r="M169" s="10"/>
      <c r="N169" s="10"/>
      <c r="O169" s="10"/>
      <c r="P169" s="10"/>
      <c r="Q169" s="9">
        <v>-200</v>
      </c>
      <c r="R169" s="9">
        <v>-200</v>
      </c>
      <c r="S169" s="9">
        <v>-514.78</v>
      </c>
      <c r="T169" s="9">
        <v>-200</v>
      </c>
      <c r="U169" s="10"/>
      <c r="V169" s="10"/>
      <c r="W169" s="9">
        <v>-7.59</v>
      </c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9">
        <v>-1270.53</v>
      </c>
      <c r="AI169" s="10"/>
      <c r="AJ169" s="10"/>
      <c r="AK169" s="10"/>
      <c r="AL169" s="10"/>
      <c r="AM169" s="10"/>
      <c r="AN169" s="9">
        <v>-200</v>
      </c>
      <c r="AO169" s="10"/>
      <c r="AP169" s="9">
        <v>-400</v>
      </c>
      <c r="AQ169" s="9">
        <v>-200</v>
      </c>
      <c r="AR169" s="10"/>
      <c r="AS169" s="9">
        <v>-200</v>
      </c>
      <c r="AT169" s="10"/>
      <c r="AU169" s="9">
        <v>-600</v>
      </c>
      <c r="AV169" s="10"/>
      <c r="AW169" s="9">
        <v>-431</v>
      </c>
      <c r="AX169" s="10"/>
      <c r="AY169" s="9">
        <v>-400</v>
      </c>
      <c r="AZ169" s="10"/>
      <c r="BA169" s="9">
        <v>-200</v>
      </c>
      <c r="BB169" s="8">
        <v>-5023.8999999999996</v>
      </c>
    </row>
    <row r="170" spans="1:54" ht="23.25" thickBot="1" x14ac:dyDescent="0.3">
      <c r="A170" s="4" t="s">
        <v>135</v>
      </c>
      <c r="B170" s="4" t="s">
        <v>69</v>
      </c>
      <c r="C170" s="4" t="s">
        <v>70</v>
      </c>
      <c r="D170" s="4" t="s">
        <v>182</v>
      </c>
      <c r="E170" s="4" t="s">
        <v>183</v>
      </c>
      <c r="F170" s="4" t="s">
        <v>140</v>
      </c>
      <c r="G170" s="4" t="s">
        <v>141</v>
      </c>
      <c r="H170" s="4" t="s">
        <v>184</v>
      </c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7">
        <v>-27970</v>
      </c>
      <c r="AE170" s="7">
        <v>17410</v>
      </c>
      <c r="AF170" s="11"/>
      <c r="AG170" s="11"/>
      <c r="AH170" s="7">
        <v>-33200</v>
      </c>
      <c r="AI170" s="7">
        <v>-47650</v>
      </c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8">
        <v>-91410</v>
      </c>
    </row>
    <row r="171" spans="1:54" ht="23.25" thickBot="1" x14ac:dyDescent="0.3">
      <c r="A171" s="4" t="s">
        <v>135</v>
      </c>
      <c r="B171" s="4" t="s">
        <v>69</v>
      </c>
      <c r="C171" s="4" t="s">
        <v>70</v>
      </c>
      <c r="D171" s="4" t="s">
        <v>185</v>
      </c>
      <c r="E171" s="4" t="s">
        <v>186</v>
      </c>
      <c r="F171" s="4" t="s">
        <v>60</v>
      </c>
      <c r="G171" s="4" t="s">
        <v>61</v>
      </c>
      <c r="H171" s="4" t="s">
        <v>187</v>
      </c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9">
        <v>-172</v>
      </c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8">
        <v>-172</v>
      </c>
    </row>
    <row r="172" spans="1:54" ht="23.25" thickBot="1" x14ac:dyDescent="0.3">
      <c r="A172" s="4" t="s">
        <v>135</v>
      </c>
      <c r="B172" s="4" t="s">
        <v>69</v>
      </c>
      <c r="C172" s="4" t="s">
        <v>70</v>
      </c>
      <c r="D172" s="4" t="s">
        <v>188</v>
      </c>
      <c r="E172" s="4" t="s">
        <v>189</v>
      </c>
      <c r="F172" s="4" t="s">
        <v>60</v>
      </c>
      <c r="G172" s="4" t="s">
        <v>61</v>
      </c>
      <c r="H172" s="4" t="s">
        <v>190</v>
      </c>
      <c r="I172" s="7">
        <v>-26.55</v>
      </c>
      <c r="J172" s="7">
        <v>-26.55</v>
      </c>
      <c r="K172" s="7">
        <v>-26.55</v>
      </c>
      <c r="L172" s="7">
        <v>-26.55</v>
      </c>
      <c r="M172" s="7">
        <v>-26.55</v>
      </c>
      <c r="N172" s="7">
        <v>-26.55</v>
      </c>
      <c r="O172" s="7">
        <v>-26.55</v>
      </c>
      <c r="P172" s="7">
        <v>-26.55</v>
      </c>
      <c r="Q172" s="7">
        <v>-26.55</v>
      </c>
      <c r="R172" s="7">
        <v>-26.55</v>
      </c>
      <c r="S172" s="7">
        <v>-26.55</v>
      </c>
      <c r="T172" s="7">
        <v>-26.55</v>
      </c>
      <c r="U172" s="7">
        <v>-26.55</v>
      </c>
      <c r="V172" s="7">
        <v>-26.55</v>
      </c>
      <c r="W172" s="7">
        <v>-26.55</v>
      </c>
      <c r="X172" s="7">
        <v>-26.55</v>
      </c>
      <c r="Y172" s="7">
        <v>-26.55</v>
      </c>
      <c r="Z172" s="7">
        <v>-26.55</v>
      </c>
      <c r="AA172" s="7">
        <v>-26.55</v>
      </c>
      <c r="AB172" s="7">
        <v>-26.55</v>
      </c>
      <c r="AC172" s="7">
        <v>-26.55</v>
      </c>
      <c r="AD172" s="7">
        <v>-26.55</v>
      </c>
      <c r="AE172" s="7">
        <v>-26.55</v>
      </c>
      <c r="AF172" s="7">
        <v>-26.55</v>
      </c>
      <c r="AG172" s="7">
        <v>-26.55</v>
      </c>
      <c r="AH172" s="7">
        <v>-26.55</v>
      </c>
      <c r="AI172" s="7">
        <v>-53.1</v>
      </c>
      <c r="AJ172" s="7">
        <v>-53.1</v>
      </c>
      <c r="AK172" s="7">
        <v>-53.1</v>
      </c>
      <c r="AL172" s="7">
        <v>-53.1</v>
      </c>
      <c r="AM172" s="7">
        <v>-53.1</v>
      </c>
      <c r="AN172" s="7">
        <v>-53.1</v>
      </c>
      <c r="AO172" s="7">
        <v>-53.1</v>
      </c>
      <c r="AP172" s="7">
        <v>-53.1</v>
      </c>
      <c r="AQ172" s="7">
        <v>-53.1</v>
      </c>
      <c r="AR172" s="7">
        <v>-79.650000000000006</v>
      </c>
      <c r="AS172" s="7">
        <v>-79.650000000000006</v>
      </c>
      <c r="AT172" s="7">
        <v>-79.650000000000006</v>
      </c>
      <c r="AU172" s="7">
        <v>-79.650000000000006</v>
      </c>
      <c r="AV172" s="7">
        <v>-79.650000000000006</v>
      </c>
      <c r="AW172" s="7">
        <v>-79.650000000000006</v>
      </c>
      <c r="AX172" s="7">
        <v>-79.650000000000006</v>
      </c>
      <c r="AY172" s="7">
        <v>-79.650000000000006</v>
      </c>
      <c r="AZ172" s="7">
        <v>-79.650000000000006</v>
      </c>
      <c r="BA172" s="7">
        <v>-79.650000000000006</v>
      </c>
      <c r="BB172" s="8">
        <v>-1964.7</v>
      </c>
    </row>
    <row r="173" spans="1:54" ht="23.25" thickBot="1" x14ac:dyDescent="0.3">
      <c r="A173" s="4" t="s">
        <v>135</v>
      </c>
      <c r="B173" s="4" t="s">
        <v>71</v>
      </c>
      <c r="C173" s="4" t="s">
        <v>72</v>
      </c>
      <c r="D173" s="4" t="s">
        <v>167</v>
      </c>
      <c r="E173" s="4" t="s">
        <v>168</v>
      </c>
      <c r="F173" s="4" t="s">
        <v>169</v>
      </c>
      <c r="G173" s="4" t="s">
        <v>170</v>
      </c>
      <c r="H173" s="4" t="s">
        <v>171</v>
      </c>
      <c r="I173" s="9">
        <v>47751.82</v>
      </c>
      <c r="J173" s="9">
        <v>19751.54</v>
      </c>
      <c r="K173" s="9">
        <v>766.16</v>
      </c>
      <c r="L173" s="9">
        <v>76.23</v>
      </c>
      <c r="M173" s="9">
        <v>209.64</v>
      </c>
      <c r="N173" s="9">
        <v>-13.92</v>
      </c>
      <c r="O173" s="9">
        <v>-32.229999999999997</v>
      </c>
      <c r="P173" s="9">
        <v>-10.35</v>
      </c>
      <c r="Q173" s="10"/>
      <c r="R173" s="10"/>
      <c r="S173" s="10"/>
      <c r="T173" s="9">
        <v>-62.94</v>
      </c>
      <c r="U173" s="9">
        <v>-331.64</v>
      </c>
      <c r="V173" s="9">
        <v>-6738.69</v>
      </c>
      <c r="W173" s="9">
        <v>1664.93</v>
      </c>
      <c r="X173" s="9">
        <v>248.81</v>
      </c>
      <c r="Y173" s="9">
        <v>-3871.04</v>
      </c>
      <c r="Z173" s="9">
        <v>-15.17</v>
      </c>
      <c r="AA173" s="9">
        <v>-2.04</v>
      </c>
      <c r="AB173" s="10"/>
      <c r="AC173" s="10"/>
      <c r="AD173" s="10"/>
      <c r="AE173" s="10"/>
      <c r="AF173" s="9">
        <v>56.64</v>
      </c>
      <c r="AG173" s="9">
        <v>-2692.62</v>
      </c>
      <c r="AH173" s="9">
        <v>900.67</v>
      </c>
      <c r="AI173" s="9">
        <v>56972.52</v>
      </c>
      <c r="AJ173" s="9">
        <v>813.27</v>
      </c>
      <c r="AK173" s="9">
        <v>-11579.95</v>
      </c>
      <c r="AL173" s="9">
        <v>-7.83</v>
      </c>
      <c r="AM173" s="9">
        <v>-18.95</v>
      </c>
      <c r="AN173" s="9">
        <v>18.95</v>
      </c>
      <c r="AO173" s="10"/>
      <c r="AP173" s="9">
        <v>3.26</v>
      </c>
      <c r="AQ173" s="10"/>
      <c r="AR173" s="9">
        <v>-169.29</v>
      </c>
      <c r="AS173" s="9">
        <v>-2349.0100000000002</v>
      </c>
      <c r="AT173" s="9">
        <v>-4376.79</v>
      </c>
      <c r="AU173" s="9">
        <v>-622.67999999999995</v>
      </c>
      <c r="AV173" s="9">
        <v>268.49</v>
      </c>
      <c r="AW173" s="9">
        <v>-8106.81</v>
      </c>
      <c r="AX173" s="9">
        <v>18.25</v>
      </c>
      <c r="AY173" s="10"/>
      <c r="AZ173" s="9">
        <v>1.81</v>
      </c>
      <c r="BA173" s="10"/>
      <c r="BB173" s="8">
        <v>88521.04</v>
      </c>
    </row>
    <row r="174" spans="1:54" ht="23.25" thickBot="1" x14ac:dyDescent="0.3">
      <c r="A174" s="4" t="s">
        <v>135</v>
      </c>
      <c r="B174" s="4" t="s">
        <v>71</v>
      </c>
      <c r="C174" s="4" t="s">
        <v>72</v>
      </c>
      <c r="D174" s="4" t="s">
        <v>167</v>
      </c>
      <c r="E174" s="4" t="s">
        <v>168</v>
      </c>
      <c r="F174" s="4" t="s">
        <v>172</v>
      </c>
      <c r="G174" s="4" t="s">
        <v>173</v>
      </c>
      <c r="H174" s="4" t="s">
        <v>171</v>
      </c>
      <c r="I174" s="7">
        <v>50153.54</v>
      </c>
      <c r="J174" s="7">
        <v>35928.1</v>
      </c>
      <c r="K174" s="7">
        <v>2042.55</v>
      </c>
      <c r="L174" s="7">
        <v>-1.89</v>
      </c>
      <c r="M174" s="7">
        <v>1336.32</v>
      </c>
      <c r="N174" s="7">
        <v>-7.48</v>
      </c>
      <c r="O174" s="7">
        <v>-66.709999999999994</v>
      </c>
      <c r="P174" s="7">
        <v>-61.13</v>
      </c>
      <c r="Q174" s="11"/>
      <c r="R174" s="11"/>
      <c r="S174" s="7">
        <v>-10.039999999999999</v>
      </c>
      <c r="T174" s="7">
        <v>-157.08000000000001</v>
      </c>
      <c r="U174" s="7">
        <v>-441.16</v>
      </c>
      <c r="V174" s="7">
        <v>-17216.28</v>
      </c>
      <c r="W174" s="7">
        <v>4123.4399999999996</v>
      </c>
      <c r="X174" s="7">
        <v>1110.7</v>
      </c>
      <c r="Y174" s="7">
        <v>-6875.01</v>
      </c>
      <c r="Z174" s="7">
        <v>-19.53</v>
      </c>
      <c r="AA174" s="7">
        <v>31.46</v>
      </c>
      <c r="AB174" s="11"/>
      <c r="AC174" s="7">
        <v>1.6</v>
      </c>
      <c r="AD174" s="7">
        <v>0.67</v>
      </c>
      <c r="AE174" s="11"/>
      <c r="AF174" s="7">
        <v>108.32</v>
      </c>
      <c r="AG174" s="7">
        <v>-4015.31</v>
      </c>
      <c r="AH174" s="7">
        <v>705.75</v>
      </c>
      <c r="AI174" s="7">
        <v>47629.02</v>
      </c>
      <c r="AJ174" s="7">
        <v>1436.35</v>
      </c>
      <c r="AK174" s="7">
        <v>-10423.469999999999</v>
      </c>
      <c r="AL174" s="7">
        <v>19.02</v>
      </c>
      <c r="AM174" s="11"/>
      <c r="AN174" s="11"/>
      <c r="AO174" s="11"/>
      <c r="AP174" s="11"/>
      <c r="AQ174" s="11"/>
      <c r="AR174" s="7">
        <v>-199.59</v>
      </c>
      <c r="AS174" s="7">
        <v>-3495.55</v>
      </c>
      <c r="AT174" s="7">
        <v>-6454.79</v>
      </c>
      <c r="AU174" s="7">
        <v>-1241.6099999999999</v>
      </c>
      <c r="AV174" s="7">
        <v>760.43</v>
      </c>
      <c r="AW174" s="7">
        <v>-12673.7</v>
      </c>
      <c r="AX174" s="11"/>
      <c r="AY174" s="11"/>
      <c r="AZ174" s="11"/>
      <c r="BA174" s="11"/>
      <c r="BB174" s="8">
        <v>82026.94</v>
      </c>
    </row>
    <row r="175" spans="1:54" ht="23.25" thickBot="1" x14ac:dyDescent="0.3">
      <c r="A175" s="4" t="s">
        <v>135</v>
      </c>
      <c r="B175" s="4" t="s">
        <v>71</v>
      </c>
      <c r="C175" s="4" t="s">
        <v>72</v>
      </c>
      <c r="D175" s="4" t="s">
        <v>174</v>
      </c>
      <c r="E175" s="4" t="s">
        <v>175</v>
      </c>
      <c r="F175" s="4" t="s">
        <v>60</v>
      </c>
      <c r="G175" s="4" t="s">
        <v>61</v>
      </c>
      <c r="H175" s="4" t="s">
        <v>98</v>
      </c>
      <c r="I175" s="9">
        <v>-434.47</v>
      </c>
      <c r="J175" s="9">
        <v>-458.47</v>
      </c>
      <c r="K175" s="9">
        <v>-419.47</v>
      </c>
      <c r="L175" s="9">
        <v>-437.47</v>
      </c>
      <c r="M175" s="9">
        <v>-455.47</v>
      </c>
      <c r="N175" s="9">
        <v>-437.47</v>
      </c>
      <c r="O175" s="9">
        <v>-437.47</v>
      </c>
      <c r="P175" s="9">
        <v>-437.47</v>
      </c>
      <c r="Q175" s="9">
        <v>-437.47</v>
      </c>
      <c r="R175" s="9">
        <v>-437.47</v>
      </c>
      <c r="S175" s="9">
        <v>-437.47</v>
      </c>
      <c r="T175" s="9">
        <v>-437.47</v>
      </c>
      <c r="U175" s="9">
        <v>-437.47</v>
      </c>
      <c r="V175" s="9">
        <v>-437.47</v>
      </c>
      <c r="W175" s="9">
        <v>-437.47</v>
      </c>
      <c r="X175" s="9">
        <v>-437.47</v>
      </c>
      <c r="Y175" s="9">
        <v>-437.47</v>
      </c>
      <c r="Z175" s="9">
        <v>-185.41</v>
      </c>
      <c r="AA175" s="9">
        <v>-221.2</v>
      </c>
      <c r="AB175" s="9">
        <v>-243.29</v>
      </c>
      <c r="AC175" s="9">
        <v>-243.29</v>
      </c>
      <c r="AD175" s="9">
        <v>-248.98</v>
      </c>
      <c r="AE175" s="9">
        <v>-241.04</v>
      </c>
      <c r="AF175" s="9">
        <v>-239.5</v>
      </c>
      <c r="AG175" s="9">
        <v>-239.5</v>
      </c>
      <c r="AH175" s="9">
        <v>-239.5</v>
      </c>
      <c r="AI175" s="9">
        <v>-239.5</v>
      </c>
      <c r="AJ175" s="9">
        <v>-239.5</v>
      </c>
      <c r="AK175" s="9">
        <v>-239.5</v>
      </c>
      <c r="AL175" s="9">
        <v>-239.5</v>
      </c>
      <c r="AM175" s="9">
        <v>-239.5</v>
      </c>
      <c r="AN175" s="9">
        <v>-231.5</v>
      </c>
      <c r="AO175" s="9">
        <v>-231.5</v>
      </c>
      <c r="AP175" s="9">
        <v>-231.5</v>
      </c>
      <c r="AQ175" s="9">
        <v>-285.89999999999998</v>
      </c>
      <c r="AR175" s="9">
        <v>-231.5</v>
      </c>
      <c r="AS175" s="9">
        <v>-285.89999999999998</v>
      </c>
      <c r="AT175" s="9">
        <v>-285.89999999999998</v>
      </c>
      <c r="AU175" s="9">
        <v>-285.89999999999998</v>
      </c>
      <c r="AV175" s="9">
        <v>-321.45999999999998</v>
      </c>
      <c r="AW175" s="9">
        <v>-321.45999999999998</v>
      </c>
      <c r="AX175" s="9">
        <v>-321.45999999999998</v>
      </c>
      <c r="AY175" s="9">
        <v>-267.06</v>
      </c>
      <c r="AZ175" s="9">
        <v>-267.06</v>
      </c>
      <c r="BA175" s="9">
        <v>-267.06</v>
      </c>
      <c r="BB175" s="8">
        <v>-14589.36</v>
      </c>
    </row>
    <row r="176" spans="1:54" ht="23.25" thickBot="1" x14ac:dyDescent="0.3">
      <c r="A176" s="4" t="s">
        <v>135</v>
      </c>
      <c r="B176" s="4" t="s">
        <v>71</v>
      </c>
      <c r="C176" s="4" t="s">
        <v>72</v>
      </c>
      <c r="D176" s="4" t="s">
        <v>179</v>
      </c>
      <c r="E176" s="4" t="s">
        <v>180</v>
      </c>
      <c r="F176" s="4" t="s">
        <v>60</v>
      </c>
      <c r="G176" s="4" t="s">
        <v>61</v>
      </c>
      <c r="H176" s="4" t="s">
        <v>181</v>
      </c>
      <c r="I176" s="11"/>
      <c r="J176" s="7">
        <v>-100</v>
      </c>
      <c r="K176" s="11"/>
      <c r="L176" s="11"/>
      <c r="M176" s="11"/>
      <c r="N176" s="11"/>
      <c r="O176" s="11"/>
      <c r="P176" s="11"/>
      <c r="Q176" s="11"/>
      <c r="R176" s="11"/>
      <c r="S176" s="7">
        <v>-1244.23</v>
      </c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7">
        <v>-200</v>
      </c>
      <c r="AV176" s="11"/>
      <c r="AW176" s="11"/>
      <c r="AX176" s="11"/>
      <c r="AY176" s="11"/>
      <c r="AZ176" s="11"/>
      <c r="BA176" s="11"/>
      <c r="BB176" s="8">
        <v>-1544.23</v>
      </c>
    </row>
    <row r="177" spans="1:54" ht="23.25" thickBot="1" x14ac:dyDescent="0.3">
      <c r="A177" s="4" t="s">
        <v>135</v>
      </c>
      <c r="B177" s="4" t="s">
        <v>71</v>
      </c>
      <c r="C177" s="4" t="s">
        <v>72</v>
      </c>
      <c r="D177" s="4" t="s">
        <v>182</v>
      </c>
      <c r="E177" s="4" t="s">
        <v>183</v>
      </c>
      <c r="F177" s="4" t="s">
        <v>140</v>
      </c>
      <c r="G177" s="4" t="s">
        <v>141</v>
      </c>
      <c r="H177" s="4" t="s">
        <v>184</v>
      </c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9">
        <v>-1240</v>
      </c>
      <c r="AE177" s="9">
        <v>170</v>
      </c>
      <c r="AF177" s="10"/>
      <c r="AG177" s="10"/>
      <c r="AH177" s="9">
        <v>-19500</v>
      </c>
      <c r="AI177" s="9">
        <v>-192700</v>
      </c>
      <c r="AJ177" s="9">
        <v>170640</v>
      </c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8">
        <v>-42630</v>
      </c>
    </row>
    <row r="178" spans="1:54" ht="23.25" thickBot="1" x14ac:dyDescent="0.3">
      <c r="A178" s="4" t="s">
        <v>135</v>
      </c>
      <c r="B178" s="4" t="s">
        <v>73</v>
      </c>
      <c r="C178" s="4" t="s">
        <v>74</v>
      </c>
      <c r="D178" s="4" t="s">
        <v>167</v>
      </c>
      <c r="E178" s="4" t="s">
        <v>168</v>
      </c>
      <c r="F178" s="4" t="s">
        <v>169</v>
      </c>
      <c r="G178" s="4" t="s">
        <v>170</v>
      </c>
      <c r="H178" s="4" t="s">
        <v>171</v>
      </c>
      <c r="I178" s="7">
        <v>4766.42</v>
      </c>
      <c r="J178" s="7">
        <v>2087.15</v>
      </c>
      <c r="K178" s="7">
        <v>994.44</v>
      </c>
      <c r="L178" s="7">
        <v>-457.83</v>
      </c>
      <c r="M178" s="7">
        <v>-107.73</v>
      </c>
      <c r="N178" s="7">
        <v>-0.76</v>
      </c>
      <c r="O178" s="7">
        <v>-30.44</v>
      </c>
      <c r="P178" s="7">
        <v>-3.82</v>
      </c>
      <c r="Q178" s="11"/>
      <c r="R178" s="11"/>
      <c r="S178" s="11"/>
      <c r="T178" s="7">
        <v>-158.41999999999999</v>
      </c>
      <c r="U178" s="7">
        <v>-3018.6</v>
      </c>
      <c r="V178" s="7">
        <v>-4756.93</v>
      </c>
      <c r="W178" s="7">
        <v>4043.12</v>
      </c>
      <c r="X178" s="7">
        <v>491.46</v>
      </c>
      <c r="Y178" s="7">
        <v>-369.53</v>
      </c>
      <c r="Z178" s="7">
        <v>-4.29</v>
      </c>
      <c r="AA178" s="11"/>
      <c r="AB178" s="11"/>
      <c r="AC178" s="11"/>
      <c r="AD178" s="7">
        <v>0.63</v>
      </c>
      <c r="AE178" s="11"/>
      <c r="AF178" s="7">
        <v>-1433.56</v>
      </c>
      <c r="AG178" s="7">
        <v>-3219.23</v>
      </c>
      <c r="AH178" s="7">
        <v>5251.92</v>
      </c>
      <c r="AI178" s="7">
        <v>15487.23</v>
      </c>
      <c r="AJ178" s="7">
        <v>-2750.52</v>
      </c>
      <c r="AK178" s="7">
        <v>-975.97</v>
      </c>
      <c r="AL178" s="7">
        <v>-21.32</v>
      </c>
      <c r="AM178" s="7">
        <v>-9.51</v>
      </c>
      <c r="AN178" s="7">
        <v>4.34</v>
      </c>
      <c r="AO178" s="7">
        <v>11.9</v>
      </c>
      <c r="AP178" s="11"/>
      <c r="AQ178" s="11"/>
      <c r="AR178" s="7">
        <v>560.33000000000004</v>
      </c>
      <c r="AS178" s="7">
        <v>-798.12</v>
      </c>
      <c r="AT178" s="7">
        <v>-488.41</v>
      </c>
      <c r="AU178" s="7">
        <v>5143.3900000000003</v>
      </c>
      <c r="AV178" s="7">
        <v>4680.47</v>
      </c>
      <c r="AW178" s="7">
        <v>-59.95</v>
      </c>
      <c r="AX178" s="7">
        <v>-22.13</v>
      </c>
      <c r="AY178" s="7">
        <v>-8.0399999999999991</v>
      </c>
      <c r="AZ178" s="7">
        <v>-2.2999999999999998</v>
      </c>
      <c r="BA178" s="7">
        <v>-9.52</v>
      </c>
      <c r="BB178" s="8">
        <v>24815.87</v>
      </c>
    </row>
    <row r="179" spans="1:54" ht="23.25" thickBot="1" x14ac:dyDescent="0.3">
      <c r="A179" s="4" t="s">
        <v>135</v>
      </c>
      <c r="B179" s="4" t="s">
        <v>73</v>
      </c>
      <c r="C179" s="4" t="s">
        <v>74</v>
      </c>
      <c r="D179" s="4" t="s">
        <v>167</v>
      </c>
      <c r="E179" s="4" t="s">
        <v>168</v>
      </c>
      <c r="F179" s="4" t="s">
        <v>172</v>
      </c>
      <c r="G179" s="4" t="s">
        <v>173</v>
      </c>
      <c r="H179" s="4" t="s">
        <v>171</v>
      </c>
      <c r="I179" s="9">
        <v>14700.04</v>
      </c>
      <c r="J179" s="9">
        <v>4252.13</v>
      </c>
      <c r="K179" s="9">
        <v>2577.86</v>
      </c>
      <c r="L179" s="9">
        <v>-1723.42</v>
      </c>
      <c r="M179" s="9">
        <v>-242.2</v>
      </c>
      <c r="N179" s="9">
        <v>-2.12</v>
      </c>
      <c r="O179" s="9">
        <v>13.03</v>
      </c>
      <c r="P179" s="9">
        <v>-0.37</v>
      </c>
      <c r="Q179" s="9">
        <v>3.58</v>
      </c>
      <c r="R179" s="9">
        <v>4.1399999999999997</v>
      </c>
      <c r="S179" s="10"/>
      <c r="T179" s="9">
        <v>-424.48</v>
      </c>
      <c r="U179" s="9">
        <v>-7171.72</v>
      </c>
      <c r="V179" s="9">
        <v>-9359.36</v>
      </c>
      <c r="W179" s="9">
        <v>10450.67</v>
      </c>
      <c r="X179" s="9">
        <v>650.08000000000004</v>
      </c>
      <c r="Y179" s="9">
        <v>-1124.9000000000001</v>
      </c>
      <c r="Z179" s="10"/>
      <c r="AA179" s="9">
        <v>-0.3</v>
      </c>
      <c r="AB179" s="10"/>
      <c r="AC179" s="9">
        <v>-5.0599999999999996</v>
      </c>
      <c r="AD179" s="9">
        <v>3.47</v>
      </c>
      <c r="AE179" s="9">
        <v>1.6</v>
      </c>
      <c r="AF179" s="9">
        <v>-2536.9699999999998</v>
      </c>
      <c r="AG179" s="9">
        <v>-5559.97</v>
      </c>
      <c r="AH179" s="9">
        <v>8419.7900000000009</v>
      </c>
      <c r="AI179" s="9">
        <v>18574.66</v>
      </c>
      <c r="AJ179" s="9">
        <v>-5121.88</v>
      </c>
      <c r="AK179" s="9">
        <v>-1456.39</v>
      </c>
      <c r="AL179" s="10"/>
      <c r="AM179" s="9">
        <v>0.05</v>
      </c>
      <c r="AN179" s="10"/>
      <c r="AO179" s="10"/>
      <c r="AP179" s="10"/>
      <c r="AQ179" s="14">
        <v>0</v>
      </c>
      <c r="AR179" s="9">
        <v>1285.72</v>
      </c>
      <c r="AS179" s="9">
        <v>-2221.52</v>
      </c>
      <c r="AT179" s="9">
        <v>-138.81</v>
      </c>
      <c r="AU179" s="9">
        <v>8967.98</v>
      </c>
      <c r="AV179" s="9">
        <v>7863.12</v>
      </c>
      <c r="AW179" s="9">
        <v>-403.08</v>
      </c>
      <c r="AX179" s="10"/>
      <c r="AY179" s="10"/>
      <c r="AZ179" s="9">
        <v>-31.49</v>
      </c>
      <c r="BA179" s="10"/>
      <c r="BB179" s="8">
        <v>40243.879999999997</v>
      </c>
    </row>
    <row r="180" spans="1:54" ht="23.25" thickBot="1" x14ac:dyDescent="0.3">
      <c r="A180" s="4" t="s">
        <v>135</v>
      </c>
      <c r="B180" s="4" t="s">
        <v>73</v>
      </c>
      <c r="C180" s="4" t="s">
        <v>74</v>
      </c>
      <c r="D180" s="4" t="s">
        <v>174</v>
      </c>
      <c r="E180" s="4" t="s">
        <v>175</v>
      </c>
      <c r="F180" s="4" t="s">
        <v>60</v>
      </c>
      <c r="G180" s="4" t="s">
        <v>61</v>
      </c>
      <c r="H180" s="4" t="s">
        <v>98</v>
      </c>
      <c r="I180" s="7">
        <v>-190.76</v>
      </c>
      <c r="J180" s="7">
        <v>-190.76</v>
      </c>
      <c r="K180" s="7">
        <v>-190.76</v>
      </c>
      <c r="L180" s="7">
        <v>-63.76</v>
      </c>
      <c r="M180" s="7">
        <v>-317.76</v>
      </c>
      <c r="N180" s="7">
        <v>-190.76</v>
      </c>
      <c r="O180" s="7">
        <v>-190.76</v>
      </c>
      <c r="P180" s="7">
        <v>-190.76</v>
      </c>
      <c r="Q180" s="7">
        <v>-190.76</v>
      </c>
      <c r="R180" s="7">
        <v>-190.76</v>
      </c>
      <c r="S180" s="7">
        <v>-190.76</v>
      </c>
      <c r="T180" s="7">
        <v>-190.76</v>
      </c>
      <c r="U180" s="7">
        <v>-190.76</v>
      </c>
      <c r="V180" s="7">
        <v>-190.76</v>
      </c>
      <c r="W180" s="7">
        <v>-190.76</v>
      </c>
      <c r="X180" s="7">
        <v>-190.76</v>
      </c>
      <c r="Y180" s="7">
        <v>-190.76</v>
      </c>
      <c r="Z180" s="7">
        <v>-64.22</v>
      </c>
      <c r="AA180" s="7">
        <v>-94.87</v>
      </c>
      <c r="AB180" s="7">
        <v>-112.52</v>
      </c>
      <c r="AC180" s="7">
        <v>-107.92</v>
      </c>
      <c r="AD180" s="7">
        <v>-107.89</v>
      </c>
      <c r="AE180" s="7">
        <v>-106.22</v>
      </c>
      <c r="AF180" s="7">
        <v>-143.88999999999999</v>
      </c>
      <c r="AG180" s="7">
        <v>-143.84</v>
      </c>
      <c r="AH180" s="7">
        <v>-107.31</v>
      </c>
      <c r="AI180" s="7">
        <v>-107.31</v>
      </c>
      <c r="AJ180" s="7">
        <v>-107.31</v>
      </c>
      <c r="AK180" s="7">
        <v>-105.08</v>
      </c>
      <c r="AL180" s="7">
        <v>-105.08</v>
      </c>
      <c r="AM180" s="7">
        <v>-105.08</v>
      </c>
      <c r="AN180" s="7">
        <v>-105.08</v>
      </c>
      <c r="AO180" s="7">
        <v>-105.08</v>
      </c>
      <c r="AP180" s="7">
        <v>-105.08</v>
      </c>
      <c r="AQ180" s="7">
        <v>-105.08</v>
      </c>
      <c r="AR180" s="7">
        <v>-105.08</v>
      </c>
      <c r="AS180" s="7">
        <v>-105.08</v>
      </c>
      <c r="AT180" s="7">
        <v>-105.08</v>
      </c>
      <c r="AU180" s="7">
        <v>-105.08</v>
      </c>
      <c r="AV180" s="7">
        <v>-105.08</v>
      </c>
      <c r="AW180" s="7">
        <v>-105.08</v>
      </c>
      <c r="AX180" s="7">
        <v>-105.08</v>
      </c>
      <c r="AY180" s="7">
        <v>-105.08</v>
      </c>
      <c r="AZ180" s="7">
        <v>-105.08</v>
      </c>
      <c r="BA180" s="7">
        <v>-105.08</v>
      </c>
      <c r="BB180" s="8">
        <v>-6232.58</v>
      </c>
    </row>
    <row r="181" spans="1:54" ht="23.25" thickBot="1" x14ac:dyDescent="0.3">
      <c r="A181" s="4" t="s">
        <v>135</v>
      </c>
      <c r="B181" s="4" t="s">
        <v>73</v>
      </c>
      <c r="C181" s="4" t="s">
        <v>74</v>
      </c>
      <c r="D181" s="4" t="s">
        <v>179</v>
      </c>
      <c r="E181" s="4" t="s">
        <v>180</v>
      </c>
      <c r="F181" s="4" t="s">
        <v>60</v>
      </c>
      <c r="G181" s="4" t="s">
        <v>61</v>
      </c>
      <c r="H181" s="4" t="s">
        <v>181</v>
      </c>
      <c r="I181" s="10"/>
      <c r="J181" s="10"/>
      <c r="K181" s="9">
        <v>-223.48</v>
      </c>
      <c r="L181" s="10"/>
      <c r="M181" s="10"/>
      <c r="N181" s="10"/>
      <c r="O181" s="14">
        <v>0</v>
      </c>
      <c r="P181" s="10"/>
      <c r="Q181" s="9">
        <v>-200</v>
      </c>
      <c r="R181" s="9">
        <v>-488.34</v>
      </c>
      <c r="S181" s="10"/>
      <c r="T181" s="10"/>
      <c r="U181" s="9">
        <v>-200</v>
      </c>
      <c r="V181" s="9">
        <v>-200</v>
      </c>
      <c r="W181" s="10"/>
      <c r="X181" s="10"/>
      <c r="Y181" s="10"/>
      <c r="Z181" s="10"/>
      <c r="AA181" s="10"/>
      <c r="AB181" s="10"/>
      <c r="AC181" s="10"/>
      <c r="AD181" s="10"/>
      <c r="AE181" s="9">
        <v>-400</v>
      </c>
      <c r="AF181" s="10"/>
      <c r="AG181" s="9">
        <v>-200</v>
      </c>
      <c r="AH181" s="10"/>
      <c r="AI181" s="10"/>
      <c r="AJ181" s="10"/>
      <c r="AK181" s="10"/>
      <c r="AL181" s="10"/>
      <c r="AM181" s="10"/>
      <c r="AN181" s="9">
        <v>-400</v>
      </c>
      <c r="AO181" s="10"/>
      <c r="AP181" s="9">
        <v>-200</v>
      </c>
      <c r="AQ181" s="10"/>
      <c r="AR181" s="10"/>
      <c r="AS181" s="10"/>
      <c r="AT181" s="10"/>
      <c r="AU181" s="10"/>
      <c r="AV181" s="10"/>
      <c r="AW181" s="10"/>
      <c r="AX181" s="10"/>
      <c r="AY181" s="9">
        <v>-200</v>
      </c>
      <c r="AZ181" s="10"/>
      <c r="BA181" s="10"/>
      <c r="BB181" s="8">
        <v>-2711.82</v>
      </c>
    </row>
    <row r="182" spans="1:54" ht="23.25" thickBot="1" x14ac:dyDescent="0.3">
      <c r="A182" s="4" t="s">
        <v>135</v>
      </c>
      <c r="B182" s="4" t="s">
        <v>73</v>
      </c>
      <c r="C182" s="4" t="s">
        <v>74</v>
      </c>
      <c r="D182" s="4" t="s">
        <v>182</v>
      </c>
      <c r="E182" s="4" t="s">
        <v>183</v>
      </c>
      <c r="F182" s="4" t="s">
        <v>140</v>
      </c>
      <c r="G182" s="4" t="s">
        <v>141</v>
      </c>
      <c r="H182" s="4" t="s">
        <v>184</v>
      </c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7">
        <v>-101090</v>
      </c>
      <c r="AE182" s="12">
        <v>0</v>
      </c>
      <c r="AF182" s="11"/>
      <c r="AG182" s="11"/>
      <c r="AH182" s="7">
        <v>-30</v>
      </c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8">
        <v>-101120</v>
      </c>
    </row>
    <row r="183" spans="1:54" ht="23.25" thickBot="1" x14ac:dyDescent="0.3">
      <c r="A183" s="4" t="s">
        <v>135</v>
      </c>
      <c r="B183" s="4" t="s">
        <v>73</v>
      </c>
      <c r="C183" s="4" t="s">
        <v>74</v>
      </c>
      <c r="D183" s="4" t="s">
        <v>185</v>
      </c>
      <c r="E183" s="4" t="s">
        <v>186</v>
      </c>
      <c r="F183" s="4" t="s">
        <v>60</v>
      </c>
      <c r="G183" s="4" t="s">
        <v>61</v>
      </c>
      <c r="H183" s="4" t="s">
        <v>187</v>
      </c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9">
        <v>-172</v>
      </c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8">
        <v>-172</v>
      </c>
    </row>
    <row r="184" spans="1:54" ht="23.25" thickBot="1" x14ac:dyDescent="0.3">
      <c r="A184" s="4" t="s">
        <v>135</v>
      </c>
      <c r="B184" s="4" t="s">
        <v>73</v>
      </c>
      <c r="C184" s="4" t="s">
        <v>74</v>
      </c>
      <c r="D184" s="4" t="s">
        <v>188</v>
      </c>
      <c r="E184" s="4" t="s">
        <v>189</v>
      </c>
      <c r="F184" s="4" t="s">
        <v>60</v>
      </c>
      <c r="G184" s="4" t="s">
        <v>61</v>
      </c>
      <c r="H184" s="4" t="s">
        <v>190</v>
      </c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7">
        <v>-26.55</v>
      </c>
      <c r="AA184" s="7">
        <v>-26.55</v>
      </c>
      <c r="AB184" s="7">
        <v>-26.55</v>
      </c>
      <c r="AC184" s="7">
        <v>-26.55</v>
      </c>
      <c r="AD184" s="7">
        <v>-26.55</v>
      </c>
      <c r="AE184" s="7">
        <v>-26.55</v>
      </c>
      <c r="AF184" s="7">
        <v>-26.55</v>
      </c>
      <c r="AG184" s="7">
        <v>-26.55</v>
      </c>
      <c r="AH184" s="7">
        <v>-26.55</v>
      </c>
      <c r="AI184" s="7">
        <v>-26.55</v>
      </c>
      <c r="AJ184" s="7">
        <v>-26.55</v>
      </c>
      <c r="AK184" s="7">
        <v>-26.55</v>
      </c>
      <c r="AL184" s="7">
        <v>-26.55</v>
      </c>
      <c r="AM184" s="7">
        <v>-26.55</v>
      </c>
      <c r="AN184" s="7">
        <v>-26.55</v>
      </c>
      <c r="AO184" s="7">
        <v>-26.55</v>
      </c>
      <c r="AP184" s="7">
        <v>-26.55</v>
      </c>
      <c r="AQ184" s="7">
        <v>-26.55</v>
      </c>
      <c r="AR184" s="7">
        <v>-26.55</v>
      </c>
      <c r="AS184" s="7">
        <v>-26.55</v>
      </c>
      <c r="AT184" s="7">
        <v>-26.55</v>
      </c>
      <c r="AU184" s="7">
        <v>-26.55</v>
      </c>
      <c r="AV184" s="7">
        <v>-26.55</v>
      </c>
      <c r="AW184" s="7">
        <v>-26.55</v>
      </c>
      <c r="AX184" s="7">
        <v>-26.55</v>
      </c>
      <c r="AY184" s="7">
        <v>-26.55</v>
      </c>
      <c r="AZ184" s="7">
        <v>-26.55</v>
      </c>
      <c r="BA184" s="7">
        <v>-26.55</v>
      </c>
      <c r="BB184" s="8">
        <v>-743.4</v>
      </c>
    </row>
    <row r="185" spans="1:54" ht="23.25" thickBot="1" x14ac:dyDescent="0.3">
      <c r="A185" s="4" t="s">
        <v>135</v>
      </c>
      <c r="B185" s="4" t="s">
        <v>75</v>
      </c>
      <c r="C185" s="4" t="s">
        <v>76</v>
      </c>
      <c r="D185" s="4" t="s">
        <v>167</v>
      </c>
      <c r="E185" s="4" t="s">
        <v>168</v>
      </c>
      <c r="F185" s="4" t="s">
        <v>169</v>
      </c>
      <c r="G185" s="4" t="s">
        <v>170</v>
      </c>
      <c r="H185" s="4" t="s">
        <v>171</v>
      </c>
      <c r="I185" s="9">
        <v>1104.57</v>
      </c>
      <c r="J185" s="9">
        <v>-39.32</v>
      </c>
      <c r="K185" s="9">
        <v>2.76</v>
      </c>
      <c r="L185" s="9">
        <v>-104.56</v>
      </c>
      <c r="M185" s="9">
        <v>-72.290000000000006</v>
      </c>
      <c r="N185" s="10"/>
      <c r="O185" s="10"/>
      <c r="P185" s="10"/>
      <c r="Q185" s="10"/>
      <c r="R185" s="10"/>
      <c r="S185" s="10"/>
      <c r="T185" s="9">
        <v>-129.97999999999999</v>
      </c>
      <c r="U185" s="9">
        <v>-138.44999999999999</v>
      </c>
      <c r="V185" s="9">
        <v>-118.73</v>
      </c>
      <c r="W185" s="9">
        <v>894.76</v>
      </c>
      <c r="X185" s="9">
        <v>167.65</v>
      </c>
      <c r="Y185" s="9">
        <v>-74.540000000000006</v>
      </c>
      <c r="Z185" s="10"/>
      <c r="AA185" s="10"/>
      <c r="AB185" s="10"/>
      <c r="AC185" s="9">
        <v>-1.06</v>
      </c>
      <c r="AD185" s="10"/>
      <c r="AE185" s="10"/>
      <c r="AF185" s="9">
        <v>-45.33</v>
      </c>
      <c r="AG185" s="9">
        <v>-301.38</v>
      </c>
      <c r="AH185" s="9">
        <v>247.25</v>
      </c>
      <c r="AI185" s="9">
        <v>4494.3</v>
      </c>
      <c r="AJ185" s="9">
        <v>-447.73</v>
      </c>
      <c r="AK185" s="9">
        <v>-90.52</v>
      </c>
      <c r="AL185" s="10"/>
      <c r="AM185" s="10"/>
      <c r="AN185" s="10"/>
      <c r="AO185" s="10"/>
      <c r="AP185" s="10"/>
      <c r="AQ185" s="10"/>
      <c r="AR185" s="9">
        <v>97.16</v>
      </c>
      <c r="AS185" s="9">
        <v>-0.1</v>
      </c>
      <c r="AT185" s="9">
        <v>2.65</v>
      </c>
      <c r="AU185" s="9">
        <v>763.56</v>
      </c>
      <c r="AV185" s="9">
        <v>949.78</v>
      </c>
      <c r="AW185" s="9">
        <v>-1210.1400000000001</v>
      </c>
      <c r="AX185" s="10"/>
      <c r="AY185" s="10"/>
      <c r="AZ185" s="10"/>
      <c r="BA185" s="10"/>
      <c r="BB185" s="8">
        <v>5950.31</v>
      </c>
    </row>
    <row r="186" spans="1:54" ht="23.25" thickBot="1" x14ac:dyDescent="0.3">
      <c r="A186" s="4" t="s">
        <v>135</v>
      </c>
      <c r="B186" s="4" t="s">
        <v>75</v>
      </c>
      <c r="C186" s="4" t="s">
        <v>76</v>
      </c>
      <c r="D186" s="4" t="s">
        <v>167</v>
      </c>
      <c r="E186" s="4" t="s">
        <v>168</v>
      </c>
      <c r="F186" s="4" t="s">
        <v>172</v>
      </c>
      <c r="G186" s="4" t="s">
        <v>173</v>
      </c>
      <c r="H186" s="4" t="s">
        <v>171</v>
      </c>
      <c r="I186" s="7">
        <v>5239.95</v>
      </c>
      <c r="J186" s="7">
        <v>-89.7</v>
      </c>
      <c r="K186" s="7">
        <v>27.87</v>
      </c>
      <c r="L186" s="7">
        <v>-377.01</v>
      </c>
      <c r="M186" s="7">
        <v>-227.85</v>
      </c>
      <c r="N186" s="11"/>
      <c r="O186" s="11"/>
      <c r="P186" s="11"/>
      <c r="Q186" s="11"/>
      <c r="R186" s="11"/>
      <c r="S186" s="11"/>
      <c r="T186" s="7">
        <v>-323.52999999999997</v>
      </c>
      <c r="U186" s="7">
        <v>-348.25</v>
      </c>
      <c r="V186" s="7">
        <v>-328.4</v>
      </c>
      <c r="W186" s="7">
        <v>2249.69</v>
      </c>
      <c r="X186" s="7">
        <v>537.15</v>
      </c>
      <c r="Y186" s="7">
        <v>-277.83999999999997</v>
      </c>
      <c r="Z186" s="7">
        <v>-4.82</v>
      </c>
      <c r="AA186" s="11"/>
      <c r="AB186" s="11"/>
      <c r="AC186" s="11"/>
      <c r="AD186" s="11"/>
      <c r="AE186" s="11"/>
      <c r="AF186" s="7">
        <v>-64.92</v>
      </c>
      <c r="AG186" s="7">
        <v>-617.41999999999996</v>
      </c>
      <c r="AH186" s="7">
        <v>379.21</v>
      </c>
      <c r="AI186" s="7">
        <v>6075.85</v>
      </c>
      <c r="AJ186" s="7">
        <v>-862.28</v>
      </c>
      <c r="AK186" s="7">
        <v>-239.83</v>
      </c>
      <c r="AL186" s="11"/>
      <c r="AM186" s="11"/>
      <c r="AN186" s="11"/>
      <c r="AO186" s="11"/>
      <c r="AP186" s="11"/>
      <c r="AQ186" s="11"/>
      <c r="AR186" s="7">
        <v>118.87</v>
      </c>
      <c r="AS186" s="7">
        <v>3.83</v>
      </c>
      <c r="AT186" s="7">
        <v>-4.53</v>
      </c>
      <c r="AU186" s="7">
        <v>1316.01</v>
      </c>
      <c r="AV186" s="7">
        <v>2608.1999999999998</v>
      </c>
      <c r="AW186" s="7">
        <v>-2648.85</v>
      </c>
      <c r="AX186" s="11"/>
      <c r="AY186" s="11"/>
      <c r="AZ186" s="11"/>
      <c r="BA186" s="11"/>
      <c r="BB186" s="8">
        <v>12141.4</v>
      </c>
    </row>
    <row r="187" spans="1:54" ht="23.25" thickBot="1" x14ac:dyDescent="0.3">
      <c r="A187" s="4" t="s">
        <v>135</v>
      </c>
      <c r="B187" s="4" t="s">
        <v>75</v>
      </c>
      <c r="C187" s="4" t="s">
        <v>76</v>
      </c>
      <c r="D187" s="4" t="s">
        <v>174</v>
      </c>
      <c r="E187" s="4" t="s">
        <v>175</v>
      </c>
      <c r="F187" s="4" t="s">
        <v>60</v>
      </c>
      <c r="G187" s="4" t="s">
        <v>61</v>
      </c>
      <c r="H187" s="4" t="s">
        <v>98</v>
      </c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9">
        <v>-16</v>
      </c>
      <c r="AU187" s="9">
        <v>-16</v>
      </c>
      <c r="AV187" s="9">
        <v>-16</v>
      </c>
      <c r="AW187" s="9">
        <v>-16</v>
      </c>
      <c r="AX187" s="9">
        <v>-16</v>
      </c>
      <c r="AY187" s="9">
        <v>-16</v>
      </c>
      <c r="AZ187" s="9">
        <v>-16</v>
      </c>
      <c r="BA187" s="9">
        <v>-16</v>
      </c>
      <c r="BB187" s="8">
        <v>-128</v>
      </c>
    </row>
    <row r="188" spans="1:54" ht="23.25" thickBot="1" x14ac:dyDescent="0.3">
      <c r="A188" s="4" t="s">
        <v>135</v>
      </c>
      <c r="B188" s="4" t="s">
        <v>75</v>
      </c>
      <c r="C188" s="4" t="s">
        <v>76</v>
      </c>
      <c r="D188" s="4" t="s">
        <v>179</v>
      </c>
      <c r="E188" s="4" t="s">
        <v>180</v>
      </c>
      <c r="F188" s="4" t="s">
        <v>60</v>
      </c>
      <c r="G188" s="4" t="s">
        <v>61</v>
      </c>
      <c r="H188" s="4" t="s">
        <v>181</v>
      </c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7">
        <v>-521.64</v>
      </c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7">
        <v>-200</v>
      </c>
      <c r="AT188" s="11"/>
      <c r="AU188" s="11"/>
      <c r="AV188" s="11"/>
      <c r="AW188" s="11"/>
      <c r="AX188" s="11"/>
      <c r="AY188" s="11"/>
      <c r="AZ188" s="11"/>
      <c r="BA188" s="11"/>
      <c r="BB188" s="8">
        <v>-721.64</v>
      </c>
    </row>
    <row r="189" spans="1:54" ht="23.25" thickBot="1" x14ac:dyDescent="0.3">
      <c r="A189" s="4" t="s">
        <v>135</v>
      </c>
      <c r="B189" s="4" t="s">
        <v>75</v>
      </c>
      <c r="C189" s="4" t="s">
        <v>76</v>
      </c>
      <c r="D189" s="4" t="s">
        <v>182</v>
      </c>
      <c r="E189" s="4" t="s">
        <v>183</v>
      </c>
      <c r="F189" s="4" t="s">
        <v>140</v>
      </c>
      <c r="G189" s="4" t="s">
        <v>141</v>
      </c>
      <c r="H189" s="4" t="s">
        <v>184</v>
      </c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9">
        <v>-3210</v>
      </c>
      <c r="AE189" s="9">
        <v>50</v>
      </c>
      <c r="AF189" s="10"/>
      <c r="AG189" s="10"/>
      <c r="AH189" s="9">
        <v>-3130</v>
      </c>
      <c r="AI189" s="9">
        <v>-18540</v>
      </c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8">
        <v>-24830</v>
      </c>
    </row>
    <row r="190" spans="1:54" ht="23.25" thickBot="1" x14ac:dyDescent="0.3">
      <c r="A190" s="4" t="s">
        <v>135</v>
      </c>
      <c r="B190" s="4" t="s">
        <v>193</v>
      </c>
      <c r="C190" s="4" t="s">
        <v>194</v>
      </c>
      <c r="D190" s="4" t="s">
        <v>195</v>
      </c>
      <c r="E190" s="4" t="s">
        <v>196</v>
      </c>
      <c r="F190" s="4" t="s">
        <v>140</v>
      </c>
      <c r="G190" s="4" t="s">
        <v>141</v>
      </c>
      <c r="H190" s="4" t="s">
        <v>197</v>
      </c>
      <c r="I190" s="11"/>
      <c r="J190" s="11"/>
      <c r="K190" s="11"/>
      <c r="L190" s="11"/>
      <c r="M190" s="11"/>
      <c r="N190" s="7">
        <v>-10796478.83</v>
      </c>
      <c r="O190" s="7">
        <v>-748758.3</v>
      </c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7">
        <v>-10186042.199999999</v>
      </c>
      <c r="AA190" s="7">
        <v>-1404756.2</v>
      </c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7">
        <v>-14180021.539999999</v>
      </c>
      <c r="AM190" s="7">
        <v>-1914158.15</v>
      </c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7">
        <v>-15470857.529999999</v>
      </c>
      <c r="AY190" s="7">
        <v>-1499422.7</v>
      </c>
      <c r="AZ190" s="11"/>
      <c r="BA190" s="11"/>
      <c r="BB190" s="8">
        <v>-56200495.450000003</v>
      </c>
    </row>
    <row r="191" spans="1:54" ht="23.25" thickBot="1" x14ac:dyDescent="0.3">
      <c r="A191" s="4" t="s">
        <v>135</v>
      </c>
      <c r="B191" s="4" t="s">
        <v>193</v>
      </c>
      <c r="C191" s="4" t="s">
        <v>194</v>
      </c>
      <c r="D191" s="4" t="s">
        <v>198</v>
      </c>
      <c r="E191" s="4" t="s">
        <v>199</v>
      </c>
      <c r="F191" s="4" t="s">
        <v>140</v>
      </c>
      <c r="G191" s="4" t="s">
        <v>141</v>
      </c>
      <c r="H191" s="4" t="s">
        <v>200</v>
      </c>
      <c r="I191" s="9">
        <v>-199830.66</v>
      </c>
      <c r="J191" s="9">
        <v>-1120917.24</v>
      </c>
      <c r="K191" s="9">
        <v>376017.49</v>
      </c>
      <c r="L191" s="9">
        <v>-1249066.48</v>
      </c>
      <c r="M191" s="9">
        <v>-1774775.39</v>
      </c>
      <c r="N191" s="9">
        <v>-726599.11</v>
      </c>
      <c r="O191" s="9">
        <v>-890145.32</v>
      </c>
      <c r="P191" s="9">
        <v>-1832612.46</v>
      </c>
      <c r="Q191" s="9">
        <v>-667188.64</v>
      </c>
      <c r="R191" s="9">
        <v>440377.09</v>
      </c>
      <c r="S191" s="9">
        <v>-272815.43</v>
      </c>
      <c r="T191" s="9">
        <v>-720067.16</v>
      </c>
      <c r="U191" s="9">
        <v>1887337.97</v>
      </c>
      <c r="V191" s="9">
        <v>-471442.97</v>
      </c>
      <c r="W191" s="9">
        <v>-1600842.18</v>
      </c>
      <c r="X191" s="9">
        <v>664418.24</v>
      </c>
      <c r="Y191" s="9">
        <v>-3464947.06</v>
      </c>
      <c r="Z191" s="9">
        <v>-581875.06999999995</v>
      </c>
      <c r="AA191" s="9">
        <v>-889257.2</v>
      </c>
      <c r="AB191" s="9">
        <v>-1785774.33</v>
      </c>
      <c r="AC191" s="9">
        <v>-130327.27</v>
      </c>
      <c r="AD191" s="9">
        <v>-2229070.75</v>
      </c>
      <c r="AE191" s="9">
        <v>-1214520.3799999999</v>
      </c>
      <c r="AF191" s="9">
        <v>3120762.86</v>
      </c>
      <c r="AG191" s="9">
        <v>2385955.1800000002</v>
      </c>
      <c r="AH191" s="9">
        <v>1536851.93</v>
      </c>
      <c r="AI191" s="9">
        <v>381180.32</v>
      </c>
      <c r="AJ191" s="9">
        <v>1831083.29</v>
      </c>
      <c r="AK191" s="9">
        <v>-1730269.35</v>
      </c>
      <c r="AL191" s="9">
        <v>-920575.19</v>
      </c>
      <c r="AM191" s="9">
        <v>-137634.92000000001</v>
      </c>
      <c r="AN191" s="9">
        <v>151127.78</v>
      </c>
      <c r="AO191" s="9">
        <v>1610495.05</v>
      </c>
      <c r="AP191" s="9">
        <v>7541366.04</v>
      </c>
      <c r="AQ191" s="9">
        <v>223071.13</v>
      </c>
      <c r="AR191" s="9">
        <v>-1108107.0900000001</v>
      </c>
      <c r="AS191" s="9">
        <v>4488131.01</v>
      </c>
      <c r="AT191" s="9">
        <v>2490050.75</v>
      </c>
      <c r="AU191" s="9">
        <v>-873425.38</v>
      </c>
      <c r="AV191" s="9">
        <v>-673324.54</v>
      </c>
      <c r="AW191" s="9">
        <v>-1566241.34</v>
      </c>
      <c r="AX191" s="9">
        <v>228217.39</v>
      </c>
      <c r="AY191" s="9">
        <v>121290.3</v>
      </c>
      <c r="AZ191" s="9">
        <v>-97847.31</v>
      </c>
      <c r="BA191" s="9">
        <v>-336110.58</v>
      </c>
      <c r="BB191" s="8">
        <v>212123.02</v>
      </c>
    </row>
    <row r="192" spans="1:54" ht="23.25" thickBot="1" x14ac:dyDescent="0.3">
      <c r="A192" s="4" t="s">
        <v>135</v>
      </c>
      <c r="B192" s="4" t="s">
        <v>193</v>
      </c>
      <c r="C192" s="4" t="s">
        <v>194</v>
      </c>
      <c r="D192" s="4" t="s">
        <v>201</v>
      </c>
      <c r="E192" s="4" t="s">
        <v>202</v>
      </c>
      <c r="F192" s="4" t="s">
        <v>140</v>
      </c>
      <c r="G192" s="4" t="s">
        <v>141</v>
      </c>
      <c r="H192" s="4" t="s">
        <v>203</v>
      </c>
      <c r="I192" s="7">
        <v>3013549.79</v>
      </c>
      <c r="J192" s="7">
        <v>2336434.33</v>
      </c>
      <c r="K192" s="7">
        <v>1792137.26</v>
      </c>
      <c r="L192" s="7">
        <v>1287586.45</v>
      </c>
      <c r="M192" s="7">
        <v>949229.29</v>
      </c>
      <c r="N192" s="7">
        <v>583430.69999999995</v>
      </c>
      <c r="O192" s="7">
        <v>443249.85</v>
      </c>
      <c r="P192" s="7">
        <v>369148.24</v>
      </c>
      <c r="Q192" s="7">
        <v>402806.03</v>
      </c>
      <c r="R192" s="7">
        <v>606504.52</v>
      </c>
      <c r="S192" s="7">
        <v>1046718.51</v>
      </c>
      <c r="T192" s="7">
        <v>1765044.32</v>
      </c>
      <c r="U192" s="7">
        <v>2234620.42</v>
      </c>
      <c r="V192" s="7">
        <v>1636481.53</v>
      </c>
      <c r="W192" s="7">
        <v>1802286.88</v>
      </c>
      <c r="X192" s="7">
        <v>1334261.47</v>
      </c>
      <c r="Y192" s="7">
        <v>770146.7</v>
      </c>
      <c r="Z192" s="7">
        <v>524339.98</v>
      </c>
      <c r="AA192" s="7">
        <v>436762.08</v>
      </c>
      <c r="AB192" s="7">
        <v>370047.74</v>
      </c>
      <c r="AC192" s="7">
        <v>413589.61</v>
      </c>
      <c r="AD192" s="7">
        <v>538639.9</v>
      </c>
      <c r="AE192" s="7">
        <v>726982.67</v>
      </c>
      <c r="AF192" s="7">
        <v>992600.92</v>
      </c>
      <c r="AG192" s="7">
        <v>1183301.3899999999</v>
      </c>
      <c r="AH192" s="7">
        <v>1179710.3500000001</v>
      </c>
      <c r="AI192" s="7">
        <v>1276055.79</v>
      </c>
      <c r="AJ192" s="7">
        <v>708512.05</v>
      </c>
      <c r="AK192" s="7">
        <v>472082.25</v>
      </c>
      <c r="AL192" s="7">
        <v>353510.58</v>
      </c>
      <c r="AM192" s="7">
        <v>307817.45</v>
      </c>
      <c r="AN192" s="7">
        <v>267796.75</v>
      </c>
      <c r="AO192" s="7">
        <v>275475.06</v>
      </c>
      <c r="AP192" s="7">
        <v>416216.99</v>
      </c>
      <c r="AQ192" s="7">
        <v>421745.25</v>
      </c>
      <c r="AR192" s="7">
        <v>-77070.740000000005</v>
      </c>
      <c r="AS192" s="7">
        <v>-84930.96</v>
      </c>
      <c r="AT192" s="7">
        <v>-69064.929999999993</v>
      </c>
      <c r="AU192" s="7">
        <v>-65032.07</v>
      </c>
      <c r="AV192" s="7">
        <v>-50779.91</v>
      </c>
      <c r="AW192" s="7">
        <v>-26413.78</v>
      </c>
      <c r="AX192" s="7">
        <v>-20903.39</v>
      </c>
      <c r="AY192" s="7">
        <v>-14807.43</v>
      </c>
      <c r="AZ192" s="7">
        <v>-11120.26</v>
      </c>
      <c r="BA192" s="7">
        <v>-11690.51</v>
      </c>
      <c r="BB192" s="8">
        <v>32807009.120000001</v>
      </c>
    </row>
    <row r="193" spans="1:54" ht="23.25" thickBot="1" x14ac:dyDescent="0.3">
      <c r="A193" s="4" t="s">
        <v>135</v>
      </c>
      <c r="B193" s="4" t="s">
        <v>193</v>
      </c>
      <c r="C193" s="4" t="s">
        <v>194</v>
      </c>
      <c r="D193" s="4" t="s">
        <v>204</v>
      </c>
      <c r="E193" s="4" t="s">
        <v>205</v>
      </c>
      <c r="F193" s="4" t="s">
        <v>140</v>
      </c>
      <c r="G193" s="4" t="s">
        <v>141</v>
      </c>
      <c r="H193" s="4" t="s">
        <v>206</v>
      </c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9">
        <v>-194838.17</v>
      </c>
      <c r="T193" s="9">
        <v>-755992.96</v>
      </c>
      <c r="U193" s="9">
        <v>-939999.41</v>
      </c>
      <c r="V193" s="9">
        <v>-688552.66</v>
      </c>
      <c r="W193" s="9">
        <v>-749895.72</v>
      </c>
      <c r="X193" s="9">
        <v>-548535.06999999995</v>
      </c>
      <c r="Y193" s="9">
        <v>-297981.51</v>
      </c>
      <c r="Z193" s="9">
        <v>-190801.36</v>
      </c>
      <c r="AA193" s="9">
        <v>-152533.46</v>
      </c>
      <c r="AB193" s="9">
        <v>-125939.88</v>
      </c>
      <c r="AC193" s="9">
        <v>-144527.91</v>
      </c>
      <c r="AD193" s="9">
        <v>-206743.02</v>
      </c>
      <c r="AE193" s="9">
        <v>-169632.28</v>
      </c>
      <c r="AF193" s="9">
        <v>160899.91</v>
      </c>
      <c r="AG193" s="9">
        <v>189261.5</v>
      </c>
      <c r="AH193" s="9">
        <v>188031.65</v>
      </c>
      <c r="AI193" s="9">
        <v>196701.47</v>
      </c>
      <c r="AJ193" s="9">
        <v>105162.38</v>
      </c>
      <c r="AK193" s="9">
        <v>64966.93</v>
      </c>
      <c r="AL193" s="9">
        <v>44851.49</v>
      </c>
      <c r="AM193" s="9">
        <v>36235.21</v>
      </c>
      <c r="AN193" s="9">
        <v>30573.31</v>
      </c>
      <c r="AO193" s="9">
        <v>32163.89</v>
      </c>
      <c r="AP193" s="9">
        <v>62156.800000000003</v>
      </c>
      <c r="AQ193" s="9">
        <v>42462.7</v>
      </c>
      <c r="AR193" s="9">
        <v>-93814.2</v>
      </c>
      <c r="AS193" s="9">
        <v>-102095.59</v>
      </c>
      <c r="AT193" s="9">
        <v>-84911.41</v>
      </c>
      <c r="AU193" s="9">
        <v>-80915.289999999994</v>
      </c>
      <c r="AV193" s="9">
        <v>-62314.93</v>
      </c>
      <c r="AW193" s="9">
        <v>-33059.26</v>
      </c>
      <c r="AX193" s="9">
        <v>-25080.55</v>
      </c>
      <c r="AY193" s="9">
        <v>-18226.86</v>
      </c>
      <c r="AZ193" s="9">
        <v>-13826.7</v>
      </c>
      <c r="BA193" s="9">
        <v>-14370.61</v>
      </c>
      <c r="BB193" s="8">
        <v>-4541121.57</v>
      </c>
    </row>
    <row r="194" spans="1:54" ht="23.25" thickBot="1" x14ac:dyDescent="0.3">
      <c r="A194" s="4" t="s">
        <v>135</v>
      </c>
      <c r="B194" s="4" t="s">
        <v>193</v>
      </c>
      <c r="C194" s="4" t="s">
        <v>194</v>
      </c>
      <c r="D194" s="4" t="s">
        <v>207</v>
      </c>
      <c r="E194" s="4" t="s">
        <v>208</v>
      </c>
      <c r="F194" s="4" t="s">
        <v>140</v>
      </c>
      <c r="G194" s="4" t="s">
        <v>141</v>
      </c>
      <c r="H194" s="4" t="s">
        <v>209</v>
      </c>
      <c r="I194" s="7">
        <v>40689.83</v>
      </c>
      <c r="J194" s="7">
        <v>31700.63</v>
      </c>
      <c r="K194" s="7">
        <v>25298.69</v>
      </c>
      <c r="L194" s="7">
        <v>19373.7</v>
      </c>
      <c r="M194" s="7">
        <v>15176.81</v>
      </c>
      <c r="N194" s="7">
        <v>9907.16</v>
      </c>
      <c r="O194" s="7">
        <v>7886.78</v>
      </c>
      <c r="P194" s="7">
        <v>7095.79</v>
      </c>
      <c r="Q194" s="7">
        <v>7457</v>
      </c>
      <c r="R194" s="7">
        <v>11078.23</v>
      </c>
      <c r="S194" s="7">
        <v>11174.08</v>
      </c>
      <c r="T194" s="7">
        <v>12499.04</v>
      </c>
      <c r="U194" s="7">
        <v>14981.88</v>
      </c>
      <c r="V194" s="7">
        <v>11229.52</v>
      </c>
      <c r="W194" s="7">
        <v>12155.07</v>
      </c>
      <c r="X194" s="7">
        <v>9073.32</v>
      </c>
      <c r="Y194" s="7">
        <v>5222.03</v>
      </c>
      <c r="Z194" s="7">
        <v>3484.78</v>
      </c>
      <c r="AA194" s="7">
        <v>2851.2</v>
      </c>
      <c r="AB194" s="7">
        <v>2460.65</v>
      </c>
      <c r="AC194" s="7">
        <v>2733.72</v>
      </c>
      <c r="AD194" s="7">
        <v>3905.96</v>
      </c>
      <c r="AE194" s="7">
        <v>13066.39</v>
      </c>
      <c r="AF194" s="7">
        <v>24993.69</v>
      </c>
      <c r="AG194" s="7">
        <v>28651.67</v>
      </c>
      <c r="AH194" s="7">
        <v>28203.4</v>
      </c>
      <c r="AI194" s="7">
        <v>28970.55</v>
      </c>
      <c r="AJ194" s="7">
        <v>17880.61</v>
      </c>
      <c r="AK194" s="7">
        <v>12572.24</v>
      </c>
      <c r="AL194" s="7">
        <v>9557.3700000000008</v>
      </c>
      <c r="AM194" s="7">
        <v>8630.98</v>
      </c>
      <c r="AN194" s="7">
        <v>8115.7</v>
      </c>
      <c r="AO194" s="7">
        <v>8331.7999999999993</v>
      </c>
      <c r="AP194" s="7">
        <v>13576.07</v>
      </c>
      <c r="AQ194" s="7">
        <v>28322.89</v>
      </c>
      <c r="AR194" s="7">
        <v>43099.09</v>
      </c>
      <c r="AS194" s="7">
        <v>46123.95</v>
      </c>
      <c r="AT194" s="7">
        <v>39709.300000000003</v>
      </c>
      <c r="AU194" s="7">
        <v>39381.33</v>
      </c>
      <c r="AV194" s="7">
        <v>31855.39</v>
      </c>
      <c r="AW194" s="7">
        <v>21519.25</v>
      </c>
      <c r="AX194" s="7">
        <v>19070.47</v>
      </c>
      <c r="AY194" s="7">
        <v>16519.810000000001</v>
      </c>
      <c r="AZ194" s="7">
        <v>15451.47</v>
      </c>
      <c r="BA194" s="7">
        <v>14478.38</v>
      </c>
      <c r="BB194" s="8">
        <v>785517.67</v>
      </c>
    </row>
    <row r="195" spans="1:54" ht="23.25" thickBot="1" x14ac:dyDescent="0.3">
      <c r="A195" s="4" t="s">
        <v>135</v>
      </c>
      <c r="B195" s="4" t="s">
        <v>193</v>
      </c>
      <c r="C195" s="4" t="s">
        <v>194</v>
      </c>
      <c r="D195" s="4" t="s">
        <v>210</v>
      </c>
      <c r="E195" s="4" t="s">
        <v>211</v>
      </c>
      <c r="F195" s="4" t="s">
        <v>140</v>
      </c>
      <c r="G195" s="4" t="s">
        <v>141</v>
      </c>
      <c r="H195" s="4" t="s">
        <v>212</v>
      </c>
      <c r="I195" s="9">
        <v>39405.879999999997</v>
      </c>
      <c r="J195" s="9">
        <v>30518.37</v>
      </c>
      <c r="K195" s="9">
        <v>23691.78</v>
      </c>
      <c r="L195" s="9">
        <v>17493.09</v>
      </c>
      <c r="M195" s="9">
        <v>12711.72</v>
      </c>
      <c r="N195" s="9">
        <v>7274.71</v>
      </c>
      <c r="O195" s="9">
        <v>4847.17</v>
      </c>
      <c r="P195" s="9">
        <v>3645.45</v>
      </c>
      <c r="Q195" s="9">
        <v>3914.36</v>
      </c>
      <c r="R195" s="9">
        <v>7216.23</v>
      </c>
      <c r="S195" s="9">
        <v>15384.89</v>
      </c>
      <c r="T195" s="9">
        <v>35032.07</v>
      </c>
      <c r="U195" s="9">
        <v>43057.29</v>
      </c>
      <c r="V195" s="9">
        <v>31843.15</v>
      </c>
      <c r="W195" s="9">
        <v>34417.58</v>
      </c>
      <c r="X195" s="9">
        <v>25378.81</v>
      </c>
      <c r="Y195" s="9">
        <v>13748.84</v>
      </c>
      <c r="Z195" s="9">
        <v>8709.6</v>
      </c>
      <c r="AA195" s="9">
        <v>6859.5</v>
      </c>
      <c r="AB195" s="9">
        <v>5544.33</v>
      </c>
      <c r="AC195" s="9">
        <v>6646.28</v>
      </c>
      <c r="AD195" s="9">
        <v>9763.25</v>
      </c>
      <c r="AE195" s="9">
        <v>18941.36</v>
      </c>
      <c r="AF195" s="9">
        <v>33341.269999999997</v>
      </c>
      <c r="AG195" s="9">
        <v>38706.800000000003</v>
      </c>
      <c r="AH195" s="9">
        <v>38288.519999999997</v>
      </c>
      <c r="AI195" s="9">
        <v>39697.83</v>
      </c>
      <c r="AJ195" s="9">
        <v>22254.66</v>
      </c>
      <c r="AK195" s="9">
        <v>14160.41</v>
      </c>
      <c r="AL195" s="9">
        <v>9868.51</v>
      </c>
      <c r="AM195" s="9">
        <v>8066.35</v>
      </c>
      <c r="AN195" s="9">
        <v>7042.26</v>
      </c>
      <c r="AO195" s="9">
        <v>7502.9</v>
      </c>
      <c r="AP195" s="9">
        <v>14284.96</v>
      </c>
      <c r="AQ195" s="9">
        <v>19166.48</v>
      </c>
      <c r="AR195" s="9">
        <v>20030.12</v>
      </c>
      <c r="AS195" s="9">
        <v>21789.9</v>
      </c>
      <c r="AT195" s="9">
        <v>18365.71</v>
      </c>
      <c r="AU195" s="9">
        <v>17540.45</v>
      </c>
      <c r="AV195" s="9">
        <v>13424.37</v>
      </c>
      <c r="AW195" s="9">
        <v>7458.71</v>
      </c>
      <c r="AX195" s="9">
        <v>5884.05</v>
      </c>
      <c r="AY195" s="9">
        <v>4582.1400000000003</v>
      </c>
      <c r="AZ195" s="9">
        <v>3722.79</v>
      </c>
      <c r="BA195" s="9">
        <v>3833.35</v>
      </c>
      <c r="BB195" s="8">
        <v>775058.25</v>
      </c>
    </row>
    <row r="196" spans="1:54" ht="23.25" thickBot="1" x14ac:dyDescent="0.3">
      <c r="A196" s="4" t="s">
        <v>135</v>
      </c>
      <c r="B196" s="4" t="s">
        <v>193</v>
      </c>
      <c r="C196" s="4" t="s">
        <v>194</v>
      </c>
      <c r="D196" s="4" t="s">
        <v>213</v>
      </c>
      <c r="E196" s="4" t="s">
        <v>214</v>
      </c>
      <c r="F196" s="4" t="s">
        <v>140</v>
      </c>
      <c r="G196" s="4" t="s">
        <v>141</v>
      </c>
      <c r="H196" s="4" t="s">
        <v>215</v>
      </c>
      <c r="I196" s="7">
        <v>453753.26</v>
      </c>
      <c r="J196" s="7">
        <v>390200.49</v>
      </c>
      <c r="K196" s="7">
        <v>367700.95</v>
      </c>
      <c r="L196" s="7">
        <v>313594.95</v>
      </c>
      <c r="M196" s="7">
        <v>275954.67</v>
      </c>
      <c r="N196" s="7">
        <v>227567.31</v>
      </c>
      <c r="O196" s="7">
        <v>201708.73</v>
      </c>
      <c r="P196" s="7">
        <v>192143.69</v>
      </c>
      <c r="Q196" s="7">
        <v>211094.45</v>
      </c>
      <c r="R196" s="7">
        <v>275068.09000000003</v>
      </c>
      <c r="S196" s="7">
        <v>342302.74</v>
      </c>
      <c r="T196" s="7">
        <v>436812.38</v>
      </c>
      <c r="U196" s="7">
        <v>467894.23</v>
      </c>
      <c r="V196" s="7">
        <v>412108.98</v>
      </c>
      <c r="W196" s="7">
        <v>430793.99</v>
      </c>
      <c r="X196" s="7">
        <v>374828.39</v>
      </c>
      <c r="Y196" s="7">
        <v>297320.62</v>
      </c>
      <c r="Z196" s="7">
        <v>259855.52</v>
      </c>
      <c r="AA196" s="7">
        <v>234752.99</v>
      </c>
      <c r="AB196" s="7">
        <v>215201.12</v>
      </c>
      <c r="AC196" s="7">
        <v>251789.34</v>
      </c>
      <c r="AD196" s="7">
        <v>298087.88</v>
      </c>
      <c r="AE196" s="7">
        <v>421880.93</v>
      </c>
      <c r="AF196" s="7">
        <v>599268.94999999995</v>
      </c>
      <c r="AG196" s="7">
        <v>656316.30000000005</v>
      </c>
      <c r="AH196" s="7">
        <v>628220.15</v>
      </c>
      <c r="AI196" s="7">
        <v>652465.09</v>
      </c>
      <c r="AJ196" s="7">
        <v>540481.25</v>
      </c>
      <c r="AK196" s="7">
        <v>437578.17</v>
      </c>
      <c r="AL196" s="7">
        <v>361221.08</v>
      </c>
      <c r="AM196" s="7">
        <v>346499.62</v>
      </c>
      <c r="AN196" s="7">
        <v>347016.9</v>
      </c>
      <c r="AO196" s="7">
        <v>376057.95</v>
      </c>
      <c r="AP196" s="7">
        <v>497780.77</v>
      </c>
      <c r="AQ196" s="7">
        <v>338441.75</v>
      </c>
      <c r="AR196" s="7">
        <v>158809.57</v>
      </c>
      <c r="AS196" s="7">
        <v>166388.24</v>
      </c>
      <c r="AT196" s="7">
        <v>169855</v>
      </c>
      <c r="AU196" s="7">
        <v>168999.32</v>
      </c>
      <c r="AV196" s="7">
        <v>135322.13</v>
      </c>
      <c r="AW196" s="7">
        <v>123156.97</v>
      </c>
      <c r="AX196" s="7">
        <v>131118.70000000001</v>
      </c>
      <c r="AY196" s="7">
        <v>123449.7</v>
      </c>
      <c r="AZ196" s="7">
        <v>121812.74</v>
      </c>
      <c r="BA196" s="7">
        <v>121650.09</v>
      </c>
      <c r="BB196" s="8">
        <v>14554326.140000001</v>
      </c>
    </row>
    <row r="197" spans="1:54" ht="23.25" thickBot="1" x14ac:dyDescent="0.3">
      <c r="A197" s="4" t="s">
        <v>135</v>
      </c>
      <c r="B197" s="4" t="s">
        <v>193</v>
      </c>
      <c r="C197" s="4" t="s">
        <v>194</v>
      </c>
      <c r="D197" s="4" t="s">
        <v>216</v>
      </c>
      <c r="E197" s="4" t="s">
        <v>217</v>
      </c>
      <c r="F197" s="4" t="s">
        <v>140</v>
      </c>
      <c r="G197" s="4" t="s">
        <v>141</v>
      </c>
      <c r="H197" s="4" t="s">
        <v>218</v>
      </c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9">
        <v>-155</v>
      </c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8">
        <v>-155</v>
      </c>
    </row>
    <row r="198" spans="1:54" ht="23.25" thickBot="1" x14ac:dyDescent="0.3">
      <c r="A198" s="4" t="s">
        <v>135</v>
      </c>
      <c r="B198" s="4" t="s">
        <v>193</v>
      </c>
      <c r="C198" s="4" t="s">
        <v>194</v>
      </c>
      <c r="D198" s="4" t="s">
        <v>216</v>
      </c>
      <c r="E198" s="4" t="s">
        <v>217</v>
      </c>
      <c r="F198" s="4" t="s">
        <v>60</v>
      </c>
      <c r="G198" s="4" t="s">
        <v>61</v>
      </c>
      <c r="H198" s="4" t="s">
        <v>218</v>
      </c>
      <c r="I198" s="7">
        <v>-1840</v>
      </c>
      <c r="J198" s="7">
        <v>-2945</v>
      </c>
      <c r="K198" s="7">
        <v>-2945.3</v>
      </c>
      <c r="L198" s="7">
        <v>-1998</v>
      </c>
      <c r="M198" s="7">
        <v>-2003</v>
      </c>
      <c r="N198" s="7">
        <v>-3533</v>
      </c>
      <c r="O198" s="7">
        <v>-2480</v>
      </c>
      <c r="P198" s="7">
        <v>-2945</v>
      </c>
      <c r="Q198" s="7">
        <v>-3255</v>
      </c>
      <c r="R198" s="7">
        <v>-4805</v>
      </c>
      <c r="S198" s="7">
        <v>-3688</v>
      </c>
      <c r="T198" s="7">
        <v>-4495</v>
      </c>
      <c r="U198" s="7">
        <v>-4642.5</v>
      </c>
      <c r="V198" s="7">
        <v>-3777.5</v>
      </c>
      <c r="W198" s="7">
        <v>-2990</v>
      </c>
      <c r="X198" s="7">
        <v>-4745</v>
      </c>
      <c r="Y198" s="7">
        <v>-5405</v>
      </c>
      <c r="Z198" s="7">
        <v>-4455</v>
      </c>
      <c r="AA198" s="7">
        <v>-5890</v>
      </c>
      <c r="AB198" s="7">
        <v>-4495</v>
      </c>
      <c r="AC198" s="7">
        <v>-3255</v>
      </c>
      <c r="AD198" s="7">
        <v>-6180</v>
      </c>
      <c r="AE198" s="7">
        <v>-4165</v>
      </c>
      <c r="AF198" s="7">
        <v>-4340</v>
      </c>
      <c r="AG198" s="7">
        <v>-3545</v>
      </c>
      <c r="AH198" s="7">
        <v>-2770</v>
      </c>
      <c r="AI198" s="7">
        <v>-3215</v>
      </c>
      <c r="AJ198" s="7">
        <v>-3080</v>
      </c>
      <c r="AK198" s="7">
        <v>-2170</v>
      </c>
      <c r="AL198" s="7">
        <v>-2945</v>
      </c>
      <c r="AM198" s="7">
        <v>-2015</v>
      </c>
      <c r="AN198" s="7">
        <v>-4010</v>
      </c>
      <c r="AO198" s="7">
        <v>-4475</v>
      </c>
      <c r="AP198" s="7">
        <v>-4185</v>
      </c>
      <c r="AQ198" s="7">
        <v>-2305</v>
      </c>
      <c r="AR198" s="7">
        <v>-3088</v>
      </c>
      <c r="AS198" s="7">
        <v>-3791</v>
      </c>
      <c r="AT198" s="7">
        <v>-2468</v>
      </c>
      <c r="AU198" s="7">
        <v>-3243</v>
      </c>
      <c r="AV198" s="7">
        <v>-2945</v>
      </c>
      <c r="AW198" s="7">
        <v>-1550</v>
      </c>
      <c r="AX198" s="7">
        <v>-3525</v>
      </c>
      <c r="AY198" s="7">
        <v>-1550</v>
      </c>
      <c r="AZ198" s="7">
        <v>-2170</v>
      </c>
      <c r="BA198" s="7">
        <v>-1685</v>
      </c>
      <c r="BB198" s="8">
        <v>-152002.29999999999</v>
      </c>
    </row>
    <row r="199" spans="1:54" ht="23.25" thickBot="1" x14ac:dyDescent="0.3">
      <c r="A199" s="4" t="s">
        <v>135</v>
      </c>
      <c r="B199" s="4" t="s">
        <v>77</v>
      </c>
      <c r="C199" s="4" t="s">
        <v>78</v>
      </c>
      <c r="D199" s="4" t="s">
        <v>174</v>
      </c>
      <c r="E199" s="4" t="s">
        <v>175</v>
      </c>
      <c r="F199" s="4" t="s">
        <v>60</v>
      </c>
      <c r="G199" s="4" t="s">
        <v>61</v>
      </c>
      <c r="H199" s="4" t="s">
        <v>98</v>
      </c>
      <c r="I199" s="9">
        <v>-1674.91</v>
      </c>
      <c r="J199" s="9">
        <v>-1611.91</v>
      </c>
      <c r="K199" s="9">
        <v>-1737.91</v>
      </c>
      <c r="L199" s="9">
        <v>-1674.91</v>
      </c>
      <c r="M199" s="9">
        <v>-1674.91</v>
      </c>
      <c r="N199" s="9">
        <v>-1084.9100000000001</v>
      </c>
      <c r="O199" s="9">
        <v>-2264.91</v>
      </c>
      <c r="P199" s="9">
        <v>-1674.91</v>
      </c>
      <c r="Q199" s="9">
        <v>-1674.91</v>
      </c>
      <c r="R199" s="9">
        <v>-1594.91</v>
      </c>
      <c r="S199" s="9">
        <v>-1594.91</v>
      </c>
      <c r="T199" s="9">
        <v>-1594.91</v>
      </c>
      <c r="U199" s="9">
        <v>-1591.98</v>
      </c>
      <c r="V199" s="9">
        <v>-1597.84</v>
      </c>
      <c r="W199" s="9">
        <v>-1594.91</v>
      </c>
      <c r="X199" s="9">
        <v>-1594.91</v>
      </c>
      <c r="Y199" s="9">
        <v>-1594.91</v>
      </c>
      <c r="Z199" s="9">
        <v>-1024.76</v>
      </c>
      <c r="AA199" s="9">
        <v>-1445.9</v>
      </c>
      <c r="AB199" s="9">
        <v>-1506.03</v>
      </c>
      <c r="AC199" s="9">
        <v>-1553.38</v>
      </c>
      <c r="AD199" s="9">
        <v>-1555.42</v>
      </c>
      <c r="AE199" s="9">
        <v>-880.24</v>
      </c>
      <c r="AF199" s="9">
        <v>-2178.0700000000002</v>
      </c>
      <c r="AG199" s="9">
        <v>-1502.89</v>
      </c>
      <c r="AH199" s="9">
        <v>-1502.89</v>
      </c>
      <c r="AI199" s="9">
        <v>-1502.89</v>
      </c>
      <c r="AJ199" s="9">
        <v>-1502.89</v>
      </c>
      <c r="AK199" s="9">
        <v>-1491.38</v>
      </c>
      <c r="AL199" s="9">
        <v>-1491.38</v>
      </c>
      <c r="AM199" s="9">
        <v>-1491.38</v>
      </c>
      <c r="AN199" s="9">
        <v>-1566.44</v>
      </c>
      <c r="AO199" s="9">
        <v>-1416.32</v>
      </c>
      <c r="AP199" s="9">
        <v>-1524.73</v>
      </c>
      <c r="AQ199" s="9">
        <v>-1491.38</v>
      </c>
      <c r="AR199" s="9">
        <v>-1491.38</v>
      </c>
      <c r="AS199" s="9">
        <v>-1491.38</v>
      </c>
      <c r="AT199" s="9">
        <v>-1483.38</v>
      </c>
      <c r="AU199" s="9">
        <v>-1499.38</v>
      </c>
      <c r="AV199" s="9">
        <v>-1558.08</v>
      </c>
      <c r="AW199" s="9">
        <v>-1491.38</v>
      </c>
      <c r="AX199" s="9">
        <v>-1491.38</v>
      </c>
      <c r="AY199" s="9">
        <v>-1492.86</v>
      </c>
      <c r="AZ199" s="9">
        <v>-1489.04</v>
      </c>
      <c r="BA199" s="9">
        <v>-1489.04</v>
      </c>
      <c r="BB199" s="8">
        <v>-69439.14</v>
      </c>
    </row>
    <row r="200" spans="1:54" ht="23.25" thickBot="1" x14ac:dyDescent="0.3">
      <c r="A200" s="4" t="s">
        <v>135</v>
      </c>
      <c r="B200" s="4" t="s">
        <v>77</v>
      </c>
      <c r="C200" s="4" t="s">
        <v>78</v>
      </c>
      <c r="D200" s="4" t="s">
        <v>179</v>
      </c>
      <c r="E200" s="4" t="s">
        <v>180</v>
      </c>
      <c r="F200" s="4" t="s">
        <v>60</v>
      </c>
      <c r="G200" s="4" t="s">
        <v>61</v>
      </c>
      <c r="H200" s="4" t="s">
        <v>181</v>
      </c>
      <c r="I200" s="11"/>
      <c r="J200" s="11"/>
      <c r="K200" s="7">
        <v>-510.02</v>
      </c>
      <c r="L200" s="7">
        <v>-200</v>
      </c>
      <c r="M200" s="7">
        <v>-1003.7</v>
      </c>
      <c r="N200" s="11"/>
      <c r="O200" s="11"/>
      <c r="P200" s="7">
        <v>-200</v>
      </c>
      <c r="Q200" s="11"/>
      <c r="R200" s="11"/>
      <c r="S200" s="11"/>
      <c r="T200" s="11"/>
      <c r="U200" s="11"/>
      <c r="V200" s="11"/>
      <c r="W200" s="7">
        <v>-200</v>
      </c>
      <c r="X200" s="11"/>
      <c r="Y200" s="11"/>
      <c r="Z200" s="7">
        <v>-200</v>
      </c>
      <c r="AA200" s="11"/>
      <c r="AB200" s="11"/>
      <c r="AC200" s="11"/>
      <c r="AD200" s="11"/>
      <c r="AE200" s="11"/>
      <c r="AF200" s="11"/>
      <c r="AG200" s="11"/>
      <c r="AH200" s="7">
        <v>-200</v>
      </c>
      <c r="AI200" s="7">
        <v>-1798.21</v>
      </c>
      <c r="AJ200" s="7">
        <v>-711.8</v>
      </c>
      <c r="AK200" s="11"/>
      <c r="AL200" s="11"/>
      <c r="AM200" s="11"/>
      <c r="AN200" s="7">
        <v>-200</v>
      </c>
      <c r="AO200" s="7">
        <v>-400</v>
      </c>
      <c r="AP200" s="11"/>
      <c r="AQ200" s="11"/>
      <c r="AR200" s="11"/>
      <c r="AS200" s="7">
        <v>-200</v>
      </c>
      <c r="AT200" s="11"/>
      <c r="AU200" s="7">
        <v>-400</v>
      </c>
      <c r="AV200" s="11"/>
      <c r="AW200" s="11"/>
      <c r="AX200" s="7">
        <v>-200</v>
      </c>
      <c r="AY200" s="11"/>
      <c r="AZ200" s="7">
        <v>-200</v>
      </c>
      <c r="BA200" s="11"/>
      <c r="BB200" s="8">
        <v>-6623.73</v>
      </c>
    </row>
    <row r="201" spans="1:54" ht="23.25" thickBot="1" x14ac:dyDescent="0.3">
      <c r="A201" s="4" t="s">
        <v>135</v>
      </c>
      <c r="B201" s="4" t="s">
        <v>77</v>
      </c>
      <c r="C201" s="4" t="s">
        <v>78</v>
      </c>
      <c r="D201" s="4" t="s">
        <v>182</v>
      </c>
      <c r="E201" s="4" t="s">
        <v>183</v>
      </c>
      <c r="F201" s="4" t="s">
        <v>140</v>
      </c>
      <c r="G201" s="4" t="s">
        <v>141</v>
      </c>
      <c r="H201" s="4" t="s">
        <v>184</v>
      </c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9">
        <v>-40670</v>
      </c>
      <c r="AE201" s="9">
        <v>9563.33</v>
      </c>
      <c r="AF201" s="10"/>
      <c r="AG201" s="10"/>
      <c r="AH201" s="9">
        <v>-7560</v>
      </c>
      <c r="AI201" s="9">
        <v>-12620</v>
      </c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8">
        <v>-51286.67</v>
      </c>
    </row>
    <row r="202" spans="1:54" ht="23.25" thickBot="1" x14ac:dyDescent="0.3">
      <c r="A202" s="4" t="s">
        <v>135</v>
      </c>
      <c r="B202" s="4" t="s">
        <v>77</v>
      </c>
      <c r="C202" s="4" t="s">
        <v>78</v>
      </c>
      <c r="D202" s="4" t="s">
        <v>185</v>
      </c>
      <c r="E202" s="4" t="s">
        <v>186</v>
      </c>
      <c r="F202" s="4" t="s">
        <v>60</v>
      </c>
      <c r="G202" s="4" t="s">
        <v>61</v>
      </c>
      <c r="H202" s="4" t="s">
        <v>187</v>
      </c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7">
        <v>-172</v>
      </c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8">
        <v>-172</v>
      </c>
    </row>
    <row r="203" spans="1:54" ht="23.25" thickBot="1" x14ac:dyDescent="0.3">
      <c r="A203" s="4" t="s">
        <v>135</v>
      </c>
      <c r="B203" s="4" t="s">
        <v>77</v>
      </c>
      <c r="C203" s="4" t="s">
        <v>78</v>
      </c>
      <c r="D203" s="4" t="s">
        <v>188</v>
      </c>
      <c r="E203" s="4" t="s">
        <v>189</v>
      </c>
      <c r="F203" s="4" t="s">
        <v>60</v>
      </c>
      <c r="G203" s="4" t="s">
        <v>61</v>
      </c>
      <c r="H203" s="4" t="s">
        <v>190</v>
      </c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9">
        <v>-26.55</v>
      </c>
      <c r="AJ203" s="9">
        <v>-26.55</v>
      </c>
      <c r="AK203" s="9">
        <v>-26.55</v>
      </c>
      <c r="AL203" s="9">
        <v>-26.55</v>
      </c>
      <c r="AM203" s="9">
        <v>-26.55</v>
      </c>
      <c r="AN203" s="9">
        <v>-26.55</v>
      </c>
      <c r="AO203" s="9">
        <v>-26.55</v>
      </c>
      <c r="AP203" s="9">
        <v>-26.55</v>
      </c>
      <c r="AQ203" s="9">
        <v>-26.55</v>
      </c>
      <c r="AR203" s="9">
        <v>-26.55</v>
      </c>
      <c r="AS203" s="9">
        <v>-26.55</v>
      </c>
      <c r="AT203" s="9">
        <v>-26.55</v>
      </c>
      <c r="AU203" s="9">
        <v>-26.55</v>
      </c>
      <c r="AV203" s="9">
        <v>-26.55</v>
      </c>
      <c r="AW203" s="9">
        <v>-26.55</v>
      </c>
      <c r="AX203" s="9">
        <v>-26.55</v>
      </c>
      <c r="AY203" s="9">
        <v>-26.55</v>
      </c>
      <c r="AZ203" s="9">
        <v>-26.55</v>
      </c>
      <c r="BA203" s="9">
        <v>-26.55</v>
      </c>
      <c r="BB203" s="8">
        <v>-504.45</v>
      </c>
    </row>
    <row r="204" spans="1:54" ht="23.25" thickBot="1" x14ac:dyDescent="0.3">
      <c r="A204" s="4" t="s">
        <v>135</v>
      </c>
      <c r="B204" s="4" t="s">
        <v>79</v>
      </c>
      <c r="C204" s="4" t="s">
        <v>80</v>
      </c>
      <c r="D204" s="4" t="s">
        <v>174</v>
      </c>
      <c r="E204" s="4" t="s">
        <v>175</v>
      </c>
      <c r="F204" s="4" t="s">
        <v>60</v>
      </c>
      <c r="G204" s="4" t="s">
        <v>61</v>
      </c>
      <c r="H204" s="4" t="s">
        <v>98</v>
      </c>
      <c r="I204" s="7">
        <v>-11.16</v>
      </c>
      <c r="J204" s="7">
        <v>-5.58</v>
      </c>
      <c r="K204" s="7">
        <v>-5.58</v>
      </c>
      <c r="L204" s="7">
        <v>-5.58</v>
      </c>
      <c r="M204" s="7">
        <v>-5.58</v>
      </c>
      <c r="N204" s="7">
        <v>-5.58</v>
      </c>
      <c r="O204" s="7">
        <v>-5.58</v>
      </c>
      <c r="P204" s="7">
        <v>-5.58</v>
      </c>
      <c r="Q204" s="7">
        <v>-5.58</v>
      </c>
      <c r="R204" s="7">
        <v>-5.58</v>
      </c>
      <c r="S204" s="7">
        <v>-5.58</v>
      </c>
      <c r="T204" s="7">
        <v>-5.58</v>
      </c>
      <c r="U204" s="7">
        <v>-5.58</v>
      </c>
      <c r="V204" s="7">
        <v>-5.58</v>
      </c>
      <c r="W204" s="7">
        <v>-5.58</v>
      </c>
      <c r="X204" s="7">
        <v>-5.58</v>
      </c>
      <c r="Y204" s="7">
        <v>-5.58</v>
      </c>
      <c r="Z204" s="7">
        <v>-5.58</v>
      </c>
      <c r="AA204" s="7">
        <v>-5.58</v>
      </c>
      <c r="AB204" s="7">
        <v>-5.58</v>
      </c>
      <c r="AC204" s="7">
        <v>-5.58</v>
      </c>
      <c r="AD204" s="7">
        <v>-5.58</v>
      </c>
      <c r="AE204" s="7">
        <v>-5.58</v>
      </c>
      <c r="AF204" s="7">
        <v>-5.58</v>
      </c>
      <c r="AG204" s="7">
        <v>-5.58</v>
      </c>
      <c r="AH204" s="7">
        <v>-5.58</v>
      </c>
      <c r="AI204" s="7">
        <v>-5.58</v>
      </c>
      <c r="AJ204" s="7">
        <v>-5.58</v>
      </c>
      <c r="AK204" s="7">
        <v>-5.58</v>
      </c>
      <c r="AL204" s="7">
        <v>-5.58</v>
      </c>
      <c r="AM204" s="7">
        <v>-5.58</v>
      </c>
      <c r="AN204" s="7">
        <v>-5.58</v>
      </c>
      <c r="AO204" s="7">
        <v>-5.58</v>
      </c>
      <c r="AP204" s="7">
        <v>-5.58</v>
      </c>
      <c r="AQ204" s="7">
        <v>-5.58</v>
      </c>
      <c r="AR204" s="7">
        <v>-5.58</v>
      </c>
      <c r="AS204" s="7">
        <v>-5.58</v>
      </c>
      <c r="AT204" s="7">
        <v>-5.58</v>
      </c>
      <c r="AU204" s="7">
        <v>-5.58</v>
      </c>
      <c r="AV204" s="7">
        <v>-5.58</v>
      </c>
      <c r="AW204" s="7">
        <v>-5.58</v>
      </c>
      <c r="AX204" s="7">
        <v>-5.58</v>
      </c>
      <c r="AY204" s="7">
        <v>-5.58</v>
      </c>
      <c r="AZ204" s="7">
        <v>-5.58</v>
      </c>
      <c r="BA204" s="7">
        <v>-5.58</v>
      </c>
      <c r="BB204" s="8">
        <v>-256.68</v>
      </c>
    </row>
    <row r="205" spans="1:54" ht="23.25" thickBot="1" x14ac:dyDescent="0.3">
      <c r="A205" s="4" t="s">
        <v>135</v>
      </c>
      <c r="B205" s="4" t="s">
        <v>79</v>
      </c>
      <c r="C205" s="4" t="s">
        <v>80</v>
      </c>
      <c r="D205" s="4" t="s">
        <v>179</v>
      </c>
      <c r="E205" s="4" t="s">
        <v>180</v>
      </c>
      <c r="F205" s="4" t="s">
        <v>60</v>
      </c>
      <c r="G205" s="4" t="s">
        <v>61</v>
      </c>
      <c r="H205" s="4" t="s">
        <v>181</v>
      </c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9">
        <v>-200</v>
      </c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8">
        <v>-200</v>
      </c>
    </row>
    <row r="206" spans="1:54" ht="23.25" thickBot="1" x14ac:dyDescent="0.3">
      <c r="A206" s="4" t="s">
        <v>135</v>
      </c>
      <c r="B206" s="4" t="s">
        <v>79</v>
      </c>
      <c r="C206" s="4" t="s">
        <v>80</v>
      </c>
      <c r="D206" s="4" t="s">
        <v>182</v>
      </c>
      <c r="E206" s="4" t="s">
        <v>183</v>
      </c>
      <c r="F206" s="4" t="s">
        <v>140</v>
      </c>
      <c r="G206" s="4" t="s">
        <v>141</v>
      </c>
      <c r="H206" s="4" t="s">
        <v>184</v>
      </c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7">
        <v>-60</v>
      </c>
      <c r="AI206" s="7">
        <v>-90</v>
      </c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8">
        <v>-150</v>
      </c>
    </row>
    <row r="207" spans="1:54" ht="23.25" thickBot="1" x14ac:dyDescent="0.3">
      <c r="A207" s="4" t="s">
        <v>135</v>
      </c>
      <c r="B207" s="4" t="s">
        <v>219</v>
      </c>
      <c r="C207" s="4" t="s">
        <v>194</v>
      </c>
      <c r="D207" s="4" t="s">
        <v>220</v>
      </c>
      <c r="E207" s="4" t="s">
        <v>221</v>
      </c>
      <c r="F207" s="4" t="s">
        <v>140</v>
      </c>
      <c r="G207" s="4" t="s">
        <v>141</v>
      </c>
      <c r="H207" s="4" t="s">
        <v>222</v>
      </c>
      <c r="I207" s="9">
        <v>415290.31</v>
      </c>
      <c r="J207" s="9">
        <v>311707.27</v>
      </c>
      <c r="K207" s="9">
        <v>241358.67</v>
      </c>
      <c r="L207" s="9">
        <v>171859.47</v>
      </c>
      <c r="M207" s="9">
        <v>122246.58</v>
      </c>
      <c r="N207" s="9">
        <v>73486.36</v>
      </c>
      <c r="O207" s="9">
        <v>54113.05</v>
      </c>
      <c r="P207" s="9">
        <v>44673.760000000002</v>
      </c>
      <c r="Q207" s="9">
        <v>48086.34</v>
      </c>
      <c r="R207" s="9">
        <v>80130.570000000007</v>
      </c>
      <c r="S207" s="9">
        <v>155483.37</v>
      </c>
      <c r="T207" s="9">
        <v>269421.45</v>
      </c>
      <c r="U207" s="9">
        <v>350788.34</v>
      </c>
      <c r="V207" s="9">
        <v>250201.22</v>
      </c>
      <c r="W207" s="9">
        <v>277607.39</v>
      </c>
      <c r="X207" s="9">
        <v>201019.24</v>
      </c>
      <c r="Y207" s="9">
        <v>106757.96</v>
      </c>
      <c r="Z207" s="9">
        <v>71637.39</v>
      </c>
      <c r="AA207" s="9">
        <v>59735.18</v>
      </c>
      <c r="AB207" s="9">
        <v>49191.31</v>
      </c>
      <c r="AC207" s="9">
        <v>54819.21</v>
      </c>
      <c r="AD207" s="9">
        <v>80518.66</v>
      </c>
      <c r="AE207" s="9">
        <v>152940.31</v>
      </c>
      <c r="AF207" s="9">
        <v>317716.05</v>
      </c>
      <c r="AG207" s="9">
        <v>369674.37</v>
      </c>
      <c r="AH207" s="9">
        <v>365291.09</v>
      </c>
      <c r="AI207" s="9">
        <v>394545.81</v>
      </c>
      <c r="AJ207" s="9">
        <v>190206.11</v>
      </c>
      <c r="AK207" s="9">
        <v>129816.28</v>
      </c>
      <c r="AL207" s="9">
        <v>85508.57</v>
      </c>
      <c r="AM207" s="9">
        <v>73221.62</v>
      </c>
      <c r="AN207" s="9">
        <v>59251.1</v>
      </c>
      <c r="AO207" s="9">
        <v>63116.13</v>
      </c>
      <c r="AP207" s="9">
        <v>125518.98</v>
      </c>
      <c r="AQ207" s="9">
        <v>195318.34</v>
      </c>
      <c r="AR207" s="9">
        <v>211660.69</v>
      </c>
      <c r="AS207" s="9">
        <v>236059.82</v>
      </c>
      <c r="AT207" s="9">
        <v>196004.66</v>
      </c>
      <c r="AU207" s="9">
        <v>189600.41</v>
      </c>
      <c r="AV207" s="9">
        <v>143969.04999999999</v>
      </c>
      <c r="AW207" s="9">
        <v>77725.78</v>
      </c>
      <c r="AX207" s="9">
        <v>59979.19</v>
      </c>
      <c r="AY207" s="9">
        <v>46430.98</v>
      </c>
      <c r="AZ207" s="9">
        <v>36784.46</v>
      </c>
      <c r="BA207" s="9">
        <v>38729.75</v>
      </c>
      <c r="BB207" s="8">
        <v>7249202.6500000004</v>
      </c>
    </row>
    <row r="208" spans="1:54" ht="23.25" thickBot="1" x14ac:dyDescent="0.3">
      <c r="A208" s="4" t="s">
        <v>135</v>
      </c>
      <c r="B208" s="4" t="s">
        <v>219</v>
      </c>
      <c r="C208" s="4" t="s">
        <v>194</v>
      </c>
      <c r="D208" s="4" t="s">
        <v>216</v>
      </c>
      <c r="E208" s="4" t="s">
        <v>217</v>
      </c>
      <c r="F208" s="4" t="s">
        <v>60</v>
      </c>
      <c r="G208" s="4" t="s">
        <v>61</v>
      </c>
      <c r="H208" s="4" t="s">
        <v>218</v>
      </c>
      <c r="I208" s="7">
        <v>-143</v>
      </c>
      <c r="J208" s="7">
        <v>-1001</v>
      </c>
      <c r="K208" s="7">
        <v>-870</v>
      </c>
      <c r="L208" s="7">
        <v>-143</v>
      </c>
      <c r="M208" s="7">
        <v>-1180</v>
      </c>
      <c r="N208" s="7">
        <v>-155</v>
      </c>
      <c r="O208" s="7">
        <v>-572</v>
      </c>
      <c r="P208" s="7">
        <v>-584</v>
      </c>
      <c r="Q208" s="7">
        <v>-286</v>
      </c>
      <c r="R208" s="7">
        <v>-286</v>
      </c>
      <c r="S208" s="7">
        <v>-286</v>
      </c>
      <c r="T208" s="7">
        <v>-955</v>
      </c>
      <c r="U208" s="7">
        <v>-286</v>
      </c>
      <c r="V208" s="7">
        <v>-155</v>
      </c>
      <c r="W208" s="7">
        <v>-584</v>
      </c>
      <c r="X208" s="7">
        <v>-572</v>
      </c>
      <c r="Y208" s="7">
        <v>-584</v>
      </c>
      <c r="Z208" s="7">
        <v>-1001</v>
      </c>
      <c r="AA208" s="7">
        <v>-143</v>
      </c>
      <c r="AB208" s="7">
        <v>-572</v>
      </c>
      <c r="AC208" s="7">
        <v>-429</v>
      </c>
      <c r="AD208" s="7">
        <v>-715</v>
      </c>
      <c r="AE208" s="7">
        <v>-143</v>
      </c>
      <c r="AF208" s="11"/>
      <c r="AG208" s="7">
        <v>-143</v>
      </c>
      <c r="AH208" s="7">
        <v>-144</v>
      </c>
      <c r="AI208" s="7">
        <v>-583</v>
      </c>
      <c r="AJ208" s="7">
        <v>-572</v>
      </c>
      <c r="AK208" s="7">
        <v>-143</v>
      </c>
      <c r="AL208" s="7">
        <v>-1144</v>
      </c>
      <c r="AM208" s="7">
        <v>-1001</v>
      </c>
      <c r="AN208" s="7">
        <v>-572</v>
      </c>
      <c r="AO208" s="7">
        <v>-429</v>
      </c>
      <c r="AP208" s="7">
        <v>-1001</v>
      </c>
      <c r="AQ208" s="7">
        <v>-981</v>
      </c>
      <c r="AR208" s="7">
        <v>-1001</v>
      </c>
      <c r="AS208" s="7">
        <v>-1144</v>
      </c>
      <c r="AT208" s="7">
        <v>-858</v>
      </c>
      <c r="AU208" s="7">
        <v>-1442</v>
      </c>
      <c r="AV208" s="7">
        <v>-143</v>
      </c>
      <c r="AW208" s="7">
        <v>-572</v>
      </c>
      <c r="AX208" s="7">
        <v>-1573</v>
      </c>
      <c r="AY208" s="7">
        <v>-1716</v>
      </c>
      <c r="AZ208" s="7">
        <v>-1716</v>
      </c>
      <c r="BA208" s="7">
        <v>-3289</v>
      </c>
      <c r="BB208" s="8">
        <v>-31812</v>
      </c>
    </row>
    <row r="209" spans="1:54" ht="23.25" thickBot="1" x14ac:dyDescent="0.3">
      <c r="A209" s="4" t="s">
        <v>135</v>
      </c>
      <c r="B209" s="4" t="s">
        <v>219</v>
      </c>
      <c r="C209" s="4" t="s">
        <v>194</v>
      </c>
      <c r="D209" s="4" t="s">
        <v>223</v>
      </c>
      <c r="E209" s="4" t="s">
        <v>224</v>
      </c>
      <c r="F209" s="4" t="s">
        <v>140</v>
      </c>
      <c r="G209" s="4" t="s">
        <v>141</v>
      </c>
      <c r="H209" s="4" t="s">
        <v>225</v>
      </c>
      <c r="I209" s="9">
        <v>12804.15</v>
      </c>
      <c r="J209" s="9">
        <v>9628.14</v>
      </c>
      <c r="K209" s="9">
        <v>7479.3</v>
      </c>
      <c r="L209" s="9">
        <v>5341.19</v>
      </c>
      <c r="M209" s="9">
        <v>3818.7</v>
      </c>
      <c r="N209" s="9">
        <v>2321.27</v>
      </c>
      <c r="O209" s="9">
        <v>1722.81</v>
      </c>
      <c r="P209" s="9">
        <v>1429.09</v>
      </c>
      <c r="Q209" s="9">
        <v>1531.13</v>
      </c>
      <c r="R209" s="9">
        <v>2522.12</v>
      </c>
      <c r="S209" s="9">
        <v>6594.49</v>
      </c>
      <c r="T209" s="9">
        <v>15343.45</v>
      </c>
      <c r="U209" s="9">
        <v>19947.169999999998</v>
      </c>
      <c r="V209" s="9">
        <v>14276.52</v>
      </c>
      <c r="W209" s="9">
        <v>15805.82</v>
      </c>
      <c r="X209" s="9">
        <v>11493.86</v>
      </c>
      <c r="Y209" s="9">
        <v>6168.55</v>
      </c>
      <c r="Z209" s="9">
        <v>4176.7700000000004</v>
      </c>
      <c r="AA209" s="9">
        <v>3479.73</v>
      </c>
      <c r="AB209" s="9">
        <v>2898.9</v>
      </c>
      <c r="AC209" s="9">
        <v>3219.94</v>
      </c>
      <c r="AD209" s="9">
        <v>4680.08</v>
      </c>
      <c r="AE209" s="9">
        <v>7319.91</v>
      </c>
      <c r="AF209" s="9">
        <v>11434.06</v>
      </c>
      <c r="AG209" s="9">
        <v>13293.77</v>
      </c>
      <c r="AH209" s="9">
        <v>13134.2</v>
      </c>
      <c r="AI209" s="9">
        <v>14187.19</v>
      </c>
      <c r="AJ209" s="9">
        <v>6886.73</v>
      </c>
      <c r="AK209" s="9">
        <v>4715.91</v>
      </c>
      <c r="AL209" s="9">
        <v>3130.19</v>
      </c>
      <c r="AM209" s="9">
        <v>2697.37</v>
      </c>
      <c r="AN209" s="9">
        <v>2202.0500000000002</v>
      </c>
      <c r="AO209" s="9">
        <v>2314.85</v>
      </c>
      <c r="AP209" s="9">
        <v>4565.3999999999996</v>
      </c>
      <c r="AQ209" s="9">
        <v>8940.91</v>
      </c>
      <c r="AR209" s="9">
        <v>14616.61</v>
      </c>
      <c r="AS209" s="9">
        <v>16282.39</v>
      </c>
      <c r="AT209" s="9">
        <v>13552.24</v>
      </c>
      <c r="AU209" s="9">
        <v>-899611.19</v>
      </c>
      <c r="AV209" s="9">
        <v>-202877.07</v>
      </c>
      <c r="AW209" s="9">
        <v>-112948.82</v>
      </c>
      <c r="AX209" s="9">
        <v>-88579.04</v>
      </c>
      <c r="AY209" s="9">
        <v>-70639.38</v>
      </c>
      <c r="AZ209" s="9">
        <v>-58028.65</v>
      </c>
      <c r="BA209" s="9">
        <v>-60819.12</v>
      </c>
      <c r="BB209" s="8">
        <v>-1197546.31</v>
      </c>
    </row>
    <row r="210" spans="1:54" ht="23.25" thickBot="1" x14ac:dyDescent="0.3">
      <c r="A210" s="4" t="s">
        <v>135</v>
      </c>
      <c r="B210" s="4" t="s">
        <v>219</v>
      </c>
      <c r="C210" s="4" t="s">
        <v>194</v>
      </c>
      <c r="D210" s="4" t="s">
        <v>226</v>
      </c>
      <c r="E210" s="4" t="s">
        <v>227</v>
      </c>
      <c r="F210" s="4" t="s">
        <v>140</v>
      </c>
      <c r="G210" s="4" t="s">
        <v>141</v>
      </c>
      <c r="H210" s="4" t="s">
        <v>228</v>
      </c>
      <c r="I210" s="7">
        <v>105335.61</v>
      </c>
      <c r="J210" s="7">
        <v>79203.05</v>
      </c>
      <c r="K210" s="7">
        <v>61529.62</v>
      </c>
      <c r="L210" s="7">
        <v>43944.86</v>
      </c>
      <c r="M210" s="7">
        <v>31415.65</v>
      </c>
      <c r="N210" s="7">
        <v>19094.349999999999</v>
      </c>
      <c r="O210" s="7">
        <v>14169.09</v>
      </c>
      <c r="P210" s="7">
        <v>11752.64</v>
      </c>
      <c r="Q210" s="7">
        <v>12592.57</v>
      </c>
      <c r="R210" s="7">
        <v>20752.650000000001</v>
      </c>
      <c r="S210" s="7">
        <v>32666.080000000002</v>
      </c>
      <c r="T210" s="7">
        <v>39780.33</v>
      </c>
      <c r="U210" s="7">
        <v>51715.55</v>
      </c>
      <c r="V210" s="7">
        <v>37015.56</v>
      </c>
      <c r="W210" s="7">
        <v>40979.800000000003</v>
      </c>
      <c r="X210" s="7">
        <v>29802.2</v>
      </c>
      <c r="Y210" s="7">
        <v>15997.57</v>
      </c>
      <c r="Z210" s="7">
        <v>10833.61</v>
      </c>
      <c r="AA210" s="7">
        <v>9026.31</v>
      </c>
      <c r="AB210" s="7">
        <v>7520.46</v>
      </c>
      <c r="AC210" s="7">
        <v>8352.39</v>
      </c>
      <c r="AD210" s="7">
        <v>12138.41</v>
      </c>
      <c r="AE210" s="7">
        <v>23172.15</v>
      </c>
      <c r="AF210" s="7">
        <v>48722.23</v>
      </c>
      <c r="AG210" s="7">
        <v>56647.87</v>
      </c>
      <c r="AH210" s="7">
        <v>55968.39</v>
      </c>
      <c r="AI210" s="7">
        <v>60457.81</v>
      </c>
      <c r="AJ210" s="7">
        <v>29351.72</v>
      </c>
      <c r="AK210" s="7">
        <v>20104.88</v>
      </c>
      <c r="AL210" s="7">
        <v>13348.13</v>
      </c>
      <c r="AM210" s="7">
        <v>11504.29</v>
      </c>
      <c r="AN210" s="7">
        <v>9392.2099999999991</v>
      </c>
      <c r="AO210" s="7">
        <v>9873.61</v>
      </c>
      <c r="AP210" s="7">
        <v>19459.66</v>
      </c>
      <c r="AQ210" s="7">
        <v>31913.68</v>
      </c>
      <c r="AR210" s="7">
        <v>39295.120000000003</v>
      </c>
      <c r="AS210" s="7">
        <v>43773.04</v>
      </c>
      <c r="AT210" s="7">
        <v>36432.239999999998</v>
      </c>
      <c r="AU210" s="7">
        <v>35269.46</v>
      </c>
      <c r="AV210" s="7">
        <v>26833.68</v>
      </c>
      <c r="AW210" s="7">
        <v>14566.1</v>
      </c>
      <c r="AX210" s="7">
        <v>11270.29</v>
      </c>
      <c r="AY210" s="7">
        <v>8796.02</v>
      </c>
      <c r="AZ210" s="7">
        <v>7017.7</v>
      </c>
      <c r="BA210" s="7">
        <v>7381.59</v>
      </c>
      <c r="BB210" s="8">
        <v>1316170.23</v>
      </c>
    </row>
    <row r="211" spans="1:54" ht="23.25" thickBot="1" x14ac:dyDescent="0.3">
      <c r="A211" s="4" t="s">
        <v>135</v>
      </c>
      <c r="B211" s="4" t="s">
        <v>219</v>
      </c>
      <c r="C211" s="4" t="s">
        <v>194</v>
      </c>
      <c r="D211" s="4" t="s">
        <v>229</v>
      </c>
      <c r="E211" s="4" t="s">
        <v>230</v>
      </c>
      <c r="F211" s="4" t="s">
        <v>140</v>
      </c>
      <c r="G211" s="4" t="s">
        <v>141</v>
      </c>
      <c r="H211" s="4" t="s">
        <v>231</v>
      </c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9">
        <v>351491.15</v>
      </c>
      <c r="AT211" s="9">
        <v>-570762.22</v>
      </c>
      <c r="AU211" s="9">
        <v>300148.3</v>
      </c>
      <c r="AV211" s="9">
        <v>163987.5</v>
      </c>
      <c r="AW211" s="9">
        <v>102523.13</v>
      </c>
      <c r="AX211" s="9">
        <v>52928.57</v>
      </c>
      <c r="AY211" s="9">
        <v>-783342.7</v>
      </c>
      <c r="AZ211" s="9">
        <v>64965.9</v>
      </c>
      <c r="BA211" s="9">
        <v>46366.28</v>
      </c>
      <c r="BB211" s="8">
        <v>-271694.09000000003</v>
      </c>
    </row>
    <row r="212" spans="1:54" ht="23.25" thickBot="1" x14ac:dyDescent="0.3">
      <c r="A212" s="4" t="s">
        <v>135</v>
      </c>
      <c r="B212" s="4" t="s">
        <v>133</v>
      </c>
      <c r="C212" s="4" t="s">
        <v>134</v>
      </c>
      <c r="D212" s="4" t="s">
        <v>232</v>
      </c>
      <c r="E212" s="4" t="s">
        <v>233</v>
      </c>
      <c r="F212" s="4" t="s">
        <v>140</v>
      </c>
      <c r="G212" s="4" t="s">
        <v>141</v>
      </c>
      <c r="H212" s="4" t="s">
        <v>234</v>
      </c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7">
        <v>-566805</v>
      </c>
      <c r="U212" s="7">
        <v>180073</v>
      </c>
      <c r="V212" s="7">
        <v>-60159</v>
      </c>
      <c r="W212" s="7">
        <v>106759</v>
      </c>
      <c r="X212" s="7">
        <v>125219</v>
      </c>
      <c r="Y212" s="7">
        <v>99898</v>
      </c>
      <c r="Z212" s="7">
        <v>24255</v>
      </c>
      <c r="AA212" s="7">
        <v>7224</v>
      </c>
      <c r="AB212" s="7">
        <v>772</v>
      </c>
      <c r="AC212" s="7">
        <v>-24554</v>
      </c>
      <c r="AD212" s="7">
        <v>-99295</v>
      </c>
      <c r="AE212" s="7">
        <v>294342</v>
      </c>
      <c r="AF212" s="7">
        <v>17311</v>
      </c>
      <c r="AG212" s="7">
        <v>-6837</v>
      </c>
      <c r="AH212" s="7">
        <v>14505</v>
      </c>
      <c r="AI212" s="7">
        <v>-45467</v>
      </c>
      <c r="AJ212" s="7">
        <v>-21489</v>
      </c>
      <c r="AK212" s="7">
        <v>-13744</v>
      </c>
      <c r="AL212" s="7">
        <v>-9219</v>
      </c>
      <c r="AM212" s="7">
        <v>-5595</v>
      </c>
      <c r="AN212" s="7">
        <v>1984</v>
      </c>
      <c r="AO212" s="7">
        <v>8741</v>
      </c>
      <c r="AP212" s="7">
        <v>43464</v>
      </c>
      <c r="AQ212" s="7">
        <v>-123971</v>
      </c>
      <c r="AR212" s="7">
        <v>-656</v>
      </c>
      <c r="AS212" s="7">
        <v>10170</v>
      </c>
      <c r="AT212" s="7">
        <v>-1107</v>
      </c>
      <c r="AU212" s="7">
        <v>2589</v>
      </c>
      <c r="AV212" s="7">
        <v>20733</v>
      </c>
      <c r="AW212" s="7">
        <v>5897</v>
      </c>
      <c r="AX212" s="7">
        <v>4511</v>
      </c>
      <c r="AY212" s="7">
        <v>2820</v>
      </c>
      <c r="AZ212" s="7">
        <v>-762</v>
      </c>
      <c r="BA212" s="7">
        <v>-1070</v>
      </c>
      <c r="BB212" s="8">
        <v>-9463</v>
      </c>
    </row>
    <row r="213" spans="1:54" ht="23.25" thickBot="1" x14ac:dyDescent="0.3">
      <c r="A213" s="4" t="s">
        <v>135</v>
      </c>
      <c r="B213" s="4" t="s">
        <v>133</v>
      </c>
      <c r="C213" s="4" t="s">
        <v>134</v>
      </c>
      <c r="D213" s="4" t="s">
        <v>235</v>
      </c>
      <c r="E213" s="4" t="s">
        <v>236</v>
      </c>
      <c r="F213" s="4" t="s">
        <v>140</v>
      </c>
      <c r="G213" s="4" t="s">
        <v>141</v>
      </c>
      <c r="H213" s="4" t="s">
        <v>237</v>
      </c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9">
        <v>1374750</v>
      </c>
      <c r="U213" s="9">
        <v>-409835</v>
      </c>
      <c r="V213" s="9">
        <v>120694</v>
      </c>
      <c r="W213" s="9">
        <v>-240868</v>
      </c>
      <c r="X213" s="9">
        <v>-287720</v>
      </c>
      <c r="Y213" s="9">
        <v>-222298</v>
      </c>
      <c r="Z213" s="9">
        <v>-57103</v>
      </c>
      <c r="AA213" s="9">
        <v>-22105</v>
      </c>
      <c r="AB213" s="9">
        <v>124</v>
      </c>
      <c r="AC213" s="9">
        <v>52888</v>
      </c>
      <c r="AD213" s="9">
        <v>236918</v>
      </c>
      <c r="AE213" s="9">
        <v>41797</v>
      </c>
      <c r="AF213" s="9">
        <v>113324</v>
      </c>
      <c r="AG213" s="9">
        <v>-45955</v>
      </c>
      <c r="AH213" s="9">
        <v>88665</v>
      </c>
      <c r="AI213" s="9">
        <v>-270926</v>
      </c>
      <c r="AJ213" s="9">
        <v>-139567</v>
      </c>
      <c r="AK213" s="9">
        <v>-63539</v>
      </c>
      <c r="AL213" s="9">
        <v>-64437</v>
      </c>
      <c r="AM213" s="9">
        <v>-47632</v>
      </c>
      <c r="AN213" s="9">
        <v>16205</v>
      </c>
      <c r="AO213" s="9">
        <v>58367</v>
      </c>
      <c r="AP213" s="9">
        <v>249015</v>
      </c>
      <c r="AQ213" s="9">
        <v>-522905</v>
      </c>
      <c r="AR213" s="9">
        <v>-1197</v>
      </c>
      <c r="AS213" s="9">
        <v>8810</v>
      </c>
      <c r="AT213" s="9">
        <v>-753</v>
      </c>
      <c r="AU213" s="9">
        <v>2558</v>
      </c>
      <c r="AV213" s="9">
        <v>17228</v>
      </c>
      <c r="AW213" s="9">
        <v>4480</v>
      </c>
      <c r="AX213" s="9">
        <v>3371</v>
      </c>
      <c r="AY213" s="9">
        <v>2101</v>
      </c>
      <c r="AZ213" s="9">
        <v>-631</v>
      </c>
      <c r="BA213" s="9">
        <v>-598</v>
      </c>
      <c r="BB213" s="8">
        <v>-6774</v>
      </c>
    </row>
    <row r="214" spans="1:54" ht="23.25" thickBot="1" x14ac:dyDescent="0.3">
      <c r="A214" s="4" t="s">
        <v>135</v>
      </c>
      <c r="B214" s="4" t="s">
        <v>133</v>
      </c>
      <c r="C214" s="4" t="s">
        <v>134</v>
      </c>
      <c r="D214" s="4" t="s">
        <v>238</v>
      </c>
      <c r="E214" s="4" t="s">
        <v>239</v>
      </c>
      <c r="F214" s="4" t="s">
        <v>240</v>
      </c>
      <c r="G214" s="4" t="s">
        <v>241</v>
      </c>
      <c r="H214" s="4" t="s">
        <v>242</v>
      </c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7">
        <v>-787138.43</v>
      </c>
      <c r="X214" s="7">
        <v>253398.67</v>
      </c>
      <c r="Y214" s="7">
        <v>210750.21</v>
      </c>
      <c r="Z214" s="7">
        <v>48569.2</v>
      </c>
      <c r="AA214" s="7">
        <v>18871.099999999999</v>
      </c>
      <c r="AB214" s="7">
        <v>-5523.67</v>
      </c>
      <c r="AC214" s="7">
        <v>261072.92</v>
      </c>
      <c r="AD214" s="7">
        <v>320599.88</v>
      </c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8">
        <v>320599.88</v>
      </c>
    </row>
    <row r="215" spans="1:54" ht="23.25" thickBot="1" x14ac:dyDescent="0.3">
      <c r="A215" s="4" t="s">
        <v>135</v>
      </c>
      <c r="B215" s="4" t="s">
        <v>133</v>
      </c>
      <c r="C215" s="4" t="s">
        <v>134</v>
      </c>
      <c r="D215" s="4" t="s">
        <v>243</v>
      </c>
      <c r="E215" s="4" t="s">
        <v>244</v>
      </c>
      <c r="F215" s="4" t="s">
        <v>240</v>
      </c>
      <c r="G215" s="4" t="s">
        <v>241</v>
      </c>
      <c r="H215" s="4" t="s">
        <v>245</v>
      </c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9">
        <v>-320599.88</v>
      </c>
      <c r="AD215" s="9">
        <v>-533060.1</v>
      </c>
      <c r="AE215" s="9">
        <v>-374015.34</v>
      </c>
      <c r="AF215" s="9">
        <v>-150944.54</v>
      </c>
      <c r="AG215" s="9">
        <v>76061.679999999993</v>
      </c>
      <c r="AH215" s="9">
        <v>-135445.62</v>
      </c>
      <c r="AI215" s="9">
        <v>427369.8</v>
      </c>
      <c r="AJ215" s="9">
        <v>181248.68</v>
      </c>
      <c r="AK215" s="9">
        <v>133563.66</v>
      </c>
      <c r="AL215" s="9">
        <v>86401.17</v>
      </c>
      <c r="AM215" s="9">
        <v>55854.54</v>
      </c>
      <c r="AN215" s="9">
        <v>-25477.99</v>
      </c>
      <c r="AO215" s="9">
        <v>-91425.27</v>
      </c>
      <c r="AP215" s="9">
        <v>-416739.93</v>
      </c>
      <c r="AQ215" s="9">
        <v>-294537.68</v>
      </c>
      <c r="AR215" s="9">
        <v>-4188.5</v>
      </c>
      <c r="AS215" s="9">
        <v>189776.67</v>
      </c>
      <c r="AT215" s="9">
        <v>-28254.62</v>
      </c>
      <c r="AU215" s="9">
        <v>52941.69</v>
      </c>
      <c r="AV215" s="9">
        <v>368905.76</v>
      </c>
      <c r="AW215" s="9">
        <v>103533.92</v>
      </c>
      <c r="AX215" s="9">
        <v>79693.69</v>
      </c>
      <c r="AY215" s="9">
        <v>58963.23</v>
      </c>
      <c r="AZ215" s="9">
        <v>-26309.14</v>
      </c>
      <c r="BA215" s="9">
        <v>-22329.81</v>
      </c>
      <c r="BB215" s="8">
        <v>-609013.93000000005</v>
      </c>
    </row>
    <row r="216" spans="1:54" ht="23.25" thickBot="1" x14ac:dyDescent="0.3">
      <c r="A216" s="4" t="s">
        <v>135</v>
      </c>
      <c r="B216" s="4" t="s">
        <v>133</v>
      </c>
      <c r="C216" s="4" t="s">
        <v>134</v>
      </c>
      <c r="D216" s="4" t="s">
        <v>223</v>
      </c>
      <c r="E216" s="4" t="s">
        <v>224</v>
      </c>
      <c r="F216" s="4" t="s">
        <v>140</v>
      </c>
      <c r="G216" s="4" t="s">
        <v>141</v>
      </c>
      <c r="H216" s="4" t="s">
        <v>225</v>
      </c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7">
        <v>-89606.12</v>
      </c>
      <c r="AR216" s="7">
        <v>-310494.19</v>
      </c>
      <c r="AS216" s="7">
        <v>-344847.24</v>
      </c>
      <c r="AT216" s="7">
        <v>-288086.83</v>
      </c>
      <c r="AU216" s="7">
        <v>632934.06999999995</v>
      </c>
      <c r="AV216" s="11"/>
      <c r="AW216" s="11"/>
      <c r="AX216" s="11"/>
      <c r="AY216" s="11"/>
      <c r="AZ216" s="11"/>
      <c r="BA216" s="11"/>
      <c r="BB216" s="8">
        <v>-400100.31</v>
      </c>
    </row>
    <row r="217" spans="1:54" ht="23.25" thickBot="1" x14ac:dyDescent="0.3">
      <c r="A217" s="4" t="s">
        <v>135</v>
      </c>
      <c r="B217" s="4" t="s">
        <v>133</v>
      </c>
      <c r="C217" s="4" t="s">
        <v>134</v>
      </c>
      <c r="D217" s="4" t="s">
        <v>229</v>
      </c>
      <c r="E217" s="4" t="s">
        <v>230</v>
      </c>
      <c r="F217" s="4" t="s">
        <v>140</v>
      </c>
      <c r="G217" s="4" t="s">
        <v>141</v>
      </c>
      <c r="H217" s="4" t="s">
        <v>231</v>
      </c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9">
        <v>298018.95</v>
      </c>
      <c r="AR217" s="9">
        <v>368761.49</v>
      </c>
      <c r="AS217" s="10"/>
      <c r="AT217" s="10"/>
      <c r="AU217" s="10"/>
      <c r="AV217" s="10"/>
      <c r="AW217" s="10"/>
      <c r="AX217" s="10"/>
      <c r="AY217" s="10"/>
      <c r="AZ217" s="10"/>
      <c r="BA217" s="10"/>
      <c r="BB217" s="8">
        <v>666780.43999999994</v>
      </c>
    </row>
    <row r="218" spans="1:54" ht="23.25" thickBot="1" x14ac:dyDescent="0.3">
      <c r="A218" s="4" t="s">
        <v>135</v>
      </c>
      <c r="B218" s="4" t="s">
        <v>133</v>
      </c>
      <c r="C218" s="4" t="s">
        <v>134</v>
      </c>
      <c r="D218" s="4" t="s">
        <v>246</v>
      </c>
      <c r="E218" s="4" t="s">
        <v>247</v>
      </c>
      <c r="F218" s="4" t="s">
        <v>140</v>
      </c>
      <c r="G218" s="4" t="s">
        <v>141</v>
      </c>
      <c r="H218" s="4" t="s">
        <v>248</v>
      </c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7">
        <v>469627.36</v>
      </c>
      <c r="AS218" s="7">
        <v>118033.57</v>
      </c>
      <c r="AT218" s="7">
        <v>100851.2</v>
      </c>
      <c r="AU218" s="7">
        <v>87740.91</v>
      </c>
      <c r="AV218" s="7">
        <v>65480.46</v>
      </c>
      <c r="AW218" s="7">
        <v>42781.77</v>
      </c>
      <c r="AX218" s="7">
        <v>29609.75</v>
      </c>
      <c r="AY218" s="7">
        <v>23820.5</v>
      </c>
      <c r="AZ218" s="7">
        <v>23683.27</v>
      </c>
      <c r="BA218" s="7">
        <v>25455.200000000001</v>
      </c>
      <c r="BB218" s="8">
        <v>987083.99</v>
      </c>
    </row>
    <row r="219" spans="1:54" ht="23.25" thickBot="1" x14ac:dyDescent="0.3">
      <c r="A219" s="4" t="s">
        <v>135</v>
      </c>
      <c r="B219" s="4" t="s">
        <v>133</v>
      </c>
      <c r="C219" s="4" t="s">
        <v>134</v>
      </c>
      <c r="D219" s="4" t="s">
        <v>249</v>
      </c>
      <c r="E219" s="4" t="s">
        <v>250</v>
      </c>
      <c r="F219" s="4" t="s">
        <v>140</v>
      </c>
      <c r="G219" s="4" t="s">
        <v>141</v>
      </c>
      <c r="H219" s="4" t="s">
        <v>251</v>
      </c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9">
        <v>2544791</v>
      </c>
      <c r="V219" s="9">
        <v>2073500</v>
      </c>
      <c r="W219" s="9">
        <v>1806070</v>
      </c>
      <c r="X219" s="9">
        <v>1339620</v>
      </c>
      <c r="Y219" s="9">
        <v>870192</v>
      </c>
      <c r="Z219" s="9">
        <v>578148</v>
      </c>
      <c r="AA219" s="9">
        <v>527145</v>
      </c>
      <c r="AB219" s="9">
        <v>524516</v>
      </c>
      <c r="AC219" s="9">
        <v>-3281202.65</v>
      </c>
      <c r="AD219" s="9">
        <v>730237.4</v>
      </c>
      <c r="AE219" s="9">
        <v>396973.25</v>
      </c>
      <c r="AF219" s="9">
        <v>-181062</v>
      </c>
      <c r="AG219" s="9">
        <v>179911.95</v>
      </c>
      <c r="AH219" s="9">
        <v>145036.21</v>
      </c>
      <c r="AI219" s="9">
        <v>-6948526.6699999999</v>
      </c>
      <c r="AJ219" s="9">
        <v>93046.88</v>
      </c>
      <c r="AK219" s="9">
        <v>58007.39</v>
      </c>
      <c r="AL219" s="9">
        <v>38143.17</v>
      </c>
      <c r="AM219" s="9">
        <v>32992.11</v>
      </c>
      <c r="AN219" s="9">
        <v>32430.27</v>
      </c>
      <c r="AO219" s="9">
        <v>37177.040000000001</v>
      </c>
      <c r="AP219" s="9">
        <v>110797.32</v>
      </c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8">
        <v>1707943.67</v>
      </c>
    </row>
    <row r="220" spans="1:54" ht="23.25" thickBot="1" x14ac:dyDescent="0.3">
      <c r="A220" s="4" t="s">
        <v>135</v>
      </c>
      <c r="B220" s="4" t="s">
        <v>252</v>
      </c>
      <c r="C220" s="4" t="s">
        <v>253</v>
      </c>
      <c r="D220" s="4" t="s">
        <v>254</v>
      </c>
      <c r="E220" s="4" t="s">
        <v>255</v>
      </c>
      <c r="F220" s="4" t="s">
        <v>240</v>
      </c>
      <c r="G220" s="4" t="s">
        <v>241</v>
      </c>
      <c r="H220" s="4" t="s">
        <v>256</v>
      </c>
      <c r="I220" s="7">
        <v>3978661.05</v>
      </c>
      <c r="J220" s="7">
        <v>1783308.07</v>
      </c>
      <c r="K220" s="7">
        <v>-573463.27</v>
      </c>
      <c r="L220" s="7">
        <v>557622.29</v>
      </c>
      <c r="M220" s="11"/>
      <c r="N220" s="11"/>
      <c r="O220" s="11"/>
      <c r="P220" s="11"/>
      <c r="Q220" s="11"/>
      <c r="R220" s="11"/>
      <c r="S220" s="7">
        <v>-1776370.27</v>
      </c>
      <c r="T220" s="7">
        <v>1033215.39</v>
      </c>
      <c r="U220" s="7">
        <v>-4259759.87</v>
      </c>
      <c r="V220" s="7">
        <v>3188563.49</v>
      </c>
      <c r="W220" s="7">
        <v>1392072.91</v>
      </c>
      <c r="X220" s="7">
        <v>-766633.89</v>
      </c>
      <c r="Y220" s="11"/>
      <c r="Z220" s="11"/>
      <c r="AA220" s="11"/>
      <c r="AB220" s="11"/>
      <c r="AC220" s="11"/>
      <c r="AD220" s="11"/>
      <c r="AE220" s="7">
        <v>-1049894.07</v>
      </c>
      <c r="AF220" s="7">
        <v>-3814069.38</v>
      </c>
      <c r="AG220" s="7">
        <v>-1304357.1399999999</v>
      </c>
      <c r="AH220" s="7">
        <v>4808893.5</v>
      </c>
      <c r="AI220" s="7">
        <v>-893683.04</v>
      </c>
      <c r="AJ220" s="7">
        <v>-1444223.42</v>
      </c>
      <c r="AK220" s="11"/>
      <c r="AL220" s="11"/>
      <c r="AM220" s="11"/>
      <c r="AN220" s="11"/>
      <c r="AO220" s="11"/>
      <c r="AP220" s="11"/>
      <c r="AQ220" s="7">
        <v>32769.379999999997</v>
      </c>
      <c r="AR220" s="7">
        <v>-1807292.98</v>
      </c>
      <c r="AS220" s="7">
        <v>-3913436.35</v>
      </c>
      <c r="AT220" s="7">
        <v>-163583.23000000001</v>
      </c>
      <c r="AU220" s="7">
        <v>1585082.8</v>
      </c>
      <c r="AV220" s="7">
        <v>-2152607.4500000002</v>
      </c>
      <c r="AW220" s="11"/>
      <c r="AX220" s="11"/>
      <c r="AY220" s="11"/>
      <c r="AZ220" s="11"/>
      <c r="BA220" s="11"/>
      <c r="BB220" s="8">
        <v>-5559185.4800000004</v>
      </c>
    </row>
    <row r="221" spans="1:54" ht="23.25" thickBot="1" x14ac:dyDescent="0.3">
      <c r="A221" s="4" t="s">
        <v>135</v>
      </c>
      <c r="B221" s="4" t="s">
        <v>252</v>
      </c>
      <c r="C221" s="4" t="s">
        <v>253</v>
      </c>
      <c r="D221" s="4" t="s">
        <v>257</v>
      </c>
      <c r="E221" s="4" t="s">
        <v>258</v>
      </c>
      <c r="F221" s="4" t="s">
        <v>240</v>
      </c>
      <c r="G221" s="4" t="s">
        <v>241</v>
      </c>
      <c r="H221" s="4" t="s">
        <v>259</v>
      </c>
      <c r="I221" s="9">
        <v>-3058395.01</v>
      </c>
      <c r="J221" s="9">
        <v>-3978661.05</v>
      </c>
      <c r="K221" s="9">
        <v>-1783308.07</v>
      </c>
      <c r="L221" s="9">
        <v>573463.27</v>
      </c>
      <c r="M221" s="9">
        <v>-557622.29</v>
      </c>
      <c r="N221" s="10"/>
      <c r="O221" s="10"/>
      <c r="P221" s="10"/>
      <c r="Q221" s="10"/>
      <c r="R221" s="10"/>
      <c r="S221" s="10"/>
      <c r="T221" s="9">
        <v>1776370.27</v>
      </c>
      <c r="U221" s="9">
        <v>-1033215.39</v>
      </c>
      <c r="V221" s="9">
        <v>4259759.87</v>
      </c>
      <c r="W221" s="9">
        <v>-3188563.49</v>
      </c>
      <c r="X221" s="9">
        <v>-1392072.91</v>
      </c>
      <c r="Y221" s="9">
        <v>766633.89</v>
      </c>
      <c r="Z221" s="10"/>
      <c r="AA221" s="10"/>
      <c r="AB221" s="10"/>
      <c r="AC221" s="10"/>
      <c r="AD221" s="10"/>
      <c r="AE221" s="10"/>
      <c r="AF221" s="9">
        <v>1049894.07</v>
      </c>
      <c r="AG221" s="9">
        <v>3814069.38</v>
      </c>
      <c r="AH221" s="9">
        <v>1304357.1399999999</v>
      </c>
      <c r="AI221" s="9">
        <v>-4808893.5</v>
      </c>
      <c r="AJ221" s="9">
        <v>893683.04</v>
      </c>
      <c r="AK221" s="9">
        <v>1444223.42</v>
      </c>
      <c r="AL221" s="10"/>
      <c r="AM221" s="10"/>
      <c r="AN221" s="10"/>
      <c r="AO221" s="10"/>
      <c r="AP221" s="10"/>
      <c r="AQ221" s="10"/>
      <c r="AR221" s="9">
        <v>-32769.379999999997</v>
      </c>
      <c r="AS221" s="9">
        <v>1807292.98</v>
      </c>
      <c r="AT221" s="9">
        <v>3913436.35</v>
      </c>
      <c r="AU221" s="9">
        <v>163583.23000000001</v>
      </c>
      <c r="AV221" s="9">
        <v>-1585082.8</v>
      </c>
      <c r="AW221" s="9">
        <v>2152607.4500000002</v>
      </c>
      <c r="AX221" s="10"/>
      <c r="AY221" s="10"/>
      <c r="AZ221" s="10"/>
      <c r="BA221" s="10"/>
      <c r="BB221" s="8">
        <v>2500790.4700000002</v>
      </c>
    </row>
    <row r="222" spans="1:54" ht="23.25" thickBot="1" x14ac:dyDescent="0.3">
      <c r="A222" s="4" t="s">
        <v>135</v>
      </c>
      <c r="B222" s="4" t="s">
        <v>252</v>
      </c>
      <c r="C222" s="4" t="s">
        <v>253</v>
      </c>
      <c r="D222" s="4" t="s">
        <v>238</v>
      </c>
      <c r="E222" s="4" t="s">
        <v>239</v>
      </c>
      <c r="F222" s="4" t="s">
        <v>240</v>
      </c>
      <c r="G222" s="4" t="s">
        <v>241</v>
      </c>
      <c r="H222" s="4" t="s">
        <v>242</v>
      </c>
      <c r="I222" s="7">
        <v>-62798849.009999998</v>
      </c>
      <c r="J222" s="7">
        <v>-46093852.159999996</v>
      </c>
      <c r="K222" s="7">
        <v>-37636487.020000003</v>
      </c>
      <c r="L222" s="7">
        <v>-31051767.050000001</v>
      </c>
      <c r="M222" s="7">
        <v>-18997439.199999999</v>
      </c>
      <c r="N222" s="7">
        <v>-14000617.85</v>
      </c>
      <c r="O222" s="7">
        <v>-13441613.140000001</v>
      </c>
      <c r="P222" s="7">
        <v>-13385757.91</v>
      </c>
      <c r="Q222" s="7">
        <v>-15921673.529999999</v>
      </c>
      <c r="R222" s="7">
        <v>-30544393.420000002</v>
      </c>
      <c r="S222" s="7">
        <v>-46559734.789999999</v>
      </c>
      <c r="T222" s="7">
        <v>-64130319.710000001</v>
      </c>
      <c r="U222" s="7">
        <v>-44140534.640000001</v>
      </c>
      <c r="V222" s="7">
        <v>-50512312.600000001</v>
      </c>
      <c r="W222" s="7">
        <v>-39356921.340000004</v>
      </c>
      <c r="X222" s="7">
        <v>-26686988.100000001</v>
      </c>
      <c r="Y222" s="7">
        <v>-16149477.380000001</v>
      </c>
      <c r="Z222" s="7">
        <v>-13721017.689999999</v>
      </c>
      <c r="AA222" s="7">
        <v>-12777462.470000001</v>
      </c>
      <c r="AB222" s="7">
        <v>-13053645.83</v>
      </c>
      <c r="AC222" s="7">
        <v>-16029993.98</v>
      </c>
      <c r="AD222" s="7">
        <v>-26653004.809999999</v>
      </c>
      <c r="AE222" s="7">
        <v>-45353771.960000001</v>
      </c>
      <c r="AF222" s="7">
        <v>-52900999.109999999</v>
      </c>
      <c r="AG222" s="7">
        <v>-49097915.119999997</v>
      </c>
      <c r="AH222" s="7">
        <v>-55870196.289999999</v>
      </c>
      <c r="AI222" s="7">
        <v>-34501705.950000003</v>
      </c>
      <c r="AJ222" s="7">
        <v>-25439272.210000001</v>
      </c>
      <c r="AK222" s="7">
        <v>-18761089.190000001</v>
      </c>
      <c r="AL222" s="7">
        <v>-14441030.560000001</v>
      </c>
      <c r="AM222" s="7">
        <v>-11648303.35</v>
      </c>
      <c r="AN222" s="7">
        <v>-12922202.9</v>
      </c>
      <c r="AO222" s="7">
        <v>-17493466.699999999</v>
      </c>
      <c r="AP222" s="7">
        <v>-38330462.899999999</v>
      </c>
      <c r="AQ222" s="7">
        <v>-53057346.759999998</v>
      </c>
      <c r="AR222" s="7">
        <v>-53266771.789999999</v>
      </c>
      <c r="AS222" s="7">
        <v>-43777938.409999996</v>
      </c>
      <c r="AT222" s="7">
        <v>-45190669.549999997</v>
      </c>
      <c r="AU222" s="7">
        <v>-42543585.210000001</v>
      </c>
      <c r="AV222" s="7">
        <v>-24098297.210000001</v>
      </c>
      <c r="AW222" s="7">
        <v>-18921600.780000001</v>
      </c>
      <c r="AX222" s="7">
        <v>-14936916.630000001</v>
      </c>
      <c r="AY222" s="7">
        <v>-11988754.800000001</v>
      </c>
      <c r="AZ222" s="7">
        <v>-13304212</v>
      </c>
      <c r="BA222" s="7">
        <v>-14420702.43</v>
      </c>
      <c r="BB222" s="8">
        <v>-1365911075.4400001</v>
      </c>
    </row>
    <row r="223" spans="1:54" ht="23.25" thickBot="1" x14ac:dyDescent="0.3">
      <c r="A223" s="4" t="s">
        <v>135</v>
      </c>
      <c r="B223" s="4" t="s">
        <v>252</v>
      </c>
      <c r="C223" s="4" t="s">
        <v>253</v>
      </c>
      <c r="D223" s="4" t="s">
        <v>260</v>
      </c>
      <c r="E223" s="4" t="s">
        <v>261</v>
      </c>
      <c r="F223" s="4" t="s">
        <v>240</v>
      </c>
      <c r="G223" s="4" t="s">
        <v>241</v>
      </c>
      <c r="H223" s="4" t="s">
        <v>262</v>
      </c>
      <c r="I223" s="9">
        <v>68004145.299999997</v>
      </c>
      <c r="J223" s="9">
        <v>62689860.009999998</v>
      </c>
      <c r="K223" s="9">
        <v>45690265.159999996</v>
      </c>
      <c r="L223" s="9">
        <v>37443346.020000003</v>
      </c>
      <c r="M223" s="9">
        <v>30891424.050000001</v>
      </c>
      <c r="N223" s="9">
        <v>18729213.199999999</v>
      </c>
      <c r="O223" s="9">
        <v>13895955.85</v>
      </c>
      <c r="P223" s="9">
        <v>13420582.140000001</v>
      </c>
      <c r="Q223" s="9">
        <v>13385000.91</v>
      </c>
      <c r="R223" s="9">
        <v>15974468.529999999</v>
      </c>
      <c r="S223" s="9">
        <v>30893769.420000002</v>
      </c>
      <c r="T223" s="9">
        <v>45132987.789999999</v>
      </c>
      <c r="U223" s="9">
        <v>63414111.710000001</v>
      </c>
      <c r="V223" s="9">
        <v>44140534.640000001</v>
      </c>
      <c r="W223" s="9">
        <v>50512312.600000001</v>
      </c>
      <c r="X223" s="9">
        <v>39356921.340000004</v>
      </c>
      <c r="Y223" s="9">
        <v>26686988.100000001</v>
      </c>
      <c r="Z223" s="9">
        <v>16149477.380000001</v>
      </c>
      <c r="AA223" s="9">
        <v>13721017.689999999</v>
      </c>
      <c r="AB223" s="9">
        <v>12777462.470000001</v>
      </c>
      <c r="AC223" s="9">
        <v>13053645.83</v>
      </c>
      <c r="AD223" s="9">
        <v>16029993.98</v>
      </c>
      <c r="AE223" s="9">
        <v>26653004.809999999</v>
      </c>
      <c r="AF223" s="9">
        <v>45353771.960000001</v>
      </c>
      <c r="AG223" s="9">
        <v>52900999.109999999</v>
      </c>
      <c r="AH223" s="9">
        <v>49097915.130000003</v>
      </c>
      <c r="AI223" s="9">
        <v>55870196.229999997</v>
      </c>
      <c r="AJ223" s="9">
        <v>34501705.950000003</v>
      </c>
      <c r="AK223" s="9">
        <v>25439272.210000001</v>
      </c>
      <c r="AL223" s="9">
        <v>18761089.190000001</v>
      </c>
      <c r="AM223" s="9">
        <v>14441030.560000001</v>
      </c>
      <c r="AN223" s="9">
        <v>11648303.35</v>
      </c>
      <c r="AO223" s="9">
        <v>12922202.9</v>
      </c>
      <c r="AP223" s="9">
        <v>17493466.699999999</v>
      </c>
      <c r="AQ223" s="9">
        <v>38330462.899999999</v>
      </c>
      <c r="AR223" s="9">
        <v>53057346.759999998</v>
      </c>
      <c r="AS223" s="9">
        <v>53266771.789999999</v>
      </c>
      <c r="AT223" s="9">
        <v>43777938.399999999</v>
      </c>
      <c r="AU223" s="9">
        <v>45190669.539999999</v>
      </c>
      <c r="AV223" s="9">
        <v>42543585.200000003</v>
      </c>
      <c r="AW223" s="9">
        <v>24098297.199999999</v>
      </c>
      <c r="AX223" s="9">
        <v>18921600.780000001</v>
      </c>
      <c r="AY223" s="9">
        <v>14936916.630000001</v>
      </c>
      <c r="AZ223" s="9">
        <v>11988754.800000001</v>
      </c>
      <c r="BA223" s="9">
        <v>13304212</v>
      </c>
      <c r="BB223" s="8">
        <v>1416492998.22</v>
      </c>
    </row>
    <row r="224" spans="1:54" ht="23.25" thickBot="1" x14ac:dyDescent="0.3">
      <c r="A224" s="4" t="s">
        <v>135</v>
      </c>
      <c r="B224" s="4" t="s">
        <v>252</v>
      </c>
      <c r="C224" s="4" t="s">
        <v>253</v>
      </c>
      <c r="D224" s="4" t="s">
        <v>263</v>
      </c>
      <c r="E224" s="4" t="s">
        <v>264</v>
      </c>
      <c r="F224" s="4" t="s">
        <v>240</v>
      </c>
      <c r="G224" s="4" t="s">
        <v>241</v>
      </c>
      <c r="H224" s="4" t="s">
        <v>265</v>
      </c>
      <c r="I224" s="7">
        <v>1203</v>
      </c>
      <c r="J224" s="7">
        <v>2609</v>
      </c>
      <c r="K224" s="7">
        <v>776</v>
      </c>
      <c r="L224" s="7">
        <v>1417</v>
      </c>
      <c r="M224" s="7">
        <v>1499</v>
      </c>
      <c r="N224" s="7">
        <v>645</v>
      </c>
      <c r="O224" s="7">
        <v>88</v>
      </c>
      <c r="P224" s="7">
        <v>-56</v>
      </c>
      <c r="Q224" s="7">
        <v>-457</v>
      </c>
      <c r="R224" s="7">
        <v>-2481</v>
      </c>
      <c r="S224" s="7">
        <v>-27946</v>
      </c>
      <c r="T224" s="7">
        <v>-14309</v>
      </c>
      <c r="U224" s="7">
        <v>473827</v>
      </c>
      <c r="V224" s="7">
        <v>-162675</v>
      </c>
      <c r="W224" s="7">
        <v>282472</v>
      </c>
      <c r="X224" s="7">
        <v>329678</v>
      </c>
      <c r="Y224" s="7">
        <v>266806</v>
      </c>
      <c r="Z224" s="7">
        <v>66133</v>
      </c>
      <c r="AA224" s="7">
        <v>19080</v>
      </c>
      <c r="AB224" s="7">
        <v>4791</v>
      </c>
      <c r="AC224" s="7">
        <v>-60399</v>
      </c>
      <c r="AD224" s="7">
        <v>-261529</v>
      </c>
      <c r="AE224" s="7">
        <v>-663024</v>
      </c>
      <c r="AF224" s="7">
        <v>-235327</v>
      </c>
      <c r="AG224" s="7">
        <v>90992</v>
      </c>
      <c r="AH224" s="7">
        <v>-203625</v>
      </c>
      <c r="AI224" s="7">
        <v>643269</v>
      </c>
      <c r="AJ224" s="7">
        <v>290190</v>
      </c>
      <c r="AK224" s="7">
        <v>209922</v>
      </c>
      <c r="AL224" s="7">
        <v>121458</v>
      </c>
      <c r="AM224" s="7">
        <v>71175</v>
      </c>
      <c r="AN224" s="7">
        <v>-17166</v>
      </c>
      <c r="AO224" s="7">
        <v>-109261</v>
      </c>
      <c r="AP224" s="7">
        <v>-630651</v>
      </c>
      <c r="AQ224" s="7">
        <v>2559461</v>
      </c>
      <c r="AR224" s="7">
        <v>5802</v>
      </c>
      <c r="AS224" s="7">
        <v>-289832</v>
      </c>
      <c r="AT224" s="7">
        <v>45391</v>
      </c>
      <c r="AU224" s="7">
        <v>-82846</v>
      </c>
      <c r="AV224" s="7">
        <v>-601980</v>
      </c>
      <c r="AW224" s="7">
        <v>-168666</v>
      </c>
      <c r="AX224" s="7">
        <v>-125971</v>
      </c>
      <c r="AY224" s="7">
        <v>-95283</v>
      </c>
      <c r="AZ224" s="7">
        <v>49750</v>
      </c>
      <c r="BA224" s="7">
        <v>43804</v>
      </c>
      <c r="BB224" s="8">
        <v>1828754</v>
      </c>
    </row>
  </sheetData>
  <mergeCells count="4">
    <mergeCell ref="A3:G4"/>
    <mergeCell ref="B5:C5"/>
    <mergeCell ref="D5:E5"/>
    <mergeCell ref="F5:G5"/>
  </mergeCells>
  <pageMargins left="0.7" right="0.7" top="0.75" bottom="0.75" header="0.3" footer="0.3"/>
  <pageSetup orientation="portrait" horizontalDpi="0" verticalDpi="0" r:id="rId1"/>
  <headerFooter>
    <oddHeader>&amp;RExh. KTW-4 Walker WP8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2"/>
  <sheetViews>
    <sheetView showGridLines="0" zoomScaleNormal="100" workbookViewId="0">
      <selection activeCell="E18" sqref="E18"/>
    </sheetView>
  </sheetViews>
  <sheetFormatPr defaultRowHeight="12.75" x14ac:dyDescent="0.2"/>
  <cols>
    <col min="1" max="1" width="9.7109375" style="103" customWidth="1"/>
    <col min="2" max="2" width="23" style="103" bestFit="1" customWidth="1"/>
    <col min="3" max="3" width="45.42578125" style="103" bestFit="1" customWidth="1"/>
    <col min="4" max="252" width="8.7109375" style="103"/>
    <col min="253" max="253" width="9.7109375" style="103" customWidth="1"/>
    <col min="254" max="254" width="23" style="103" bestFit="1" customWidth="1"/>
    <col min="255" max="255" width="31.140625" style="103" customWidth="1"/>
    <col min="256" max="508" width="8.7109375" style="103"/>
    <col min="509" max="509" width="9.7109375" style="103" customWidth="1"/>
    <col min="510" max="510" width="23" style="103" bestFit="1" customWidth="1"/>
    <col min="511" max="511" width="31.140625" style="103" customWidth="1"/>
    <col min="512" max="764" width="8.7109375" style="103"/>
    <col min="765" max="765" width="9.7109375" style="103" customWidth="1"/>
    <col min="766" max="766" width="23" style="103" bestFit="1" customWidth="1"/>
    <col min="767" max="767" width="31.140625" style="103" customWidth="1"/>
    <col min="768" max="1020" width="8.7109375" style="103"/>
    <col min="1021" max="1021" width="9.7109375" style="103" customWidth="1"/>
    <col min="1022" max="1022" width="23" style="103" bestFit="1" customWidth="1"/>
    <col min="1023" max="1023" width="31.140625" style="103" customWidth="1"/>
    <col min="1024" max="1276" width="8.7109375" style="103"/>
    <col min="1277" max="1277" width="9.7109375" style="103" customWidth="1"/>
    <col min="1278" max="1278" width="23" style="103" bestFit="1" customWidth="1"/>
    <col min="1279" max="1279" width="31.140625" style="103" customWidth="1"/>
    <col min="1280" max="1532" width="8.7109375" style="103"/>
    <col min="1533" max="1533" width="9.7109375" style="103" customWidth="1"/>
    <col min="1534" max="1534" width="23" style="103" bestFit="1" customWidth="1"/>
    <col min="1535" max="1535" width="31.140625" style="103" customWidth="1"/>
    <col min="1536" max="1788" width="8.7109375" style="103"/>
    <col min="1789" max="1789" width="9.7109375" style="103" customWidth="1"/>
    <col min="1790" max="1790" width="23" style="103" bestFit="1" customWidth="1"/>
    <col min="1791" max="1791" width="31.140625" style="103" customWidth="1"/>
    <col min="1792" max="2044" width="8.7109375" style="103"/>
    <col min="2045" max="2045" width="9.7109375" style="103" customWidth="1"/>
    <col min="2046" max="2046" width="23" style="103" bestFit="1" customWidth="1"/>
    <col min="2047" max="2047" width="31.140625" style="103" customWidth="1"/>
    <col min="2048" max="2300" width="8.7109375" style="103"/>
    <col min="2301" max="2301" width="9.7109375" style="103" customWidth="1"/>
    <col min="2302" max="2302" width="23" style="103" bestFit="1" customWidth="1"/>
    <col min="2303" max="2303" width="31.140625" style="103" customWidth="1"/>
    <col min="2304" max="2556" width="8.7109375" style="103"/>
    <col min="2557" max="2557" width="9.7109375" style="103" customWidth="1"/>
    <col min="2558" max="2558" width="23" style="103" bestFit="1" customWidth="1"/>
    <col min="2559" max="2559" width="31.140625" style="103" customWidth="1"/>
    <col min="2560" max="2812" width="8.7109375" style="103"/>
    <col min="2813" max="2813" width="9.7109375" style="103" customWidth="1"/>
    <col min="2814" max="2814" width="23" style="103" bestFit="1" customWidth="1"/>
    <col min="2815" max="2815" width="31.140625" style="103" customWidth="1"/>
    <col min="2816" max="3068" width="8.7109375" style="103"/>
    <col min="3069" max="3069" width="9.7109375" style="103" customWidth="1"/>
    <col min="3070" max="3070" width="23" style="103" bestFit="1" customWidth="1"/>
    <col min="3071" max="3071" width="31.140625" style="103" customWidth="1"/>
    <col min="3072" max="3324" width="8.7109375" style="103"/>
    <col min="3325" max="3325" width="9.7109375" style="103" customWidth="1"/>
    <col min="3326" max="3326" width="23" style="103" bestFit="1" customWidth="1"/>
    <col min="3327" max="3327" width="31.140625" style="103" customWidth="1"/>
    <col min="3328" max="3580" width="8.7109375" style="103"/>
    <col min="3581" max="3581" width="9.7109375" style="103" customWidth="1"/>
    <col min="3582" max="3582" width="23" style="103" bestFit="1" customWidth="1"/>
    <col min="3583" max="3583" width="31.140625" style="103" customWidth="1"/>
    <col min="3584" max="3836" width="8.7109375" style="103"/>
    <col min="3837" max="3837" width="9.7109375" style="103" customWidth="1"/>
    <col min="3838" max="3838" width="23" style="103" bestFit="1" customWidth="1"/>
    <col min="3839" max="3839" width="31.140625" style="103" customWidth="1"/>
    <col min="3840" max="4092" width="8.7109375" style="103"/>
    <col min="4093" max="4093" width="9.7109375" style="103" customWidth="1"/>
    <col min="4094" max="4094" width="23" style="103" bestFit="1" customWidth="1"/>
    <col min="4095" max="4095" width="31.140625" style="103" customWidth="1"/>
    <col min="4096" max="4348" width="8.7109375" style="103"/>
    <col min="4349" max="4349" width="9.7109375" style="103" customWidth="1"/>
    <col min="4350" max="4350" width="23" style="103" bestFit="1" customWidth="1"/>
    <col min="4351" max="4351" width="31.140625" style="103" customWidth="1"/>
    <col min="4352" max="4604" width="8.7109375" style="103"/>
    <col min="4605" max="4605" width="9.7109375" style="103" customWidth="1"/>
    <col min="4606" max="4606" width="23" style="103" bestFit="1" customWidth="1"/>
    <col min="4607" max="4607" width="31.140625" style="103" customWidth="1"/>
    <col min="4608" max="4860" width="8.7109375" style="103"/>
    <col min="4861" max="4861" width="9.7109375" style="103" customWidth="1"/>
    <col min="4862" max="4862" width="23" style="103" bestFit="1" customWidth="1"/>
    <col min="4863" max="4863" width="31.140625" style="103" customWidth="1"/>
    <col min="4864" max="5116" width="8.7109375" style="103"/>
    <col min="5117" max="5117" width="9.7109375" style="103" customWidth="1"/>
    <col min="5118" max="5118" width="23" style="103" bestFit="1" customWidth="1"/>
    <col min="5119" max="5119" width="31.140625" style="103" customWidth="1"/>
    <col min="5120" max="5372" width="8.7109375" style="103"/>
    <col min="5373" max="5373" width="9.7109375" style="103" customWidth="1"/>
    <col min="5374" max="5374" width="23" style="103" bestFit="1" customWidth="1"/>
    <col min="5375" max="5375" width="31.140625" style="103" customWidth="1"/>
    <col min="5376" max="5628" width="8.7109375" style="103"/>
    <col min="5629" max="5629" width="9.7109375" style="103" customWidth="1"/>
    <col min="5630" max="5630" width="23" style="103" bestFit="1" customWidth="1"/>
    <col min="5631" max="5631" width="31.140625" style="103" customWidth="1"/>
    <col min="5632" max="5884" width="8.7109375" style="103"/>
    <col min="5885" max="5885" width="9.7109375" style="103" customWidth="1"/>
    <col min="5886" max="5886" width="23" style="103" bestFit="1" customWidth="1"/>
    <col min="5887" max="5887" width="31.140625" style="103" customWidth="1"/>
    <col min="5888" max="6140" width="8.7109375" style="103"/>
    <col min="6141" max="6141" width="9.7109375" style="103" customWidth="1"/>
    <col min="6142" max="6142" width="23" style="103" bestFit="1" customWidth="1"/>
    <col min="6143" max="6143" width="31.140625" style="103" customWidth="1"/>
    <col min="6144" max="6396" width="8.7109375" style="103"/>
    <col min="6397" max="6397" width="9.7109375" style="103" customWidth="1"/>
    <col min="6398" max="6398" width="23" style="103" bestFit="1" customWidth="1"/>
    <col min="6399" max="6399" width="31.140625" style="103" customWidth="1"/>
    <col min="6400" max="6652" width="8.7109375" style="103"/>
    <col min="6653" max="6653" width="9.7109375" style="103" customWidth="1"/>
    <col min="6654" max="6654" width="23" style="103" bestFit="1" customWidth="1"/>
    <col min="6655" max="6655" width="31.140625" style="103" customWidth="1"/>
    <col min="6656" max="6908" width="8.7109375" style="103"/>
    <col min="6909" max="6909" width="9.7109375" style="103" customWidth="1"/>
    <col min="6910" max="6910" width="23" style="103" bestFit="1" customWidth="1"/>
    <col min="6911" max="6911" width="31.140625" style="103" customWidth="1"/>
    <col min="6912" max="7164" width="8.7109375" style="103"/>
    <col min="7165" max="7165" width="9.7109375" style="103" customWidth="1"/>
    <col min="7166" max="7166" width="23" style="103" bestFit="1" customWidth="1"/>
    <col min="7167" max="7167" width="31.140625" style="103" customWidth="1"/>
    <col min="7168" max="7420" width="8.7109375" style="103"/>
    <col min="7421" max="7421" width="9.7109375" style="103" customWidth="1"/>
    <col min="7422" max="7422" width="23" style="103" bestFit="1" customWidth="1"/>
    <col min="7423" max="7423" width="31.140625" style="103" customWidth="1"/>
    <col min="7424" max="7676" width="8.7109375" style="103"/>
    <col min="7677" max="7677" width="9.7109375" style="103" customWidth="1"/>
    <col min="7678" max="7678" width="23" style="103" bestFit="1" customWidth="1"/>
    <col min="7679" max="7679" width="31.140625" style="103" customWidth="1"/>
    <col min="7680" max="7932" width="8.7109375" style="103"/>
    <col min="7933" max="7933" width="9.7109375" style="103" customWidth="1"/>
    <col min="7934" max="7934" width="23" style="103" bestFit="1" customWidth="1"/>
    <col min="7935" max="7935" width="31.140625" style="103" customWidth="1"/>
    <col min="7936" max="8188" width="8.7109375" style="103"/>
    <col min="8189" max="8189" width="9.7109375" style="103" customWidth="1"/>
    <col min="8190" max="8190" width="23" style="103" bestFit="1" customWidth="1"/>
    <col min="8191" max="8191" width="31.140625" style="103" customWidth="1"/>
    <col min="8192" max="8444" width="8.7109375" style="103"/>
    <col min="8445" max="8445" width="9.7109375" style="103" customWidth="1"/>
    <col min="8446" max="8446" width="23" style="103" bestFit="1" customWidth="1"/>
    <col min="8447" max="8447" width="31.140625" style="103" customWidth="1"/>
    <col min="8448" max="8700" width="8.7109375" style="103"/>
    <col min="8701" max="8701" width="9.7109375" style="103" customWidth="1"/>
    <col min="8702" max="8702" width="23" style="103" bestFit="1" customWidth="1"/>
    <col min="8703" max="8703" width="31.140625" style="103" customWidth="1"/>
    <col min="8704" max="8956" width="8.7109375" style="103"/>
    <col min="8957" max="8957" width="9.7109375" style="103" customWidth="1"/>
    <col min="8958" max="8958" width="23" style="103" bestFit="1" customWidth="1"/>
    <col min="8959" max="8959" width="31.140625" style="103" customWidth="1"/>
    <col min="8960" max="9212" width="8.7109375" style="103"/>
    <col min="9213" max="9213" width="9.7109375" style="103" customWidth="1"/>
    <col min="9214" max="9214" width="23" style="103" bestFit="1" customWidth="1"/>
    <col min="9215" max="9215" width="31.140625" style="103" customWidth="1"/>
    <col min="9216" max="9468" width="8.7109375" style="103"/>
    <col min="9469" max="9469" width="9.7109375" style="103" customWidth="1"/>
    <col min="9470" max="9470" width="23" style="103" bestFit="1" customWidth="1"/>
    <col min="9471" max="9471" width="31.140625" style="103" customWidth="1"/>
    <col min="9472" max="9724" width="8.7109375" style="103"/>
    <col min="9725" max="9725" width="9.7109375" style="103" customWidth="1"/>
    <col min="9726" max="9726" width="23" style="103" bestFit="1" customWidth="1"/>
    <col min="9727" max="9727" width="31.140625" style="103" customWidth="1"/>
    <col min="9728" max="9980" width="8.7109375" style="103"/>
    <col min="9981" max="9981" width="9.7109375" style="103" customWidth="1"/>
    <col min="9982" max="9982" width="23" style="103" bestFit="1" customWidth="1"/>
    <col min="9983" max="9983" width="31.140625" style="103" customWidth="1"/>
    <col min="9984" max="10236" width="8.7109375" style="103"/>
    <col min="10237" max="10237" width="9.7109375" style="103" customWidth="1"/>
    <col min="10238" max="10238" width="23" style="103" bestFit="1" customWidth="1"/>
    <col min="10239" max="10239" width="31.140625" style="103" customWidth="1"/>
    <col min="10240" max="10492" width="8.7109375" style="103"/>
    <col min="10493" max="10493" width="9.7109375" style="103" customWidth="1"/>
    <col min="10494" max="10494" width="23" style="103" bestFit="1" customWidth="1"/>
    <col min="10495" max="10495" width="31.140625" style="103" customWidth="1"/>
    <col min="10496" max="10748" width="8.7109375" style="103"/>
    <col min="10749" max="10749" width="9.7109375" style="103" customWidth="1"/>
    <col min="10750" max="10750" width="23" style="103" bestFit="1" customWidth="1"/>
    <col min="10751" max="10751" width="31.140625" style="103" customWidth="1"/>
    <col min="10752" max="11004" width="8.7109375" style="103"/>
    <col min="11005" max="11005" width="9.7109375" style="103" customWidth="1"/>
    <col min="11006" max="11006" width="23" style="103" bestFit="1" customWidth="1"/>
    <col min="11007" max="11007" width="31.140625" style="103" customWidth="1"/>
    <col min="11008" max="11260" width="8.7109375" style="103"/>
    <col min="11261" max="11261" width="9.7109375" style="103" customWidth="1"/>
    <col min="11262" max="11262" width="23" style="103" bestFit="1" customWidth="1"/>
    <col min="11263" max="11263" width="31.140625" style="103" customWidth="1"/>
    <col min="11264" max="11516" width="8.7109375" style="103"/>
    <col min="11517" max="11517" width="9.7109375" style="103" customWidth="1"/>
    <col min="11518" max="11518" width="23" style="103" bestFit="1" customWidth="1"/>
    <col min="11519" max="11519" width="31.140625" style="103" customWidth="1"/>
    <col min="11520" max="11772" width="8.7109375" style="103"/>
    <col min="11773" max="11773" width="9.7109375" style="103" customWidth="1"/>
    <col min="11774" max="11774" width="23" style="103" bestFit="1" customWidth="1"/>
    <col min="11775" max="11775" width="31.140625" style="103" customWidth="1"/>
    <col min="11776" max="12028" width="8.7109375" style="103"/>
    <col min="12029" max="12029" width="9.7109375" style="103" customWidth="1"/>
    <col min="12030" max="12030" width="23" style="103" bestFit="1" customWidth="1"/>
    <col min="12031" max="12031" width="31.140625" style="103" customWidth="1"/>
    <col min="12032" max="12284" width="8.7109375" style="103"/>
    <col min="12285" max="12285" width="9.7109375" style="103" customWidth="1"/>
    <col min="12286" max="12286" width="23" style="103" bestFit="1" customWidth="1"/>
    <col min="12287" max="12287" width="31.140625" style="103" customWidth="1"/>
    <col min="12288" max="12540" width="8.7109375" style="103"/>
    <col min="12541" max="12541" width="9.7109375" style="103" customWidth="1"/>
    <col min="12542" max="12542" width="23" style="103" bestFit="1" customWidth="1"/>
    <col min="12543" max="12543" width="31.140625" style="103" customWidth="1"/>
    <col min="12544" max="12796" width="8.7109375" style="103"/>
    <col min="12797" max="12797" width="9.7109375" style="103" customWidth="1"/>
    <col min="12798" max="12798" width="23" style="103" bestFit="1" customWidth="1"/>
    <col min="12799" max="12799" width="31.140625" style="103" customWidth="1"/>
    <col min="12800" max="13052" width="8.7109375" style="103"/>
    <col min="13053" max="13053" width="9.7109375" style="103" customWidth="1"/>
    <col min="13054" max="13054" width="23" style="103" bestFit="1" customWidth="1"/>
    <col min="13055" max="13055" width="31.140625" style="103" customWidth="1"/>
    <col min="13056" max="13308" width="8.7109375" style="103"/>
    <col min="13309" max="13309" width="9.7109375" style="103" customWidth="1"/>
    <col min="13310" max="13310" width="23" style="103" bestFit="1" customWidth="1"/>
    <col min="13311" max="13311" width="31.140625" style="103" customWidth="1"/>
    <col min="13312" max="13564" width="8.7109375" style="103"/>
    <col min="13565" max="13565" width="9.7109375" style="103" customWidth="1"/>
    <col min="13566" max="13566" width="23" style="103" bestFit="1" customWidth="1"/>
    <col min="13567" max="13567" width="31.140625" style="103" customWidth="1"/>
    <col min="13568" max="13820" width="8.7109375" style="103"/>
    <col min="13821" max="13821" width="9.7109375" style="103" customWidth="1"/>
    <col min="13822" max="13822" width="23" style="103" bestFit="1" customWidth="1"/>
    <col min="13823" max="13823" width="31.140625" style="103" customWidth="1"/>
    <col min="13824" max="14076" width="8.7109375" style="103"/>
    <col min="14077" max="14077" width="9.7109375" style="103" customWidth="1"/>
    <col min="14078" max="14078" width="23" style="103" bestFit="1" customWidth="1"/>
    <col min="14079" max="14079" width="31.140625" style="103" customWidth="1"/>
    <col min="14080" max="14332" width="8.7109375" style="103"/>
    <col min="14333" max="14333" width="9.7109375" style="103" customWidth="1"/>
    <col min="14334" max="14334" width="23" style="103" bestFit="1" customWidth="1"/>
    <col min="14335" max="14335" width="31.140625" style="103" customWidth="1"/>
    <col min="14336" max="14588" width="8.7109375" style="103"/>
    <col min="14589" max="14589" width="9.7109375" style="103" customWidth="1"/>
    <col min="14590" max="14590" width="23" style="103" bestFit="1" customWidth="1"/>
    <col min="14591" max="14591" width="31.140625" style="103" customWidth="1"/>
    <col min="14592" max="14844" width="8.7109375" style="103"/>
    <col min="14845" max="14845" width="9.7109375" style="103" customWidth="1"/>
    <col min="14846" max="14846" width="23" style="103" bestFit="1" customWidth="1"/>
    <col min="14847" max="14847" width="31.140625" style="103" customWidth="1"/>
    <col min="14848" max="15100" width="8.7109375" style="103"/>
    <col min="15101" max="15101" width="9.7109375" style="103" customWidth="1"/>
    <col min="15102" max="15102" width="23" style="103" bestFit="1" customWidth="1"/>
    <col min="15103" max="15103" width="31.140625" style="103" customWidth="1"/>
    <col min="15104" max="15356" width="8.7109375" style="103"/>
    <col min="15357" max="15357" width="9.7109375" style="103" customWidth="1"/>
    <col min="15358" max="15358" width="23" style="103" bestFit="1" customWidth="1"/>
    <col min="15359" max="15359" width="31.140625" style="103" customWidth="1"/>
    <col min="15360" max="15612" width="8.7109375" style="103"/>
    <col min="15613" max="15613" width="9.7109375" style="103" customWidth="1"/>
    <col min="15614" max="15614" width="23" style="103" bestFit="1" customWidth="1"/>
    <col min="15615" max="15615" width="31.140625" style="103" customWidth="1"/>
    <col min="15616" max="15868" width="8.7109375" style="103"/>
    <col min="15869" max="15869" width="9.7109375" style="103" customWidth="1"/>
    <col min="15870" max="15870" width="23" style="103" bestFit="1" customWidth="1"/>
    <col min="15871" max="15871" width="31.140625" style="103" customWidth="1"/>
    <col min="15872" max="16124" width="8.7109375" style="103"/>
    <col min="16125" max="16125" width="9.7109375" style="103" customWidth="1"/>
    <col min="16126" max="16126" width="23" style="103" bestFit="1" customWidth="1"/>
    <col min="16127" max="16127" width="31.140625" style="103" customWidth="1"/>
    <col min="16128" max="16384" width="8.7109375" style="103"/>
  </cols>
  <sheetData>
    <row r="1" spans="1:4" x14ac:dyDescent="0.2">
      <c r="A1" s="25" t="s">
        <v>271</v>
      </c>
      <c r="B1" s="25" t="s">
        <v>272</v>
      </c>
      <c r="C1" s="25" t="s">
        <v>273</v>
      </c>
      <c r="D1" s="25" t="s">
        <v>274</v>
      </c>
    </row>
    <row r="2" spans="1:4" x14ac:dyDescent="0.2">
      <c r="A2" s="25" t="s">
        <v>58</v>
      </c>
      <c r="B2" s="25" t="str">
        <f t="shared" ref="B2:B21" si="0">LEFT(A2,4)&amp;MID(A2,6,4)</f>
        <v>487-6260</v>
      </c>
      <c r="C2" s="26" t="s">
        <v>62</v>
      </c>
      <c r="D2" s="25" t="s">
        <v>275</v>
      </c>
    </row>
    <row r="3" spans="1:4" x14ac:dyDescent="0.2">
      <c r="A3" s="25" t="s">
        <v>90</v>
      </c>
      <c r="B3" s="25" t="str">
        <f t="shared" si="0"/>
        <v>488-6030</v>
      </c>
      <c r="C3" s="26" t="s">
        <v>276</v>
      </c>
      <c r="D3" s="25" t="s">
        <v>275</v>
      </c>
    </row>
    <row r="4" spans="1:4" x14ac:dyDescent="0.2">
      <c r="A4" s="25" t="s">
        <v>93</v>
      </c>
      <c r="B4" s="25" t="str">
        <f t="shared" si="0"/>
        <v>488-6165</v>
      </c>
      <c r="C4" s="26" t="s">
        <v>277</v>
      </c>
      <c r="D4" s="25" t="s">
        <v>275</v>
      </c>
    </row>
    <row r="5" spans="1:4" x14ac:dyDescent="0.2">
      <c r="A5" s="25" t="s">
        <v>99</v>
      </c>
      <c r="B5" s="25" t="str">
        <f t="shared" si="0"/>
        <v>488-6400</v>
      </c>
      <c r="C5" s="26" t="s">
        <v>278</v>
      </c>
      <c r="D5" s="25" t="s">
        <v>275</v>
      </c>
    </row>
    <row r="6" spans="1:4" x14ac:dyDescent="0.2">
      <c r="A6" s="25" t="s">
        <v>102</v>
      </c>
      <c r="B6" s="25" t="str">
        <f t="shared" si="0"/>
        <v>488-6405</v>
      </c>
      <c r="C6" s="26" t="s">
        <v>279</v>
      </c>
      <c r="D6" s="25" t="s">
        <v>275</v>
      </c>
    </row>
    <row r="7" spans="1:4" x14ac:dyDescent="0.2">
      <c r="A7" s="25" t="s">
        <v>105</v>
      </c>
      <c r="B7" s="25" t="str">
        <f t="shared" si="0"/>
        <v>488-6410</v>
      </c>
      <c r="C7" s="26" t="s">
        <v>280</v>
      </c>
      <c r="D7" s="25" t="s">
        <v>275</v>
      </c>
    </row>
    <row r="8" spans="1:4" x14ac:dyDescent="0.2">
      <c r="A8" s="25" t="s">
        <v>108</v>
      </c>
      <c r="B8" s="25" t="str">
        <f t="shared" si="0"/>
        <v>488-6415</v>
      </c>
      <c r="C8" s="26" t="s">
        <v>281</v>
      </c>
      <c r="D8" s="25" t="s">
        <v>275</v>
      </c>
    </row>
    <row r="9" spans="1:4" x14ac:dyDescent="0.2">
      <c r="A9" s="25" t="s">
        <v>117</v>
      </c>
      <c r="B9" s="25" t="str">
        <f t="shared" si="0"/>
        <v>488-6440</v>
      </c>
      <c r="C9" s="26" t="s">
        <v>282</v>
      </c>
      <c r="D9" s="25" t="s">
        <v>275</v>
      </c>
    </row>
    <row r="10" spans="1:4" x14ac:dyDescent="0.2">
      <c r="A10" s="25" t="s">
        <v>120</v>
      </c>
      <c r="B10" s="25" t="str">
        <f t="shared" si="0"/>
        <v>488-6473</v>
      </c>
      <c r="C10" s="26" t="s">
        <v>122</v>
      </c>
      <c r="D10" s="25" t="s">
        <v>275</v>
      </c>
    </row>
    <row r="11" spans="1:4" x14ac:dyDescent="0.2">
      <c r="A11" s="25" t="s">
        <v>283</v>
      </c>
      <c r="B11" s="25" t="str">
        <f t="shared" si="0"/>
        <v>495-6062</v>
      </c>
      <c r="C11" s="26" t="s">
        <v>284</v>
      </c>
      <c r="D11" s="25" t="s">
        <v>285</v>
      </c>
    </row>
    <row r="12" spans="1:4" x14ac:dyDescent="0.2">
      <c r="A12" s="25" t="s">
        <v>198</v>
      </c>
      <c r="B12" s="25" t="str">
        <f t="shared" si="0"/>
        <v>495-6063</v>
      </c>
      <c r="C12" s="26" t="s">
        <v>200</v>
      </c>
      <c r="D12" s="25" t="s">
        <v>285</v>
      </c>
    </row>
    <row r="13" spans="1:4" x14ac:dyDescent="0.2">
      <c r="A13" s="25" t="s">
        <v>201</v>
      </c>
      <c r="B13" s="25" t="str">
        <f t="shared" si="0"/>
        <v>495-6064</v>
      </c>
      <c r="C13" s="26" t="s">
        <v>286</v>
      </c>
      <c r="D13" s="25" t="s">
        <v>285</v>
      </c>
    </row>
    <row r="14" spans="1:4" x14ac:dyDescent="0.2">
      <c r="A14" s="25" t="s">
        <v>220</v>
      </c>
      <c r="B14" s="25" t="str">
        <f t="shared" si="0"/>
        <v>495-6080</v>
      </c>
      <c r="C14" s="26" t="s">
        <v>222</v>
      </c>
      <c r="D14" s="25" t="s">
        <v>285</v>
      </c>
    </row>
    <row r="15" spans="1:4" x14ac:dyDescent="0.2">
      <c r="A15" s="25" t="s">
        <v>207</v>
      </c>
      <c r="B15" s="25" t="str">
        <f t="shared" si="0"/>
        <v>495-6233</v>
      </c>
      <c r="C15" s="26" t="s">
        <v>287</v>
      </c>
      <c r="D15" s="25" t="s">
        <v>285</v>
      </c>
    </row>
    <row r="16" spans="1:4" x14ac:dyDescent="0.2">
      <c r="A16" s="25" t="s">
        <v>174</v>
      </c>
      <c r="B16" s="25" t="str">
        <f t="shared" si="0"/>
        <v>495-6300</v>
      </c>
      <c r="C16" s="26" t="s">
        <v>98</v>
      </c>
      <c r="D16" s="25" t="s">
        <v>275</v>
      </c>
    </row>
    <row r="17" spans="1:4" x14ac:dyDescent="0.2">
      <c r="A17" s="25" t="s">
        <v>213</v>
      </c>
      <c r="B17" s="25" t="str">
        <f t="shared" si="0"/>
        <v>495-6374</v>
      </c>
      <c r="C17" s="26" t="s">
        <v>288</v>
      </c>
      <c r="D17" s="25" t="s">
        <v>285</v>
      </c>
    </row>
    <row r="18" spans="1:4" x14ac:dyDescent="0.2">
      <c r="A18" s="25" t="s">
        <v>179</v>
      </c>
      <c r="B18" s="25" t="str">
        <f t="shared" si="0"/>
        <v>495-6375</v>
      </c>
      <c r="C18" s="26" t="s">
        <v>181</v>
      </c>
      <c r="D18" s="25" t="s">
        <v>275</v>
      </c>
    </row>
    <row r="19" spans="1:4" x14ac:dyDescent="0.2">
      <c r="A19" s="25" t="s">
        <v>216</v>
      </c>
      <c r="B19" s="25" t="str">
        <f t="shared" si="0"/>
        <v>495-6393</v>
      </c>
      <c r="C19" s="26" t="s">
        <v>289</v>
      </c>
      <c r="D19" s="25" t="s">
        <v>275</v>
      </c>
    </row>
    <row r="20" spans="1:4" ht="15" x14ac:dyDescent="0.25">
      <c r="A20" s="25" t="s">
        <v>185</v>
      </c>
      <c r="B20" s="25" t="str">
        <f t="shared" si="0"/>
        <v>495-6525</v>
      </c>
      <c r="C20" s="104" t="s">
        <v>186</v>
      </c>
      <c r="D20" s="25" t="s">
        <v>275</v>
      </c>
    </row>
    <row r="21" spans="1:4" ht="15" x14ac:dyDescent="0.25">
      <c r="A21" s="25" t="s">
        <v>188</v>
      </c>
      <c r="B21" s="25" t="str">
        <f t="shared" si="0"/>
        <v>495-6530</v>
      </c>
      <c r="C21" s="104" t="s">
        <v>189</v>
      </c>
      <c r="D21" s="25" t="s">
        <v>275</v>
      </c>
    </row>
    <row r="22" spans="1:4" x14ac:dyDescent="0.2">
      <c r="A22" s="25" t="s">
        <v>129</v>
      </c>
      <c r="B22" s="25" t="s">
        <v>290</v>
      </c>
      <c r="C22" s="27" t="s">
        <v>113</v>
      </c>
      <c r="D22" s="25" t="s">
        <v>275</v>
      </c>
    </row>
    <row r="23" spans="1:4" x14ac:dyDescent="0.2">
      <c r="A23" s="25" t="s">
        <v>195</v>
      </c>
      <c r="B23" s="28" t="s">
        <v>291</v>
      </c>
      <c r="C23" s="29" t="s">
        <v>292</v>
      </c>
      <c r="D23" s="25" t="s">
        <v>285</v>
      </c>
    </row>
    <row r="24" spans="1:4" x14ac:dyDescent="0.2">
      <c r="A24" s="25" t="s">
        <v>167</v>
      </c>
      <c r="B24" s="30" t="s">
        <v>293</v>
      </c>
      <c r="C24" s="27" t="s">
        <v>171</v>
      </c>
      <c r="D24" s="25" t="s">
        <v>285</v>
      </c>
    </row>
    <row r="25" spans="1:4" x14ac:dyDescent="0.2">
      <c r="A25" s="31" t="s">
        <v>182</v>
      </c>
      <c r="B25" s="31"/>
      <c r="C25" s="32" t="s">
        <v>183</v>
      </c>
      <c r="D25" s="25" t="s">
        <v>275</v>
      </c>
    </row>
    <row r="26" spans="1:4" x14ac:dyDescent="0.2">
      <c r="A26" s="33" t="s">
        <v>223</v>
      </c>
      <c r="B26" s="33"/>
      <c r="C26" s="34" t="s">
        <v>224</v>
      </c>
      <c r="D26" s="25" t="s">
        <v>285</v>
      </c>
    </row>
    <row r="27" spans="1:4" x14ac:dyDescent="0.2">
      <c r="A27" s="31" t="s">
        <v>188</v>
      </c>
      <c r="B27" s="31"/>
      <c r="C27" s="32" t="s">
        <v>294</v>
      </c>
      <c r="D27" s="25" t="s">
        <v>275</v>
      </c>
    </row>
    <row r="28" spans="1:4" x14ac:dyDescent="0.2">
      <c r="A28" s="31" t="s">
        <v>295</v>
      </c>
      <c r="B28" s="31"/>
      <c r="C28" s="32" t="s">
        <v>296</v>
      </c>
      <c r="D28" s="25" t="s">
        <v>275</v>
      </c>
    </row>
    <row r="29" spans="1:4" ht="15" x14ac:dyDescent="0.25">
      <c r="A29" s="105" t="s">
        <v>238</v>
      </c>
      <c r="B29" s="31"/>
      <c r="C29" s="104" t="s">
        <v>239</v>
      </c>
      <c r="D29" s="35" t="s">
        <v>275</v>
      </c>
    </row>
    <row r="30" spans="1:4" x14ac:dyDescent="0.2">
      <c r="A30" s="35" t="s">
        <v>297</v>
      </c>
      <c r="B30" s="36"/>
      <c r="C30" s="37" t="s">
        <v>298</v>
      </c>
      <c r="D30" s="35" t="s">
        <v>275</v>
      </c>
    </row>
    <row r="31" spans="1:4" x14ac:dyDescent="0.2">
      <c r="A31" s="25" t="s">
        <v>299</v>
      </c>
      <c r="B31" s="33"/>
      <c r="C31" s="34" t="s">
        <v>300</v>
      </c>
      <c r="D31" s="25" t="s">
        <v>285</v>
      </c>
    </row>
    <row r="32" spans="1:4" x14ac:dyDescent="0.2">
      <c r="A32" s="25" t="s">
        <v>301</v>
      </c>
      <c r="B32" s="33"/>
      <c r="C32" s="34" t="s">
        <v>302</v>
      </c>
      <c r="D32" s="25" t="s">
        <v>285</v>
      </c>
    </row>
    <row r="33" spans="1:4" x14ac:dyDescent="0.2">
      <c r="A33" s="25" t="s">
        <v>96</v>
      </c>
      <c r="B33" s="33"/>
      <c r="C33" s="34" t="s">
        <v>303</v>
      </c>
      <c r="D33" s="25" t="s">
        <v>275</v>
      </c>
    </row>
    <row r="34" spans="1:4" x14ac:dyDescent="0.2">
      <c r="A34" s="25" t="s">
        <v>304</v>
      </c>
      <c r="B34" s="33"/>
      <c r="C34" s="34" t="s">
        <v>305</v>
      </c>
      <c r="D34" s="25" t="s">
        <v>285</v>
      </c>
    </row>
    <row r="35" spans="1:4" x14ac:dyDescent="0.2">
      <c r="A35" s="25" t="s">
        <v>226</v>
      </c>
      <c r="B35" s="33"/>
      <c r="C35" s="34" t="s">
        <v>227</v>
      </c>
      <c r="D35" s="25" t="s">
        <v>285</v>
      </c>
    </row>
    <row r="36" spans="1:4" x14ac:dyDescent="0.2">
      <c r="A36" s="106" t="s">
        <v>111</v>
      </c>
      <c r="B36" s="33"/>
      <c r="C36" s="34" t="s">
        <v>306</v>
      </c>
      <c r="D36" s="25" t="s">
        <v>275</v>
      </c>
    </row>
    <row r="37" spans="1:4" x14ac:dyDescent="0.2">
      <c r="A37" s="106" t="s">
        <v>114</v>
      </c>
      <c r="B37" s="33"/>
      <c r="C37" s="34" t="s">
        <v>307</v>
      </c>
      <c r="D37" s="25" t="s">
        <v>275</v>
      </c>
    </row>
    <row r="38" spans="1:4" x14ac:dyDescent="0.2">
      <c r="A38" s="106" t="s">
        <v>308</v>
      </c>
      <c r="B38" s="33"/>
      <c r="C38" s="34" t="s">
        <v>309</v>
      </c>
      <c r="D38" s="25" t="s">
        <v>285</v>
      </c>
    </row>
    <row r="39" spans="1:4" x14ac:dyDescent="0.2">
      <c r="A39" s="106" t="s">
        <v>310</v>
      </c>
      <c r="B39" s="33"/>
      <c r="C39" s="34" t="s">
        <v>311</v>
      </c>
      <c r="D39" s="25" t="s">
        <v>285</v>
      </c>
    </row>
    <row r="40" spans="1:4" x14ac:dyDescent="0.2">
      <c r="A40" s="106" t="s">
        <v>299</v>
      </c>
      <c r="B40" s="106"/>
      <c r="C40" s="106" t="s">
        <v>312</v>
      </c>
      <c r="D40" s="25" t="s">
        <v>285</v>
      </c>
    </row>
    <row r="41" spans="1:4" x14ac:dyDescent="0.2">
      <c r="A41" s="106" t="s">
        <v>313</v>
      </c>
      <c r="B41" s="106"/>
      <c r="C41" s="106" t="s">
        <v>314</v>
      </c>
      <c r="D41" s="25" t="s">
        <v>285</v>
      </c>
    </row>
    <row r="42" spans="1:4" x14ac:dyDescent="0.2">
      <c r="A42" s="106" t="s">
        <v>315</v>
      </c>
      <c r="B42" s="106"/>
      <c r="C42" s="106" t="s">
        <v>316</v>
      </c>
      <c r="D42" s="25" t="s">
        <v>285</v>
      </c>
    </row>
    <row r="43" spans="1:4" x14ac:dyDescent="0.2">
      <c r="A43" s="25" t="s">
        <v>317</v>
      </c>
      <c r="B43" s="33"/>
      <c r="C43" s="106" t="s">
        <v>318</v>
      </c>
      <c r="D43" s="25" t="s">
        <v>285</v>
      </c>
    </row>
    <row r="44" spans="1:4" x14ac:dyDescent="0.2">
      <c r="A44" s="25" t="s">
        <v>210</v>
      </c>
      <c r="B44" s="33"/>
      <c r="C44" s="106" t="s">
        <v>211</v>
      </c>
      <c r="D44" s="25" t="s">
        <v>285</v>
      </c>
    </row>
    <row r="45" spans="1:4" x14ac:dyDescent="0.2">
      <c r="A45" s="25" t="s">
        <v>204</v>
      </c>
      <c r="B45" s="33"/>
      <c r="C45" s="106" t="s">
        <v>319</v>
      </c>
      <c r="D45" s="25" t="s">
        <v>285</v>
      </c>
    </row>
    <row r="46" spans="1:4" ht="15" x14ac:dyDescent="0.2">
      <c r="A46" s="35" t="s">
        <v>179</v>
      </c>
      <c r="B46" s="36"/>
      <c r="C46" s="107" t="s">
        <v>180</v>
      </c>
      <c r="D46" s="35" t="s">
        <v>275</v>
      </c>
    </row>
    <row r="47" spans="1:4" x14ac:dyDescent="0.2">
      <c r="A47" s="25" t="s">
        <v>84</v>
      </c>
      <c r="B47" s="33"/>
      <c r="C47" s="106" t="s">
        <v>85</v>
      </c>
      <c r="D47" s="25" t="s">
        <v>275</v>
      </c>
    </row>
    <row r="48" spans="1:4" x14ac:dyDescent="0.2">
      <c r="A48" s="25" t="s">
        <v>87</v>
      </c>
      <c r="B48" s="33"/>
      <c r="C48" s="106" t="s">
        <v>88</v>
      </c>
      <c r="D48" s="25" t="s">
        <v>275</v>
      </c>
    </row>
    <row r="49" spans="1:4" x14ac:dyDescent="0.2">
      <c r="A49" s="25" t="s">
        <v>249</v>
      </c>
      <c r="B49" s="33"/>
      <c r="C49" s="106" t="s">
        <v>250</v>
      </c>
      <c r="D49" s="25" t="s">
        <v>285</v>
      </c>
    </row>
    <row r="50" spans="1:4" x14ac:dyDescent="0.2">
      <c r="A50" s="25" t="s">
        <v>124</v>
      </c>
      <c r="B50" s="33"/>
      <c r="C50" s="106" t="s">
        <v>125</v>
      </c>
      <c r="D50" s="25" t="s">
        <v>275</v>
      </c>
    </row>
    <row r="51" spans="1:4" x14ac:dyDescent="0.2">
      <c r="A51" s="25" t="s">
        <v>176</v>
      </c>
      <c r="B51" s="33"/>
      <c r="C51" s="106" t="s">
        <v>177</v>
      </c>
      <c r="D51" s="25" t="s">
        <v>275</v>
      </c>
    </row>
    <row r="52" spans="1:4" ht="15" x14ac:dyDescent="0.25">
      <c r="A52" s="106" t="s">
        <v>96</v>
      </c>
      <c r="B52" s="36"/>
      <c r="C52" s="108" t="s">
        <v>97</v>
      </c>
      <c r="D52" s="35" t="s">
        <v>275</v>
      </c>
    </row>
    <row r="53" spans="1:4" x14ac:dyDescent="0.2">
      <c r="A53" s="106" t="s">
        <v>138</v>
      </c>
      <c r="B53" s="36"/>
      <c r="C53" s="109" t="s">
        <v>139</v>
      </c>
      <c r="D53" s="36" t="s">
        <v>285</v>
      </c>
    </row>
    <row r="54" spans="1:4" x14ac:dyDescent="0.2">
      <c r="A54" s="106" t="s">
        <v>229</v>
      </c>
      <c r="B54" s="36"/>
      <c r="C54" s="109" t="s">
        <v>230</v>
      </c>
      <c r="D54" s="36" t="s">
        <v>285</v>
      </c>
    </row>
    <row r="55" spans="1:4" x14ac:dyDescent="0.2">
      <c r="A55" s="106" t="s">
        <v>246</v>
      </c>
      <c r="B55" s="110"/>
      <c r="C55" s="109" t="s">
        <v>247</v>
      </c>
      <c r="D55" s="36" t="s">
        <v>285</v>
      </c>
    </row>
    <row r="56" spans="1:4" ht="15" x14ac:dyDescent="0.25">
      <c r="A56" s="106"/>
      <c r="B56" s="36"/>
      <c r="C56" s="111"/>
      <c r="D56" s="36"/>
    </row>
    <row r="57" spans="1:4" x14ac:dyDescent="0.2">
      <c r="A57" s="25"/>
      <c r="B57" s="33"/>
      <c r="C57" s="33"/>
      <c r="D57" s="25"/>
    </row>
    <row r="58" spans="1:4" x14ac:dyDescent="0.2">
      <c r="A58" s="38">
        <v>81150</v>
      </c>
      <c r="B58" s="25" t="s">
        <v>68</v>
      </c>
      <c r="C58" s="39" t="s">
        <v>320</v>
      </c>
      <c r="D58" s="25"/>
    </row>
    <row r="59" spans="1:4" x14ac:dyDescent="0.2">
      <c r="A59" s="38">
        <v>81190</v>
      </c>
      <c r="B59" s="25" t="s">
        <v>74</v>
      </c>
      <c r="C59" s="39" t="s">
        <v>320</v>
      </c>
      <c r="D59" s="25"/>
    </row>
    <row r="60" spans="1:4" x14ac:dyDescent="0.2">
      <c r="A60" s="38">
        <v>81195</v>
      </c>
      <c r="B60" s="25" t="s">
        <v>76</v>
      </c>
      <c r="C60" s="39" t="s">
        <v>320</v>
      </c>
      <c r="D60" s="25"/>
    </row>
    <row r="61" spans="1:4" x14ac:dyDescent="0.2">
      <c r="A61" s="38">
        <v>81160</v>
      </c>
      <c r="B61" s="25" t="s">
        <v>70</v>
      </c>
      <c r="C61" s="39" t="s">
        <v>320</v>
      </c>
      <c r="D61" s="25"/>
    </row>
    <row r="62" spans="1:4" x14ac:dyDescent="0.2">
      <c r="A62" s="38">
        <v>81120</v>
      </c>
      <c r="B62" s="25" t="s">
        <v>64</v>
      </c>
      <c r="C62" s="39" t="s">
        <v>320</v>
      </c>
      <c r="D62" s="25"/>
    </row>
    <row r="63" spans="1:4" x14ac:dyDescent="0.2">
      <c r="A63" s="38">
        <v>81110</v>
      </c>
      <c r="B63" s="25" t="s">
        <v>57</v>
      </c>
      <c r="C63" s="39" t="s">
        <v>320</v>
      </c>
      <c r="D63" s="25"/>
    </row>
    <row r="64" spans="1:4" x14ac:dyDescent="0.2">
      <c r="A64" s="38">
        <v>81140</v>
      </c>
      <c r="B64" s="25" t="s">
        <v>66</v>
      </c>
      <c r="C64" s="39" t="s">
        <v>320</v>
      </c>
      <c r="D64" s="25"/>
    </row>
    <row r="65" spans="1:5" x14ac:dyDescent="0.2">
      <c r="A65" s="38">
        <v>81170</v>
      </c>
      <c r="B65" s="25" t="s">
        <v>72</v>
      </c>
      <c r="C65" s="39" t="s">
        <v>320</v>
      </c>
      <c r="D65" s="25"/>
    </row>
    <row r="66" spans="1:5" x14ac:dyDescent="0.2">
      <c r="A66" s="38">
        <v>82280</v>
      </c>
      <c r="B66" s="25" t="s">
        <v>80</v>
      </c>
      <c r="C66" s="39" t="s">
        <v>321</v>
      </c>
      <c r="D66" s="33"/>
      <c r="E66" s="112"/>
    </row>
    <row r="67" spans="1:5" x14ac:dyDescent="0.2">
      <c r="A67" s="38">
        <v>82230</v>
      </c>
      <c r="B67" s="25" t="s">
        <v>78</v>
      </c>
      <c r="C67" s="39" t="s">
        <v>321</v>
      </c>
      <c r="D67" s="113"/>
      <c r="E67" s="114"/>
    </row>
    <row r="68" spans="1:5" x14ac:dyDescent="0.2">
      <c r="A68" s="38">
        <v>81199</v>
      </c>
      <c r="B68" s="25" t="s">
        <v>194</v>
      </c>
      <c r="C68" s="25" t="s">
        <v>320</v>
      </c>
      <c r="D68" s="25"/>
    </row>
    <row r="69" spans="1:5" x14ac:dyDescent="0.2">
      <c r="A69" s="38">
        <v>82299</v>
      </c>
      <c r="B69" s="25" t="s">
        <v>194</v>
      </c>
      <c r="C69" s="40" t="s">
        <v>321</v>
      </c>
      <c r="D69" s="25"/>
    </row>
    <row r="70" spans="1:5" ht="15" x14ac:dyDescent="0.25">
      <c r="A70" s="115">
        <v>83010</v>
      </c>
      <c r="B70" s="105" t="s">
        <v>134</v>
      </c>
      <c r="C70" s="39" t="s">
        <v>320</v>
      </c>
      <c r="D70" s="25"/>
    </row>
    <row r="71" spans="1:5" x14ac:dyDescent="0.2">
      <c r="A71" s="116">
        <v>16190</v>
      </c>
      <c r="B71" s="117" t="s">
        <v>322</v>
      </c>
      <c r="C71" s="117" t="s">
        <v>320</v>
      </c>
    </row>
    <row r="72" spans="1:5" x14ac:dyDescent="0.2">
      <c r="A72" s="118">
        <v>11528</v>
      </c>
      <c r="B72" s="103" t="s">
        <v>137</v>
      </c>
      <c r="C72" s="103" t="s">
        <v>321</v>
      </c>
    </row>
  </sheetData>
  <pageMargins left="0.7" right="0.7" top="0.75" bottom="0.75" header="0.3" footer="0.3"/>
  <pageSetup orientation="portrait" horizontalDpi="0" verticalDpi="0" r:id="rId1"/>
  <headerFooter>
    <oddHeader>&amp;RExh. KTW-4 Walker WP8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C3FDA-D426-4008-AED2-04ED79E0CFA5}">
  <dimension ref="A3:BD83"/>
  <sheetViews>
    <sheetView showGridLines="0" zoomScaleNormal="100" workbookViewId="0">
      <pane xSplit="1" ySplit="3" topLeftCell="AR4" activePane="bottomRight" state="frozen"/>
      <selection pane="topRight" activeCell="B1" sqref="B1"/>
      <selection pane="bottomLeft" activeCell="A4" sqref="A4"/>
      <selection pane="bottomRight" activeCell="AY49" sqref="AY49"/>
    </sheetView>
  </sheetViews>
  <sheetFormatPr defaultRowHeight="15" x14ac:dyDescent="0.25"/>
  <cols>
    <col min="1" max="1" width="49.140625" bestFit="1" customWidth="1"/>
    <col min="2" max="2" width="14.7109375" bestFit="1" customWidth="1"/>
    <col min="3" max="3" width="14.5703125" bestFit="1" customWidth="1"/>
    <col min="4" max="4" width="15.5703125" bestFit="1" customWidth="1"/>
    <col min="5" max="5" width="15" bestFit="1" customWidth="1"/>
    <col min="6" max="6" width="15.5703125" bestFit="1" customWidth="1"/>
    <col min="7" max="7" width="14.85546875" bestFit="1" customWidth="1"/>
    <col min="8" max="8" width="14.42578125" bestFit="1" customWidth="1"/>
    <col min="9" max="9" width="15.42578125" bestFit="1" customWidth="1"/>
    <col min="10" max="10" width="14.5703125" bestFit="1" customWidth="1"/>
    <col min="11" max="11" width="15.140625" bestFit="1" customWidth="1"/>
    <col min="12" max="12" width="15.42578125" bestFit="1" customWidth="1"/>
    <col min="13" max="13" width="15" bestFit="1" customWidth="1"/>
    <col min="14" max="14" width="14.7109375" bestFit="1" customWidth="1"/>
    <col min="15" max="15" width="14.5703125" bestFit="1" customWidth="1"/>
    <col min="16" max="16" width="15.5703125" bestFit="1" customWidth="1"/>
    <col min="17" max="17" width="15" bestFit="1" customWidth="1"/>
    <col min="18" max="18" width="15.5703125" bestFit="1" customWidth="1"/>
    <col min="19" max="19" width="14.85546875" bestFit="1" customWidth="1"/>
    <col min="20" max="20" width="14.42578125" bestFit="1" customWidth="1"/>
    <col min="21" max="21" width="15.42578125" bestFit="1" customWidth="1"/>
    <col min="22" max="22" width="14.5703125" bestFit="1" customWidth="1"/>
    <col min="23" max="23" width="15.140625" bestFit="1" customWidth="1"/>
    <col min="24" max="24" width="15.42578125" bestFit="1" customWidth="1"/>
    <col min="25" max="25" width="15" bestFit="1" customWidth="1"/>
    <col min="26" max="26" width="14.7109375" bestFit="1" customWidth="1"/>
    <col min="27" max="27" width="14.5703125" bestFit="1" customWidth="1"/>
    <col min="28" max="28" width="15.5703125" bestFit="1" customWidth="1"/>
    <col min="29" max="29" width="15" bestFit="1" customWidth="1"/>
    <col min="30" max="30" width="15.5703125" bestFit="1" customWidth="1"/>
    <col min="31" max="31" width="14.85546875" bestFit="1" customWidth="1"/>
    <col min="32" max="32" width="14.42578125" bestFit="1" customWidth="1"/>
    <col min="33" max="33" width="15.42578125" bestFit="1" customWidth="1"/>
    <col min="34" max="34" width="14.5703125" bestFit="1" customWidth="1"/>
    <col min="35" max="35" width="15.140625" bestFit="1" customWidth="1"/>
    <col min="36" max="36" width="15.42578125" bestFit="1" customWidth="1"/>
    <col min="37" max="37" width="15" bestFit="1" customWidth="1"/>
    <col min="38" max="38" width="14.7109375" bestFit="1" customWidth="1"/>
    <col min="39" max="39" width="14.5703125" bestFit="1" customWidth="1"/>
    <col min="40" max="40" width="15.5703125" bestFit="1" customWidth="1"/>
    <col min="41" max="41" width="15" bestFit="1" customWidth="1"/>
    <col min="42" max="42" width="15.5703125" bestFit="1" customWidth="1"/>
    <col min="43" max="43" width="14.85546875" bestFit="1" customWidth="1"/>
    <col min="44" max="44" width="14.42578125" bestFit="1" customWidth="1"/>
    <col min="45" max="45" width="15.42578125" bestFit="1" customWidth="1"/>
    <col min="46" max="46" width="21.85546875" bestFit="1" customWidth="1"/>
    <col min="47" max="49" width="13.140625" bestFit="1" customWidth="1"/>
    <col min="50" max="50" width="5.5703125" customWidth="1"/>
    <col min="51" max="51" width="40.7109375" bestFit="1" customWidth="1"/>
    <col min="52" max="54" width="13.28515625" bestFit="1" customWidth="1"/>
    <col min="55" max="55" width="11.28515625" bestFit="1" customWidth="1"/>
    <col min="56" max="56" width="25" bestFit="1" customWidth="1"/>
  </cols>
  <sheetData>
    <row r="3" spans="1:50" x14ac:dyDescent="0.25">
      <c r="A3" s="49" t="s">
        <v>326</v>
      </c>
      <c r="B3" t="s">
        <v>328</v>
      </c>
      <c r="C3" t="s">
        <v>329</v>
      </c>
      <c r="D3" t="s">
        <v>330</v>
      </c>
      <c r="E3" t="s">
        <v>331</v>
      </c>
      <c r="F3" t="s">
        <v>332</v>
      </c>
      <c r="G3" t="s">
        <v>333</v>
      </c>
      <c r="H3" t="s">
        <v>334</v>
      </c>
      <c r="I3" t="s">
        <v>335</v>
      </c>
      <c r="J3" t="s">
        <v>336</v>
      </c>
      <c r="K3" t="s">
        <v>337</v>
      </c>
      <c r="L3" t="s">
        <v>338</v>
      </c>
      <c r="M3" t="s">
        <v>339</v>
      </c>
      <c r="N3" t="s">
        <v>340</v>
      </c>
      <c r="O3" t="s">
        <v>341</v>
      </c>
      <c r="P3" t="s">
        <v>342</v>
      </c>
      <c r="Q3" t="s">
        <v>343</v>
      </c>
      <c r="R3" t="s">
        <v>344</v>
      </c>
      <c r="S3" t="s">
        <v>345</v>
      </c>
      <c r="T3" t="s">
        <v>346</v>
      </c>
      <c r="U3" t="s">
        <v>347</v>
      </c>
      <c r="V3" t="s">
        <v>348</v>
      </c>
      <c r="W3" t="s">
        <v>349</v>
      </c>
      <c r="X3" t="s">
        <v>350</v>
      </c>
      <c r="Y3" t="s">
        <v>351</v>
      </c>
      <c r="Z3" t="s">
        <v>352</v>
      </c>
      <c r="AA3" t="s">
        <v>353</v>
      </c>
      <c r="AB3" t="s">
        <v>354</v>
      </c>
      <c r="AC3" t="s">
        <v>355</v>
      </c>
      <c r="AD3" t="s">
        <v>356</v>
      </c>
      <c r="AE3" t="s">
        <v>357</v>
      </c>
      <c r="AF3" t="s">
        <v>358</v>
      </c>
      <c r="AG3" t="s">
        <v>359</v>
      </c>
      <c r="AH3" t="s">
        <v>360</v>
      </c>
      <c r="AI3" t="s">
        <v>361</v>
      </c>
      <c r="AJ3" t="s">
        <v>362</v>
      </c>
      <c r="AK3" t="s">
        <v>363</v>
      </c>
      <c r="AL3" t="s">
        <v>364</v>
      </c>
      <c r="AM3" t="s">
        <v>365</v>
      </c>
      <c r="AN3" t="s">
        <v>366</v>
      </c>
      <c r="AO3" t="s">
        <v>367</v>
      </c>
      <c r="AP3" t="s">
        <v>368</v>
      </c>
      <c r="AQ3" t="s">
        <v>369</v>
      </c>
      <c r="AR3" t="s">
        <v>370</v>
      </c>
      <c r="AS3" t="s">
        <v>371</v>
      </c>
    </row>
    <row r="4" spans="1:50" x14ac:dyDescent="0.25">
      <c r="A4" s="50" t="s">
        <v>275</v>
      </c>
      <c r="B4" s="53">
        <v>-376838.83999999997</v>
      </c>
      <c r="C4" s="53">
        <v>-511226.37999999995</v>
      </c>
      <c r="D4" s="53">
        <v>-485424.57000000012</v>
      </c>
      <c r="E4" s="53">
        <v>-442195.29</v>
      </c>
      <c r="F4" s="53">
        <v>-388632.55999999994</v>
      </c>
      <c r="G4" s="53">
        <v>-333394.77999999991</v>
      </c>
      <c r="H4" s="53">
        <v>-229426.67999999996</v>
      </c>
      <c r="I4" s="53">
        <v>-193249.92999999996</v>
      </c>
      <c r="J4" s="53">
        <v>-183584.07</v>
      </c>
      <c r="K4" s="53">
        <v>-190595.83</v>
      </c>
      <c r="L4" s="53">
        <v>-226277.08999999994</v>
      </c>
      <c r="M4" s="53">
        <v>-304146.07999999996</v>
      </c>
      <c r="N4" s="53">
        <v>-408418.07</v>
      </c>
      <c r="O4" s="53">
        <v>-472141.14999999991</v>
      </c>
      <c r="P4" s="53">
        <v>-504350.37</v>
      </c>
      <c r="Q4" s="53">
        <v>-439893.63999999996</v>
      </c>
      <c r="R4" s="53">
        <v>-413397.24999999994</v>
      </c>
      <c r="S4" s="53">
        <v>-304815.06000000011</v>
      </c>
      <c r="T4" s="53">
        <v>-237884.35</v>
      </c>
      <c r="U4" s="53">
        <v>-836272.87</v>
      </c>
      <c r="V4" s="53">
        <v>-208378.16999999995</v>
      </c>
      <c r="W4" s="53">
        <v>-1524100.2599999998</v>
      </c>
      <c r="X4" s="53">
        <v>-192861.69</v>
      </c>
      <c r="Y4" s="53">
        <v>-261122.67999999996</v>
      </c>
      <c r="Z4" s="53">
        <v>-411173.36999999994</v>
      </c>
      <c r="AA4" s="53">
        <v>-1176990.7100000002</v>
      </c>
      <c r="AB4" s="53">
        <v>-1835347.0199999998</v>
      </c>
      <c r="AC4" s="53">
        <v>117909.43</v>
      </c>
      <c r="AD4" s="53">
        <v>-394474.69</v>
      </c>
      <c r="AE4" s="53">
        <v>-307662.28000000003</v>
      </c>
      <c r="AF4" s="53">
        <v>-210557.61999999997</v>
      </c>
      <c r="AG4" s="53">
        <v>-184978.61000000002</v>
      </c>
      <c r="AH4" s="53">
        <v>-185247.94999999995</v>
      </c>
      <c r="AI4" s="53">
        <v>-201513.10999999996</v>
      </c>
      <c r="AJ4" s="53">
        <v>-232005.93</v>
      </c>
      <c r="AK4" s="53">
        <v>-353088.38999999996</v>
      </c>
      <c r="AL4" s="53">
        <v>-439630.47</v>
      </c>
      <c r="AM4" s="53">
        <v>-497515.20999999996</v>
      </c>
      <c r="AN4" s="53">
        <v>-285077.15999999992</v>
      </c>
      <c r="AO4" s="53">
        <v>-73186.55</v>
      </c>
      <c r="AP4" s="53">
        <v>-62383.750000000007</v>
      </c>
      <c r="AQ4" s="53">
        <v>-60092</v>
      </c>
      <c r="AR4" s="53">
        <v>-57104.320000000007</v>
      </c>
      <c r="AS4" s="53">
        <v>-57601.93</v>
      </c>
      <c r="AU4" t="s">
        <v>376</v>
      </c>
      <c r="AV4" t="s">
        <v>375</v>
      </c>
      <c r="AW4" t="s">
        <v>374</v>
      </c>
    </row>
    <row r="5" spans="1:50" x14ac:dyDescent="0.25">
      <c r="A5" s="51" t="s">
        <v>320</v>
      </c>
      <c r="B5" s="53">
        <v>-336875.94999999995</v>
      </c>
      <c r="C5" s="53">
        <v>-458078.64999999997</v>
      </c>
      <c r="D5" s="53">
        <v>-432005.08000000007</v>
      </c>
      <c r="E5" s="53">
        <v>-395053.24</v>
      </c>
      <c r="F5" s="53">
        <v>-357194.02999999991</v>
      </c>
      <c r="G5" s="53">
        <v>-307311.59999999998</v>
      </c>
      <c r="H5" s="53">
        <v>-205752.33999999997</v>
      </c>
      <c r="I5" s="53">
        <v>-172343.36</v>
      </c>
      <c r="J5" s="53">
        <v>-163699.32</v>
      </c>
      <c r="K5" s="53">
        <v>-172804.73</v>
      </c>
      <c r="L5" s="53">
        <v>-206796.74999999994</v>
      </c>
      <c r="M5" s="53">
        <v>-280777.84999999992</v>
      </c>
      <c r="N5" s="53">
        <v>-377860.69</v>
      </c>
      <c r="O5" s="53">
        <v>-438909.0199999999</v>
      </c>
      <c r="P5" s="53">
        <v>-471666.44</v>
      </c>
      <c r="Q5" s="53">
        <v>-408804.37999999995</v>
      </c>
      <c r="R5" s="53">
        <v>-381878.57999999996</v>
      </c>
      <c r="S5" s="53">
        <v>-281992.19000000006</v>
      </c>
      <c r="T5" s="53">
        <v>-218158.87</v>
      </c>
      <c r="U5" s="53">
        <v>-817518.07000000007</v>
      </c>
      <c r="V5" s="53">
        <v>-191035.12999999998</v>
      </c>
      <c r="W5" s="53">
        <v>-1465741.2399999998</v>
      </c>
      <c r="X5" s="53">
        <v>-185022.86</v>
      </c>
      <c r="Y5" s="53">
        <v>-238624.68999999997</v>
      </c>
      <c r="Z5" s="53">
        <v>-382335.29</v>
      </c>
      <c r="AA5" s="53">
        <v>-1137799.7900000003</v>
      </c>
      <c r="AB5" s="53">
        <v>-1788383.8399999999</v>
      </c>
      <c r="AC5" s="53">
        <v>150343.63999999998</v>
      </c>
      <c r="AD5" s="53">
        <v>-365734.61</v>
      </c>
      <c r="AE5" s="53">
        <v>-284150.31</v>
      </c>
      <c r="AF5" s="53">
        <v>-189116.84999999998</v>
      </c>
      <c r="AG5" s="53">
        <v>-166377.17000000004</v>
      </c>
      <c r="AH5" s="53">
        <v>-168000.09999999998</v>
      </c>
      <c r="AI5" s="53">
        <v>-190273.66999999998</v>
      </c>
      <c r="AJ5" s="53">
        <v>-219213.81000000003</v>
      </c>
      <c r="AK5" s="53">
        <v>-333007.30999999994</v>
      </c>
      <c r="AL5" s="53">
        <v>-412524.83999999997</v>
      </c>
      <c r="AM5" s="53">
        <v>-468403.87999999995</v>
      </c>
      <c r="AN5" s="53">
        <v>-265617.32999999996</v>
      </c>
      <c r="AO5" s="53">
        <v>-69371.959999999992</v>
      </c>
      <c r="AP5" s="53">
        <v>-59237.440000000002</v>
      </c>
      <c r="AQ5" s="53">
        <v>-55568.43</v>
      </c>
      <c r="AR5" s="53">
        <v>-52904.83</v>
      </c>
      <c r="AS5" s="53">
        <v>-53061.67</v>
      </c>
    </row>
    <row r="6" spans="1:50" x14ac:dyDescent="0.25">
      <c r="A6" s="52" t="s">
        <v>59</v>
      </c>
      <c r="B6" s="53">
        <v>-247084.75</v>
      </c>
      <c r="C6" s="53">
        <v>-328041.22000000003</v>
      </c>
      <c r="D6" s="53">
        <v>-278135.61000000004</v>
      </c>
      <c r="E6" s="53">
        <v>-253096.32000000001</v>
      </c>
      <c r="F6" s="53">
        <v>-218255.31</v>
      </c>
      <c r="G6" s="53">
        <v>-175372.63999999998</v>
      </c>
      <c r="H6" s="53">
        <v>-96037.739999999991</v>
      </c>
      <c r="I6" s="53">
        <v>-80740.689999999988</v>
      </c>
      <c r="J6" s="53">
        <v>-75991.540000000008</v>
      </c>
      <c r="K6" s="53">
        <v>-73098.389999999985</v>
      </c>
      <c r="L6" s="53">
        <v>-103917.33999999998</v>
      </c>
      <c r="M6" s="53">
        <v>-173970.92999999996</v>
      </c>
      <c r="N6" s="53">
        <v>-237267.15000000005</v>
      </c>
      <c r="O6" s="53">
        <v>-290399.68999999994</v>
      </c>
      <c r="P6" s="53">
        <v>-254126.77000000002</v>
      </c>
      <c r="Q6" s="53">
        <v>-245892.06999999995</v>
      </c>
      <c r="R6" s="53">
        <v>-216909.66999999995</v>
      </c>
      <c r="S6" s="53">
        <v>-130900.87000000001</v>
      </c>
      <c r="T6" s="53">
        <v>-76349.619999999981</v>
      </c>
      <c r="U6" s="53">
        <v>-77045.679999999993</v>
      </c>
      <c r="V6" s="53">
        <v>-73075.27</v>
      </c>
      <c r="W6" s="53">
        <v>-71574.699999999983</v>
      </c>
      <c r="X6" s="53">
        <v>-98899.42</v>
      </c>
      <c r="Y6" s="53">
        <v>-154193.23999999996</v>
      </c>
      <c r="Z6" s="53">
        <v>-241529.87999999998</v>
      </c>
      <c r="AA6" s="53">
        <v>-273979.69000000006</v>
      </c>
      <c r="AB6" s="53">
        <v>-256135.11</v>
      </c>
      <c r="AC6" s="53">
        <v>-258753.04</v>
      </c>
      <c r="AD6" s="53">
        <v>-206397.22000000003</v>
      </c>
      <c r="AE6" s="53">
        <v>-145158.41</v>
      </c>
      <c r="AF6" s="53">
        <v>-70057.159999999989</v>
      </c>
      <c r="AG6" s="53">
        <v>-70268.890000000014</v>
      </c>
      <c r="AH6" s="53">
        <v>-67582.89999999998</v>
      </c>
      <c r="AI6" s="53">
        <v>-77994.029999999984</v>
      </c>
      <c r="AJ6" s="53">
        <v>-111647.93000000001</v>
      </c>
      <c r="AK6" s="53">
        <v>-206012.78</v>
      </c>
      <c r="AL6" s="53">
        <v>-266453.5</v>
      </c>
      <c r="AM6" s="53">
        <v>-287780.59999999998</v>
      </c>
      <c r="AN6" s="53">
        <v>-116876.15</v>
      </c>
      <c r="AO6" s="53">
        <v>1366.4499999999998</v>
      </c>
      <c r="AP6" s="53">
        <v>1147.1100000000001</v>
      </c>
      <c r="AQ6" s="53">
        <v>268.55</v>
      </c>
      <c r="AR6" s="53">
        <v>66.95</v>
      </c>
      <c r="AS6" s="53">
        <v>46.24</v>
      </c>
      <c r="AU6" s="53">
        <f>SUM(D6:O6)</f>
        <v>-2056283.35</v>
      </c>
      <c r="AV6" s="53">
        <f>SUM(P6:AA6)</f>
        <v>-1914476.88</v>
      </c>
      <c r="AW6" s="53">
        <f>SUM(AB6:AM6)</f>
        <v>-2024241.5700000003</v>
      </c>
      <c r="AX6" s="53"/>
    </row>
    <row r="7" spans="1:50" x14ac:dyDescent="0.25">
      <c r="A7" s="52" t="s">
        <v>85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>
        <v>-4082.82</v>
      </c>
      <c r="U7" s="53">
        <v>-15279.58</v>
      </c>
      <c r="V7" s="53">
        <v>-860.66</v>
      </c>
      <c r="W7" s="53">
        <v>-860.66</v>
      </c>
      <c r="X7" s="53">
        <v>-860.66</v>
      </c>
      <c r="Y7" s="53">
        <v>-8660.66</v>
      </c>
      <c r="Z7" s="53">
        <v>-860.66</v>
      </c>
      <c r="AA7" s="53">
        <v>-860.66</v>
      </c>
      <c r="AB7" s="53">
        <v>-860.66</v>
      </c>
      <c r="AC7" s="53">
        <v>-860.66</v>
      </c>
      <c r="AD7" s="53">
        <v>-860.66</v>
      </c>
      <c r="AE7" s="53">
        <v>-860.66</v>
      </c>
      <c r="AF7" s="53">
        <v>-860.66</v>
      </c>
      <c r="AG7" s="53">
        <v>-860.66</v>
      </c>
      <c r="AH7" s="53">
        <v>-840.58</v>
      </c>
      <c r="AI7" s="53">
        <v>-944.85</v>
      </c>
      <c r="AJ7" s="53">
        <v>-885.74</v>
      </c>
      <c r="AK7" s="53">
        <v>-842.6</v>
      </c>
      <c r="AL7" s="53">
        <v>-901.66</v>
      </c>
      <c r="AM7" s="53">
        <v>-865.66</v>
      </c>
      <c r="AN7" s="53">
        <v>-865.66</v>
      </c>
      <c r="AO7" s="53">
        <v>-865.66</v>
      </c>
      <c r="AP7" s="53">
        <v>-865.66</v>
      </c>
      <c r="AQ7" s="53">
        <v>-865.66</v>
      </c>
      <c r="AR7" s="53">
        <v>-865.66</v>
      </c>
      <c r="AS7" s="53">
        <v>-865.66</v>
      </c>
      <c r="AU7" s="53">
        <f t="shared" ref="AU7:AU70" si="0">SUM(D7:O7)</f>
        <v>0</v>
      </c>
      <c r="AV7" s="53">
        <f t="shared" ref="AV7:AV70" si="1">SUM(P7:AA7)</f>
        <v>-32326.36</v>
      </c>
      <c r="AW7" s="53">
        <f t="shared" ref="AW7:AW70" si="2">SUM(AB7:AM7)</f>
        <v>-10445.049999999999</v>
      </c>
      <c r="AX7" s="53"/>
    </row>
    <row r="8" spans="1:50" x14ac:dyDescent="0.25">
      <c r="A8" s="52" t="s">
        <v>88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>
        <v>-13251.99</v>
      </c>
      <c r="V8" s="53">
        <v>-3843.75</v>
      </c>
      <c r="W8" s="53"/>
      <c r="X8" s="53">
        <v>-562.5</v>
      </c>
      <c r="Y8" s="53">
        <v>-6172.27</v>
      </c>
      <c r="Z8" s="53">
        <v>4672.2700000000004</v>
      </c>
      <c r="AA8" s="53"/>
      <c r="AB8" s="53"/>
      <c r="AC8" s="53">
        <v>-843.75</v>
      </c>
      <c r="AD8" s="53">
        <v>-562.5</v>
      </c>
      <c r="AE8" s="53"/>
      <c r="AF8" s="53">
        <v>-375</v>
      </c>
      <c r="AG8" s="53">
        <v>-1906.26</v>
      </c>
      <c r="AH8" s="53"/>
      <c r="AI8" s="53">
        <v>-937.5</v>
      </c>
      <c r="AJ8" s="53"/>
      <c r="AK8" s="53">
        <v>-468.75</v>
      </c>
      <c r="AL8" s="53">
        <v>-906.25</v>
      </c>
      <c r="AM8" s="53">
        <v>-2468.75</v>
      </c>
      <c r="AN8" s="53">
        <v>-592.5</v>
      </c>
      <c r="AO8" s="53"/>
      <c r="AP8" s="53"/>
      <c r="AQ8" s="53"/>
      <c r="AR8" s="53"/>
      <c r="AS8" s="53">
        <v>-1083.3599999999999</v>
      </c>
      <c r="AU8" s="53">
        <f t="shared" si="0"/>
        <v>0</v>
      </c>
      <c r="AV8" s="53">
        <f t="shared" si="1"/>
        <v>-19158.239999999998</v>
      </c>
      <c r="AW8" s="53">
        <f t="shared" si="2"/>
        <v>-8468.76</v>
      </c>
      <c r="AX8" s="53"/>
    </row>
    <row r="9" spans="1:50" x14ac:dyDescent="0.25">
      <c r="A9" s="52" t="s">
        <v>91</v>
      </c>
      <c r="B9" s="53">
        <v>-3142.5</v>
      </c>
      <c r="C9" s="53">
        <v>-4512.5</v>
      </c>
      <c r="D9" s="53">
        <v>-4687.5</v>
      </c>
      <c r="E9" s="53">
        <v>-3982.5</v>
      </c>
      <c r="F9" s="53">
        <v>-3847.5</v>
      </c>
      <c r="G9" s="53">
        <v>-3627.5</v>
      </c>
      <c r="H9" s="53">
        <v>-2775</v>
      </c>
      <c r="I9" s="53">
        <v>-2507.5</v>
      </c>
      <c r="J9" s="53">
        <v>-2282.5</v>
      </c>
      <c r="K9" s="53">
        <v>-2245</v>
      </c>
      <c r="L9" s="53">
        <v>-2252.5</v>
      </c>
      <c r="M9" s="53">
        <v>-2587.5</v>
      </c>
      <c r="N9" s="53">
        <v>-3392.5</v>
      </c>
      <c r="O9" s="53">
        <v>-4095</v>
      </c>
      <c r="P9" s="53">
        <v>-3937.5</v>
      </c>
      <c r="Q9" s="53">
        <v>-3432.5</v>
      </c>
      <c r="R9" s="53">
        <v>-3327.5</v>
      </c>
      <c r="S9" s="53">
        <v>-3040</v>
      </c>
      <c r="T9" s="53">
        <v>-2397.5</v>
      </c>
      <c r="U9" s="53">
        <v>-2067.5</v>
      </c>
      <c r="V9" s="53">
        <v>-1865</v>
      </c>
      <c r="W9" s="53">
        <v>-1860</v>
      </c>
      <c r="X9" s="53">
        <v>-1945</v>
      </c>
      <c r="Y9" s="53">
        <v>-2270</v>
      </c>
      <c r="Z9" s="53">
        <v>-2835</v>
      </c>
      <c r="AA9" s="53">
        <v>-3680</v>
      </c>
      <c r="AB9" s="53">
        <v>-3567.5</v>
      </c>
      <c r="AC9" s="53">
        <v>-3160</v>
      </c>
      <c r="AD9" s="53">
        <v>-3265</v>
      </c>
      <c r="AE9" s="53">
        <v>-2682.5</v>
      </c>
      <c r="AF9" s="53">
        <v>-2275</v>
      </c>
      <c r="AG9" s="53">
        <v>-1882.5</v>
      </c>
      <c r="AH9" s="53">
        <v>-1852.5</v>
      </c>
      <c r="AI9" s="53">
        <v>-2007.5</v>
      </c>
      <c r="AJ9" s="53">
        <v>-1842.5</v>
      </c>
      <c r="AK9" s="53">
        <v>-2282.5</v>
      </c>
      <c r="AL9" s="53">
        <v>-2807.5</v>
      </c>
      <c r="AM9" s="53">
        <v>-3297.5</v>
      </c>
      <c r="AN9" s="53">
        <v>-3212.5</v>
      </c>
      <c r="AO9" s="53">
        <v>-1417.5</v>
      </c>
      <c r="AP9" s="53">
        <v>-1022.5</v>
      </c>
      <c r="AQ9" s="53">
        <v>-927.5</v>
      </c>
      <c r="AR9" s="53">
        <v>-1165</v>
      </c>
      <c r="AS9" s="53">
        <v>-1115</v>
      </c>
      <c r="AU9" s="53">
        <f t="shared" si="0"/>
        <v>-38282.5</v>
      </c>
      <c r="AV9" s="53">
        <f t="shared" si="1"/>
        <v>-32657.5</v>
      </c>
      <c r="AW9" s="53">
        <f t="shared" si="2"/>
        <v>-30922.5</v>
      </c>
      <c r="AX9" s="53"/>
    </row>
    <row r="10" spans="1:50" x14ac:dyDescent="0.25">
      <c r="A10" s="52" t="s">
        <v>112</v>
      </c>
      <c r="B10" s="53">
        <v>-18300</v>
      </c>
      <c r="C10" s="53">
        <v>-34300</v>
      </c>
      <c r="D10" s="53">
        <v>-42840</v>
      </c>
      <c r="E10" s="53">
        <v>-33300</v>
      </c>
      <c r="F10" s="53">
        <v>-30400</v>
      </c>
      <c r="G10" s="53">
        <v>-25300</v>
      </c>
      <c r="H10" s="53">
        <v>-17800</v>
      </c>
      <c r="I10" s="53">
        <v>-10600</v>
      </c>
      <c r="J10" s="53">
        <v>-10300</v>
      </c>
      <c r="K10" s="53">
        <v>-16300</v>
      </c>
      <c r="L10" s="53">
        <v>-18900</v>
      </c>
      <c r="M10" s="53">
        <v>-20300</v>
      </c>
      <c r="N10" s="53">
        <v>-30300</v>
      </c>
      <c r="O10" s="53">
        <v>-30600</v>
      </c>
      <c r="P10" s="53">
        <v>-42300</v>
      </c>
      <c r="Q10" s="53">
        <v>-27200</v>
      </c>
      <c r="R10" s="53">
        <v>-27000</v>
      </c>
      <c r="S10" s="53">
        <v>-22400</v>
      </c>
      <c r="T10" s="53">
        <v>-14770</v>
      </c>
      <c r="U10" s="53">
        <v>-10070</v>
      </c>
      <c r="V10" s="53">
        <v>-11700</v>
      </c>
      <c r="W10" s="53">
        <v>-13800</v>
      </c>
      <c r="X10" s="53">
        <v>-13800</v>
      </c>
      <c r="Y10" s="53">
        <v>-18770</v>
      </c>
      <c r="Z10" s="53">
        <v>-29200</v>
      </c>
      <c r="AA10" s="53">
        <v>-32900</v>
      </c>
      <c r="AB10" s="53">
        <v>-40300</v>
      </c>
      <c r="AC10" s="53">
        <v>-30500</v>
      </c>
      <c r="AD10" s="53">
        <v>-29500</v>
      </c>
      <c r="AE10" s="53">
        <v>-20900</v>
      </c>
      <c r="AF10" s="53">
        <v>-15100</v>
      </c>
      <c r="AG10" s="53">
        <v>-9200</v>
      </c>
      <c r="AH10" s="53">
        <v>-10300</v>
      </c>
      <c r="AI10" s="53">
        <v>-14700</v>
      </c>
      <c r="AJ10" s="53">
        <v>-15800</v>
      </c>
      <c r="AK10" s="53">
        <v>-24700</v>
      </c>
      <c r="AL10" s="53">
        <v>-31298</v>
      </c>
      <c r="AM10" s="53">
        <v>-38200</v>
      </c>
      <c r="AN10" s="53">
        <v>-28600</v>
      </c>
      <c r="AO10" s="53">
        <v>-2300</v>
      </c>
      <c r="AP10" s="53">
        <v>-100</v>
      </c>
      <c r="AQ10" s="53">
        <v>-100</v>
      </c>
      <c r="AR10" s="53">
        <v>-100</v>
      </c>
      <c r="AS10" s="53">
        <v>-100</v>
      </c>
      <c r="AU10" s="53">
        <f t="shared" si="0"/>
        <v>-286940</v>
      </c>
      <c r="AV10" s="53">
        <f t="shared" si="1"/>
        <v>-263910</v>
      </c>
      <c r="AW10" s="53">
        <f t="shared" si="2"/>
        <v>-280498</v>
      </c>
      <c r="AX10" s="53"/>
    </row>
    <row r="11" spans="1:50" x14ac:dyDescent="0.25">
      <c r="A11" s="52" t="s">
        <v>94</v>
      </c>
      <c r="B11" s="53">
        <v>-15120</v>
      </c>
      <c r="C11" s="53">
        <v>-31300</v>
      </c>
      <c r="D11" s="53">
        <v>-42640</v>
      </c>
      <c r="E11" s="53">
        <v>-37540</v>
      </c>
      <c r="F11" s="53">
        <v>-38800</v>
      </c>
      <c r="G11" s="53">
        <v>-37660</v>
      </c>
      <c r="H11" s="53">
        <v>-29760</v>
      </c>
      <c r="I11" s="53">
        <v>-23920</v>
      </c>
      <c r="J11" s="53">
        <v>-22020</v>
      </c>
      <c r="K11" s="53">
        <v>-17440</v>
      </c>
      <c r="L11" s="53">
        <v>-15100</v>
      </c>
      <c r="M11" s="53">
        <v>-21260</v>
      </c>
      <c r="N11" s="53">
        <v>-31060</v>
      </c>
      <c r="O11" s="53">
        <v>-35040</v>
      </c>
      <c r="P11" s="53">
        <v>-43795</v>
      </c>
      <c r="Q11" s="53">
        <v>-37860</v>
      </c>
      <c r="R11" s="53">
        <v>-39040</v>
      </c>
      <c r="S11" s="53">
        <v>-39115</v>
      </c>
      <c r="T11" s="53">
        <v>-26680</v>
      </c>
      <c r="U11" s="53">
        <v>-20620</v>
      </c>
      <c r="V11" s="53">
        <v>-19520</v>
      </c>
      <c r="W11" s="53">
        <v>-14780</v>
      </c>
      <c r="X11" s="53">
        <v>-13480</v>
      </c>
      <c r="Y11" s="53">
        <v>-16580</v>
      </c>
      <c r="Z11" s="53">
        <v>-30160</v>
      </c>
      <c r="AA11" s="53">
        <v>-35260</v>
      </c>
      <c r="AB11" s="53">
        <v>-41320</v>
      </c>
      <c r="AC11" s="53">
        <v>-35680</v>
      </c>
      <c r="AD11" s="53">
        <v>-42600</v>
      </c>
      <c r="AE11" s="53">
        <v>-35100</v>
      </c>
      <c r="AF11" s="53">
        <v>-23380</v>
      </c>
      <c r="AG11" s="53">
        <v>-18780</v>
      </c>
      <c r="AH11" s="53">
        <v>-17900</v>
      </c>
      <c r="AI11" s="53">
        <v>-11580</v>
      </c>
      <c r="AJ11" s="53">
        <v>-12380</v>
      </c>
      <c r="AK11" s="53">
        <v>-21320</v>
      </c>
      <c r="AL11" s="53">
        <v>-28860</v>
      </c>
      <c r="AM11" s="53">
        <v>-36815</v>
      </c>
      <c r="AN11" s="53">
        <v>-29020</v>
      </c>
      <c r="AO11" s="53">
        <v>-120</v>
      </c>
      <c r="AP11" s="53">
        <v>0</v>
      </c>
      <c r="AQ11" s="53">
        <v>0</v>
      </c>
      <c r="AR11" s="53">
        <v>-20</v>
      </c>
      <c r="AS11" s="53"/>
      <c r="AU11" s="53">
        <f t="shared" si="0"/>
        <v>-352240</v>
      </c>
      <c r="AV11" s="53">
        <f t="shared" si="1"/>
        <v>-336890</v>
      </c>
      <c r="AW11" s="53">
        <f t="shared" si="2"/>
        <v>-325715</v>
      </c>
      <c r="AX11" s="53"/>
    </row>
    <row r="12" spans="1:50" x14ac:dyDescent="0.25">
      <c r="A12" s="52" t="s">
        <v>97</v>
      </c>
      <c r="B12" s="53">
        <v>-664.63</v>
      </c>
      <c r="C12" s="53"/>
      <c r="D12" s="53"/>
      <c r="E12" s="53">
        <v>-432.7</v>
      </c>
      <c r="F12" s="53">
        <v>-72.739999999999995</v>
      </c>
      <c r="G12" s="53"/>
      <c r="H12" s="53">
        <v>-836.58</v>
      </c>
      <c r="I12" s="53">
        <v>-2156.4899999999998</v>
      </c>
      <c r="J12" s="53">
        <v>-607.65</v>
      </c>
      <c r="K12" s="53">
        <v>-1695.42</v>
      </c>
      <c r="L12" s="53">
        <v>-530.74</v>
      </c>
      <c r="M12" s="53">
        <v>-1342.27</v>
      </c>
      <c r="N12" s="53">
        <v>-3153.74</v>
      </c>
      <c r="O12" s="53">
        <v>-3674.97</v>
      </c>
      <c r="P12" s="53">
        <v>-2668.37</v>
      </c>
      <c r="Q12" s="53">
        <v>-506.82</v>
      </c>
      <c r="R12" s="53">
        <v>-477.56</v>
      </c>
      <c r="S12" s="53">
        <v>-268.69</v>
      </c>
      <c r="T12" s="53">
        <v>-2422.2399999999998</v>
      </c>
      <c r="U12" s="53">
        <v>-268.69</v>
      </c>
      <c r="V12" s="53">
        <v>-3832.31</v>
      </c>
      <c r="W12" s="53">
        <v>-4534.0600000000004</v>
      </c>
      <c r="X12" s="53">
        <v>-1854.57</v>
      </c>
      <c r="Y12" s="53">
        <v>-369.51</v>
      </c>
      <c r="Z12" s="53">
        <v>-1296.1100000000001</v>
      </c>
      <c r="AA12" s="53">
        <v>-1049.99</v>
      </c>
      <c r="AB12" s="53">
        <v>-649.99</v>
      </c>
      <c r="AC12" s="53">
        <v>-1912.68</v>
      </c>
      <c r="AD12" s="53">
        <v>-860.45</v>
      </c>
      <c r="AE12" s="53">
        <v>-506.63</v>
      </c>
      <c r="AF12" s="53">
        <v>-7469.5999999999995</v>
      </c>
      <c r="AG12" s="53">
        <v>-4686.88</v>
      </c>
      <c r="AH12" s="53">
        <v>-806.51</v>
      </c>
      <c r="AI12" s="53">
        <v>-3504.09</v>
      </c>
      <c r="AJ12" s="53">
        <v>940.18</v>
      </c>
      <c r="AK12" s="53">
        <v>-1851.17</v>
      </c>
      <c r="AL12" s="53">
        <v>-1589.87</v>
      </c>
      <c r="AM12" s="53">
        <v>-13301.14</v>
      </c>
      <c r="AN12" s="53">
        <v>-4756.29</v>
      </c>
      <c r="AO12" s="53">
        <v>-1090.8499999999999</v>
      </c>
      <c r="AP12" s="53">
        <v>-2687.2200000000003</v>
      </c>
      <c r="AQ12" s="53">
        <v>-3914.3399999999997</v>
      </c>
      <c r="AR12" s="53">
        <v>-2663.17</v>
      </c>
      <c r="AS12" s="53">
        <v>-1601.6</v>
      </c>
      <c r="AU12" s="53">
        <f t="shared" si="0"/>
        <v>-14503.3</v>
      </c>
      <c r="AV12" s="53">
        <f t="shared" si="1"/>
        <v>-19548.920000000002</v>
      </c>
      <c r="AW12" s="53">
        <f t="shared" si="2"/>
        <v>-36198.83</v>
      </c>
      <c r="AX12" s="53"/>
    </row>
    <row r="13" spans="1:50" x14ac:dyDescent="0.25">
      <c r="A13" s="52" t="s">
        <v>100</v>
      </c>
      <c r="B13" s="53">
        <v>-320</v>
      </c>
      <c r="C13" s="53">
        <v>-80</v>
      </c>
      <c r="D13" s="53">
        <v>-500</v>
      </c>
      <c r="E13" s="53">
        <v>-160</v>
      </c>
      <c r="F13" s="53">
        <v>-80</v>
      </c>
      <c r="G13" s="53">
        <v>-320</v>
      </c>
      <c r="H13" s="53">
        <v>-160</v>
      </c>
      <c r="I13" s="53">
        <v>-260</v>
      </c>
      <c r="J13" s="53">
        <v>-80</v>
      </c>
      <c r="K13" s="53">
        <v>-560</v>
      </c>
      <c r="L13" s="53">
        <v>-400</v>
      </c>
      <c r="M13" s="53"/>
      <c r="N13" s="53">
        <v>-360</v>
      </c>
      <c r="O13" s="53">
        <v>-200</v>
      </c>
      <c r="P13" s="53">
        <v>-480</v>
      </c>
      <c r="Q13" s="53">
        <v>-160</v>
      </c>
      <c r="R13" s="53">
        <v>-290</v>
      </c>
      <c r="S13" s="53">
        <v>-160</v>
      </c>
      <c r="T13" s="53"/>
      <c r="U13" s="53"/>
      <c r="V13" s="53">
        <v>-260</v>
      </c>
      <c r="W13" s="53">
        <v>-80</v>
      </c>
      <c r="X13" s="53">
        <v>-320</v>
      </c>
      <c r="Y13" s="53">
        <v>-320</v>
      </c>
      <c r="Z13" s="53">
        <v>-80</v>
      </c>
      <c r="AA13" s="53"/>
      <c r="AB13" s="53">
        <v>-180</v>
      </c>
      <c r="AC13" s="53">
        <v>-160</v>
      </c>
      <c r="AD13" s="53">
        <v>-240</v>
      </c>
      <c r="AE13" s="53"/>
      <c r="AF13" s="53">
        <v>-80</v>
      </c>
      <c r="AG13" s="53">
        <v>-80</v>
      </c>
      <c r="AH13" s="53">
        <v>-320</v>
      </c>
      <c r="AI13" s="53">
        <v>-480</v>
      </c>
      <c r="AJ13" s="53">
        <v>-160</v>
      </c>
      <c r="AK13" s="53">
        <v>-240</v>
      </c>
      <c r="AL13" s="53"/>
      <c r="AM13" s="53">
        <v>-80</v>
      </c>
      <c r="AN13" s="53">
        <v>-160</v>
      </c>
      <c r="AO13" s="53"/>
      <c r="AP13" s="53"/>
      <c r="AQ13" s="53"/>
      <c r="AR13" s="53"/>
      <c r="AS13" s="53"/>
      <c r="AU13" s="53">
        <f t="shared" si="0"/>
        <v>-3080</v>
      </c>
      <c r="AV13" s="53">
        <f t="shared" si="1"/>
        <v>-2150</v>
      </c>
      <c r="AW13" s="53">
        <f t="shared" si="2"/>
        <v>-2020</v>
      </c>
      <c r="AX13" s="53"/>
    </row>
    <row r="14" spans="1:50" x14ac:dyDescent="0.25">
      <c r="A14" s="52" t="s">
        <v>103</v>
      </c>
      <c r="B14" s="53">
        <v>-11380</v>
      </c>
      <c r="C14" s="53">
        <v>-18220</v>
      </c>
      <c r="D14" s="53">
        <v>-25460</v>
      </c>
      <c r="E14" s="53">
        <v>-26180</v>
      </c>
      <c r="F14" s="53">
        <v>-24350</v>
      </c>
      <c r="G14" s="53">
        <v>-23470</v>
      </c>
      <c r="H14" s="53">
        <v>-18690</v>
      </c>
      <c r="I14" s="53">
        <v>-14770</v>
      </c>
      <c r="J14" s="53">
        <v>-15250</v>
      </c>
      <c r="K14" s="53">
        <v>-20350</v>
      </c>
      <c r="L14" s="53">
        <v>-22080</v>
      </c>
      <c r="M14" s="53">
        <v>-18320</v>
      </c>
      <c r="N14" s="53">
        <v>-21060</v>
      </c>
      <c r="O14" s="53">
        <v>-27520</v>
      </c>
      <c r="P14" s="53">
        <v>-31190</v>
      </c>
      <c r="Q14" s="53">
        <v>-25705.91</v>
      </c>
      <c r="R14" s="53">
        <v>-24040</v>
      </c>
      <c r="S14" s="53">
        <v>-24300</v>
      </c>
      <c r="T14" s="53">
        <v>-16670</v>
      </c>
      <c r="U14" s="53">
        <v>-13660</v>
      </c>
      <c r="V14" s="53">
        <v>-12880</v>
      </c>
      <c r="W14" s="53">
        <v>-17670</v>
      </c>
      <c r="X14" s="53">
        <v>-18613.86</v>
      </c>
      <c r="Y14" s="53">
        <v>-17020</v>
      </c>
      <c r="Z14" s="53">
        <v>-17760</v>
      </c>
      <c r="AA14" s="53">
        <v>-19190</v>
      </c>
      <c r="AB14" s="53">
        <v>-23330</v>
      </c>
      <c r="AC14" s="53">
        <v>-21545</v>
      </c>
      <c r="AD14" s="53">
        <v>-22770</v>
      </c>
      <c r="AE14" s="53">
        <v>-21770</v>
      </c>
      <c r="AF14" s="53">
        <v>-15035</v>
      </c>
      <c r="AG14" s="53">
        <v>-10260</v>
      </c>
      <c r="AH14" s="53">
        <v>-11460</v>
      </c>
      <c r="AI14" s="53">
        <v>-18980</v>
      </c>
      <c r="AJ14" s="53">
        <v>-18190</v>
      </c>
      <c r="AK14" s="53">
        <v>-15499.13</v>
      </c>
      <c r="AL14" s="53">
        <v>-16530</v>
      </c>
      <c r="AM14" s="53">
        <v>-21840</v>
      </c>
      <c r="AN14" s="53">
        <v>-19810</v>
      </c>
      <c r="AO14" s="53">
        <v>-4230</v>
      </c>
      <c r="AP14" s="53">
        <v>-840</v>
      </c>
      <c r="AQ14" s="53">
        <v>-570</v>
      </c>
      <c r="AR14" s="53">
        <v>-150</v>
      </c>
      <c r="AS14" s="53">
        <v>-270</v>
      </c>
      <c r="AU14" s="53">
        <f t="shared" si="0"/>
        <v>-257500</v>
      </c>
      <c r="AV14" s="53">
        <f t="shared" si="1"/>
        <v>-238699.77000000002</v>
      </c>
      <c r="AW14" s="53">
        <f t="shared" si="2"/>
        <v>-217209.13</v>
      </c>
      <c r="AX14" s="53"/>
    </row>
    <row r="15" spans="1:50" x14ac:dyDescent="0.25">
      <c r="A15" s="52" t="s">
        <v>106</v>
      </c>
      <c r="B15" s="53"/>
      <c r="C15" s="53"/>
      <c r="D15" s="53">
        <v>-80</v>
      </c>
      <c r="E15" s="53"/>
      <c r="F15" s="53"/>
      <c r="G15" s="53"/>
      <c r="H15" s="53"/>
      <c r="I15" s="53"/>
      <c r="J15" s="53"/>
      <c r="K15" s="53"/>
      <c r="L15" s="53"/>
      <c r="M15" s="53"/>
      <c r="N15" s="53">
        <v>-80</v>
      </c>
      <c r="O15" s="53"/>
      <c r="P15" s="53"/>
      <c r="Q15" s="53"/>
      <c r="R15" s="53"/>
      <c r="S15" s="53">
        <v>-80</v>
      </c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>
        <v>-80</v>
      </c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U15" s="53">
        <f t="shared" si="0"/>
        <v>-160</v>
      </c>
      <c r="AV15" s="53">
        <f t="shared" si="1"/>
        <v>-80</v>
      </c>
      <c r="AW15" s="53">
        <f t="shared" si="2"/>
        <v>-80</v>
      </c>
      <c r="AX15" s="53"/>
    </row>
    <row r="16" spans="1:50" x14ac:dyDescent="0.25">
      <c r="A16" s="52" t="s">
        <v>109</v>
      </c>
      <c r="B16" s="53">
        <v>-1320</v>
      </c>
      <c r="C16" s="53">
        <v>-330</v>
      </c>
      <c r="D16" s="53">
        <v>-330</v>
      </c>
      <c r="E16" s="53">
        <v>-330</v>
      </c>
      <c r="F16" s="53">
        <v>-420</v>
      </c>
      <c r="G16" s="53">
        <v>-960</v>
      </c>
      <c r="H16" s="53">
        <v>-270</v>
      </c>
      <c r="I16" s="53">
        <v>-330</v>
      </c>
      <c r="J16" s="53">
        <v>-300</v>
      </c>
      <c r="K16" s="53">
        <v>-1500</v>
      </c>
      <c r="L16" s="53">
        <v>-2490</v>
      </c>
      <c r="M16" s="53">
        <v>-1770</v>
      </c>
      <c r="N16" s="53">
        <v>-780</v>
      </c>
      <c r="O16" s="53">
        <v>-30</v>
      </c>
      <c r="P16" s="53">
        <v>-450</v>
      </c>
      <c r="Q16" s="53">
        <v>-240</v>
      </c>
      <c r="R16" s="53">
        <v>-300</v>
      </c>
      <c r="S16" s="53">
        <v>-600</v>
      </c>
      <c r="T16" s="53">
        <v>-180</v>
      </c>
      <c r="U16" s="53">
        <v>-300</v>
      </c>
      <c r="V16" s="53">
        <v>-270</v>
      </c>
      <c r="W16" s="53">
        <v>-1350</v>
      </c>
      <c r="X16" s="53">
        <v>-2010</v>
      </c>
      <c r="Y16" s="53">
        <v>-2130</v>
      </c>
      <c r="Z16" s="53">
        <v>-660</v>
      </c>
      <c r="AA16" s="53">
        <v>-420</v>
      </c>
      <c r="AB16" s="53">
        <v>-390</v>
      </c>
      <c r="AC16" s="53">
        <v>-210</v>
      </c>
      <c r="AD16" s="53">
        <v>-420</v>
      </c>
      <c r="AE16" s="53">
        <v>-360</v>
      </c>
      <c r="AF16" s="53">
        <v>-510</v>
      </c>
      <c r="AG16" s="53">
        <v>-240</v>
      </c>
      <c r="AH16" s="53">
        <v>-450</v>
      </c>
      <c r="AI16" s="53">
        <v>-1470</v>
      </c>
      <c r="AJ16" s="53">
        <v>-2460</v>
      </c>
      <c r="AK16" s="53">
        <v>-1110</v>
      </c>
      <c r="AL16" s="53">
        <v>-540</v>
      </c>
      <c r="AM16" s="53">
        <v>-150</v>
      </c>
      <c r="AN16" s="53">
        <v>-300</v>
      </c>
      <c r="AO16" s="53">
        <v>-240</v>
      </c>
      <c r="AP16" s="53">
        <v>-240</v>
      </c>
      <c r="AQ16" s="53">
        <v>-240</v>
      </c>
      <c r="AR16" s="53">
        <v>-390</v>
      </c>
      <c r="AS16" s="53">
        <v>-210</v>
      </c>
      <c r="AU16" s="53">
        <f t="shared" si="0"/>
        <v>-9510</v>
      </c>
      <c r="AV16" s="53">
        <f t="shared" si="1"/>
        <v>-8910</v>
      </c>
      <c r="AW16" s="53">
        <f t="shared" si="2"/>
        <v>-8310</v>
      </c>
      <c r="AX16" s="53"/>
    </row>
    <row r="17" spans="1:56" x14ac:dyDescent="0.25">
      <c r="A17" s="52" t="s">
        <v>118</v>
      </c>
      <c r="B17" s="53">
        <v>-9075</v>
      </c>
      <c r="C17" s="53">
        <v>-10425</v>
      </c>
      <c r="D17" s="53">
        <v>-9765</v>
      </c>
      <c r="E17" s="53">
        <v>-9435</v>
      </c>
      <c r="F17" s="53">
        <v>-8925</v>
      </c>
      <c r="G17" s="53">
        <v>-8895</v>
      </c>
      <c r="H17" s="53">
        <v>-8295</v>
      </c>
      <c r="I17" s="53">
        <v>-7650</v>
      </c>
      <c r="J17" s="53">
        <v>-7635</v>
      </c>
      <c r="K17" s="53">
        <v>-7845</v>
      </c>
      <c r="L17" s="53">
        <v>-8235</v>
      </c>
      <c r="M17" s="53">
        <v>-8625</v>
      </c>
      <c r="N17" s="53">
        <v>-9630</v>
      </c>
      <c r="O17" s="53">
        <v>-11955</v>
      </c>
      <c r="P17" s="53">
        <v>-10545</v>
      </c>
      <c r="Q17" s="53">
        <v>-9960</v>
      </c>
      <c r="R17" s="53">
        <v>-8805</v>
      </c>
      <c r="S17" s="53">
        <v>-8475</v>
      </c>
      <c r="T17" s="53">
        <v>-7725</v>
      </c>
      <c r="U17" s="53">
        <v>-7320</v>
      </c>
      <c r="V17" s="53">
        <v>-7425</v>
      </c>
      <c r="W17" s="53">
        <v>-7515</v>
      </c>
      <c r="X17" s="53">
        <v>-8070</v>
      </c>
      <c r="Y17" s="53">
        <v>-8610</v>
      </c>
      <c r="Z17" s="53">
        <v>-10710</v>
      </c>
      <c r="AA17" s="53">
        <v>-11625</v>
      </c>
      <c r="AB17" s="53">
        <v>-10935</v>
      </c>
      <c r="AC17" s="53">
        <v>-9600</v>
      </c>
      <c r="AD17" s="53">
        <v>-9225</v>
      </c>
      <c r="AE17" s="53">
        <v>-9315</v>
      </c>
      <c r="AF17" s="53">
        <v>-7860</v>
      </c>
      <c r="AG17" s="53">
        <v>-8625</v>
      </c>
      <c r="AH17" s="53">
        <v>-8010</v>
      </c>
      <c r="AI17" s="53">
        <v>-8430</v>
      </c>
      <c r="AJ17" s="53">
        <v>-8835</v>
      </c>
      <c r="AK17" s="53">
        <v>-10110</v>
      </c>
      <c r="AL17" s="53">
        <v>-13185</v>
      </c>
      <c r="AM17" s="53">
        <v>-13530</v>
      </c>
      <c r="AN17" s="53">
        <v>-11370</v>
      </c>
      <c r="AO17" s="53">
        <v>-9915</v>
      </c>
      <c r="AP17" s="53">
        <v>-7140</v>
      </c>
      <c r="AQ17" s="53">
        <v>-6135</v>
      </c>
      <c r="AR17" s="53">
        <v>-5670</v>
      </c>
      <c r="AS17" s="53">
        <v>-6150</v>
      </c>
      <c r="AU17" s="53">
        <f t="shared" si="0"/>
        <v>-106890</v>
      </c>
      <c r="AV17" s="53">
        <f t="shared" si="1"/>
        <v>-106785</v>
      </c>
      <c r="AW17" s="53">
        <f t="shared" si="2"/>
        <v>-117660</v>
      </c>
      <c r="AX17" s="53"/>
    </row>
    <row r="18" spans="1:56" x14ac:dyDescent="0.25">
      <c r="A18" s="52" t="s">
        <v>115</v>
      </c>
      <c r="B18" s="53">
        <v>-1300</v>
      </c>
      <c r="C18" s="53">
        <v>-1800</v>
      </c>
      <c r="D18" s="53">
        <v>-2000</v>
      </c>
      <c r="E18" s="53">
        <v>-2500</v>
      </c>
      <c r="F18" s="53">
        <v>-1500</v>
      </c>
      <c r="G18" s="53">
        <v>-1500</v>
      </c>
      <c r="H18" s="53">
        <v>-600</v>
      </c>
      <c r="I18" s="53">
        <v>-1200</v>
      </c>
      <c r="J18" s="53">
        <v>-600</v>
      </c>
      <c r="K18" s="53">
        <v>-600</v>
      </c>
      <c r="L18" s="53">
        <v>-800</v>
      </c>
      <c r="M18" s="53">
        <v>-1200</v>
      </c>
      <c r="N18" s="53">
        <v>-1300</v>
      </c>
      <c r="O18" s="53">
        <v>-1400</v>
      </c>
      <c r="P18" s="53">
        <v>-2800</v>
      </c>
      <c r="Q18" s="53">
        <v>-1000</v>
      </c>
      <c r="R18" s="53">
        <v>-1900</v>
      </c>
      <c r="S18" s="53">
        <v>-1200</v>
      </c>
      <c r="T18" s="53">
        <v>-600</v>
      </c>
      <c r="U18" s="53">
        <v>-400</v>
      </c>
      <c r="V18" s="53">
        <v>-300</v>
      </c>
      <c r="W18" s="53">
        <v>-500</v>
      </c>
      <c r="X18" s="53">
        <v>-700</v>
      </c>
      <c r="Y18" s="53">
        <v>-1000</v>
      </c>
      <c r="Z18" s="53">
        <v>-2100</v>
      </c>
      <c r="AA18" s="53">
        <v>-1400</v>
      </c>
      <c r="AB18" s="53">
        <v>-1200</v>
      </c>
      <c r="AC18" s="53">
        <v>-1000</v>
      </c>
      <c r="AD18" s="53">
        <v>-800</v>
      </c>
      <c r="AE18" s="53">
        <v>-1100</v>
      </c>
      <c r="AF18" s="53">
        <v>-700</v>
      </c>
      <c r="AG18" s="53">
        <v>-500</v>
      </c>
      <c r="AH18" s="53">
        <v>-100</v>
      </c>
      <c r="AI18" s="53">
        <v>-1100</v>
      </c>
      <c r="AJ18" s="53">
        <v>-1300</v>
      </c>
      <c r="AK18" s="53">
        <v>-900</v>
      </c>
      <c r="AL18" s="53">
        <v>-1100</v>
      </c>
      <c r="AM18" s="53">
        <v>-2800</v>
      </c>
      <c r="AN18" s="53">
        <v>-2400</v>
      </c>
      <c r="AO18" s="53"/>
      <c r="AP18" s="53"/>
      <c r="AQ18" s="53"/>
      <c r="AR18" s="53"/>
      <c r="AS18" s="53"/>
      <c r="AU18" s="53">
        <f t="shared" si="0"/>
        <v>-15200</v>
      </c>
      <c r="AV18" s="53">
        <f t="shared" si="1"/>
        <v>-13900</v>
      </c>
      <c r="AW18" s="53">
        <f t="shared" si="2"/>
        <v>-12600</v>
      </c>
      <c r="AX18" s="53"/>
    </row>
    <row r="19" spans="1:56" x14ac:dyDescent="0.25">
      <c r="A19" s="52" t="s">
        <v>121</v>
      </c>
      <c r="B19" s="53">
        <v>-1049</v>
      </c>
      <c r="C19" s="53">
        <v>-976</v>
      </c>
      <c r="D19" s="53">
        <v>-1019</v>
      </c>
      <c r="E19" s="53">
        <v>-966</v>
      </c>
      <c r="F19" s="53">
        <v>-896</v>
      </c>
      <c r="G19" s="53">
        <v>-1146</v>
      </c>
      <c r="H19" s="53">
        <v>-992</v>
      </c>
      <c r="I19" s="53">
        <v>-1019</v>
      </c>
      <c r="J19" s="53">
        <v>-1075</v>
      </c>
      <c r="K19" s="53">
        <v>-1033</v>
      </c>
      <c r="L19" s="53">
        <v>-1018</v>
      </c>
      <c r="M19" s="53">
        <v>-1015</v>
      </c>
      <c r="N19" s="53">
        <v>-1033</v>
      </c>
      <c r="O19" s="53">
        <v>-990</v>
      </c>
      <c r="P19" s="53">
        <v>-1007</v>
      </c>
      <c r="Q19" s="53">
        <v>-992</v>
      </c>
      <c r="R19" s="53">
        <v>-1000</v>
      </c>
      <c r="S19" s="53">
        <v>-1057</v>
      </c>
      <c r="T19" s="53">
        <v>-990</v>
      </c>
      <c r="U19" s="53">
        <v>-990</v>
      </c>
      <c r="V19" s="53">
        <v>-955</v>
      </c>
      <c r="W19" s="53">
        <v>-1366</v>
      </c>
      <c r="X19" s="53">
        <v>-1049</v>
      </c>
      <c r="Y19" s="53">
        <v>-1018</v>
      </c>
      <c r="Z19" s="53">
        <v>-1021</v>
      </c>
      <c r="AA19" s="53">
        <v>-1059</v>
      </c>
      <c r="AB19" s="53">
        <v>-1316</v>
      </c>
      <c r="AC19" s="53">
        <v>-1061</v>
      </c>
      <c r="AD19" s="53">
        <v>-1052</v>
      </c>
      <c r="AE19" s="53">
        <v>-1051</v>
      </c>
      <c r="AF19" s="53">
        <v>-1036</v>
      </c>
      <c r="AG19" s="53">
        <v>-939</v>
      </c>
      <c r="AH19" s="53">
        <v>-1158</v>
      </c>
      <c r="AI19" s="53">
        <v>-1003</v>
      </c>
      <c r="AJ19" s="53">
        <v>-963</v>
      </c>
      <c r="AK19" s="53">
        <v>-1055</v>
      </c>
      <c r="AL19" s="53">
        <v>-951</v>
      </c>
      <c r="AM19" s="53">
        <v>-1825</v>
      </c>
      <c r="AN19" s="53">
        <v>-1094</v>
      </c>
      <c r="AO19" s="53">
        <v>-1036</v>
      </c>
      <c r="AP19" s="53">
        <v>-2264</v>
      </c>
      <c r="AQ19" s="53">
        <v>-1171</v>
      </c>
      <c r="AR19" s="53">
        <v>-1474</v>
      </c>
      <c r="AS19" s="53">
        <v>-1278</v>
      </c>
      <c r="AU19" s="53">
        <f t="shared" si="0"/>
        <v>-12202</v>
      </c>
      <c r="AV19" s="53">
        <f t="shared" si="1"/>
        <v>-12504</v>
      </c>
      <c r="AW19" s="53">
        <f t="shared" si="2"/>
        <v>-13410</v>
      </c>
      <c r="AX19" s="53"/>
    </row>
    <row r="20" spans="1:56" x14ac:dyDescent="0.25">
      <c r="A20" s="52" t="s">
        <v>186</v>
      </c>
      <c r="B20" s="53"/>
      <c r="C20" s="53"/>
      <c r="D20" s="53"/>
      <c r="E20" s="53"/>
      <c r="F20" s="53"/>
      <c r="G20" s="53"/>
      <c r="H20" s="53"/>
      <c r="I20" s="53"/>
      <c r="J20" s="53"/>
      <c r="K20" s="53">
        <v>-172</v>
      </c>
      <c r="L20" s="53">
        <v>-344</v>
      </c>
      <c r="M20" s="53"/>
      <c r="N20" s="53"/>
      <c r="O20" s="53">
        <v>-172</v>
      </c>
      <c r="P20" s="53"/>
      <c r="Q20" s="53"/>
      <c r="R20" s="53"/>
      <c r="S20" s="53">
        <v>-172</v>
      </c>
      <c r="T20" s="53">
        <v>-344</v>
      </c>
      <c r="U20" s="53"/>
      <c r="V20" s="53">
        <v>-172</v>
      </c>
      <c r="W20" s="53"/>
      <c r="X20" s="53"/>
      <c r="Y20" s="53"/>
      <c r="Z20" s="53"/>
      <c r="AA20" s="53">
        <v>-172</v>
      </c>
      <c r="AB20" s="53">
        <v>-344</v>
      </c>
      <c r="AC20" s="53">
        <v>-172</v>
      </c>
      <c r="AD20" s="53"/>
      <c r="AE20" s="53"/>
      <c r="AF20" s="53"/>
      <c r="AG20" s="53"/>
      <c r="AH20" s="53"/>
      <c r="AI20" s="53"/>
      <c r="AJ20" s="53">
        <v>-172</v>
      </c>
      <c r="AK20" s="53"/>
      <c r="AL20" s="53"/>
      <c r="AM20" s="53"/>
      <c r="AN20" s="53"/>
      <c r="AO20" s="53"/>
      <c r="AP20" s="53"/>
      <c r="AQ20" s="53">
        <v>-344</v>
      </c>
      <c r="AR20" s="53"/>
      <c r="AS20" s="53"/>
      <c r="AU20" s="53">
        <f t="shared" si="0"/>
        <v>-688</v>
      </c>
      <c r="AV20" s="53">
        <f t="shared" si="1"/>
        <v>-860</v>
      </c>
      <c r="AW20" s="53">
        <f t="shared" si="2"/>
        <v>-688</v>
      </c>
      <c r="AX20" s="53"/>
    </row>
    <row r="21" spans="1:56" x14ac:dyDescent="0.25">
      <c r="A21" s="52" t="s">
        <v>189</v>
      </c>
      <c r="B21" s="53">
        <v>-185.85000000000002</v>
      </c>
      <c r="C21" s="53">
        <v>-159.30000000000001</v>
      </c>
      <c r="D21" s="53">
        <v>-212.4</v>
      </c>
      <c r="E21" s="53">
        <v>-132.75</v>
      </c>
      <c r="F21" s="53">
        <v>-185.85000000000002</v>
      </c>
      <c r="G21" s="53">
        <v>-159.30000000000001</v>
      </c>
      <c r="H21" s="53">
        <v>-132.75</v>
      </c>
      <c r="I21" s="53">
        <v>-132.75</v>
      </c>
      <c r="J21" s="53">
        <v>-106.2</v>
      </c>
      <c r="K21" s="53">
        <v>-185.85000000000002</v>
      </c>
      <c r="L21" s="53">
        <v>-212.4</v>
      </c>
      <c r="M21" s="53">
        <v>-212.4</v>
      </c>
      <c r="N21" s="53">
        <v>-212.4</v>
      </c>
      <c r="O21" s="53">
        <v>-238.95000000000002</v>
      </c>
      <c r="P21" s="53">
        <v>-238.95000000000002</v>
      </c>
      <c r="Q21" s="53">
        <v>-238.95000000000002</v>
      </c>
      <c r="R21" s="53">
        <v>-238.95000000000002</v>
      </c>
      <c r="S21" s="53">
        <v>-265.5</v>
      </c>
      <c r="T21" s="53">
        <v>-318.60000000000002</v>
      </c>
      <c r="U21" s="53">
        <v>-318.60000000000002</v>
      </c>
      <c r="V21" s="53">
        <v>-345.15000000000003</v>
      </c>
      <c r="W21" s="53">
        <v>-318.60000000000002</v>
      </c>
      <c r="X21" s="53">
        <v>-292.05</v>
      </c>
      <c r="Y21" s="53">
        <v>-345.15000000000003</v>
      </c>
      <c r="Z21" s="53">
        <v>-318.60000000000002</v>
      </c>
      <c r="AA21" s="53">
        <v>-345.15000000000003</v>
      </c>
      <c r="AB21" s="53">
        <v>-398.25000000000006</v>
      </c>
      <c r="AC21" s="53">
        <v>-424.80000000000007</v>
      </c>
      <c r="AD21" s="53">
        <v>-424.80000000000007</v>
      </c>
      <c r="AE21" s="53">
        <v>-424.80000000000007</v>
      </c>
      <c r="AF21" s="53">
        <v>-424.80000000000007</v>
      </c>
      <c r="AG21" s="53">
        <v>-451.35000000000008</v>
      </c>
      <c r="AH21" s="53">
        <v>-345.15000000000003</v>
      </c>
      <c r="AI21" s="53">
        <v>-371.70000000000005</v>
      </c>
      <c r="AJ21" s="53">
        <v>-398.25000000000006</v>
      </c>
      <c r="AK21" s="53">
        <v>-451.35000000000008</v>
      </c>
      <c r="AL21" s="53">
        <v>-398.25000000000006</v>
      </c>
      <c r="AM21" s="53">
        <v>-398.25000000000006</v>
      </c>
      <c r="AN21" s="53">
        <v>-398.25000000000006</v>
      </c>
      <c r="AO21" s="53">
        <v>-398.25000000000006</v>
      </c>
      <c r="AP21" s="53">
        <v>-398.25000000000006</v>
      </c>
      <c r="AQ21" s="53">
        <v>-451.35000000000008</v>
      </c>
      <c r="AR21" s="53">
        <v>-451.35000000000008</v>
      </c>
      <c r="AS21" s="53">
        <v>-451.35000000000008</v>
      </c>
      <c r="AU21" s="53">
        <f t="shared" si="0"/>
        <v>-2124</v>
      </c>
      <c r="AV21" s="53">
        <f t="shared" si="1"/>
        <v>-3584.2500000000005</v>
      </c>
      <c r="AW21" s="53">
        <f t="shared" si="2"/>
        <v>-4911.7500000000009</v>
      </c>
      <c r="AX21" s="53"/>
    </row>
    <row r="22" spans="1:56" x14ac:dyDescent="0.25">
      <c r="A22" s="52" t="s">
        <v>177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>
        <v>-77.69</v>
      </c>
      <c r="U22" s="53">
        <v>-77.69</v>
      </c>
      <c r="V22" s="53">
        <v>-74.38</v>
      </c>
      <c r="W22" s="53">
        <v>-74.38</v>
      </c>
      <c r="X22" s="53">
        <v>-74.38</v>
      </c>
      <c r="Y22" s="53">
        <v>-71.69</v>
      </c>
      <c r="Z22" s="53">
        <v>-71.69</v>
      </c>
      <c r="AA22" s="53">
        <v>-71.69</v>
      </c>
      <c r="AB22" s="53">
        <v>-71.69</v>
      </c>
      <c r="AC22" s="53">
        <v>-71.69</v>
      </c>
      <c r="AD22" s="53">
        <v>-71.69</v>
      </c>
      <c r="AE22" s="53">
        <v>-71.69</v>
      </c>
      <c r="AF22" s="53">
        <v>-71.69</v>
      </c>
      <c r="AG22" s="53">
        <v>-71.69</v>
      </c>
      <c r="AH22" s="53">
        <v>-71.69</v>
      </c>
      <c r="AI22" s="53">
        <v>-71.69</v>
      </c>
      <c r="AJ22" s="53">
        <v>-71.69</v>
      </c>
      <c r="AK22" s="53">
        <v>-71.69</v>
      </c>
      <c r="AL22" s="53">
        <v>-71.69</v>
      </c>
      <c r="AM22" s="53">
        <v>-71.69</v>
      </c>
      <c r="AN22" s="53">
        <v>-71.69</v>
      </c>
      <c r="AO22" s="53">
        <v>-71.69</v>
      </c>
      <c r="AP22" s="53">
        <v>-71.69</v>
      </c>
      <c r="AQ22" s="53">
        <v>-71.69</v>
      </c>
      <c r="AR22" s="53">
        <v>-71.69</v>
      </c>
      <c r="AS22" s="53">
        <v>-71.69</v>
      </c>
      <c r="AU22" s="53">
        <f t="shared" si="0"/>
        <v>0</v>
      </c>
      <c r="AV22" s="53">
        <f t="shared" si="1"/>
        <v>-593.58999999999992</v>
      </c>
      <c r="AW22" s="53">
        <f t="shared" si="2"/>
        <v>-860.2800000000002</v>
      </c>
      <c r="AX22" s="53"/>
    </row>
    <row r="23" spans="1:56" x14ac:dyDescent="0.25">
      <c r="A23" s="52" t="s">
        <v>183</v>
      </c>
      <c r="B23" s="53"/>
      <c r="C23" s="53">
        <v>-290</v>
      </c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>
        <v>-1273250</v>
      </c>
      <c r="X23" s="53">
        <v>32731.66</v>
      </c>
      <c r="Y23" s="53">
        <v>0</v>
      </c>
      <c r="Z23" s="53"/>
      <c r="AA23" s="53">
        <v>-709040</v>
      </c>
      <c r="AB23" s="53">
        <v>-1359960</v>
      </c>
      <c r="AC23" s="53">
        <v>562780</v>
      </c>
      <c r="AD23" s="53"/>
      <c r="AE23" s="53"/>
      <c r="AF23" s="53"/>
      <c r="AG23" s="53">
        <v>10110</v>
      </c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U23" s="53">
        <f t="shared" si="0"/>
        <v>0</v>
      </c>
      <c r="AV23" s="53">
        <f t="shared" si="1"/>
        <v>-1949558.34</v>
      </c>
      <c r="AW23" s="53">
        <f t="shared" si="2"/>
        <v>-787070</v>
      </c>
      <c r="AX23" s="53"/>
    </row>
    <row r="24" spans="1:56" x14ac:dyDescent="0.25">
      <c r="A24" s="52" t="s">
        <v>175</v>
      </c>
      <c r="B24" s="53">
        <v>-15474.580000000002</v>
      </c>
      <c r="C24" s="53">
        <v>-15030.350000000002</v>
      </c>
      <c r="D24" s="53">
        <v>-15155.34</v>
      </c>
      <c r="E24" s="53">
        <v>-14612.630000000001</v>
      </c>
      <c r="F24" s="53">
        <v>-14915.54</v>
      </c>
      <c r="G24" s="53">
        <v>-15269.670000000002</v>
      </c>
      <c r="H24" s="53">
        <v>-14772.89</v>
      </c>
      <c r="I24" s="53">
        <v>-14744.940000000002</v>
      </c>
      <c r="J24" s="53">
        <v>-14374.769999999999</v>
      </c>
      <c r="K24" s="53">
        <v>-15029.67</v>
      </c>
      <c r="L24" s="53">
        <v>-15126.400000000001</v>
      </c>
      <c r="M24" s="53">
        <v>-14522.689999999999</v>
      </c>
      <c r="N24" s="53">
        <v>-14592.48</v>
      </c>
      <c r="O24" s="53">
        <v>-14389.8</v>
      </c>
      <c r="P24" s="53">
        <v>-14389.689999999999</v>
      </c>
      <c r="Q24" s="53">
        <v>-14019.66</v>
      </c>
      <c r="R24" s="53">
        <v>-14195.600000000002</v>
      </c>
      <c r="S24" s="53">
        <v>-9248.98</v>
      </c>
      <c r="T24" s="53">
        <v>-14001.530000000002</v>
      </c>
      <c r="U24" s="53">
        <v>-14842.490000000003</v>
      </c>
      <c r="V24" s="53">
        <v>-14646.290000000003</v>
      </c>
      <c r="W24" s="53">
        <v>-14414.989999999998</v>
      </c>
      <c r="X24" s="53">
        <v>-14968.749999999998</v>
      </c>
      <c r="Y24" s="53">
        <v>-13819.39</v>
      </c>
      <c r="Z24" s="53">
        <v>-13623.12</v>
      </c>
      <c r="AA24" s="53">
        <v>-12795.62</v>
      </c>
      <c r="AB24" s="53">
        <v>-14474.140000000001</v>
      </c>
      <c r="AC24" s="53">
        <v>-15294.26</v>
      </c>
      <c r="AD24" s="53">
        <v>-14138.000000000002</v>
      </c>
      <c r="AE24" s="53">
        <v>-14214.330000000002</v>
      </c>
      <c r="AF24" s="53">
        <v>-13956.650000000001</v>
      </c>
      <c r="AG24" s="53">
        <v>-14244.12</v>
      </c>
      <c r="AH24" s="53">
        <v>-14134.33</v>
      </c>
      <c r="AI24" s="53">
        <v>-13866.460000000001</v>
      </c>
      <c r="AJ24" s="53">
        <v>-14495.03</v>
      </c>
      <c r="AK24" s="53">
        <v>-14156.490000000003</v>
      </c>
      <c r="AL24" s="53">
        <v>-14393.269999999999</v>
      </c>
      <c r="AM24" s="53">
        <v>-14264.439999999999</v>
      </c>
      <c r="AN24" s="53">
        <v>-14267.24</v>
      </c>
      <c r="AO24" s="53">
        <v>-14355.67</v>
      </c>
      <c r="AP24" s="53">
        <v>-14711.77</v>
      </c>
      <c r="AQ24" s="53">
        <v>-14335.800000000001</v>
      </c>
      <c r="AR24" s="53">
        <v>-13886.519999999999</v>
      </c>
      <c r="AS24" s="53">
        <v>-14226.86</v>
      </c>
      <c r="AU24" s="53">
        <f t="shared" si="0"/>
        <v>-177506.82</v>
      </c>
      <c r="AV24" s="53">
        <f t="shared" si="1"/>
        <v>-164966.10999999999</v>
      </c>
      <c r="AW24" s="53">
        <f t="shared" si="2"/>
        <v>-171631.52</v>
      </c>
      <c r="AX24" s="53"/>
    </row>
    <row r="25" spans="1:56" x14ac:dyDescent="0.25">
      <c r="A25" s="52" t="s">
        <v>217</v>
      </c>
      <c r="B25" s="53">
        <v>-1840</v>
      </c>
      <c r="C25" s="53">
        <v>-2945</v>
      </c>
      <c r="D25" s="53">
        <v>-2945.3</v>
      </c>
      <c r="E25" s="53">
        <v>-1998</v>
      </c>
      <c r="F25" s="53">
        <v>-2003</v>
      </c>
      <c r="G25" s="53">
        <v>-3533</v>
      </c>
      <c r="H25" s="53">
        <v>-2480</v>
      </c>
      <c r="I25" s="53">
        <v>-2945</v>
      </c>
      <c r="J25" s="53">
        <v>-3255</v>
      </c>
      <c r="K25" s="53">
        <v>-4805</v>
      </c>
      <c r="L25" s="53">
        <v>-3688</v>
      </c>
      <c r="M25" s="53">
        <v>-4495</v>
      </c>
      <c r="N25" s="53">
        <v>-4642.5</v>
      </c>
      <c r="O25" s="53">
        <v>-3932.5</v>
      </c>
      <c r="P25" s="53">
        <v>-2990</v>
      </c>
      <c r="Q25" s="53">
        <v>-4745</v>
      </c>
      <c r="R25" s="53">
        <v>-5405</v>
      </c>
      <c r="S25" s="53">
        <v>-4455</v>
      </c>
      <c r="T25" s="53">
        <v>-5890</v>
      </c>
      <c r="U25" s="53">
        <v>-4495</v>
      </c>
      <c r="V25" s="53">
        <v>-3255</v>
      </c>
      <c r="W25" s="53">
        <v>-6180</v>
      </c>
      <c r="X25" s="53">
        <v>-4165</v>
      </c>
      <c r="Y25" s="53">
        <v>-4340</v>
      </c>
      <c r="Z25" s="53">
        <v>-3545</v>
      </c>
      <c r="AA25" s="53">
        <v>-2770</v>
      </c>
      <c r="AB25" s="53">
        <v>-3215</v>
      </c>
      <c r="AC25" s="53">
        <v>-3080</v>
      </c>
      <c r="AD25" s="53">
        <v>-2170</v>
      </c>
      <c r="AE25" s="53">
        <v>-2945</v>
      </c>
      <c r="AF25" s="53">
        <v>-2015</v>
      </c>
      <c r="AG25" s="53">
        <v>-4010</v>
      </c>
      <c r="AH25" s="53">
        <v>-4475</v>
      </c>
      <c r="AI25" s="53">
        <v>-4185</v>
      </c>
      <c r="AJ25" s="53">
        <v>-2305</v>
      </c>
      <c r="AK25" s="53">
        <v>-3088</v>
      </c>
      <c r="AL25" s="53">
        <v>-3791</v>
      </c>
      <c r="AM25" s="53">
        <v>-2468</v>
      </c>
      <c r="AN25" s="53">
        <v>-3243</v>
      </c>
      <c r="AO25" s="53">
        <v>-2945</v>
      </c>
      <c r="AP25" s="53">
        <v>-1550</v>
      </c>
      <c r="AQ25" s="53">
        <v>-3525</v>
      </c>
      <c r="AR25" s="53">
        <v>-1550</v>
      </c>
      <c r="AS25" s="53">
        <v>-2170</v>
      </c>
      <c r="AU25" s="53">
        <f t="shared" si="0"/>
        <v>-40722.300000000003</v>
      </c>
      <c r="AV25" s="53">
        <f t="shared" si="1"/>
        <v>-52235</v>
      </c>
      <c r="AW25" s="53">
        <f t="shared" si="2"/>
        <v>-37747</v>
      </c>
      <c r="AX25" s="53"/>
    </row>
    <row r="26" spans="1:56" x14ac:dyDescent="0.25">
      <c r="A26" s="52" t="s">
        <v>180</v>
      </c>
      <c r="B26" s="53">
        <v>-1597.98</v>
      </c>
      <c r="C26" s="53">
        <v>-647.62</v>
      </c>
      <c r="D26" s="53">
        <v>890.57999999999993</v>
      </c>
      <c r="E26" s="53">
        <v>-2511.42</v>
      </c>
      <c r="F26" s="53">
        <v>-3521.4300000000003</v>
      </c>
      <c r="G26" s="53">
        <v>-1076.83</v>
      </c>
      <c r="H26" s="53">
        <v>-3128.72</v>
      </c>
      <c r="I26" s="53">
        <v>-345.33</v>
      </c>
      <c r="J26" s="53">
        <v>-800</v>
      </c>
      <c r="K26" s="53">
        <v>-888.33999999999992</v>
      </c>
      <c r="L26" s="53">
        <v>-2645.31</v>
      </c>
      <c r="M26" s="53">
        <v>-2100</v>
      </c>
      <c r="N26" s="53">
        <v>-9939.8599999999988</v>
      </c>
      <c r="O26" s="53">
        <v>-5214.05</v>
      </c>
      <c r="P26" s="53">
        <v>-22867.100000000002</v>
      </c>
      <c r="Q26" s="53">
        <v>-615.34</v>
      </c>
      <c r="R26" s="53">
        <v>-3095.1499999999996</v>
      </c>
      <c r="S26" s="53">
        <v>-400</v>
      </c>
      <c r="T26" s="53">
        <v>-8805.7199999999993</v>
      </c>
      <c r="U26" s="53">
        <v>-1755.53</v>
      </c>
      <c r="V26" s="53">
        <v>-1000</v>
      </c>
      <c r="W26" s="53">
        <v>-640</v>
      </c>
      <c r="X26" s="53">
        <v>-1600</v>
      </c>
      <c r="Y26" s="53">
        <v>-1900</v>
      </c>
      <c r="Z26" s="53">
        <v>-1900</v>
      </c>
      <c r="AA26" s="53">
        <v>-1844.49</v>
      </c>
      <c r="AB26" s="53">
        <v>-400</v>
      </c>
      <c r="AC26" s="53">
        <v>-500</v>
      </c>
      <c r="AD26" s="53">
        <v>-2767</v>
      </c>
      <c r="AE26" s="53"/>
      <c r="AF26" s="53">
        <v>-300</v>
      </c>
      <c r="AG26" s="53">
        <v>-1870.53</v>
      </c>
      <c r="AH26" s="53">
        <v>-583.15</v>
      </c>
      <c r="AI26" s="53">
        <v>-1000</v>
      </c>
      <c r="AJ26" s="53">
        <v>-600</v>
      </c>
      <c r="AK26" s="53">
        <v>-700</v>
      </c>
      <c r="AL26" s="53">
        <v>-1100</v>
      </c>
      <c r="AM26" s="53">
        <v>-600</v>
      </c>
      <c r="AN26" s="53">
        <v>-2000</v>
      </c>
      <c r="AO26" s="53">
        <v>-5138.3999999999996</v>
      </c>
      <c r="AP26" s="53">
        <v>-1997.82</v>
      </c>
      <c r="AQ26" s="53">
        <v>-200</v>
      </c>
      <c r="AR26" s="53">
        <v>-1400</v>
      </c>
      <c r="AS26" s="53">
        <v>-400</v>
      </c>
      <c r="AU26" s="69">
        <f t="shared" si="0"/>
        <v>-31280.709999999995</v>
      </c>
      <c r="AV26" s="69">
        <f t="shared" si="1"/>
        <v>-46423.33</v>
      </c>
      <c r="AW26" s="69">
        <f t="shared" si="2"/>
        <v>-10420.68</v>
      </c>
      <c r="AX26" s="69"/>
    </row>
    <row r="27" spans="1:56" ht="15.75" thickBot="1" x14ac:dyDescent="0.3">
      <c r="A27" s="52" t="s">
        <v>125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>
        <v>-26737</v>
      </c>
      <c r="Q27" s="53">
        <v>-26737</v>
      </c>
      <c r="R27" s="53">
        <v>-26737</v>
      </c>
      <c r="S27" s="53">
        <v>-26737</v>
      </c>
      <c r="T27" s="53">
        <v>-26737</v>
      </c>
      <c r="U27" s="53">
        <v>-25638.17</v>
      </c>
      <c r="V27" s="53">
        <v>-25638.17</v>
      </c>
      <c r="W27" s="53">
        <v>-25638.17</v>
      </c>
      <c r="X27" s="53">
        <v>-25149.83</v>
      </c>
      <c r="Y27" s="53">
        <v>28304.720000000001</v>
      </c>
      <c r="Z27" s="53">
        <v>-19997</v>
      </c>
      <c r="AA27" s="53">
        <v>-19997</v>
      </c>
      <c r="AB27" s="53">
        <v>-19997</v>
      </c>
      <c r="AC27" s="53">
        <v>-18249.689999999999</v>
      </c>
      <c r="AD27" s="53">
        <v>-18249.689999999999</v>
      </c>
      <c r="AE27" s="53">
        <v>-18249.689999999999</v>
      </c>
      <c r="AF27" s="53">
        <v>-18249.689999999999</v>
      </c>
      <c r="AG27" s="53">
        <v>-18249.689999999999</v>
      </c>
      <c r="AH27" s="53">
        <v>-18249.689999999999</v>
      </c>
      <c r="AI27" s="53">
        <v>-18249.689999999999</v>
      </c>
      <c r="AJ27" s="53">
        <v>-18249.689999999999</v>
      </c>
      <c r="AK27" s="53">
        <v>-18249.689999999999</v>
      </c>
      <c r="AL27" s="53">
        <v>-18249.689999999999</v>
      </c>
      <c r="AM27" s="53">
        <v>-18249.689999999999</v>
      </c>
      <c r="AN27" s="53">
        <v>-17181.89</v>
      </c>
      <c r="AO27" s="53">
        <v>-17181.89</v>
      </c>
      <c r="AP27" s="53">
        <v>-17181.89</v>
      </c>
      <c r="AQ27" s="53">
        <v>-17181.89</v>
      </c>
      <c r="AR27" s="53">
        <v>-17181.89</v>
      </c>
      <c r="AS27" s="53">
        <v>-17181.89</v>
      </c>
      <c r="AU27" s="69">
        <f t="shared" si="0"/>
        <v>0</v>
      </c>
      <c r="AV27" s="69">
        <f t="shared" si="1"/>
        <v>-247438.61999999997</v>
      </c>
      <c r="AW27" s="69">
        <f t="shared" si="2"/>
        <v>-220743.59000000003</v>
      </c>
      <c r="AX27" s="69"/>
    </row>
    <row r="28" spans="1:56" ht="15.75" thickBot="1" x14ac:dyDescent="0.3">
      <c r="A28" s="52" t="s">
        <v>130</v>
      </c>
      <c r="B28" s="53">
        <v>-9021.66</v>
      </c>
      <c r="C28" s="53">
        <v>-9021.66</v>
      </c>
      <c r="D28" s="53">
        <v>-7125.51</v>
      </c>
      <c r="E28" s="53">
        <v>-7875.92</v>
      </c>
      <c r="F28" s="53">
        <v>-9021.66</v>
      </c>
      <c r="G28" s="53">
        <v>-9021.66</v>
      </c>
      <c r="H28" s="53">
        <v>-9021.66</v>
      </c>
      <c r="I28" s="53">
        <v>-9021.66</v>
      </c>
      <c r="J28" s="53">
        <v>-9021.66</v>
      </c>
      <c r="K28" s="53">
        <v>-9057.0600000000013</v>
      </c>
      <c r="L28" s="53">
        <v>-9057.0600000000013</v>
      </c>
      <c r="M28" s="53">
        <v>-9057.0600000000013</v>
      </c>
      <c r="N28" s="53">
        <v>-9057.0600000000013</v>
      </c>
      <c r="O28" s="53">
        <v>-9057.0600000000013</v>
      </c>
      <c r="P28" s="53">
        <v>-11144.060000000001</v>
      </c>
      <c r="Q28" s="53">
        <v>-9499.130000000001</v>
      </c>
      <c r="R28" s="53">
        <v>-9117.15</v>
      </c>
      <c r="S28" s="53">
        <v>-9117.15</v>
      </c>
      <c r="T28" s="53">
        <v>-9117.15</v>
      </c>
      <c r="U28" s="53">
        <v>-609117.15</v>
      </c>
      <c r="V28" s="53">
        <v>-9117.15</v>
      </c>
      <c r="W28" s="53">
        <v>-9334.68</v>
      </c>
      <c r="X28" s="53">
        <v>-9339.5</v>
      </c>
      <c r="Y28" s="53">
        <v>-9339.5</v>
      </c>
      <c r="Z28" s="53">
        <v>-9339.5</v>
      </c>
      <c r="AA28" s="53">
        <v>-9339.5</v>
      </c>
      <c r="AB28" s="53">
        <v>-9339.5</v>
      </c>
      <c r="AC28" s="53">
        <v>-9357.7900000000009</v>
      </c>
      <c r="AD28" s="53">
        <v>-9360.6</v>
      </c>
      <c r="AE28" s="53">
        <v>-9360.6</v>
      </c>
      <c r="AF28" s="53">
        <v>-9360.6</v>
      </c>
      <c r="AG28" s="53">
        <v>-9360.6</v>
      </c>
      <c r="AH28" s="53">
        <v>-9360.6</v>
      </c>
      <c r="AI28" s="53">
        <v>-9398.16</v>
      </c>
      <c r="AJ28" s="53">
        <v>-9398.16</v>
      </c>
      <c r="AK28" s="53">
        <v>-9898.16</v>
      </c>
      <c r="AL28" s="53">
        <v>-9398.16</v>
      </c>
      <c r="AM28" s="53">
        <v>-9398.16</v>
      </c>
      <c r="AN28" s="53">
        <v>-9398.16</v>
      </c>
      <c r="AO28" s="53">
        <v>-9432.5</v>
      </c>
      <c r="AP28" s="53">
        <v>-9313.75</v>
      </c>
      <c r="AQ28" s="53">
        <v>-5803.75</v>
      </c>
      <c r="AR28" s="53">
        <v>-5932.5</v>
      </c>
      <c r="AS28" s="53">
        <v>-5932.5</v>
      </c>
      <c r="AT28" t="s">
        <v>387</v>
      </c>
      <c r="AU28" s="76">
        <f t="shared" si="0"/>
        <v>-105395.03</v>
      </c>
      <c r="AV28" s="77">
        <f t="shared" si="1"/>
        <v>-712921.62000000011</v>
      </c>
      <c r="AW28" s="78">
        <f t="shared" si="2"/>
        <v>-112991.09000000001</v>
      </c>
      <c r="AX28" s="70"/>
    </row>
    <row r="29" spans="1:56" ht="15.75" thickBot="1" x14ac:dyDescent="0.3">
      <c r="A29" s="51" t="s">
        <v>321</v>
      </c>
      <c r="B29" s="53">
        <v>-19071.39</v>
      </c>
      <c r="C29" s="53">
        <v>-32260.160000000003</v>
      </c>
      <c r="D29" s="53">
        <v>-32475.97</v>
      </c>
      <c r="E29" s="53">
        <v>-26254.48</v>
      </c>
      <c r="F29" s="53">
        <v>-24938.530000000002</v>
      </c>
      <c r="G29" s="53">
        <v>-19571.460000000003</v>
      </c>
      <c r="H29" s="53">
        <v>-17155.150000000001</v>
      </c>
      <c r="I29" s="53">
        <v>-14406.57</v>
      </c>
      <c r="J29" s="53">
        <v>-13384.75</v>
      </c>
      <c r="K29" s="53">
        <v>-11244.039999999999</v>
      </c>
      <c r="L29" s="53">
        <v>-12916.42</v>
      </c>
      <c r="M29" s="53">
        <v>-16818.84</v>
      </c>
      <c r="N29" s="53">
        <v>-24057.38</v>
      </c>
      <c r="O29" s="53">
        <v>-26732.13</v>
      </c>
      <c r="P29" s="53">
        <v>-26183.930000000004</v>
      </c>
      <c r="Q29" s="53">
        <v>-24589.26</v>
      </c>
      <c r="R29" s="53">
        <v>-25018.670000000002</v>
      </c>
      <c r="S29" s="53">
        <v>-16322.869999999999</v>
      </c>
      <c r="T29" s="53">
        <v>-13205.27</v>
      </c>
      <c r="U29" s="53">
        <v>-12254.800000000001</v>
      </c>
      <c r="V29" s="53">
        <v>-10843.04</v>
      </c>
      <c r="W29" s="53">
        <v>-51859.020000000004</v>
      </c>
      <c r="X29" s="53">
        <v>-1338.8300000000004</v>
      </c>
      <c r="Y29" s="53">
        <v>-15997.99</v>
      </c>
      <c r="Z29" s="53">
        <v>-22338.080000000002</v>
      </c>
      <c r="AA29" s="53">
        <v>-32690.920000000002</v>
      </c>
      <c r="AB29" s="53">
        <v>-40463.18</v>
      </c>
      <c r="AC29" s="53">
        <v>-25934.21</v>
      </c>
      <c r="AD29" s="53">
        <v>-22240.079999999998</v>
      </c>
      <c r="AE29" s="53">
        <v>-17011.969999999998</v>
      </c>
      <c r="AF29" s="53">
        <v>-14940.77</v>
      </c>
      <c r="AG29" s="53">
        <v>-12101.44</v>
      </c>
      <c r="AH29" s="53">
        <v>-10747.849999999999</v>
      </c>
      <c r="AI29" s="53">
        <v>-11239.439999999999</v>
      </c>
      <c r="AJ29" s="53">
        <v>-12792.119999999999</v>
      </c>
      <c r="AK29" s="53">
        <v>-20081.079999999998</v>
      </c>
      <c r="AL29" s="53">
        <v>-27105.63</v>
      </c>
      <c r="AM29" s="53">
        <v>-29111.329999999998</v>
      </c>
      <c r="AN29" s="53">
        <v>-19459.830000000002</v>
      </c>
      <c r="AO29" s="53">
        <v>-3814.59</v>
      </c>
      <c r="AP29" s="53">
        <v>-3146.31</v>
      </c>
      <c r="AQ29" s="53">
        <v>-4523.57</v>
      </c>
      <c r="AR29" s="53">
        <v>-4199.49</v>
      </c>
      <c r="AS29" s="53">
        <v>-4540.26</v>
      </c>
      <c r="AT29" s="59"/>
      <c r="AU29" s="70">
        <f t="shared" si="0"/>
        <v>-239955.72000000003</v>
      </c>
      <c r="AV29" s="70">
        <f t="shared" si="1"/>
        <v>-252642.67999999996</v>
      </c>
      <c r="AW29" s="70">
        <f t="shared" si="2"/>
        <v>-243769.09999999998</v>
      </c>
      <c r="AX29" s="70"/>
      <c r="AY29" s="62"/>
      <c r="AZ29" s="63" t="s">
        <v>376</v>
      </c>
      <c r="BA29" s="63" t="s">
        <v>375</v>
      </c>
      <c r="BB29" s="63" t="s">
        <v>374</v>
      </c>
      <c r="BC29" s="67" t="s">
        <v>381</v>
      </c>
      <c r="BD29" s="68" t="s">
        <v>386</v>
      </c>
    </row>
    <row r="30" spans="1:56" x14ac:dyDescent="0.25">
      <c r="A30" s="52" t="s">
        <v>59</v>
      </c>
      <c r="B30" s="53">
        <v>-11012.32</v>
      </c>
      <c r="C30" s="53">
        <v>-17844.170000000002</v>
      </c>
      <c r="D30" s="53">
        <v>-14139.960000000001</v>
      </c>
      <c r="E30" s="53">
        <v>-12358.49</v>
      </c>
      <c r="F30" s="53">
        <v>-9951.84</v>
      </c>
      <c r="G30" s="53">
        <v>-7779.97</v>
      </c>
      <c r="H30" s="53">
        <v>-5366.66</v>
      </c>
      <c r="I30" s="53">
        <v>-4054.58</v>
      </c>
      <c r="J30" s="53">
        <v>-3545.7599999999998</v>
      </c>
      <c r="K30" s="53">
        <v>-3227.55</v>
      </c>
      <c r="L30" s="53">
        <v>-4759.9299999999994</v>
      </c>
      <c r="M30" s="53">
        <v>-7413.0700000000006</v>
      </c>
      <c r="N30" s="53">
        <v>-11417.05</v>
      </c>
      <c r="O30" s="53">
        <v>-14082.76</v>
      </c>
      <c r="P30" s="53">
        <v>-10934.44</v>
      </c>
      <c r="Q30" s="53">
        <v>-12316.769999999999</v>
      </c>
      <c r="R30" s="53">
        <v>-10646.68</v>
      </c>
      <c r="S30" s="53">
        <v>-3601.5299999999997</v>
      </c>
      <c r="T30" s="53">
        <v>-3788.29</v>
      </c>
      <c r="U30" s="53">
        <v>-3703.69</v>
      </c>
      <c r="V30" s="53">
        <v>-3352.58</v>
      </c>
      <c r="W30" s="53">
        <v>-3465.87</v>
      </c>
      <c r="X30" s="53">
        <v>-4428.34</v>
      </c>
      <c r="Y30" s="53">
        <v>-6976.84</v>
      </c>
      <c r="Z30" s="53">
        <v>-10979.109999999999</v>
      </c>
      <c r="AA30" s="53">
        <v>-12383.45</v>
      </c>
      <c r="AB30" s="53">
        <v>-12258.41</v>
      </c>
      <c r="AC30" s="53">
        <v>-12842.89</v>
      </c>
      <c r="AD30" s="53">
        <v>-7803.5700000000006</v>
      </c>
      <c r="AE30" s="53">
        <v>-5889.46</v>
      </c>
      <c r="AF30" s="53">
        <v>-4087.75</v>
      </c>
      <c r="AG30" s="53">
        <v>-3698.3700000000003</v>
      </c>
      <c r="AH30" s="53">
        <v>-3035.4</v>
      </c>
      <c r="AI30" s="53">
        <v>-3194.08</v>
      </c>
      <c r="AJ30" s="53">
        <v>-4592.62</v>
      </c>
      <c r="AK30" s="53">
        <v>-9805.7799999999988</v>
      </c>
      <c r="AL30" s="53">
        <v>-13539.08</v>
      </c>
      <c r="AM30" s="53">
        <v>-13950.320000000002</v>
      </c>
      <c r="AN30" s="53">
        <v>-6091.97</v>
      </c>
      <c r="AO30" s="53">
        <v>36.119999999999997</v>
      </c>
      <c r="AP30" s="53">
        <v>14.2</v>
      </c>
      <c r="AQ30" s="53">
        <v>30.53</v>
      </c>
      <c r="AR30" s="53">
        <v>4</v>
      </c>
      <c r="AS30" s="53">
        <v>15.83</v>
      </c>
      <c r="AT30" s="59"/>
      <c r="AU30" s="71">
        <f t="shared" si="0"/>
        <v>-98097.62000000001</v>
      </c>
      <c r="AV30" s="72">
        <f t="shared" si="1"/>
        <v>-86577.59</v>
      </c>
      <c r="AW30" s="79">
        <f t="shared" si="2"/>
        <v>-94697.730000000025</v>
      </c>
      <c r="AX30" s="70"/>
      <c r="AY30" s="58" t="s">
        <v>62</v>
      </c>
      <c r="AZ30" s="55">
        <f t="shared" ref="AZ30:BB31" si="3">AU30</f>
        <v>-98097.62000000001</v>
      </c>
      <c r="BA30" s="55">
        <f t="shared" si="3"/>
        <v>-86577.59</v>
      </c>
      <c r="BB30" s="55">
        <f t="shared" si="3"/>
        <v>-94697.730000000025</v>
      </c>
      <c r="BC30" s="55">
        <f>AVERAGE(AZ30:BB30)</f>
        <v>-93124.313333333354</v>
      </c>
      <c r="BD30" s="61" t="s">
        <v>382</v>
      </c>
    </row>
    <row r="31" spans="1:56" x14ac:dyDescent="0.25">
      <c r="A31" s="52" t="s">
        <v>91</v>
      </c>
      <c r="B31" s="53">
        <v>-535</v>
      </c>
      <c r="C31" s="53">
        <v>-692.5</v>
      </c>
      <c r="D31" s="53">
        <v>-742.5</v>
      </c>
      <c r="E31" s="53">
        <v>-632.5</v>
      </c>
      <c r="F31" s="53">
        <v>-712.5</v>
      </c>
      <c r="G31" s="53">
        <v>-580</v>
      </c>
      <c r="H31" s="53">
        <v>-465</v>
      </c>
      <c r="I31" s="53">
        <v>-407.5</v>
      </c>
      <c r="J31" s="53">
        <v>-377.5</v>
      </c>
      <c r="K31" s="53">
        <v>-325</v>
      </c>
      <c r="L31" s="53">
        <v>-340</v>
      </c>
      <c r="M31" s="53">
        <v>-415</v>
      </c>
      <c r="N31" s="53">
        <v>-607.5</v>
      </c>
      <c r="O31" s="53">
        <v>-642.5</v>
      </c>
      <c r="P31" s="53">
        <v>-630</v>
      </c>
      <c r="Q31" s="53">
        <v>-525</v>
      </c>
      <c r="R31" s="53">
        <v>-617.5</v>
      </c>
      <c r="S31" s="53">
        <v>-515</v>
      </c>
      <c r="T31" s="53">
        <v>-422.5</v>
      </c>
      <c r="U31" s="53">
        <v>-362.5</v>
      </c>
      <c r="V31" s="53">
        <v>-320</v>
      </c>
      <c r="W31" s="53">
        <v>-267.5</v>
      </c>
      <c r="X31" s="53">
        <v>-320</v>
      </c>
      <c r="Y31" s="53">
        <v>-372.5</v>
      </c>
      <c r="Z31" s="53">
        <v>-462.5</v>
      </c>
      <c r="AA31" s="53">
        <v>-535</v>
      </c>
      <c r="AB31" s="53">
        <v>-587.5</v>
      </c>
      <c r="AC31" s="53">
        <v>-542.5</v>
      </c>
      <c r="AD31" s="53">
        <v>-555</v>
      </c>
      <c r="AE31" s="53">
        <v>-400</v>
      </c>
      <c r="AF31" s="53">
        <v>-440</v>
      </c>
      <c r="AG31" s="53">
        <v>-327.5</v>
      </c>
      <c r="AH31" s="53">
        <v>-315</v>
      </c>
      <c r="AI31" s="53">
        <v>-307.5</v>
      </c>
      <c r="AJ31" s="53">
        <v>-295</v>
      </c>
      <c r="AK31" s="53">
        <v>-337.5</v>
      </c>
      <c r="AL31" s="53">
        <v>-445</v>
      </c>
      <c r="AM31" s="53">
        <v>-577.5</v>
      </c>
      <c r="AN31" s="53">
        <v>-477.5</v>
      </c>
      <c r="AO31" s="53">
        <v>-217.5</v>
      </c>
      <c r="AP31" s="53">
        <v>-225</v>
      </c>
      <c r="AQ31" s="53">
        <v>-172.5</v>
      </c>
      <c r="AR31" s="53">
        <v>-197.5</v>
      </c>
      <c r="AS31" s="53">
        <v>-247.5</v>
      </c>
      <c r="AT31" s="59"/>
      <c r="AU31" s="73">
        <f t="shared" si="0"/>
        <v>-6247.5</v>
      </c>
      <c r="AV31" s="70">
        <f t="shared" si="1"/>
        <v>-5350</v>
      </c>
      <c r="AW31" s="80">
        <f t="shared" si="2"/>
        <v>-5130</v>
      </c>
      <c r="AX31" s="70"/>
      <c r="AY31" s="58" t="s">
        <v>276</v>
      </c>
      <c r="AZ31" s="55">
        <f t="shared" si="3"/>
        <v>-6247.5</v>
      </c>
      <c r="BA31" s="55">
        <f t="shared" si="3"/>
        <v>-5350</v>
      </c>
      <c r="BB31" s="55">
        <f t="shared" si="3"/>
        <v>-5130</v>
      </c>
      <c r="BC31" s="55">
        <f>BB31</f>
        <v>-5130</v>
      </c>
      <c r="BD31" s="61" t="s">
        <v>383</v>
      </c>
    </row>
    <row r="32" spans="1:56" x14ac:dyDescent="0.25">
      <c r="A32" s="52" t="s">
        <v>112</v>
      </c>
      <c r="B32" s="53"/>
      <c r="C32" s="53">
        <v>-50</v>
      </c>
      <c r="D32" s="53">
        <v>-300</v>
      </c>
      <c r="E32" s="53">
        <v>-250</v>
      </c>
      <c r="F32" s="53">
        <v>-350</v>
      </c>
      <c r="G32" s="53">
        <v>-100</v>
      </c>
      <c r="H32" s="53">
        <v>-150</v>
      </c>
      <c r="I32" s="53">
        <v>-150</v>
      </c>
      <c r="J32" s="53">
        <v>-150</v>
      </c>
      <c r="K32" s="53">
        <v>-50</v>
      </c>
      <c r="L32" s="53">
        <v>-50</v>
      </c>
      <c r="M32" s="53">
        <v>-100</v>
      </c>
      <c r="N32" s="53">
        <v>-400</v>
      </c>
      <c r="O32" s="53">
        <v>-200</v>
      </c>
      <c r="P32" s="53">
        <v>-100</v>
      </c>
      <c r="Q32" s="53">
        <v>-100</v>
      </c>
      <c r="R32" s="53">
        <v>-300</v>
      </c>
      <c r="S32" s="53">
        <v>-200</v>
      </c>
      <c r="T32" s="53"/>
      <c r="U32" s="53">
        <v>-50</v>
      </c>
      <c r="V32" s="53">
        <v>50</v>
      </c>
      <c r="W32" s="53"/>
      <c r="X32" s="53"/>
      <c r="Y32" s="53"/>
      <c r="Z32" s="53">
        <v>-100</v>
      </c>
      <c r="AA32" s="53">
        <v>-50</v>
      </c>
      <c r="AB32" s="53">
        <v>-100</v>
      </c>
      <c r="AC32" s="53">
        <v>-100</v>
      </c>
      <c r="AD32" s="53">
        <v>-150</v>
      </c>
      <c r="AE32" s="53"/>
      <c r="AF32" s="53">
        <v>-100</v>
      </c>
      <c r="AG32" s="53"/>
      <c r="AH32" s="53">
        <v>-50</v>
      </c>
      <c r="AI32" s="53"/>
      <c r="AJ32" s="53">
        <v>-50</v>
      </c>
      <c r="AK32" s="53">
        <v>-100</v>
      </c>
      <c r="AL32" s="53">
        <v>-300</v>
      </c>
      <c r="AM32" s="53">
        <v>-250</v>
      </c>
      <c r="AN32" s="53"/>
      <c r="AO32" s="53"/>
      <c r="AP32" s="53"/>
      <c r="AQ32" s="53"/>
      <c r="AR32" s="53"/>
      <c r="AS32" s="53"/>
      <c r="AT32" s="59"/>
      <c r="AU32" s="73">
        <f t="shared" si="0"/>
        <v>-2250</v>
      </c>
      <c r="AV32" s="70">
        <f t="shared" si="1"/>
        <v>-850</v>
      </c>
      <c r="AW32" s="80">
        <f t="shared" si="2"/>
        <v>-1200</v>
      </c>
      <c r="AX32" s="70"/>
      <c r="AY32" s="58" t="s">
        <v>277</v>
      </c>
      <c r="AZ32" s="55">
        <f t="shared" ref="AZ32:BB34" si="4">AU33</f>
        <v>-36810</v>
      </c>
      <c r="BA32" s="55">
        <f t="shared" si="4"/>
        <v>-31695</v>
      </c>
      <c r="BB32" s="55">
        <f t="shared" si="4"/>
        <v>-29010</v>
      </c>
      <c r="BC32" s="55">
        <f>BB32</f>
        <v>-29010</v>
      </c>
      <c r="BD32" s="61" t="s">
        <v>383</v>
      </c>
    </row>
    <row r="33" spans="1:56" x14ac:dyDescent="0.25">
      <c r="A33" s="52" t="s">
        <v>94</v>
      </c>
      <c r="B33" s="53">
        <v>-1695</v>
      </c>
      <c r="C33" s="53">
        <v>-3345</v>
      </c>
      <c r="D33" s="53">
        <v>-4565</v>
      </c>
      <c r="E33" s="53">
        <v>-4235</v>
      </c>
      <c r="F33" s="53">
        <v>-3385</v>
      </c>
      <c r="G33" s="53">
        <v>-3315</v>
      </c>
      <c r="H33" s="53">
        <v>-3320</v>
      </c>
      <c r="I33" s="53">
        <v>-2740</v>
      </c>
      <c r="J33" s="53">
        <v>-2585</v>
      </c>
      <c r="K33" s="53">
        <v>-1785</v>
      </c>
      <c r="L33" s="53">
        <v>-1710</v>
      </c>
      <c r="M33" s="53">
        <v>-1890</v>
      </c>
      <c r="N33" s="53">
        <v>-3390</v>
      </c>
      <c r="O33" s="53">
        <v>-3890</v>
      </c>
      <c r="P33" s="53">
        <v>-3965</v>
      </c>
      <c r="Q33" s="53">
        <v>-3515</v>
      </c>
      <c r="R33" s="53">
        <v>-4110</v>
      </c>
      <c r="S33" s="53">
        <v>-3180</v>
      </c>
      <c r="T33" s="53">
        <v>-2310</v>
      </c>
      <c r="U33" s="53">
        <v>-1940</v>
      </c>
      <c r="V33" s="53">
        <v>-1535</v>
      </c>
      <c r="W33" s="53">
        <v>-1410</v>
      </c>
      <c r="X33" s="53">
        <v>-1395</v>
      </c>
      <c r="Y33" s="53">
        <v>-1830</v>
      </c>
      <c r="Z33" s="53">
        <v>-3405</v>
      </c>
      <c r="AA33" s="53">
        <v>-3100</v>
      </c>
      <c r="AB33" s="53">
        <v>-3395</v>
      </c>
      <c r="AC33" s="53">
        <v>-3290</v>
      </c>
      <c r="AD33" s="53">
        <v>-3800</v>
      </c>
      <c r="AE33" s="53">
        <v>-2705</v>
      </c>
      <c r="AF33" s="53">
        <v>-2445</v>
      </c>
      <c r="AG33" s="53">
        <v>-1755</v>
      </c>
      <c r="AH33" s="53">
        <v>-1325</v>
      </c>
      <c r="AI33" s="53">
        <v>-1200</v>
      </c>
      <c r="AJ33" s="53">
        <v>-935</v>
      </c>
      <c r="AK33" s="53">
        <v>-1755</v>
      </c>
      <c r="AL33" s="53">
        <v>-2685</v>
      </c>
      <c r="AM33" s="53">
        <v>-3720</v>
      </c>
      <c r="AN33" s="53">
        <v>-3345</v>
      </c>
      <c r="AO33" s="53">
        <v>-15</v>
      </c>
      <c r="AP33" s="53">
        <v>15</v>
      </c>
      <c r="AQ33" s="53">
        <v>0</v>
      </c>
      <c r="AR33" s="53"/>
      <c r="AS33" s="53"/>
      <c r="AT33" s="59"/>
      <c r="AU33" s="73">
        <f t="shared" si="0"/>
        <v>-36810</v>
      </c>
      <c r="AV33" s="70">
        <f t="shared" si="1"/>
        <v>-31695</v>
      </c>
      <c r="AW33" s="80">
        <f t="shared" si="2"/>
        <v>-29010</v>
      </c>
      <c r="AX33" s="70"/>
      <c r="AY33" s="58" t="s">
        <v>303</v>
      </c>
      <c r="AZ33" s="55">
        <f t="shared" si="4"/>
        <v>-1383</v>
      </c>
      <c r="BA33" s="55">
        <f t="shared" si="4"/>
        <v>-224.65</v>
      </c>
      <c r="BB33" s="55">
        <f t="shared" si="4"/>
        <v>-2046.79</v>
      </c>
      <c r="BC33" s="55">
        <f>AVERAGE(AZ33:BB33)</f>
        <v>-1218.1466666666668</v>
      </c>
      <c r="BD33" s="61" t="s">
        <v>382</v>
      </c>
    </row>
    <row r="34" spans="1:56" x14ac:dyDescent="0.25">
      <c r="A34" s="52" t="s">
        <v>97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>
        <v>-415.28</v>
      </c>
      <c r="N34" s="53">
        <v>-509.27</v>
      </c>
      <c r="O34" s="53">
        <v>-458.45</v>
      </c>
      <c r="P34" s="53"/>
      <c r="Q34" s="53"/>
      <c r="R34" s="53"/>
      <c r="S34" s="53"/>
      <c r="T34" s="53"/>
      <c r="U34" s="53"/>
      <c r="V34" s="53"/>
      <c r="W34" s="53">
        <v>-224.65</v>
      </c>
      <c r="X34" s="53"/>
      <c r="Y34" s="53"/>
      <c r="Z34" s="53"/>
      <c r="AA34" s="53"/>
      <c r="AB34" s="53"/>
      <c r="AC34" s="53"/>
      <c r="AD34" s="53"/>
      <c r="AE34" s="53"/>
      <c r="AF34" s="53">
        <v>-598.51</v>
      </c>
      <c r="AG34" s="53"/>
      <c r="AH34" s="53"/>
      <c r="AI34" s="53"/>
      <c r="AJ34" s="53">
        <v>-604.99</v>
      </c>
      <c r="AK34" s="53">
        <v>-843.29</v>
      </c>
      <c r="AL34" s="53"/>
      <c r="AM34" s="53"/>
      <c r="AN34" s="53">
        <v>-311.85000000000002</v>
      </c>
      <c r="AO34" s="53"/>
      <c r="AP34" s="53"/>
      <c r="AQ34" s="53">
        <v>-325.08999999999997</v>
      </c>
      <c r="AR34" s="53"/>
      <c r="AS34" s="53">
        <v>-171.42</v>
      </c>
      <c r="AT34" s="59"/>
      <c r="AU34" s="73">
        <f t="shared" si="0"/>
        <v>-1383</v>
      </c>
      <c r="AV34" s="70">
        <f t="shared" si="1"/>
        <v>-224.65</v>
      </c>
      <c r="AW34" s="80">
        <f t="shared" si="2"/>
        <v>-2046.79</v>
      </c>
      <c r="AX34" s="70"/>
      <c r="AY34" s="58" t="s">
        <v>278</v>
      </c>
      <c r="AZ34" s="55">
        <f t="shared" si="4"/>
        <v>-37650</v>
      </c>
      <c r="BA34" s="55">
        <f t="shared" si="4"/>
        <v>-36000</v>
      </c>
      <c r="BB34" s="55">
        <f t="shared" si="4"/>
        <v>-37400</v>
      </c>
      <c r="BC34" s="55">
        <f>AVERAGE(AZ34:BB34)</f>
        <v>-37016.666666666664</v>
      </c>
      <c r="BD34" s="61" t="s">
        <v>382</v>
      </c>
    </row>
    <row r="35" spans="1:56" x14ac:dyDescent="0.25">
      <c r="A35" s="52" t="s">
        <v>100</v>
      </c>
      <c r="B35" s="53">
        <v>-2100</v>
      </c>
      <c r="C35" s="53">
        <v>-4700</v>
      </c>
      <c r="D35" s="53">
        <v>-6475</v>
      </c>
      <c r="E35" s="53">
        <v>-3950</v>
      </c>
      <c r="F35" s="53">
        <v>-4250</v>
      </c>
      <c r="G35" s="53">
        <v>-3975</v>
      </c>
      <c r="H35" s="53">
        <v>-2700</v>
      </c>
      <c r="I35" s="53">
        <v>-2200</v>
      </c>
      <c r="J35" s="53">
        <v>-2350</v>
      </c>
      <c r="K35" s="53">
        <v>-1750</v>
      </c>
      <c r="L35" s="53">
        <v>-1550</v>
      </c>
      <c r="M35" s="53">
        <v>-2250</v>
      </c>
      <c r="N35" s="53">
        <v>-3200</v>
      </c>
      <c r="O35" s="53">
        <v>-3000</v>
      </c>
      <c r="P35" s="53">
        <v>-5000</v>
      </c>
      <c r="Q35" s="53">
        <v>-3300</v>
      </c>
      <c r="R35" s="53">
        <v>-4550</v>
      </c>
      <c r="S35" s="53">
        <v>-3800</v>
      </c>
      <c r="T35" s="53">
        <v>-2550</v>
      </c>
      <c r="U35" s="53">
        <v>-2000</v>
      </c>
      <c r="V35" s="53">
        <v>-1750</v>
      </c>
      <c r="W35" s="53">
        <v>-1450</v>
      </c>
      <c r="X35" s="53">
        <v>-1350</v>
      </c>
      <c r="Y35" s="53">
        <v>-2600</v>
      </c>
      <c r="Z35" s="53">
        <v>-3150</v>
      </c>
      <c r="AA35" s="53">
        <v>-4500</v>
      </c>
      <c r="AB35" s="53">
        <v>-5050</v>
      </c>
      <c r="AC35" s="53">
        <v>-3850</v>
      </c>
      <c r="AD35" s="53">
        <v>-5200</v>
      </c>
      <c r="AE35" s="53">
        <v>-2600</v>
      </c>
      <c r="AF35" s="53">
        <v>-2400</v>
      </c>
      <c r="AG35" s="53">
        <v>-2050</v>
      </c>
      <c r="AH35" s="53">
        <v>-1750</v>
      </c>
      <c r="AI35" s="53">
        <v>-1500</v>
      </c>
      <c r="AJ35" s="53">
        <v>-1700</v>
      </c>
      <c r="AK35" s="53">
        <v>-2150</v>
      </c>
      <c r="AL35" s="53">
        <v>-4550</v>
      </c>
      <c r="AM35" s="53">
        <v>-4600</v>
      </c>
      <c r="AN35" s="53">
        <v>-3350</v>
      </c>
      <c r="AO35" s="53">
        <v>-550</v>
      </c>
      <c r="AP35" s="53">
        <v>50</v>
      </c>
      <c r="AQ35" s="53"/>
      <c r="AR35" s="53"/>
      <c r="AS35" s="53"/>
      <c r="AT35" s="59"/>
      <c r="AU35" s="73">
        <f t="shared" si="0"/>
        <v>-37650</v>
      </c>
      <c r="AV35" s="70">
        <f t="shared" si="1"/>
        <v>-36000</v>
      </c>
      <c r="AW35" s="80">
        <f t="shared" si="2"/>
        <v>-37400</v>
      </c>
      <c r="AX35" s="70"/>
      <c r="AY35" s="58" t="s">
        <v>279</v>
      </c>
      <c r="AZ35" s="55">
        <f t="shared" ref="AZ35:AZ37" si="5">AU36</f>
        <v>-15830</v>
      </c>
      <c r="BA35" s="55">
        <f t="shared" ref="BA35:BB37" si="6">AV36</f>
        <v>-15100</v>
      </c>
      <c r="BB35" s="55">
        <f t="shared" si="6"/>
        <v>-13695</v>
      </c>
      <c r="BC35" s="55">
        <f>BB35</f>
        <v>-13695</v>
      </c>
      <c r="BD35" s="61" t="s">
        <v>383</v>
      </c>
    </row>
    <row r="36" spans="1:56" x14ac:dyDescent="0.25">
      <c r="A36" s="52" t="s">
        <v>103</v>
      </c>
      <c r="B36" s="53">
        <v>-725</v>
      </c>
      <c r="C36" s="53">
        <v>-875</v>
      </c>
      <c r="D36" s="53">
        <v>-1575</v>
      </c>
      <c r="E36" s="53">
        <v>-1450</v>
      </c>
      <c r="F36" s="53">
        <v>-1480</v>
      </c>
      <c r="G36" s="53">
        <v>-1425</v>
      </c>
      <c r="H36" s="53">
        <v>-1200</v>
      </c>
      <c r="I36" s="53">
        <v>-1375</v>
      </c>
      <c r="J36" s="53">
        <v>-1275</v>
      </c>
      <c r="K36" s="53">
        <v>-1250</v>
      </c>
      <c r="L36" s="53">
        <v>-1380</v>
      </c>
      <c r="M36" s="53">
        <v>-645</v>
      </c>
      <c r="N36" s="53">
        <v>-1375</v>
      </c>
      <c r="O36" s="53">
        <v>-1400</v>
      </c>
      <c r="P36" s="53">
        <v>-2200</v>
      </c>
      <c r="Q36" s="53">
        <v>-1250</v>
      </c>
      <c r="R36" s="53">
        <v>-1575</v>
      </c>
      <c r="S36" s="53">
        <v>-1575</v>
      </c>
      <c r="T36" s="53">
        <v>-1275</v>
      </c>
      <c r="U36" s="53">
        <v>-1125</v>
      </c>
      <c r="V36" s="53">
        <v>-850</v>
      </c>
      <c r="W36" s="53">
        <v>-875</v>
      </c>
      <c r="X36" s="53">
        <v>-1225</v>
      </c>
      <c r="Y36" s="53">
        <v>-850</v>
      </c>
      <c r="Z36" s="53">
        <v>-1125</v>
      </c>
      <c r="AA36" s="53">
        <v>-1175</v>
      </c>
      <c r="AB36" s="53">
        <v>-1050</v>
      </c>
      <c r="AC36" s="53">
        <v>-1425</v>
      </c>
      <c r="AD36" s="53">
        <v>-1775</v>
      </c>
      <c r="AE36" s="53">
        <v>-1475</v>
      </c>
      <c r="AF36" s="53">
        <v>-950</v>
      </c>
      <c r="AG36" s="53">
        <v>-670</v>
      </c>
      <c r="AH36" s="53">
        <v>-800</v>
      </c>
      <c r="AI36" s="53">
        <v>-1300</v>
      </c>
      <c r="AJ36" s="53">
        <v>-1075</v>
      </c>
      <c r="AK36" s="53">
        <v>-975</v>
      </c>
      <c r="AL36" s="53">
        <v>-1075</v>
      </c>
      <c r="AM36" s="53">
        <v>-1125</v>
      </c>
      <c r="AN36" s="53">
        <v>-1075</v>
      </c>
      <c r="AO36" s="53">
        <v>-250</v>
      </c>
      <c r="AP36" s="53">
        <v>-50</v>
      </c>
      <c r="AQ36" s="53"/>
      <c r="AR36" s="53"/>
      <c r="AS36" s="53">
        <v>-25</v>
      </c>
      <c r="AT36" s="59"/>
      <c r="AU36" s="73">
        <f t="shared" si="0"/>
        <v>-15830</v>
      </c>
      <c r="AV36" s="70">
        <f t="shared" si="1"/>
        <v>-15100</v>
      </c>
      <c r="AW36" s="80">
        <f t="shared" si="2"/>
        <v>-13695</v>
      </c>
      <c r="AX36" s="70"/>
      <c r="AY36" s="58" t="s">
        <v>280</v>
      </c>
      <c r="AZ36" s="55">
        <f t="shared" si="5"/>
        <v>-1500</v>
      </c>
      <c r="BA36" s="55">
        <f t="shared" si="6"/>
        <v>-1400</v>
      </c>
      <c r="BB36" s="55">
        <f t="shared" si="6"/>
        <v>-1650</v>
      </c>
      <c r="BC36" s="55">
        <f t="shared" ref="BC36:BC43" si="7">AVERAGE(AZ36:BB36)</f>
        <v>-1516.6666666666667</v>
      </c>
      <c r="BD36" s="61" t="s">
        <v>382</v>
      </c>
    </row>
    <row r="37" spans="1:56" x14ac:dyDescent="0.25">
      <c r="A37" s="52" t="s">
        <v>106</v>
      </c>
      <c r="B37" s="53">
        <v>-200</v>
      </c>
      <c r="C37" s="53">
        <v>-650</v>
      </c>
      <c r="D37" s="53">
        <v>-350</v>
      </c>
      <c r="E37" s="53">
        <v>-200</v>
      </c>
      <c r="F37" s="53">
        <v>-150</v>
      </c>
      <c r="G37" s="53">
        <v>-300</v>
      </c>
      <c r="H37" s="53"/>
      <c r="I37" s="53">
        <v>-150</v>
      </c>
      <c r="J37" s="53"/>
      <c r="K37" s="53">
        <v>-50</v>
      </c>
      <c r="L37" s="53">
        <v>-150</v>
      </c>
      <c r="M37" s="53">
        <v>-50</v>
      </c>
      <c r="N37" s="53"/>
      <c r="O37" s="53">
        <v>-100</v>
      </c>
      <c r="P37" s="53">
        <v>-50</v>
      </c>
      <c r="Q37" s="53">
        <v>-200</v>
      </c>
      <c r="R37" s="53">
        <v>-200</v>
      </c>
      <c r="S37" s="53">
        <v>-50</v>
      </c>
      <c r="T37" s="53">
        <v>-200</v>
      </c>
      <c r="U37" s="53">
        <v>-50</v>
      </c>
      <c r="V37" s="53">
        <v>-100</v>
      </c>
      <c r="W37" s="53">
        <v>-100</v>
      </c>
      <c r="X37" s="53"/>
      <c r="Y37" s="53">
        <v>-50</v>
      </c>
      <c r="Z37" s="53">
        <v>-250</v>
      </c>
      <c r="AA37" s="53">
        <v>-150</v>
      </c>
      <c r="AB37" s="53">
        <v>-100</v>
      </c>
      <c r="AC37" s="53">
        <v>-100</v>
      </c>
      <c r="AD37" s="53">
        <v>-100</v>
      </c>
      <c r="AE37" s="53"/>
      <c r="AF37" s="53">
        <v>-100</v>
      </c>
      <c r="AG37" s="53">
        <v>-100</v>
      </c>
      <c r="AH37" s="53">
        <v>-50</v>
      </c>
      <c r="AI37" s="53">
        <v>-50</v>
      </c>
      <c r="AJ37" s="53">
        <v>-50</v>
      </c>
      <c r="AK37" s="53">
        <v>-100</v>
      </c>
      <c r="AL37" s="53">
        <v>-300</v>
      </c>
      <c r="AM37" s="53">
        <v>-600</v>
      </c>
      <c r="AN37" s="53">
        <v>-250</v>
      </c>
      <c r="AO37" s="53"/>
      <c r="AP37" s="53"/>
      <c r="AQ37" s="53"/>
      <c r="AR37" s="53"/>
      <c r="AS37" s="53"/>
      <c r="AT37" s="59"/>
      <c r="AU37" s="73">
        <f t="shared" si="0"/>
        <v>-1500</v>
      </c>
      <c r="AV37" s="70">
        <f t="shared" si="1"/>
        <v>-1400</v>
      </c>
      <c r="AW37" s="80">
        <f t="shared" si="2"/>
        <v>-1650</v>
      </c>
      <c r="AX37" s="70"/>
      <c r="AY37" s="58" t="s">
        <v>281</v>
      </c>
      <c r="AZ37" s="55">
        <f t="shared" si="5"/>
        <v>-610</v>
      </c>
      <c r="BA37" s="55">
        <f t="shared" si="6"/>
        <v>-805</v>
      </c>
      <c r="BB37" s="55">
        <f t="shared" si="6"/>
        <v>-710</v>
      </c>
      <c r="BC37" s="55">
        <f t="shared" si="7"/>
        <v>-708.33333333333337</v>
      </c>
      <c r="BD37" s="61" t="s">
        <v>382</v>
      </c>
    </row>
    <row r="38" spans="1:56" x14ac:dyDescent="0.25">
      <c r="A38" s="52" t="s">
        <v>109</v>
      </c>
      <c r="B38" s="53">
        <v>-100</v>
      </c>
      <c r="C38" s="53">
        <v>-50</v>
      </c>
      <c r="D38" s="53">
        <v>-30</v>
      </c>
      <c r="E38" s="53">
        <v>-80</v>
      </c>
      <c r="F38" s="53">
        <v>-25</v>
      </c>
      <c r="G38" s="53">
        <v>0</v>
      </c>
      <c r="H38" s="53">
        <v>-25</v>
      </c>
      <c r="I38" s="53">
        <v>-25</v>
      </c>
      <c r="J38" s="53">
        <v>-25</v>
      </c>
      <c r="K38" s="53">
        <v>-200</v>
      </c>
      <c r="L38" s="53">
        <v>-125</v>
      </c>
      <c r="M38" s="53">
        <v>-75</v>
      </c>
      <c r="N38" s="53"/>
      <c r="O38" s="53"/>
      <c r="P38" s="53">
        <v>0</v>
      </c>
      <c r="Q38" s="53"/>
      <c r="R38" s="53">
        <v>-25</v>
      </c>
      <c r="S38" s="53">
        <v>-75</v>
      </c>
      <c r="T38" s="53"/>
      <c r="U38" s="53">
        <v>-25</v>
      </c>
      <c r="V38" s="53">
        <v>-25</v>
      </c>
      <c r="W38" s="53">
        <v>-25</v>
      </c>
      <c r="X38" s="53">
        <v>-210</v>
      </c>
      <c r="Y38" s="53">
        <v>-160</v>
      </c>
      <c r="Z38" s="53">
        <v>-150</v>
      </c>
      <c r="AA38" s="53">
        <v>-110</v>
      </c>
      <c r="AB38" s="53">
        <v>-25</v>
      </c>
      <c r="AC38" s="53">
        <v>55</v>
      </c>
      <c r="AD38" s="53">
        <v>-80</v>
      </c>
      <c r="AE38" s="53">
        <v>-55</v>
      </c>
      <c r="AF38" s="53">
        <v>-80</v>
      </c>
      <c r="AG38" s="53">
        <v>-50</v>
      </c>
      <c r="AH38" s="53"/>
      <c r="AI38" s="53">
        <v>-125</v>
      </c>
      <c r="AJ38" s="53">
        <v>-175</v>
      </c>
      <c r="AK38" s="53">
        <v>-155</v>
      </c>
      <c r="AL38" s="53">
        <v>-25</v>
      </c>
      <c r="AM38" s="53">
        <v>5</v>
      </c>
      <c r="AN38" s="53"/>
      <c r="AO38" s="53">
        <v>-80</v>
      </c>
      <c r="AP38" s="53"/>
      <c r="AQ38" s="53">
        <v>-25</v>
      </c>
      <c r="AR38" s="53">
        <v>-30</v>
      </c>
      <c r="AS38" s="53"/>
      <c r="AT38" s="59"/>
      <c r="AU38" s="73">
        <f t="shared" si="0"/>
        <v>-610</v>
      </c>
      <c r="AV38" s="70">
        <f t="shared" si="1"/>
        <v>-805</v>
      </c>
      <c r="AW38" s="80">
        <f t="shared" si="2"/>
        <v>-710</v>
      </c>
      <c r="AX38" s="70"/>
      <c r="AY38" s="58" t="s">
        <v>306</v>
      </c>
      <c r="AZ38" s="55">
        <f>AU32</f>
        <v>-2250</v>
      </c>
      <c r="BA38" s="55">
        <f>AV32</f>
        <v>-850</v>
      </c>
      <c r="BB38" s="55">
        <f>AW32</f>
        <v>-1200</v>
      </c>
      <c r="BC38" s="55">
        <f t="shared" si="7"/>
        <v>-1433.3333333333333</v>
      </c>
      <c r="BD38" s="61" t="s">
        <v>382</v>
      </c>
    </row>
    <row r="39" spans="1:56" x14ac:dyDescent="0.25">
      <c r="A39" s="52" t="s">
        <v>118</v>
      </c>
      <c r="B39" s="53">
        <v>-825</v>
      </c>
      <c r="C39" s="53">
        <v>-1335</v>
      </c>
      <c r="D39" s="53">
        <v>-1125</v>
      </c>
      <c r="E39" s="53">
        <v>-975</v>
      </c>
      <c r="F39" s="53">
        <v>-765</v>
      </c>
      <c r="G39" s="53">
        <v>-750</v>
      </c>
      <c r="H39" s="53">
        <v>-1035</v>
      </c>
      <c r="I39" s="53">
        <v>-840</v>
      </c>
      <c r="J39" s="53">
        <v>-1110</v>
      </c>
      <c r="K39" s="53">
        <v>-720</v>
      </c>
      <c r="L39" s="53">
        <v>-765</v>
      </c>
      <c r="M39" s="53">
        <v>-960</v>
      </c>
      <c r="N39" s="53">
        <v>-1275</v>
      </c>
      <c r="O39" s="53">
        <v>-1200</v>
      </c>
      <c r="P39" s="53">
        <v>-870</v>
      </c>
      <c r="Q39" s="53">
        <v>-1110</v>
      </c>
      <c r="R39" s="53">
        <v>-810</v>
      </c>
      <c r="S39" s="53">
        <v>-1095</v>
      </c>
      <c r="T39" s="53">
        <v>-1065</v>
      </c>
      <c r="U39" s="53">
        <v>-915</v>
      </c>
      <c r="V39" s="53">
        <v>-872.5</v>
      </c>
      <c r="W39" s="53">
        <v>-1095</v>
      </c>
      <c r="X39" s="53">
        <v>-945</v>
      </c>
      <c r="Y39" s="53">
        <v>-975</v>
      </c>
      <c r="Z39" s="53">
        <v>-1065</v>
      </c>
      <c r="AA39" s="53">
        <v>-1215</v>
      </c>
      <c r="AB39" s="53">
        <v>-1049.04</v>
      </c>
      <c r="AC39" s="53">
        <v>-1020</v>
      </c>
      <c r="AD39" s="53">
        <v>-1110</v>
      </c>
      <c r="AE39" s="53">
        <v>-1170</v>
      </c>
      <c r="AF39" s="53">
        <v>-1215</v>
      </c>
      <c r="AG39" s="53">
        <v>-1080</v>
      </c>
      <c r="AH39" s="53">
        <v>-1095</v>
      </c>
      <c r="AI39" s="53">
        <v>-1005</v>
      </c>
      <c r="AJ39" s="53">
        <v>-810</v>
      </c>
      <c r="AK39" s="53">
        <v>-1335</v>
      </c>
      <c r="AL39" s="53">
        <v>-1319.04</v>
      </c>
      <c r="AM39" s="53">
        <v>-1920</v>
      </c>
      <c r="AN39" s="53">
        <v>-1185</v>
      </c>
      <c r="AO39" s="53">
        <v>-1005</v>
      </c>
      <c r="AP39" s="53">
        <v>-855</v>
      </c>
      <c r="AQ39" s="53">
        <v>-735</v>
      </c>
      <c r="AR39" s="53">
        <v>-735</v>
      </c>
      <c r="AS39" s="53">
        <v>-675</v>
      </c>
      <c r="AT39" s="59"/>
      <c r="AU39" s="73">
        <f t="shared" si="0"/>
        <v>-11520</v>
      </c>
      <c r="AV39" s="70">
        <f t="shared" si="1"/>
        <v>-12032.5</v>
      </c>
      <c r="AW39" s="80">
        <f t="shared" si="2"/>
        <v>-14128.080000000002</v>
      </c>
      <c r="AX39" s="70"/>
      <c r="AY39" s="58" t="s">
        <v>282</v>
      </c>
      <c r="AZ39" s="55">
        <f>AU39</f>
        <v>-11520</v>
      </c>
      <c r="BA39" s="55">
        <f>AV39</f>
        <v>-12032.5</v>
      </c>
      <c r="BB39" s="55">
        <f>AW39</f>
        <v>-14128.080000000002</v>
      </c>
      <c r="BC39" s="55">
        <f>BB39</f>
        <v>-14128.080000000002</v>
      </c>
      <c r="BD39" s="61" t="s">
        <v>384</v>
      </c>
    </row>
    <row r="40" spans="1:56" x14ac:dyDescent="0.25">
      <c r="A40" s="52" t="s">
        <v>115</v>
      </c>
      <c r="B40" s="53">
        <v>-50</v>
      </c>
      <c r="C40" s="53">
        <v>-100</v>
      </c>
      <c r="D40" s="53">
        <v>-50</v>
      </c>
      <c r="E40" s="53">
        <v>-100</v>
      </c>
      <c r="F40" s="53"/>
      <c r="G40" s="53">
        <v>-100</v>
      </c>
      <c r="H40" s="53">
        <v>-50</v>
      </c>
      <c r="I40" s="53"/>
      <c r="J40" s="53"/>
      <c r="K40" s="53"/>
      <c r="L40" s="53"/>
      <c r="M40" s="53">
        <v>-50</v>
      </c>
      <c r="N40" s="53"/>
      <c r="O40" s="53"/>
      <c r="P40" s="53">
        <v>-50</v>
      </c>
      <c r="Q40" s="53">
        <v>-100</v>
      </c>
      <c r="R40" s="53"/>
      <c r="S40" s="53"/>
      <c r="T40" s="53"/>
      <c r="U40" s="53"/>
      <c r="V40" s="53">
        <v>-100</v>
      </c>
      <c r="W40" s="53"/>
      <c r="X40" s="53"/>
      <c r="Y40" s="53"/>
      <c r="Z40" s="53"/>
      <c r="AA40" s="53"/>
      <c r="AB40" s="53">
        <v>-50</v>
      </c>
      <c r="AC40" s="53"/>
      <c r="AD40" s="53"/>
      <c r="AE40" s="53">
        <v>-50</v>
      </c>
      <c r="AF40" s="53"/>
      <c r="AG40" s="53"/>
      <c r="AH40" s="53">
        <v>-50</v>
      </c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9"/>
      <c r="AU40" s="73">
        <f t="shared" si="0"/>
        <v>-350</v>
      </c>
      <c r="AV40" s="70">
        <f t="shared" si="1"/>
        <v>-250</v>
      </c>
      <c r="AW40" s="80">
        <f t="shared" si="2"/>
        <v>-150</v>
      </c>
      <c r="AX40" s="70"/>
      <c r="AY40" s="58" t="s">
        <v>98</v>
      </c>
      <c r="AZ40" s="55">
        <f>AU45</f>
        <v>-19828.88</v>
      </c>
      <c r="BA40" s="55">
        <f>AV45</f>
        <v>-18001.27</v>
      </c>
      <c r="BB40" s="55">
        <f>AW45</f>
        <v>-18011.889999999996</v>
      </c>
      <c r="BC40" s="55">
        <f t="shared" si="7"/>
        <v>-18614.013333333332</v>
      </c>
      <c r="BD40" s="61" t="s">
        <v>382</v>
      </c>
    </row>
    <row r="41" spans="1:56" x14ac:dyDescent="0.25">
      <c r="A41" s="52" t="s">
        <v>121</v>
      </c>
      <c r="B41" s="53"/>
      <c r="C41" s="53"/>
      <c r="D41" s="53"/>
      <c r="E41" s="53"/>
      <c r="F41" s="53">
        <v>-5</v>
      </c>
      <c r="G41" s="53">
        <v>-1</v>
      </c>
      <c r="H41" s="53">
        <v>-1</v>
      </c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9"/>
      <c r="AU41" s="73">
        <f t="shared" si="0"/>
        <v>-7</v>
      </c>
      <c r="AV41" s="70">
        <f t="shared" si="1"/>
        <v>0</v>
      </c>
      <c r="AW41" s="80">
        <f t="shared" si="2"/>
        <v>0</v>
      </c>
      <c r="AX41" s="70"/>
      <c r="AY41" s="57" t="s">
        <v>181</v>
      </c>
      <c r="AZ41" s="55">
        <f>AU47</f>
        <v>-2113.7200000000003</v>
      </c>
      <c r="BA41" s="55">
        <f>AV47</f>
        <v>-600</v>
      </c>
      <c r="BB41" s="55">
        <f>AW47</f>
        <v>-3310.01</v>
      </c>
      <c r="BC41" s="55">
        <f t="shared" si="7"/>
        <v>-2007.91</v>
      </c>
      <c r="BD41" s="61" t="s">
        <v>382</v>
      </c>
    </row>
    <row r="42" spans="1:56" x14ac:dyDescent="0.25">
      <c r="A42" s="52" t="s">
        <v>186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>
        <v>-172</v>
      </c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9"/>
      <c r="AU42" s="73">
        <f t="shared" si="0"/>
        <v>0</v>
      </c>
      <c r="AV42" s="70">
        <f t="shared" si="1"/>
        <v>0</v>
      </c>
      <c r="AW42" s="80">
        <f t="shared" si="2"/>
        <v>-172</v>
      </c>
      <c r="AX42" s="70"/>
      <c r="AY42" s="57" t="s">
        <v>189</v>
      </c>
      <c r="AZ42" s="55">
        <f>AU43</f>
        <v>0</v>
      </c>
      <c r="BA42" s="55">
        <f t="shared" ref="BA42" si="8">AV43</f>
        <v>0</v>
      </c>
      <c r="BB42" s="55">
        <f>AW43</f>
        <v>-318.60000000000008</v>
      </c>
      <c r="BC42" s="55">
        <f>BB42</f>
        <v>-318.60000000000008</v>
      </c>
      <c r="BD42" s="61" t="s">
        <v>384</v>
      </c>
    </row>
    <row r="43" spans="1:56" x14ac:dyDescent="0.25">
      <c r="A43" s="52" t="s">
        <v>189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>
        <v>-26.55</v>
      </c>
      <c r="AC43" s="53">
        <v>-26.55</v>
      </c>
      <c r="AD43" s="53">
        <v>-26.55</v>
      </c>
      <c r="AE43" s="53">
        <v>-26.55</v>
      </c>
      <c r="AF43" s="53">
        <v>-26.55</v>
      </c>
      <c r="AG43" s="53">
        <v>-26.55</v>
      </c>
      <c r="AH43" s="53">
        <v>-26.55</v>
      </c>
      <c r="AI43" s="53">
        <v>-26.55</v>
      </c>
      <c r="AJ43" s="53">
        <v>-26.55</v>
      </c>
      <c r="AK43" s="53">
        <v>-26.55</v>
      </c>
      <c r="AL43" s="53">
        <v>-26.55</v>
      </c>
      <c r="AM43" s="53">
        <v>-26.55</v>
      </c>
      <c r="AN43" s="53">
        <v>-26.55</v>
      </c>
      <c r="AO43" s="53">
        <v>-26.55</v>
      </c>
      <c r="AP43" s="53">
        <v>-26.55</v>
      </c>
      <c r="AQ43" s="53">
        <v>-26.55</v>
      </c>
      <c r="AR43" s="53">
        <v>-26.55</v>
      </c>
      <c r="AS43" s="53">
        <v>-26.55</v>
      </c>
      <c r="AT43" s="59"/>
      <c r="AU43" s="73">
        <f t="shared" si="0"/>
        <v>0</v>
      </c>
      <c r="AV43" s="70">
        <f t="shared" si="1"/>
        <v>0</v>
      </c>
      <c r="AW43" s="80">
        <f t="shared" si="2"/>
        <v>-318.60000000000008</v>
      </c>
      <c r="AX43" s="70"/>
      <c r="AY43" s="57" t="s">
        <v>289</v>
      </c>
      <c r="AZ43" s="55">
        <f>AU46</f>
        <v>-5758</v>
      </c>
      <c r="BA43" s="55">
        <f>AV46</f>
        <v>-5030</v>
      </c>
      <c r="BB43" s="55">
        <f>AW46</f>
        <v>-9429</v>
      </c>
      <c r="BC43" s="55">
        <f t="shared" si="7"/>
        <v>-6739</v>
      </c>
      <c r="BD43" s="61" t="s">
        <v>382</v>
      </c>
    </row>
    <row r="44" spans="1:56" x14ac:dyDescent="0.25">
      <c r="A44" s="52" t="s">
        <v>183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>
        <v>-40670</v>
      </c>
      <c r="X44" s="53">
        <v>9563.33</v>
      </c>
      <c r="Y44" s="53"/>
      <c r="Z44" s="53"/>
      <c r="AA44" s="53">
        <v>-7620</v>
      </c>
      <c r="AB44" s="53">
        <v>-12710</v>
      </c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9"/>
      <c r="AU44" s="73">
        <f t="shared" si="0"/>
        <v>0</v>
      </c>
      <c r="AV44" s="70">
        <f t="shared" si="1"/>
        <v>-38726.67</v>
      </c>
      <c r="AW44" s="80">
        <f t="shared" si="2"/>
        <v>-12710</v>
      </c>
      <c r="AX44" s="70"/>
      <c r="AY44" s="64" t="s">
        <v>378</v>
      </c>
      <c r="AZ44" s="55">
        <f t="shared" ref="AZ44:BB46" si="9">AU40</f>
        <v>-350</v>
      </c>
      <c r="BA44" s="55">
        <f t="shared" si="9"/>
        <v>-250</v>
      </c>
      <c r="BB44" s="55">
        <f t="shared" si="9"/>
        <v>-150</v>
      </c>
      <c r="BC44" s="55">
        <f>BB44</f>
        <v>-150</v>
      </c>
      <c r="BD44" s="61" t="s">
        <v>383</v>
      </c>
    </row>
    <row r="45" spans="1:56" x14ac:dyDescent="0.25">
      <c r="A45" s="52" t="s">
        <v>175</v>
      </c>
      <c r="B45" s="53">
        <v>-1686.0700000000002</v>
      </c>
      <c r="C45" s="53">
        <v>-1617.49</v>
      </c>
      <c r="D45" s="53">
        <v>-1743.49</v>
      </c>
      <c r="E45" s="53">
        <v>-1680.49</v>
      </c>
      <c r="F45" s="53">
        <v>-1680.49</v>
      </c>
      <c r="G45" s="53">
        <v>-1090.49</v>
      </c>
      <c r="H45" s="53">
        <v>-2270.4899999999998</v>
      </c>
      <c r="I45" s="53">
        <v>-1680.49</v>
      </c>
      <c r="J45" s="53">
        <v>-1680.49</v>
      </c>
      <c r="K45" s="53">
        <v>-1600.49</v>
      </c>
      <c r="L45" s="53">
        <v>-1600.49</v>
      </c>
      <c r="M45" s="53">
        <v>-1600.49</v>
      </c>
      <c r="N45" s="53">
        <v>-1597.56</v>
      </c>
      <c r="O45" s="53">
        <v>-1603.4199999999998</v>
      </c>
      <c r="P45" s="53">
        <v>-1600.49</v>
      </c>
      <c r="Q45" s="53">
        <v>-1600.49</v>
      </c>
      <c r="R45" s="53">
        <v>-1600.49</v>
      </c>
      <c r="S45" s="53">
        <v>-1030.3399999999999</v>
      </c>
      <c r="T45" s="53">
        <v>-1451.48</v>
      </c>
      <c r="U45" s="53">
        <v>-1511.61</v>
      </c>
      <c r="V45" s="53">
        <v>-1558.96</v>
      </c>
      <c r="W45" s="53">
        <v>-1561</v>
      </c>
      <c r="X45" s="53">
        <v>-885.82</v>
      </c>
      <c r="Y45" s="53">
        <v>-2183.65</v>
      </c>
      <c r="Z45" s="53">
        <v>-1508.47</v>
      </c>
      <c r="AA45" s="53">
        <v>-1508.47</v>
      </c>
      <c r="AB45" s="53">
        <v>-1508.47</v>
      </c>
      <c r="AC45" s="53">
        <v>-1508.47</v>
      </c>
      <c r="AD45" s="53">
        <v>-1496.96</v>
      </c>
      <c r="AE45" s="53">
        <v>-1496.96</v>
      </c>
      <c r="AF45" s="53">
        <v>-1496.96</v>
      </c>
      <c r="AG45" s="53">
        <v>-1572.02</v>
      </c>
      <c r="AH45" s="53">
        <v>-1421.8999999999999</v>
      </c>
      <c r="AI45" s="53">
        <v>-1530.31</v>
      </c>
      <c r="AJ45" s="53">
        <v>-1496.96</v>
      </c>
      <c r="AK45" s="53">
        <v>-1496.96</v>
      </c>
      <c r="AL45" s="53">
        <v>-1496.96</v>
      </c>
      <c r="AM45" s="53">
        <v>-1488.96</v>
      </c>
      <c r="AN45" s="53">
        <v>-1504.96</v>
      </c>
      <c r="AO45" s="53">
        <v>-1563.6599999999999</v>
      </c>
      <c r="AP45" s="53">
        <v>-1496.96</v>
      </c>
      <c r="AQ45" s="53">
        <v>-1496.96</v>
      </c>
      <c r="AR45" s="53">
        <v>-1498.4399999999998</v>
      </c>
      <c r="AS45" s="53">
        <v>-1494.62</v>
      </c>
      <c r="AT45" s="59"/>
      <c r="AU45" s="73">
        <f t="shared" si="0"/>
        <v>-19828.88</v>
      </c>
      <c r="AV45" s="70">
        <f t="shared" si="1"/>
        <v>-18001.27</v>
      </c>
      <c r="AW45" s="80">
        <f t="shared" si="2"/>
        <v>-18011.889999999996</v>
      </c>
      <c r="AX45" s="70"/>
      <c r="AY45" s="64" t="s">
        <v>379</v>
      </c>
      <c r="AZ45" s="55">
        <f t="shared" si="9"/>
        <v>-7</v>
      </c>
      <c r="BA45" s="55">
        <f t="shared" si="9"/>
        <v>0</v>
      </c>
      <c r="BB45" s="55">
        <f t="shared" si="9"/>
        <v>0</v>
      </c>
      <c r="BC45" s="55">
        <f>BB45</f>
        <v>0</v>
      </c>
      <c r="BD45" s="61" t="s">
        <v>383</v>
      </c>
    </row>
    <row r="46" spans="1:56" x14ac:dyDescent="0.25">
      <c r="A46" s="52" t="s">
        <v>217</v>
      </c>
      <c r="B46" s="53">
        <v>-143</v>
      </c>
      <c r="C46" s="53">
        <v>-1001</v>
      </c>
      <c r="D46" s="53">
        <v>-870</v>
      </c>
      <c r="E46" s="53">
        <v>-143</v>
      </c>
      <c r="F46" s="53">
        <v>-1180</v>
      </c>
      <c r="G46" s="53">
        <v>-155</v>
      </c>
      <c r="H46" s="53">
        <v>-572</v>
      </c>
      <c r="I46" s="53">
        <v>-584</v>
      </c>
      <c r="J46" s="53">
        <v>-286</v>
      </c>
      <c r="K46" s="53">
        <v>-286</v>
      </c>
      <c r="L46" s="53">
        <v>-286</v>
      </c>
      <c r="M46" s="53">
        <v>-955</v>
      </c>
      <c r="N46" s="53">
        <v>-286</v>
      </c>
      <c r="O46" s="53">
        <v>-155</v>
      </c>
      <c r="P46" s="53">
        <v>-584</v>
      </c>
      <c r="Q46" s="53">
        <v>-572</v>
      </c>
      <c r="R46" s="53">
        <v>-584</v>
      </c>
      <c r="S46" s="53">
        <v>-1001</v>
      </c>
      <c r="T46" s="53">
        <v>-143</v>
      </c>
      <c r="U46" s="53">
        <v>-572</v>
      </c>
      <c r="V46" s="53">
        <v>-429</v>
      </c>
      <c r="W46" s="53">
        <v>-715</v>
      </c>
      <c r="X46" s="53">
        <v>-143</v>
      </c>
      <c r="Y46" s="53"/>
      <c r="Z46" s="53">
        <v>-143</v>
      </c>
      <c r="AA46" s="53">
        <v>-144</v>
      </c>
      <c r="AB46" s="53">
        <v>-583</v>
      </c>
      <c r="AC46" s="53">
        <v>-572</v>
      </c>
      <c r="AD46" s="53">
        <v>-143</v>
      </c>
      <c r="AE46" s="53">
        <v>-1144</v>
      </c>
      <c r="AF46" s="53">
        <v>-1001</v>
      </c>
      <c r="AG46" s="53">
        <v>-572</v>
      </c>
      <c r="AH46" s="53">
        <v>-429</v>
      </c>
      <c r="AI46" s="53">
        <v>-1001</v>
      </c>
      <c r="AJ46" s="53">
        <v>-981</v>
      </c>
      <c r="AK46" s="53">
        <v>-1001</v>
      </c>
      <c r="AL46" s="53">
        <v>-1144</v>
      </c>
      <c r="AM46" s="53">
        <v>-858</v>
      </c>
      <c r="AN46" s="53">
        <v>-1442</v>
      </c>
      <c r="AO46" s="53">
        <v>-143</v>
      </c>
      <c r="AP46" s="53">
        <v>-572</v>
      </c>
      <c r="AQ46" s="53">
        <v>-1573</v>
      </c>
      <c r="AR46" s="53">
        <v>-1716</v>
      </c>
      <c r="AS46" s="53">
        <v>-1716</v>
      </c>
      <c r="AT46" s="59"/>
      <c r="AU46" s="73">
        <f t="shared" si="0"/>
        <v>-5758</v>
      </c>
      <c r="AV46" s="70">
        <f t="shared" si="1"/>
        <v>-5030</v>
      </c>
      <c r="AW46" s="80">
        <f t="shared" si="2"/>
        <v>-9429</v>
      </c>
      <c r="AX46" s="70"/>
      <c r="AY46" s="64" t="s">
        <v>380</v>
      </c>
      <c r="AZ46" s="55">
        <f t="shared" si="9"/>
        <v>0</v>
      </c>
      <c r="BA46" s="55">
        <f t="shared" si="9"/>
        <v>0</v>
      </c>
      <c r="BB46" s="55">
        <f t="shared" si="9"/>
        <v>-172</v>
      </c>
      <c r="BC46" s="55">
        <f>BB46</f>
        <v>-172</v>
      </c>
      <c r="BD46" s="61" t="s">
        <v>384</v>
      </c>
    </row>
    <row r="47" spans="1:56" ht="15.75" thickBot="1" x14ac:dyDescent="0.3">
      <c r="A47" s="52" t="s">
        <v>180</v>
      </c>
      <c r="B47" s="53"/>
      <c r="C47" s="53"/>
      <c r="D47" s="53">
        <v>-510.02</v>
      </c>
      <c r="E47" s="53">
        <v>-200</v>
      </c>
      <c r="F47" s="53">
        <v>-1003.7</v>
      </c>
      <c r="G47" s="53"/>
      <c r="H47" s="53"/>
      <c r="I47" s="53">
        <v>-200</v>
      </c>
      <c r="J47" s="53"/>
      <c r="K47" s="53"/>
      <c r="L47" s="53">
        <v>-200</v>
      </c>
      <c r="M47" s="53"/>
      <c r="N47" s="53"/>
      <c r="O47" s="53"/>
      <c r="P47" s="53">
        <v>-200</v>
      </c>
      <c r="Q47" s="53"/>
      <c r="R47" s="53"/>
      <c r="S47" s="53">
        <v>-200</v>
      </c>
      <c r="T47" s="53"/>
      <c r="U47" s="53"/>
      <c r="V47" s="53"/>
      <c r="W47" s="53"/>
      <c r="X47" s="53"/>
      <c r="Y47" s="53"/>
      <c r="Z47" s="53"/>
      <c r="AA47" s="53">
        <v>-200</v>
      </c>
      <c r="AB47" s="53">
        <v>-1798.21</v>
      </c>
      <c r="AC47" s="53">
        <v>-711.8</v>
      </c>
      <c r="AD47" s="53"/>
      <c r="AE47" s="53"/>
      <c r="AF47" s="53"/>
      <c r="AG47" s="53">
        <v>-200</v>
      </c>
      <c r="AH47" s="53">
        <v>-400</v>
      </c>
      <c r="AI47" s="53"/>
      <c r="AJ47" s="53"/>
      <c r="AK47" s="53"/>
      <c r="AL47" s="53">
        <v>-200</v>
      </c>
      <c r="AM47" s="53"/>
      <c r="AN47" s="53">
        <v>-400</v>
      </c>
      <c r="AO47" s="53"/>
      <c r="AP47" s="53"/>
      <c r="AQ47" s="53">
        <v>-200</v>
      </c>
      <c r="AR47" s="53"/>
      <c r="AS47" s="53">
        <v>-200</v>
      </c>
      <c r="AT47" s="59"/>
      <c r="AU47" s="74">
        <f t="shared" si="0"/>
        <v>-2113.7200000000003</v>
      </c>
      <c r="AV47" s="75">
        <f t="shared" si="1"/>
        <v>-600</v>
      </c>
      <c r="AW47" s="81">
        <f t="shared" si="2"/>
        <v>-3310.01</v>
      </c>
      <c r="AX47" s="70"/>
      <c r="AY47" s="65" t="s">
        <v>377</v>
      </c>
      <c r="AZ47" s="56">
        <f>AU44</f>
        <v>0</v>
      </c>
      <c r="BA47" s="56">
        <f>AV44</f>
        <v>-38726.67</v>
      </c>
      <c r="BB47" s="56">
        <f>AW44</f>
        <v>-12710</v>
      </c>
      <c r="BC47" s="56">
        <v>0</v>
      </c>
      <c r="BD47" s="66" t="s">
        <v>385</v>
      </c>
    </row>
    <row r="48" spans="1:56" x14ac:dyDescent="0.25">
      <c r="A48" s="51" t="s">
        <v>372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>
        <v>0</v>
      </c>
      <c r="AO48" s="53">
        <v>0</v>
      </c>
      <c r="AP48" s="53">
        <v>0</v>
      </c>
      <c r="AQ48" s="53">
        <v>0</v>
      </c>
      <c r="AR48" s="53">
        <v>0</v>
      </c>
      <c r="AS48" s="53">
        <v>0</v>
      </c>
      <c r="AT48" s="59"/>
      <c r="AU48" s="70">
        <f t="shared" si="0"/>
        <v>0</v>
      </c>
      <c r="AV48" s="70">
        <f t="shared" si="1"/>
        <v>0</v>
      </c>
      <c r="AW48" s="70">
        <f t="shared" si="2"/>
        <v>0</v>
      </c>
      <c r="AX48" s="70"/>
      <c r="AZ48" s="53">
        <f>SUM(AZ30:AZ47)</f>
        <v>-239955.72</v>
      </c>
      <c r="BA48" s="53">
        <f t="shared" ref="BA48" si="10">SUM(BA30:BA47)</f>
        <v>-252642.68</v>
      </c>
      <c r="BB48" s="53">
        <f>SUM(BB30:BB47)</f>
        <v>-243769.10000000003</v>
      </c>
      <c r="BC48" s="53">
        <f>SUM(BC30:BC47)</f>
        <v>-224982.06333333338</v>
      </c>
    </row>
    <row r="49" spans="1:54" x14ac:dyDescent="0.25">
      <c r="A49" s="52" t="s">
        <v>59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>
        <v>0</v>
      </c>
      <c r="AO49" s="53">
        <v>0</v>
      </c>
      <c r="AP49" s="53">
        <v>0</v>
      </c>
      <c r="AQ49" s="53">
        <v>0</v>
      </c>
      <c r="AR49" s="53">
        <v>0</v>
      </c>
      <c r="AS49" s="53">
        <v>0</v>
      </c>
      <c r="AT49" s="59"/>
      <c r="AU49" s="70">
        <f t="shared" si="0"/>
        <v>0</v>
      </c>
      <c r="AV49" s="70">
        <f t="shared" si="1"/>
        <v>0</v>
      </c>
      <c r="AW49" s="70">
        <f t="shared" si="2"/>
        <v>0</v>
      </c>
      <c r="AX49" s="70"/>
      <c r="AZ49" s="53">
        <f>AZ48-SUM(AU30:AU47)</f>
        <v>0</v>
      </c>
      <c r="BA49" s="53">
        <f>BA48-SUM(AV30:AV47)</f>
        <v>0</v>
      </c>
      <c r="BB49" s="53">
        <f>BB48-SUM(AW30:AW47)</f>
        <v>0</v>
      </c>
    </row>
    <row r="50" spans="1:54" x14ac:dyDescent="0.25">
      <c r="A50" s="52" t="s">
        <v>112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>
        <v>0</v>
      </c>
      <c r="AR50" s="53">
        <v>0</v>
      </c>
      <c r="AS50" s="53">
        <v>0</v>
      </c>
      <c r="AT50" s="59"/>
      <c r="AU50" s="70">
        <f t="shared" si="0"/>
        <v>0</v>
      </c>
      <c r="AV50" s="70">
        <f t="shared" si="1"/>
        <v>0</v>
      </c>
      <c r="AW50" s="70">
        <f t="shared" si="2"/>
        <v>0</v>
      </c>
      <c r="AX50" s="70"/>
      <c r="BB50" s="53"/>
    </row>
    <row r="51" spans="1:54" x14ac:dyDescent="0.25">
      <c r="A51" s="52" t="s">
        <v>94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>
        <v>0</v>
      </c>
      <c r="AR51" s="53">
        <v>0</v>
      </c>
      <c r="AS51" s="53">
        <v>0</v>
      </c>
      <c r="AT51" s="59"/>
      <c r="AU51" s="70">
        <f t="shared" si="0"/>
        <v>0</v>
      </c>
      <c r="AV51" s="70">
        <f t="shared" si="1"/>
        <v>0</v>
      </c>
      <c r="AW51" s="70">
        <f t="shared" si="2"/>
        <v>0</v>
      </c>
      <c r="AX51" s="70"/>
    </row>
    <row r="52" spans="1:54" ht="15.75" thickBot="1" x14ac:dyDescent="0.3">
      <c r="A52" s="51" t="s">
        <v>373</v>
      </c>
      <c r="B52" s="53">
        <v>-20891.5</v>
      </c>
      <c r="C52" s="53">
        <v>-20887.57</v>
      </c>
      <c r="D52" s="53">
        <v>-20943.52</v>
      </c>
      <c r="E52" s="53">
        <v>-20887.57</v>
      </c>
      <c r="F52" s="53">
        <v>-6500</v>
      </c>
      <c r="G52" s="53">
        <v>-6511.72</v>
      </c>
      <c r="H52" s="53">
        <v>-6519.19</v>
      </c>
      <c r="I52" s="53">
        <v>-6500</v>
      </c>
      <c r="J52" s="53">
        <v>-6500</v>
      </c>
      <c r="K52" s="53">
        <v>-6547.06</v>
      </c>
      <c r="L52" s="53">
        <v>-6563.92</v>
      </c>
      <c r="M52" s="53">
        <v>-6549.39</v>
      </c>
      <c r="N52" s="53">
        <v>-6500</v>
      </c>
      <c r="O52" s="53">
        <v>-6500</v>
      </c>
      <c r="P52" s="53">
        <v>-6500</v>
      </c>
      <c r="Q52" s="53">
        <v>-6500</v>
      </c>
      <c r="R52" s="53">
        <v>-6500</v>
      </c>
      <c r="S52" s="53">
        <v>-6500</v>
      </c>
      <c r="T52" s="53">
        <v>-6520.21</v>
      </c>
      <c r="U52" s="53">
        <v>-6500</v>
      </c>
      <c r="V52" s="53">
        <v>-6500</v>
      </c>
      <c r="W52" s="53">
        <v>-6500</v>
      </c>
      <c r="X52" s="53">
        <v>-6500</v>
      </c>
      <c r="Y52" s="53">
        <v>-6500</v>
      </c>
      <c r="Z52" s="53">
        <v>-6500</v>
      </c>
      <c r="AA52" s="53">
        <v>-6500</v>
      </c>
      <c r="AB52" s="53">
        <v>-6500</v>
      </c>
      <c r="AC52" s="53">
        <v>-6500</v>
      </c>
      <c r="AD52" s="53">
        <v>-6500</v>
      </c>
      <c r="AE52" s="53">
        <v>-6500</v>
      </c>
      <c r="AF52" s="53">
        <v>-6500</v>
      </c>
      <c r="AG52" s="53">
        <v>-6500</v>
      </c>
      <c r="AH52" s="53">
        <v>-6500</v>
      </c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9"/>
      <c r="AU52" s="70">
        <f t="shared" si="0"/>
        <v>-107022.37</v>
      </c>
      <c r="AV52" s="70">
        <f t="shared" si="1"/>
        <v>-78020.209999999992</v>
      </c>
      <c r="AW52" s="70">
        <f t="shared" si="2"/>
        <v>-45500</v>
      </c>
      <c r="AX52" s="70"/>
    </row>
    <row r="53" spans="1:54" ht="15.75" thickBot="1" x14ac:dyDescent="0.3">
      <c r="A53" s="52" t="s">
        <v>130</v>
      </c>
      <c r="B53" s="53">
        <v>-20891.5</v>
      </c>
      <c r="C53" s="53">
        <v>-20887.57</v>
      </c>
      <c r="D53" s="53">
        <v>-20943.52</v>
      </c>
      <c r="E53" s="53">
        <v>-20887.57</v>
      </c>
      <c r="F53" s="53">
        <v>-6500</v>
      </c>
      <c r="G53" s="53">
        <v>-6511.72</v>
      </c>
      <c r="H53" s="53">
        <v>-6519.19</v>
      </c>
      <c r="I53" s="53">
        <v>-6500</v>
      </c>
      <c r="J53" s="53">
        <v>-6500</v>
      </c>
      <c r="K53" s="53">
        <v>-6547.06</v>
      </c>
      <c r="L53" s="53">
        <v>-6563.92</v>
      </c>
      <c r="M53" s="53">
        <v>-6549.39</v>
      </c>
      <c r="N53" s="53">
        <v>-6500</v>
      </c>
      <c r="O53" s="53">
        <v>-6500</v>
      </c>
      <c r="P53" s="53">
        <v>-6500</v>
      </c>
      <c r="Q53" s="53">
        <v>-6500</v>
      </c>
      <c r="R53" s="53">
        <v>-6500</v>
      </c>
      <c r="S53" s="53">
        <v>-6500</v>
      </c>
      <c r="T53" s="53">
        <v>-6520.21</v>
      </c>
      <c r="U53" s="53">
        <v>-6500</v>
      </c>
      <c r="V53" s="53">
        <v>-6500</v>
      </c>
      <c r="W53" s="53">
        <v>-6500</v>
      </c>
      <c r="X53" s="53">
        <v>-6500</v>
      </c>
      <c r="Y53" s="53">
        <v>-6500</v>
      </c>
      <c r="Z53" s="53">
        <v>-6500</v>
      </c>
      <c r="AA53" s="53">
        <v>-6500</v>
      </c>
      <c r="AB53" s="53">
        <v>-6500</v>
      </c>
      <c r="AC53" s="53">
        <v>-6500</v>
      </c>
      <c r="AD53" s="53">
        <v>-6500</v>
      </c>
      <c r="AE53" s="53">
        <v>-6500</v>
      </c>
      <c r="AF53" s="53">
        <v>-6500</v>
      </c>
      <c r="AG53" s="53">
        <v>-6500</v>
      </c>
      <c r="AH53" s="53">
        <v>-6500</v>
      </c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t="s">
        <v>387</v>
      </c>
      <c r="AU53" s="76">
        <f t="shared" si="0"/>
        <v>-107022.37</v>
      </c>
      <c r="AV53" s="77">
        <f t="shared" si="1"/>
        <v>-78020.209999999992</v>
      </c>
      <c r="AW53" s="78">
        <f t="shared" si="2"/>
        <v>-45500</v>
      </c>
      <c r="AX53" s="70"/>
    </row>
    <row r="54" spans="1:54" x14ac:dyDescent="0.25">
      <c r="A54" s="50" t="s">
        <v>285</v>
      </c>
      <c r="B54" s="53">
        <v>7820447.3200000003</v>
      </c>
      <c r="C54" s="53">
        <v>3165871.01</v>
      </c>
      <c r="D54" s="53">
        <v>3049331.15</v>
      </c>
      <c r="E54" s="53">
        <v>577442.29</v>
      </c>
      <c r="F54" s="53">
        <v>-322738.88999999984</v>
      </c>
      <c r="G54" s="53">
        <v>-10600450.41</v>
      </c>
      <c r="H54" s="53">
        <v>-911684.87999999989</v>
      </c>
      <c r="I54" s="53">
        <v>-1202997.6300000001</v>
      </c>
      <c r="J54" s="53">
        <v>20231.99000000002</v>
      </c>
      <c r="K54" s="53">
        <v>1443515.0800000003</v>
      </c>
      <c r="L54" s="53">
        <v>1142524.73</v>
      </c>
      <c r="M54" s="53">
        <v>1063347.4700000002</v>
      </c>
      <c r="N54" s="53">
        <v>5699774.527217187</v>
      </c>
      <c r="O54" s="53">
        <v>1530684.4548995928</v>
      </c>
      <c r="P54" s="53">
        <v>1902097.8417511832</v>
      </c>
      <c r="Q54" s="53">
        <v>3099695.4609029666</v>
      </c>
      <c r="R54" s="53">
        <v>-2217148.0617573266</v>
      </c>
      <c r="S54" s="53">
        <v>-9693806.2670770045</v>
      </c>
      <c r="T54" s="53">
        <v>-1344439.3288062478</v>
      </c>
      <c r="U54" s="53">
        <v>-912224.09612203157</v>
      </c>
      <c r="V54" s="53">
        <v>835804.59540886537</v>
      </c>
      <c r="W54" s="53">
        <v>-738666.02641718485</v>
      </c>
      <c r="X54" s="53">
        <v>163052.92000000016</v>
      </c>
      <c r="Y54" s="53">
        <v>5408075.5699999994</v>
      </c>
      <c r="Z54" s="53">
        <v>4579956.263724464</v>
      </c>
      <c r="AA54" s="53">
        <v>4417028.9250039374</v>
      </c>
      <c r="AB54" s="53">
        <v>-1878694.3781814934</v>
      </c>
      <c r="AC54" s="53">
        <v>3044457.7859800565</v>
      </c>
      <c r="AD54" s="53">
        <v>-1007016.3466645005</v>
      </c>
      <c r="AE54" s="53">
        <v>-14188022.723064257</v>
      </c>
      <c r="AF54" s="53">
        <v>-1228920.9331639658</v>
      </c>
      <c r="AG54" s="53">
        <v>910358.45048510563</v>
      </c>
      <c r="AH54" s="53">
        <v>2417203.216588418</v>
      </c>
      <c r="AI54" s="53">
        <v>9091041.3100000024</v>
      </c>
      <c r="AJ54" s="53">
        <v>1521287.28</v>
      </c>
      <c r="AK54" s="53">
        <v>-262320.49</v>
      </c>
      <c r="AL54" s="53">
        <v>4425777.18</v>
      </c>
      <c r="AM54" s="53">
        <v>2537028.66</v>
      </c>
      <c r="AN54" s="53">
        <v>-328678.09999999998</v>
      </c>
      <c r="AO54" s="53">
        <v>-303975.9200000001</v>
      </c>
      <c r="AP54" s="53">
        <v>-2046966.0000000005</v>
      </c>
      <c r="AQ54" s="53">
        <v>-15033267.550000001</v>
      </c>
      <c r="AR54" s="53">
        <v>-1188937.5500000003</v>
      </c>
      <c r="AS54" s="53">
        <v>95081.60000000002</v>
      </c>
      <c r="AT54" s="59"/>
      <c r="AU54" s="70">
        <f t="shared" si="0"/>
        <v>1488979.882116782</v>
      </c>
      <c r="AV54" s="70">
        <f t="shared" si="1"/>
        <v>5499427.7966116192</v>
      </c>
      <c r="AW54" s="70">
        <f t="shared" si="2"/>
        <v>5382179.0119793685</v>
      </c>
      <c r="AX54" s="70"/>
    </row>
    <row r="55" spans="1:54" x14ac:dyDescent="0.25">
      <c r="A55" s="51" t="s">
        <v>320</v>
      </c>
      <c r="B55" s="53">
        <v>7287017.25</v>
      </c>
      <c r="C55" s="53">
        <v>2765332.55</v>
      </c>
      <c r="D55" s="53">
        <v>2738963.56</v>
      </c>
      <c r="E55" s="53">
        <v>356296.77</v>
      </c>
      <c r="F55" s="53">
        <v>-480219.81999999989</v>
      </c>
      <c r="G55" s="53">
        <v>-10695352.389999999</v>
      </c>
      <c r="H55" s="53">
        <v>-981689.83</v>
      </c>
      <c r="I55" s="53">
        <v>-1260853.1200000001</v>
      </c>
      <c r="J55" s="53">
        <v>-41978.049999999974</v>
      </c>
      <c r="K55" s="53">
        <v>1340109.7400000002</v>
      </c>
      <c r="L55" s="53">
        <v>947780.78999999992</v>
      </c>
      <c r="M55" s="53">
        <v>738802.24000000011</v>
      </c>
      <c r="N55" s="53">
        <v>5027815.4672171874</v>
      </c>
      <c r="O55" s="53">
        <v>1028050.1548995926</v>
      </c>
      <c r="P55" s="53">
        <v>1394098.8317511829</v>
      </c>
      <c r="Q55" s="53">
        <v>2728339.1609029663</v>
      </c>
      <c r="R55" s="53">
        <v>-2426519.1417573262</v>
      </c>
      <c r="S55" s="53">
        <v>-9833352.0370770041</v>
      </c>
      <c r="T55" s="53">
        <v>-1462435.5488062478</v>
      </c>
      <c r="U55" s="53">
        <v>-1016809.7661220316</v>
      </c>
      <c r="V55" s="53">
        <v>717855.05540886545</v>
      </c>
      <c r="W55" s="53">
        <v>-946219.17641718488</v>
      </c>
      <c r="X55" s="53">
        <v>-203225.44999999984</v>
      </c>
      <c r="Y55" s="53">
        <v>4769916.2299999995</v>
      </c>
      <c r="Z55" s="53">
        <v>3986229.85</v>
      </c>
      <c r="AA55" s="53">
        <v>3858398.98</v>
      </c>
      <c r="AB55" s="53">
        <v>-2455114.2800000012</v>
      </c>
      <c r="AC55" s="53">
        <v>2738310.3999999994</v>
      </c>
      <c r="AD55" s="53">
        <v>-1211341.8500000003</v>
      </c>
      <c r="AE55" s="53">
        <v>-14322682.59</v>
      </c>
      <c r="AF55" s="53">
        <v>-1344604.8499999999</v>
      </c>
      <c r="AG55" s="53">
        <v>811733.7100000002</v>
      </c>
      <c r="AH55" s="53">
        <v>2310053.2300000004</v>
      </c>
      <c r="AI55" s="53">
        <v>8545424.2400000021</v>
      </c>
      <c r="AJ55" s="53">
        <v>1073256.96</v>
      </c>
      <c r="AK55" s="53">
        <v>-591413.1399999999</v>
      </c>
      <c r="AL55" s="53">
        <v>4110710.33</v>
      </c>
      <c r="AM55" s="53">
        <v>2237202.13</v>
      </c>
      <c r="AN55" s="53">
        <v>-589268.71000000008</v>
      </c>
      <c r="AO55" s="53">
        <v>-438349.8000000001</v>
      </c>
      <c r="AP55" s="53">
        <v>-2131628.0300000003</v>
      </c>
      <c r="AQ55" s="53">
        <v>-15103305.93</v>
      </c>
      <c r="AR55" s="53">
        <v>-1242558.0900000003</v>
      </c>
      <c r="AS55" s="53">
        <v>41946.950000000019</v>
      </c>
      <c r="AT55" s="59"/>
      <c r="AU55" s="70">
        <f t="shared" si="0"/>
        <v>-1282274.4878832186</v>
      </c>
      <c r="AV55" s="70">
        <f t="shared" si="1"/>
        <v>1566276.9878832204</v>
      </c>
      <c r="AW55" s="70">
        <f t="shared" si="2"/>
        <v>1901534.2900000019</v>
      </c>
      <c r="AX55" s="70"/>
    </row>
    <row r="56" spans="1:54" x14ac:dyDescent="0.25">
      <c r="A56" s="52" t="s">
        <v>202</v>
      </c>
      <c r="B56" s="53">
        <v>3013549.79</v>
      </c>
      <c r="C56" s="53">
        <v>2336434.33</v>
      </c>
      <c r="D56" s="53">
        <v>1792137.26</v>
      </c>
      <c r="E56" s="53">
        <v>1287586.45</v>
      </c>
      <c r="F56" s="53">
        <v>949229.29</v>
      </c>
      <c r="G56" s="53">
        <v>583430.69999999995</v>
      </c>
      <c r="H56" s="53">
        <v>443249.85</v>
      </c>
      <c r="I56" s="53">
        <v>369148.24</v>
      </c>
      <c r="J56" s="53">
        <v>402806.03</v>
      </c>
      <c r="K56" s="53">
        <v>606504.52</v>
      </c>
      <c r="L56" s="53">
        <v>1046718.51</v>
      </c>
      <c r="M56" s="53">
        <v>1765044.32</v>
      </c>
      <c r="N56" s="53">
        <v>2234620.42</v>
      </c>
      <c r="O56" s="53">
        <v>1636481.53</v>
      </c>
      <c r="P56" s="53">
        <v>1802286.88</v>
      </c>
      <c r="Q56" s="53">
        <v>1334261.47</v>
      </c>
      <c r="R56" s="53">
        <v>770146.7</v>
      </c>
      <c r="S56" s="53">
        <v>524339.98</v>
      </c>
      <c r="T56" s="53">
        <v>436762.08</v>
      </c>
      <c r="U56" s="53">
        <v>370047.74</v>
      </c>
      <c r="V56" s="53">
        <v>413589.61</v>
      </c>
      <c r="W56" s="53">
        <v>538639.9</v>
      </c>
      <c r="X56" s="53">
        <v>726982.67</v>
      </c>
      <c r="Y56" s="53">
        <v>992600.92</v>
      </c>
      <c r="Z56" s="53">
        <v>1183301.3899999999</v>
      </c>
      <c r="AA56" s="53">
        <v>1179710.3500000001</v>
      </c>
      <c r="AB56" s="53">
        <v>1276055.79</v>
      </c>
      <c r="AC56" s="53">
        <v>708512.05</v>
      </c>
      <c r="AD56" s="53">
        <v>472082.25</v>
      </c>
      <c r="AE56" s="53">
        <v>353510.58</v>
      </c>
      <c r="AF56" s="53">
        <v>307817.45</v>
      </c>
      <c r="AG56" s="53">
        <v>267796.75</v>
      </c>
      <c r="AH56" s="53">
        <v>275475.06</v>
      </c>
      <c r="AI56" s="53">
        <v>416216.99</v>
      </c>
      <c r="AJ56" s="53">
        <v>421745.25</v>
      </c>
      <c r="AK56" s="53">
        <v>-77070.740000000005</v>
      </c>
      <c r="AL56" s="53">
        <v>-84930.96</v>
      </c>
      <c r="AM56" s="53">
        <v>-69064.929999999993</v>
      </c>
      <c r="AN56" s="53">
        <v>-65032.07</v>
      </c>
      <c r="AO56" s="53">
        <v>-50779.91</v>
      </c>
      <c r="AP56" s="53">
        <v>-26413.78</v>
      </c>
      <c r="AQ56" s="53">
        <v>-20903.39</v>
      </c>
      <c r="AR56" s="53">
        <v>-14807.43</v>
      </c>
      <c r="AS56" s="53">
        <v>-11120.26</v>
      </c>
      <c r="AU56" s="69">
        <f t="shared" si="0"/>
        <v>13116957.119999999</v>
      </c>
      <c r="AV56" s="69">
        <f t="shared" si="1"/>
        <v>10272669.689999999</v>
      </c>
      <c r="AW56" s="69">
        <f t="shared" si="2"/>
        <v>4268145.54</v>
      </c>
      <c r="AX56" s="69"/>
    </row>
    <row r="57" spans="1:54" x14ac:dyDescent="0.25">
      <c r="A57" s="52" t="s">
        <v>199</v>
      </c>
      <c r="B57" s="53">
        <v>-199830.66</v>
      </c>
      <c r="C57" s="53">
        <v>-1120917.24</v>
      </c>
      <c r="D57" s="53">
        <v>376017.49</v>
      </c>
      <c r="E57" s="53">
        <v>-1249066.48</v>
      </c>
      <c r="F57" s="53">
        <v>-1774775.39</v>
      </c>
      <c r="G57" s="53">
        <v>-726599.11</v>
      </c>
      <c r="H57" s="53">
        <v>-890145.32</v>
      </c>
      <c r="I57" s="53">
        <v>-1832612.46</v>
      </c>
      <c r="J57" s="53">
        <v>-667188.64</v>
      </c>
      <c r="K57" s="53">
        <v>440377.09</v>
      </c>
      <c r="L57" s="53">
        <v>-272815.43</v>
      </c>
      <c r="M57" s="53">
        <v>-720067.16</v>
      </c>
      <c r="N57" s="53">
        <v>1887337.97</v>
      </c>
      <c r="O57" s="53">
        <v>-471442.97</v>
      </c>
      <c r="P57" s="53">
        <v>-1600842.18</v>
      </c>
      <c r="Q57" s="53">
        <v>664418.24</v>
      </c>
      <c r="R57" s="53">
        <v>-3464947.06</v>
      </c>
      <c r="S57" s="53">
        <v>-581875.06999999995</v>
      </c>
      <c r="T57" s="53">
        <v>-889257.2</v>
      </c>
      <c r="U57" s="53">
        <v>-1785774.33</v>
      </c>
      <c r="V57" s="53">
        <v>-130327.27</v>
      </c>
      <c r="W57" s="53">
        <v>-2229070.75</v>
      </c>
      <c r="X57" s="53">
        <v>-1214520.3799999999</v>
      </c>
      <c r="Y57" s="53">
        <v>3120762.86</v>
      </c>
      <c r="Z57" s="53">
        <v>2385955.1800000002</v>
      </c>
      <c r="AA57" s="53">
        <v>1536851.93</v>
      </c>
      <c r="AB57" s="53">
        <v>381180.32</v>
      </c>
      <c r="AC57" s="53">
        <v>1831083.29</v>
      </c>
      <c r="AD57" s="53">
        <v>-1730269.35</v>
      </c>
      <c r="AE57" s="53">
        <v>-920575.19</v>
      </c>
      <c r="AF57" s="53">
        <v>-137634.92000000001</v>
      </c>
      <c r="AG57" s="53">
        <v>151127.78</v>
      </c>
      <c r="AH57" s="53">
        <v>1610495.05</v>
      </c>
      <c r="AI57" s="53">
        <v>7541366.04</v>
      </c>
      <c r="AJ57" s="53">
        <v>223071.13</v>
      </c>
      <c r="AK57" s="53">
        <v>-1108107.0900000001</v>
      </c>
      <c r="AL57" s="53">
        <v>4488131.01</v>
      </c>
      <c r="AM57" s="53">
        <v>2490050.75</v>
      </c>
      <c r="AN57" s="53">
        <v>-873425.38</v>
      </c>
      <c r="AO57" s="53">
        <v>-673324.54</v>
      </c>
      <c r="AP57" s="53">
        <v>-1566241.34</v>
      </c>
      <c r="AQ57" s="53">
        <v>228217.39</v>
      </c>
      <c r="AR57" s="53">
        <v>121290.3</v>
      </c>
      <c r="AS57" s="53">
        <v>-97847.31</v>
      </c>
      <c r="AU57" s="69">
        <f t="shared" si="0"/>
        <v>-5900980.4099999992</v>
      </c>
      <c r="AV57" s="69">
        <f t="shared" si="1"/>
        <v>-4188626.0300000012</v>
      </c>
      <c r="AW57" s="69">
        <f t="shared" si="2"/>
        <v>14819918.82</v>
      </c>
      <c r="AX57" s="69"/>
    </row>
    <row r="58" spans="1:54" x14ac:dyDescent="0.25">
      <c r="A58" s="52" t="s">
        <v>196</v>
      </c>
      <c r="B58" s="53"/>
      <c r="C58" s="53"/>
      <c r="D58" s="53"/>
      <c r="E58" s="53"/>
      <c r="F58" s="53"/>
      <c r="G58" s="53">
        <v>-10796478.83</v>
      </c>
      <c r="H58" s="53">
        <v>-748758.3</v>
      </c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>
        <v>-10186042.199999999</v>
      </c>
      <c r="T58" s="53">
        <v>-1404756.2</v>
      </c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>
        <v>-14180021.539999999</v>
      </c>
      <c r="AF58" s="53">
        <v>-1914158.15</v>
      </c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>
        <v>-15470857.529999999</v>
      </c>
      <c r="AR58" s="53">
        <v>-1499422.7</v>
      </c>
      <c r="AS58" s="53"/>
      <c r="AU58" s="53">
        <f t="shared" si="0"/>
        <v>-11545237.130000001</v>
      </c>
      <c r="AV58" s="53">
        <f t="shared" si="1"/>
        <v>-11590798.399999999</v>
      </c>
      <c r="AW58" s="53">
        <f t="shared" si="2"/>
        <v>-16094179.689999999</v>
      </c>
      <c r="AX58" s="53"/>
    </row>
    <row r="59" spans="1:54" x14ac:dyDescent="0.25">
      <c r="A59" s="52" t="s">
        <v>208</v>
      </c>
      <c r="B59" s="53">
        <v>40689.83</v>
      </c>
      <c r="C59" s="53">
        <v>31700.63</v>
      </c>
      <c r="D59" s="53">
        <v>25298.69</v>
      </c>
      <c r="E59" s="53">
        <v>19373.7</v>
      </c>
      <c r="F59" s="53">
        <v>15176.81</v>
      </c>
      <c r="G59" s="53">
        <v>9907.16</v>
      </c>
      <c r="H59" s="53">
        <v>7886.78</v>
      </c>
      <c r="I59" s="53">
        <v>7095.79</v>
      </c>
      <c r="J59" s="53">
        <v>7457</v>
      </c>
      <c r="K59" s="53">
        <v>11078.23</v>
      </c>
      <c r="L59" s="53">
        <v>11174.08</v>
      </c>
      <c r="M59" s="53">
        <v>12499.04</v>
      </c>
      <c r="N59" s="53">
        <v>14981.88</v>
      </c>
      <c r="O59" s="53">
        <v>11229.52</v>
      </c>
      <c r="P59" s="53">
        <v>12155.07</v>
      </c>
      <c r="Q59" s="53">
        <v>9073.32</v>
      </c>
      <c r="R59" s="53">
        <v>5222.03</v>
      </c>
      <c r="S59" s="53">
        <v>3484.78</v>
      </c>
      <c r="T59" s="53">
        <v>2851.2</v>
      </c>
      <c r="U59" s="53">
        <v>2460.65</v>
      </c>
      <c r="V59" s="53">
        <v>2733.72</v>
      </c>
      <c r="W59" s="53">
        <v>3905.96</v>
      </c>
      <c r="X59" s="53">
        <v>13066.39</v>
      </c>
      <c r="Y59" s="53">
        <v>24993.69</v>
      </c>
      <c r="Z59" s="53">
        <v>28651.67</v>
      </c>
      <c r="AA59" s="53">
        <v>28203.4</v>
      </c>
      <c r="AB59" s="53">
        <v>28970.55</v>
      </c>
      <c r="AC59" s="53">
        <v>17880.61</v>
      </c>
      <c r="AD59" s="53">
        <v>12572.24</v>
      </c>
      <c r="AE59" s="53">
        <v>9557.3700000000008</v>
      </c>
      <c r="AF59" s="53">
        <v>8630.98</v>
      </c>
      <c r="AG59" s="53">
        <v>8115.7</v>
      </c>
      <c r="AH59" s="53">
        <v>8331.7999999999993</v>
      </c>
      <c r="AI59" s="53">
        <v>13576.07</v>
      </c>
      <c r="AJ59" s="53">
        <v>28322.89</v>
      </c>
      <c r="AK59" s="53">
        <v>43099.09</v>
      </c>
      <c r="AL59" s="53">
        <v>46123.95</v>
      </c>
      <c r="AM59" s="53">
        <v>39709.300000000003</v>
      </c>
      <c r="AN59" s="53">
        <v>39381.33</v>
      </c>
      <c r="AO59" s="53">
        <v>31855.39</v>
      </c>
      <c r="AP59" s="53">
        <v>21519.25</v>
      </c>
      <c r="AQ59" s="53">
        <v>19070.47</v>
      </c>
      <c r="AR59" s="53">
        <v>16519.810000000001</v>
      </c>
      <c r="AS59" s="53">
        <v>15451.47</v>
      </c>
      <c r="AU59" s="53">
        <f t="shared" si="0"/>
        <v>153158.68</v>
      </c>
      <c r="AV59" s="53">
        <f t="shared" si="1"/>
        <v>136801.88</v>
      </c>
      <c r="AW59" s="53">
        <f t="shared" si="2"/>
        <v>264890.55</v>
      </c>
      <c r="AX59" s="53"/>
    </row>
    <row r="60" spans="1:54" x14ac:dyDescent="0.25">
      <c r="A60" s="52" t="s">
        <v>214</v>
      </c>
      <c r="B60" s="53">
        <v>453753.26</v>
      </c>
      <c r="C60" s="53">
        <v>390200.49</v>
      </c>
      <c r="D60" s="53">
        <v>367700.95</v>
      </c>
      <c r="E60" s="53">
        <v>313594.95</v>
      </c>
      <c r="F60" s="53">
        <v>275954.67</v>
      </c>
      <c r="G60" s="53">
        <v>227567.31</v>
      </c>
      <c r="H60" s="53">
        <v>201708.73</v>
      </c>
      <c r="I60" s="53">
        <v>192143.69</v>
      </c>
      <c r="J60" s="53">
        <v>211094.45</v>
      </c>
      <c r="K60" s="53">
        <v>275068.09000000003</v>
      </c>
      <c r="L60" s="53">
        <v>342302.74</v>
      </c>
      <c r="M60" s="53">
        <v>436812.38</v>
      </c>
      <c r="N60" s="53">
        <v>467894.23</v>
      </c>
      <c r="O60" s="53">
        <v>412108.98</v>
      </c>
      <c r="P60" s="53">
        <v>430793.99</v>
      </c>
      <c r="Q60" s="53">
        <v>374828.39</v>
      </c>
      <c r="R60" s="53">
        <v>297320.62</v>
      </c>
      <c r="S60" s="53">
        <v>259855.52</v>
      </c>
      <c r="T60" s="53">
        <v>234752.99</v>
      </c>
      <c r="U60" s="53">
        <v>215201.12</v>
      </c>
      <c r="V60" s="53">
        <v>251789.34</v>
      </c>
      <c r="W60" s="53">
        <v>298087.88</v>
      </c>
      <c r="X60" s="53">
        <v>421880.93</v>
      </c>
      <c r="Y60" s="53">
        <v>599268.94999999995</v>
      </c>
      <c r="Z60" s="53">
        <v>656316.30000000005</v>
      </c>
      <c r="AA60" s="53">
        <v>628220.15</v>
      </c>
      <c r="AB60" s="53">
        <v>652465.09</v>
      </c>
      <c r="AC60" s="53">
        <v>540481.25</v>
      </c>
      <c r="AD60" s="53">
        <v>437578.17</v>
      </c>
      <c r="AE60" s="53">
        <v>361221.08</v>
      </c>
      <c r="AF60" s="53">
        <v>346499.62</v>
      </c>
      <c r="AG60" s="53">
        <v>347016.9</v>
      </c>
      <c r="AH60" s="53">
        <v>376057.95</v>
      </c>
      <c r="AI60" s="53">
        <v>497780.77</v>
      </c>
      <c r="AJ60" s="53">
        <v>338441.75</v>
      </c>
      <c r="AK60" s="53">
        <v>158809.57</v>
      </c>
      <c r="AL60" s="53">
        <v>166388.24</v>
      </c>
      <c r="AM60" s="53">
        <v>169855</v>
      </c>
      <c r="AN60" s="53">
        <v>168999.32</v>
      </c>
      <c r="AO60" s="53">
        <v>135322.13</v>
      </c>
      <c r="AP60" s="53">
        <v>123156.97</v>
      </c>
      <c r="AQ60" s="53">
        <v>131118.70000000001</v>
      </c>
      <c r="AR60" s="53">
        <v>123449.7</v>
      </c>
      <c r="AS60" s="53">
        <v>121812.74</v>
      </c>
      <c r="AU60" s="53">
        <f t="shared" si="0"/>
        <v>3723951.17</v>
      </c>
      <c r="AV60" s="53">
        <f t="shared" si="1"/>
        <v>4668316.1800000006</v>
      </c>
      <c r="AW60" s="53">
        <f t="shared" si="2"/>
        <v>4392595.3899999997</v>
      </c>
      <c r="AX60" s="53"/>
    </row>
    <row r="61" spans="1:54" x14ac:dyDescent="0.25">
      <c r="A61" s="52" t="s">
        <v>250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>
        <v>1440310.2472171874</v>
      </c>
      <c r="O61" s="53">
        <v>1175180.7648995921</v>
      </c>
      <c r="P61" s="53">
        <v>1024802.7017511828</v>
      </c>
      <c r="Q61" s="53">
        <v>759926.10090296622</v>
      </c>
      <c r="R61" s="53">
        <v>496157.33824267448</v>
      </c>
      <c r="S61" s="53">
        <v>330053.41292299476</v>
      </c>
      <c r="T61" s="53">
        <v>302788.20119375194</v>
      </c>
      <c r="U61" s="53">
        <v>301690.97387796879</v>
      </c>
      <c r="V61" s="53">
        <v>317931.65540886548</v>
      </c>
      <c r="W61" s="53">
        <v>639158.60358281538</v>
      </c>
      <c r="X61" s="53">
        <v>0</v>
      </c>
      <c r="Y61" s="53">
        <v>0</v>
      </c>
      <c r="Z61" s="53">
        <v>0</v>
      </c>
      <c r="AA61" s="53">
        <v>0</v>
      </c>
      <c r="AB61" s="53">
        <v>-7073708.3200000003</v>
      </c>
      <c r="AC61" s="53">
        <v>0</v>
      </c>
      <c r="AD61" s="53">
        <v>0</v>
      </c>
      <c r="AE61" s="53">
        <v>0</v>
      </c>
      <c r="AF61" s="53">
        <v>0</v>
      </c>
      <c r="AG61" s="53">
        <v>0</v>
      </c>
      <c r="AH61" s="53">
        <v>0</v>
      </c>
      <c r="AI61" s="53">
        <v>0</v>
      </c>
      <c r="AJ61" s="53">
        <v>0</v>
      </c>
      <c r="AK61" s="53">
        <v>0</v>
      </c>
      <c r="AL61" s="53"/>
      <c r="AM61" s="53"/>
      <c r="AN61" s="53"/>
      <c r="AO61" s="53"/>
      <c r="AP61" s="53"/>
      <c r="AQ61" s="53"/>
      <c r="AR61" s="53"/>
      <c r="AS61" s="53"/>
      <c r="AU61" s="53">
        <f t="shared" si="0"/>
        <v>2615491.0121167796</v>
      </c>
      <c r="AV61" s="53">
        <f t="shared" si="1"/>
        <v>4172508.987883219</v>
      </c>
      <c r="AW61" s="53">
        <f t="shared" si="2"/>
        <v>-7073708.3200000003</v>
      </c>
      <c r="AX61" s="53"/>
    </row>
    <row r="62" spans="1:54" x14ac:dyDescent="0.25">
      <c r="A62" s="52" t="s">
        <v>205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>
        <v>-194838.17</v>
      </c>
      <c r="M62" s="53">
        <v>-755992.96</v>
      </c>
      <c r="N62" s="53">
        <v>-939999.41</v>
      </c>
      <c r="O62" s="53">
        <v>-688552.66</v>
      </c>
      <c r="P62" s="53">
        <v>-749895.72</v>
      </c>
      <c r="Q62" s="53">
        <v>-548535.06999999995</v>
      </c>
      <c r="R62" s="53">
        <v>-297981.51</v>
      </c>
      <c r="S62" s="53">
        <v>-190801.36</v>
      </c>
      <c r="T62" s="53">
        <v>-152533.46</v>
      </c>
      <c r="U62" s="53">
        <v>-125939.88</v>
      </c>
      <c r="V62" s="53">
        <v>-144527.91</v>
      </c>
      <c r="W62" s="53">
        <v>-206743.02</v>
      </c>
      <c r="X62" s="53">
        <v>-169632.28</v>
      </c>
      <c r="Y62" s="53">
        <v>160899.91</v>
      </c>
      <c r="Z62" s="53">
        <v>189261.5</v>
      </c>
      <c r="AA62" s="53">
        <v>188031.65</v>
      </c>
      <c r="AB62" s="53">
        <v>196701.47</v>
      </c>
      <c r="AC62" s="53">
        <v>105162.38</v>
      </c>
      <c r="AD62" s="53">
        <v>64966.93</v>
      </c>
      <c r="AE62" s="53">
        <v>44851.49</v>
      </c>
      <c r="AF62" s="53">
        <v>36235.21</v>
      </c>
      <c r="AG62" s="53">
        <v>30573.31</v>
      </c>
      <c r="AH62" s="53">
        <v>32163.89</v>
      </c>
      <c r="AI62" s="53">
        <v>62156.800000000003</v>
      </c>
      <c r="AJ62" s="53">
        <v>42462.7</v>
      </c>
      <c r="AK62" s="53">
        <v>-93814.2</v>
      </c>
      <c r="AL62" s="53">
        <v>-102095.59</v>
      </c>
      <c r="AM62" s="53">
        <v>-84911.41</v>
      </c>
      <c r="AN62" s="53">
        <v>-80915.289999999994</v>
      </c>
      <c r="AO62" s="53">
        <v>-62314.93</v>
      </c>
      <c r="AP62" s="53">
        <v>-33059.26</v>
      </c>
      <c r="AQ62" s="53">
        <v>-25080.55</v>
      </c>
      <c r="AR62" s="53">
        <v>-18226.86</v>
      </c>
      <c r="AS62" s="53">
        <v>-13826.7</v>
      </c>
      <c r="AU62" s="53">
        <f t="shared" si="0"/>
        <v>-2579383.2000000002</v>
      </c>
      <c r="AV62" s="53">
        <f t="shared" si="1"/>
        <v>-2048397.15</v>
      </c>
      <c r="AW62" s="53">
        <f t="shared" si="2"/>
        <v>334452.97999999986</v>
      </c>
      <c r="AX62" s="53"/>
    </row>
    <row r="63" spans="1:54" x14ac:dyDescent="0.25">
      <c r="A63" s="52" t="s">
        <v>168</v>
      </c>
      <c r="B63" s="53">
        <v>3939449.1500000004</v>
      </c>
      <c r="C63" s="53">
        <v>1097395.97</v>
      </c>
      <c r="D63" s="53">
        <v>154117.38999999998</v>
      </c>
      <c r="E63" s="53">
        <v>-32684.940000000002</v>
      </c>
      <c r="F63" s="53">
        <v>41483.08</v>
      </c>
      <c r="G63" s="53">
        <v>-454.33</v>
      </c>
      <c r="H63" s="53">
        <v>-478.74000000000007</v>
      </c>
      <c r="I63" s="53">
        <v>-273.83000000000004</v>
      </c>
      <c r="J63" s="53">
        <v>-61.25</v>
      </c>
      <c r="K63" s="53">
        <v>-134.42000000000004</v>
      </c>
      <c r="L63" s="53">
        <v>-145.83000000000001</v>
      </c>
      <c r="M63" s="53">
        <v>-34525.449999999997</v>
      </c>
      <c r="N63" s="53">
        <v>-120387.16</v>
      </c>
      <c r="O63" s="53">
        <v>-1078798.1599999997</v>
      </c>
      <c r="P63" s="53">
        <v>440380.51</v>
      </c>
      <c r="Q63" s="53">
        <v>108987.9</v>
      </c>
      <c r="R63" s="53">
        <v>-246186.10000000006</v>
      </c>
      <c r="S63" s="53">
        <v>-1076.6999999999998</v>
      </c>
      <c r="T63" s="53">
        <v>97.339999999999989</v>
      </c>
      <c r="U63" s="53">
        <v>-40.370000000000012</v>
      </c>
      <c r="V63" s="53">
        <v>19.63</v>
      </c>
      <c r="W63" s="53">
        <v>39</v>
      </c>
      <c r="X63" s="53">
        <v>55.86</v>
      </c>
      <c r="Y63" s="53">
        <v>-161951.37000000002</v>
      </c>
      <c r="Z63" s="53">
        <v>-495962.98999999993</v>
      </c>
      <c r="AA63" s="53">
        <v>259092.98</v>
      </c>
      <c r="AB63" s="53">
        <v>2043522.9899999995</v>
      </c>
      <c r="AC63" s="53">
        <v>-487063.84000000008</v>
      </c>
      <c r="AD63" s="53">
        <v>-482432.5</v>
      </c>
      <c r="AE63" s="53">
        <v>-1094.8899999999999</v>
      </c>
      <c r="AF63" s="53">
        <v>-61.389999999999993</v>
      </c>
      <c r="AG63" s="53">
        <v>61.010000000000005</v>
      </c>
      <c r="AH63" s="53">
        <v>26.580000000000002</v>
      </c>
      <c r="AI63" s="53">
        <v>42.609999999999992</v>
      </c>
      <c r="AJ63" s="53">
        <v>46.76</v>
      </c>
      <c r="AK63" s="53">
        <v>-3987.2499999999973</v>
      </c>
      <c r="AL63" s="53">
        <v>-542729.79</v>
      </c>
      <c r="AM63" s="53">
        <v>-427653.49</v>
      </c>
      <c r="AN63" s="53">
        <v>116442.02</v>
      </c>
      <c r="AO63" s="53">
        <v>101987.22999999998</v>
      </c>
      <c r="AP63" s="53">
        <v>-700830.35</v>
      </c>
      <c r="AQ63" s="53">
        <v>-364.82</v>
      </c>
      <c r="AR63" s="53">
        <v>236.45</v>
      </c>
      <c r="AS63" s="53">
        <v>70.950000000000017</v>
      </c>
      <c r="AU63" s="53">
        <f t="shared" si="0"/>
        <v>-1072343.6399999997</v>
      </c>
      <c r="AV63" s="53">
        <f t="shared" si="1"/>
        <v>-96544.310000000027</v>
      </c>
      <c r="AW63" s="53">
        <f t="shared" si="2"/>
        <v>98676.799999999814</v>
      </c>
      <c r="AX63" s="53"/>
    </row>
    <row r="64" spans="1:54" x14ac:dyDescent="0.25">
      <c r="A64" s="52" t="s">
        <v>247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>
        <v>469627.36</v>
      </c>
      <c r="AL64" s="53">
        <v>118033.57</v>
      </c>
      <c r="AM64" s="53">
        <v>100851.2</v>
      </c>
      <c r="AN64" s="53">
        <v>87740.91</v>
      </c>
      <c r="AO64" s="53">
        <v>65480.46</v>
      </c>
      <c r="AP64" s="53">
        <v>42781.77</v>
      </c>
      <c r="AQ64" s="53">
        <v>29609.75</v>
      </c>
      <c r="AR64" s="53">
        <v>23820.5</v>
      </c>
      <c r="AS64" s="53">
        <v>23683.27</v>
      </c>
      <c r="AU64" s="53">
        <f t="shared" si="0"/>
        <v>0</v>
      </c>
      <c r="AV64" s="53">
        <f t="shared" si="1"/>
        <v>0</v>
      </c>
      <c r="AW64" s="53">
        <f t="shared" si="2"/>
        <v>688512.12999999989</v>
      </c>
      <c r="AX64" s="53"/>
    </row>
    <row r="65" spans="1:50" x14ac:dyDescent="0.25">
      <c r="A65" s="52" t="s">
        <v>211</v>
      </c>
      <c r="B65" s="53">
        <v>39405.879999999997</v>
      </c>
      <c r="C65" s="53">
        <v>30518.37</v>
      </c>
      <c r="D65" s="53">
        <v>23691.78</v>
      </c>
      <c r="E65" s="53">
        <v>17493.09</v>
      </c>
      <c r="F65" s="53">
        <v>12711.72</v>
      </c>
      <c r="G65" s="53">
        <v>7274.71</v>
      </c>
      <c r="H65" s="53">
        <v>4847.17</v>
      </c>
      <c r="I65" s="53">
        <v>3645.45</v>
      </c>
      <c r="J65" s="53">
        <v>3914.36</v>
      </c>
      <c r="K65" s="53">
        <v>7216.23</v>
      </c>
      <c r="L65" s="53">
        <v>15384.89</v>
      </c>
      <c r="M65" s="53">
        <v>35032.07</v>
      </c>
      <c r="N65" s="53">
        <v>43057.29</v>
      </c>
      <c r="O65" s="53">
        <v>31843.15</v>
      </c>
      <c r="P65" s="53">
        <v>34417.58</v>
      </c>
      <c r="Q65" s="53">
        <v>25378.81</v>
      </c>
      <c r="R65" s="53">
        <v>13748.84</v>
      </c>
      <c r="S65" s="53">
        <v>8709.6</v>
      </c>
      <c r="T65" s="53">
        <v>6859.5</v>
      </c>
      <c r="U65" s="53">
        <v>5544.33</v>
      </c>
      <c r="V65" s="53">
        <v>6646.28</v>
      </c>
      <c r="W65" s="53">
        <v>9763.25</v>
      </c>
      <c r="X65" s="53">
        <v>18941.36</v>
      </c>
      <c r="Y65" s="53">
        <v>33341.269999999997</v>
      </c>
      <c r="Z65" s="53">
        <v>38706.800000000003</v>
      </c>
      <c r="AA65" s="53">
        <v>38288.519999999997</v>
      </c>
      <c r="AB65" s="53">
        <v>39697.83</v>
      </c>
      <c r="AC65" s="53">
        <v>22254.66</v>
      </c>
      <c r="AD65" s="53">
        <v>14160.41</v>
      </c>
      <c r="AE65" s="53">
        <v>9868.51</v>
      </c>
      <c r="AF65" s="53">
        <v>8066.35</v>
      </c>
      <c r="AG65" s="53">
        <v>7042.26</v>
      </c>
      <c r="AH65" s="53">
        <v>7502.9</v>
      </c>
      <c r="AI65" s="53">
        <v>14284.96</v>
      </c>
      <c r="AJ65" s="53">
        <v>19166.48</v>
      </c>
      <c r="AK65" s="53">
        <v>20030.12</v>
      </c>
      <c r="AL65" s="53">
        <v>21789.9</v>
      </c>
      <c r="AM65" s="53">
        <v>18365.71</v>
      </c>
      <c r="AN65" s="53">
        <v>17540.45</v>
      </c>
      <c r="AO65" s="53">
        <v>13424.37</v>
      </c>
      <c r="AP65" s="53">
        <v>7458.71</v>
      </c>
      <c r="AQ65" s="53">
        <v>5884.05</v>
      </c>
      <c r="AR65" s="53">
        <v>4582.1400000000003</v>
      </c>
      <c r="AS65" s="53">
        <v>3722.79</v>
      </c>
      <c r="AU65" s="53">
        <f t="shared" si="0"/>
        <v>206111.91</v>
      </c>
      <c r="AV65" s="53">
        <f t="shared" si="1"/>
        <v>240346.13999999998</v>
      </c>
      <c r="AW65" s="53">
        <f t="shared" si="2"/>
        <v>202230.09</v>
      </c>
      <c r="AX65" s="53"/>
    </row>
    <row r="66" spans="1:50" x14ac:dyDescent="0.25">
      <c r="A66" s="51" t="s">
        <v>321</v>
      </c>
      <c r="B66" s="53">
        <v>533430.07000000007</v>
      </c>
      <c r="C66" s="53">
        <v>400538.46</v>
      </c>
      <c r="D66" s="53">
        <v>310367.59000000003</v>
      </c>
      <c r="E66" s="53">
        <v>221145.52000000002</v>
      </c>
      <c r="F66" s="53">
        <v>157480.93</v>
      </c>
      <c r="G66" s="53">
        <v>94901.98000000001</v>
      </c>
      <c r="H66" s="53">
        <v>70004.95</v>
      </c>
      <c r="I66" s="53">
        <v>57855.49</v>
      </c>
      <c r="J66" s="53">
        <v>62210.039999999994</v>
      </c>
      <c r="K66" s="53">
        <v>103405.34</v>
      </c>
      <c r="L66" s="53">
        <v>194743.94</v>
      </c>
      <c r="M66" s="53">
        <v>324545.23000000004</v>
      </c>
      <c r="N66" s="53">
        <v>671959.06</v>
      </c>
      <c r="O66" s="53">
        <v>502634.3</v>
      </c>
      <c r="P66" s="53">
        <v>507999.01</v>
      </c>
      <c r="Q66" s="53">
        <v>371356.3</v>
      </c>
      <c r="R66" s="53">
        <v>209371.08000000002</v>
      </c>
      <c r="S66" s="53">
        <v>139545.77000000002</v>
      </c>
      <c r="T66" s="53">
        <v>117996.22</v>
      </c>
      <c r="U66" s="53">
        <v>104585.67</v>
      </c>
      <c r="V66" s="53">
        <v>117949.54</v>
      </c>
      <c r="W66" s="53">
        <v>207553.15</v>
      </c>
      <c r="X66" s="53">
        <v>366278.37</v>
      </c>
      <c r="Y66" s="53">
        <v>638159.34</v>
      </c>
      <c r="Z66" s="53">
        <v>593726.4137244639</v>
      </c>
      <c r="AA66" s="53">
        <v>558629.94500393688</v>
      </c>
      <c r="AB66" s="53">
        <v>576419.90181850758</v>
      </c>
      <c r="AC66" s="53">
        <v>306147.38598005695</v>
      </c>
      <c r="AD66" s="53">
        <v>204325.50333549982</v>
      </c>
      <c r="AE66" s="53">
        <v>134659.86693574322</v>
      </c>
      <c r="AF66" s="53">
        <v>115683.91683603398</v>
      </c>
      <c r="AG66" s="53">
        <v>98624.740485105489</v>
      </c>
      <c r="AH66" s="53">
        <v>107149.9865884177</v>
      </c>
      <c r="AI66" s="53">
        <v>545617.06999999995</v>
      </c>
      <c r="AJ66" s="53">
        <v>448030.32</v>
      </c>
      <c r="AK66" s="53">
        <v>329092.64999999997</v>
      </c>
      <c r="AL66" s="53">
        <v>315066.85000000003</v>
      </c>
      <c r="AM66" s="53">
        <v>299826.53000000003</v>
      </c>
      <c r="AN66" s="53">
        <v>260590.61</v>
      </c>
      <c r="AO66" s="53">
        <v>134373.87999999998</v>
      </c>
      <c r="AP66" s="53">
        <v>84662.03</v>
      </c>
      <c r="AQ66" s="53">
        <v>70038.38</v>
      </c>
      <c r="AR66" s="53">
        <v>53620.540000000023</v>
      </c>
      <c r="AS66" s="53">
        <v>53134.649999999994</v>
      </c>
      <c r="AU66" s="53">
        <f t="shared" si="0"/>
        <v>2771254.37</v>
      </c>
      <c r="AV66" s="53">
        <f t="shared" si="1"/>
        <v>3933150.8087284006</v>
      </c>
      <c r="AW66" s="53">
        <f t="shared" si="2"/>
        <v>3480644.7219793648</v>
      </c>
      <c r="AX66" s="53"/>
    </row>
    <row r="67" spans="1:50" x14ac:dyDescent="0.25">
      <c r="A67" s="52" t="s">
        <v>224</v>
      </c>
      <c r="B67" s="53">
        <v>12804.15</v>
      </c>
      <c r="C67" s="53">
        <v>9628.14</v>
      </c>
      <c r="D67" s="53">
        <v>7479.3</v>
      </c>
      <c r="E67" s="53">
        <v>5341.19</v>
      </c>
      <c r="F67" s="53">
        <v>3818.7</v>
      </c>
      <c r="G67" s="53">
        <v>2321.27</v>
      </c>
      <c r="H67" s="53">
        <v>1722.81</v>
      </c>
      <c r="I67" s="53">
        <v>1429.09</v>
      </c>
      <c r="J67" s="53">
        <v>1531.13</v>
      </c>
      <c r="K67" s="53">
        <v>2522.12</v>
      </c>
      <c r="L67" s="53">
        <v>6594.49</v>
      </c>
      <c r="M67" s="53">
        <v>15343.45</v>
      </c>
      <c r="N67" s="53">
        <v>19947.169999999998</v>
      </c>
      <c r="O67" s="53">
        <v>14276.52</v>
      </c>
      <c r="P67" s="53">
        <v>15805.82</v>
      </c>
      <c r="Q67" s="53">
        <v>11493.86</v>
      </c>
      <c r="R67" s="53">
        <v>6168.55</v>
      </c>
      <c r="S67" s="53">
        <v>4176.7700000000004</v>
      </c>
      <c r="T67" s="53">
        <v>3479.73</v>
      </c>
      <c r="U67" s="53">
        <v>2898.9</v>
      </c>
      <c r="V67" s="53">
        <v>3219.94</v>
      </c>
      <c r="W67" s="53">
        <v>4680.08</v>
      </c>
      <c r="X67" s="53">
        <v>7319.91</v>
      </c>
      <c r="Y67" s="53">
        <v>11434.06</v>
      </c>
      <c r="Z67" s="53">
        <v>13293.77</v>
      </c>
      <c r="AA67" s="53">
        <v>13134.2</v>
      </c>
      <c r="AB67" s="53">
        <v>14187.19</v>
      </c>
      <c r="AC67" s="53">
        <v>6886.73</v>
      </c>
      <c r="AD67" s="53">
        <v>4715.91</v>
      </c>
      <c r="AE67" s="53">
        <v>3130.19</v>
      </c>
      <c r="AF67" s="53">
        <v>2697.37</v>
      </c>
      <c r="AG67" s="53">
        <v>2202.0500000000002</v>
      </c>
      <c r="AH67" s="53">
        <v>2314.85</v>
      </c>
      <c r="AI67" s="53">
        <v>4565.3999999999996</v>
      </c>
      <c r="AJ67" s="53">
        <v>-80665.209999999992</v>
      </c>
      <c r="AK67" s="53">
        <v>-295877.58</v>
      </c>
      <c r="AL67" s="53">
        <v>-328564.84999999998</v>
      </c>
      <c r="AM67" s="53">
        <v>-274534.59000000003</v>
      </c>
      <c r="AN67" s="53">
        <v>-266677.12</v>
      </c>
      <c r="AO67" s="53">
        <v>-202877.07</v>
      </c>
      <c r="AP67" s="53">
        <v>-112948.82</v>
      </c>
      <c r="AQ67" s="53">
        <v>-88579.04</v>
      </c>
      <c r="AR67" s="53">
        <v>-70639.38</v>
      </c>
      <c r="AS67" s="53">
        <v>-58028.65</v>
      </c>
      <c r="AU67" s="53">
        <f t="shared" si="0"/>
        <v>82327.240000000005</v>
      </c>
      <c r="AV67" s="53">
        <f t="shared" si="1"/>
        <v>97105.590000000011</v>
      </c>
      <c r="AW67" s="53">
        <f t="shared" si="2"/>
        <v>-938942.54</v>
      </c>
      <c r="AX67" s="53"/>
    </row>
    <row r="68" spans="1:50" x14ac:dyDescent="0.25">
      <c r="A68" s="52" t="s">
        <v>221</v>
      </c>
      <c r="B68" s="53">
        <v>415290.31</v>
      </c>
      <c r="C68" s="53">
        <v>311707.27</v>
      </c>
      <c r="D68" s="53">
        <v>241358.67</v>
      </c>
      <c r="E68" s="53">
        <v>171859.47</v>
      </c>
      <c r="F68" s="53">
        <v>122246.58</v>
      </c>
      <c r="G68" s="53">
        <v>73486.36</v>
      </c>
      <c r="H68" s="53">
        <v>54113.05</v>
      </c>
      <c r="I68" s="53">
        <v>44673.760000000002</v>
      </c>
      <c r="J68" s="53">
        <v>48086.34</v>
      </c>
      <c r="K68" s="53">
        <v>80130.570000000007</v>
      </c>
      <c r="L68" s="53">
        <v>155483.37</v>
      </c>
      <c r="M68" s="53">
        <v>269421.45</v>
      </c>
      <c r="N68" s="53">
        <v>350788.34</v>
      </c>
      <c r="O68" s="53">
        <v>250201.22</v>
      </c>
      <c r="P68" s="53">
        <v>277607.39</v>
      </c>
      <c r="Q68" s="53">
        <v>201019.24</v>
      </c>
      <c r="R68" s="53">
        <v>106757.96</v>
      </c>
      <c r="S68" s="53">
        <v>71637.39</v>
      </c>
      <c r="T68" s="53">
        <v>59735.18</v>
      </c>
      <c r="U68" s="53">
        <v>49191.31</v>
      </c>
      <c r="V68" s="53">
        <v>54819.21</v>
      </c>
      <c r="W68" s="53">
        <v>80518.66</v>
      </c>
      <c r="X68" s="53">
        <v>152940.31</v>
      </c>
      <c r="Y68" s="53">
        <v>317716.05</v>
      </c>
      <c r="Z68" s="53">
        <v>369674.37</v>
      </c>
      <c r="AA68" s="53">
        <v>365291.09</v>
      </c>
      <c r="AB68" s="53">
        <v>394545.81</v>
      </c>
      <c r="AC68" s="53">
        <v>190206.11</v>
      </c>
      <c r="AD68" s="53">
        <v>129816.28</v>
      </c>
      <c r="AE68" s="53">
        <v>85508.57</v>
      </c>
      <c r="AF68" s="53">
        <v>73221.62</v>
      </c>
      <c r="AG68" s="53">
        <v>59251.1</v>
      </c>
      <c r="AH68" s="53">
        <v>63116.13</v>
      </c>
      <c r="AI68" s="53">
        <v>125518.98</v>
      </c>
      <c r="AJ68" s="53">
        <v>195318.34</v>
      </c>
      <c r="AK68" s="53">
        <v>211660.69</v>
      </c>
      <c r="AL68" s="53">
        <v>236059.82</v>
      </c>
      <c r="AM68" s="53">
        <v>196004.66</v>
      </c>
      <c r="AN68" s="53">
        <v>189600.41</v>
      </c>
      <c r="AO68" s="53">
        <v>143969.04999999999</v>
      </c>
      <c r="AP68" s="53">
        <v>77725.78</v>
      </c>
      <c r="AQ68" s="53">
        <v>59979.19</v>
      </c>
      <c r="AR68" s="53">
        <v>46430.98</v>
      </c>
      <c r="AS68" s="53">
        <v>36784.46</v>
      </c>
      <c r="AU68" s="53">
        <f t="shared" si="0"/>
        <v>1861849.1800000002</v>
      </c>
      <c r="AV68" s="53">
        <f t="shared" si="1"/>
        <v>2106908.1599999997</v>
      </c>
      <c r="AW68" s="53">
        <f t="shared" si="2"/>
        <v>1960228.11</v>
      </c>
      <c r="AX68" s="53"/>
    </row>
    <row r="69" spans="1:50" x14ac:dyDescent="0.25">
      <c r="A69" s="52" t="s">
        <v>250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>
        <v>249508</v>
      </c>
      <c r="O69" s="53">
        <v>201141</v>
      </c>
      <c r="P69" s="53">
        <v>173606</v>
      </c>
      <c r="Q69" s="53">
        <v>129041</v>
      </c>
      <c r="R69" s="53">
        <v>80447</v>
      </c>
      <c r="S69" s="53">
        <v>52898</v>
      </c>
      <c r="T69" s="53">
        <v>45755</v>
      </c>
      <c r="U69" s="53">
        <v>44975</v>
      </c>
      <c r="V69" s="53">
        <v>51558</v>
      </c>
      <c r="W69" s="53">
        <v>110216</v>
      </c>
      <c r="X69" s="53">
        <v>182846</v>
      </c>
      <c r="Y69" s="53">
        <v>260287</v>
      </c>
      <c r="Z69" s="53">
        <v>154110.40372446386</v>
      </c>
      <c r="AA69" s="53">
        <v>124236.26500393683</v>
      </c>
      <c r="AB69" s="53">
        <v>107229.09181850766</v>
      </c>
      <c r="AC69" s="53">
        <v>79702.825980056994</v>
      </c>
      <c r="AD69" s="53">
        <v>49688.433335499802</v>
      </c>
      <c r="AE69" s="53">
        <v>32672.976935743201</v>
      </c>
      <c r="AF69" s="53">
        <v>28260.636836033998</v>
      </c>
      <c r="AG69" s="53">
        <v>27779.380485105499</v>
      </c>
      <c r="AH69" s="53">
        <v>31845.396588417701</v>
      </c>
      <c r="AI69" s="53">
        <v>396073.02999999997</v>
      </c>
      <c r="AJ69" s="53">
        <v>0</v>
      </c>
      <c r="AK69" s="53">
        <v>0</v>
      </c>
      <c r="AL69" s="53"/>
      <c r="AM69" s="53"/>
      <c r="AN69" s="53"/>
      <c r="AO69" s="53"/>
      <c r="AP69" s="53"/>
      <c r="AQ69" s="53"/>
      <c r="AR69" s="53"/>
      <c r="AS69" s="53"/>
      <c r="AU69" s="53">
        <f t="shared" si="0"/>
        <v>450649</v>
      </c>
      <c r="AV69" s="53">
        <f t="shared" si="1"/>
        <v>1409975.6687284007</v>
      </c>
      <c r="AW69" s="53">
        <f t="shared" si="2"/>
        <v>753251.7719793648</v>
      </c>
      <c r="AX69" s="53"/>
    </row>
    <row r="70" spans="1:50" x14ac:dyDescent="0.25">
      <c r="A70" s="52" t="s">
        <v>139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>
        <v>3444.5600000000013</v>
      </c>
      <c r="AK70" s="53">
        <v>5252.9300000000012</v>
      </c>
      <c r="AL70" s="53">
        <v>12307.690000000002</v>
      </c>
      <c r="AM70" s="53">
        <v>912686.44000000006</v>
      </c>
      <c r="AN70" s="53">
        <v>2249.5599999999995</v>
      </c>
      <c r="AO70" s="53">
        <v>2460.7200000000012</v>
      </c>
      <c r="AP70" s="53">
        <v>2795.84</v>
      </c>
      <c r="AQ70" s="53">
        <v>34439.369999999995</v>
      </c>
      <c r="AR70" s="53">
        <v>852375.62</v>
      </c>
      <c r="AS70" s="53">
        <v>2395.2399999999998</v>
      </c>
      <c r="AU70" s="53">
        <f t="shared" si="0"/>
        <v>0</v>
      </c>
      <c r="AV70" s="53">
        <f t="shared" si="1"/>
        <v>0</v>
      </c>
      <c r="AW70" s="53">
        <f t="shared" si="2"/>
        <v>933691.62000000011</v>
      </c>
      <c r="AX70" s="53"/>
    </row>
    <row r="71" spans="1:50" x14ac:dyDescent="0.25">
      <c r="A71" s="52" t="s">
        <v>230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>
        <v>298018.95</v>
      </c>
      <c r="AK71" s="53">
        <v>368761.49</v>
      </c>
      <c r="AL71" s="53">
        <v>351491.15</v>
      </c>
      <c r="AM71" s="53">
        <v>-570762.22</v>
      </c>
      <c r="AN71" s="53">
        <v>300148.3</v>
      </c>
      <c r="AO71" s="53">
        <v>163987.5</v>
      </c>
      <c r="AP71" s="53">
        <v>102523.13</v>
      </c>
      <c r="AQ71" s="53">
        <v>52928.57</v>
      </c>
      <c r="AR71" s="53">
        <v>-783342.7</v>
      </c>
      <c r="AS71" s="53">
        <v>64965.9</v>
      </c>
      <c r="AU71" s="53">
        <f t="shared" ref="AU71" si="11">SUM(D71:O71)</f>
        <v>0</v>
      </c>
      <c r="AV71" s="53">
        <f t="shared" ref="AV71" si="12">SUM(P71:AA71)</f>
        <v>0</v>
      </c>
      <c r="AW71" s="53">
        <f t="shared" ref="AW71" si="13">SUM(AB71:AM71)</f>
        <v>447509.37</v>
      </c>
      <c r="AX71" s="53"/>
    </row>
    <row r="72" spans="1:50" x14ac:dyDescent="0.25">
      <c r="A72" s="52" t="s">
        <v>227</v>
      </c>
      <c r="B72" s="53">
        <v>105335.61</v>
      </c>
      <c r="C72" s="53">
        <v>79203.05</v>
      </c>
      <c r="D72" s="53">
        <v>61529.62</v>
      </c>
      <c r="E72" s="53">
        <v>43944.86</v>
      </c>
      <c r="F72" s="53">
        <v>31415.65</v>
      </c>
      <c r="G72" s="53">
        <v>19094.349999999999</v>
      </c>
      <c r="H72" s="53">
        <v>14169.09</v>
      </c>
      <c r="I72" s="53">
        <v>11752.64</v>
      </c>
      <c r="J72" s="53">
        <v>12592.57</v>
      </c>
      <c r="K72" s="53">
        <v>20752.650000000001</v>
      </c>
      <c r="L72" s="53">
        <v>32666.080000000002</v>
      </c>
      <c r="M72" s="53">
        <v>39780.33</v>
      </c>
      <c r="N72" s="53">
        <v>51715.55</v>
      </c>
      <c r="O72" s="53">
        <v>37015.56</v>
      </c>
      <c r="P72" s="53">
        <v>40979.800000000003</v>
      </c>
      <c r="Q72" s="53">
        <v>29802.2</v>
      </c>
      <c r="R72" s="53">
        <v>15997.57</v>
      </c>
      <c r="S72" s="53">
        <v>10833.61</v>
      </c>
      <c r="T72" s="53">
        <v>9026.31</v>
      </c>
      <c r="U72" s="53">
        <v>7520.46</v>
      </c>
      <c r="V72" s="53">
        <v>8352.39</v>
      </c>
      <c r="W72" s="53">
        <v>12138.41</v>
      </c>
      <c r="X72" s="53">
        <v>23172.15</v>
      </c>
      <c r="Y72" s="53">
        <v>48722.23</v>
      </c>
      <c r="Z72" s="53">
        <v>56647.87</v>
      </c>
      <c r="AA72" s="53">
        <v>55968.39</v>
      </c>
      <c r="AB72" s="53">
        <v>60457.81</v>
      </c>
      <c r="AC72" s="53">
        <v>29351.72</v>
      </c>
      <c r="AD72" s="53">
        <v>20104.88</v>
      </c>
      <c r="AE72" s="53">
        <v>13348.13</v>
      </c>
      <c r="AF72" s="53">
        <v>11504.29</v>
      </c>
      <c r="AG72" s="53">
        <v>9392.2099999999991</v>
      </c>
      <c r="AH72" s="53">
        <v>9873.61</v>
      </c>
      <c r="AI72" s="53">
        <v>19459.66</v>
      </c>
      <c r="AJ72" s="53">
        <v>31913.68</v>
      </c>
      <c r="AK72" s="53">
        <v>39295.120000000003</v>
      </c>
      <c r="AL72" s="53">
        <v>43773.04</v>
      </c>
      <c r="AM72" s="53">
        <v>36432.239999999998</v>
      </c>
      <c r="AN72" s="53">
        <v>35269.46</v>
      </c>
      <c r="AO72" s="53">
        <v>26833.68</v>
      </c>
      <c r="AP72" s="53">
        <v>14566.1</v>
      </c>
      <c r="AQ72" s="53">
        <v>11270.29</v>
      </c>
      <c r="AR72" s="53">
        <v>8796.02</v>
      </c>
      <c r="AS72" s="53">
        <v>7017.7</v>
      </c>
      <c r="AU72" s="53"/>
      <c r="AV72" s="53"/>
      <c r="AW72" s="53"/>
      <c r="AX72" s="53"/>
    </row>
    <row r="73" spans="1:50" x14ac:dyDescent="0.25">
      <c r="A73" s="50" t="s">
        <v>327</v>
      </c>
      <c r="B73" s="53">
        <v>7443608.4800000004</v>
      </c>
      <c r="C73" s="53">
        <v>2654644.63</v>
      </c>
      <c r="D73" s="53">
        <v>2563906.5799999996</v>
      </c>
      <c r="E73" s="53">
        <v>135246.99999999994</v>
      </c>
      <c r="F73" s="53">
        <v>-711371.44999999984</v>
      </c>
      <c r="G73" s="53">
        <v>-10933845.189999999</v>
      </c>
      <c r="H73" s="53">
        <v>-1141111.5599999998</v>
      </c>
      <c r="I73" s="53">
        <v>-1396247.56</v>
      </c>
      <c r="J73" s="53">
        <v>-163352.07999999999</v>
      </c>
      <c r="K73" s="53">
        <v>1252919.2500000002</v>
      </c>
      <c r="L73" s="53">
        <v>916247.6399999999</v>
      </c>
      <c r="M73" s="53">
        <v>759201.39000000025</v>
      </c>
      <c r="N73" s="53">
        <v>5291356.4572171867</v>
      </c>
      <c r="O73" s="53">
        <v>1058543.3048995922</v>
      </c>
      <c r="P73" s="53">
        <v>1397747.4717511826</v>
      </c>
      <c r="Q73" s="53">
        <v>2659801.8209029669</v>
      </c>
      <c r="R73" s="53">
        <v>-2630545.3117573261</v>
      </c>
      <c r="S73" s="53">
        <v>-9998621.3270770051</v>
      </c>
      <c r="T73" s="53">
        <v>-1582323.6788062479</v>
      </c>
      <c r="U73" s="53">
        <v>-1748496.9661220312</v>
      </c>
      <c r="V73" s="53">
        <v>627426.42540886556</v>
      </c>
      <c r="W73" s="53">
        <v>-2262766.2864171844</v>
      </c>
      <c r="X73" s="53">
        <v>-29808.769999999924</v>
      </c>
      <c r="Y73" s="53">
        <v>5146952.8899999997</v>
      </c>
      <c r="Z73" s="53">
        <v>4168782.8937244639</v>
      </c>
      <c r="AA73" s="53">
        <v>3240038.2150039366</v>
      </c>
      <c r="AB73" s="53">
        <v>-3714041.3981814925</v>
      </c>
      <c r="AC73" s="53">
        <v>3162367.2159800571</v>
      </c>
      <c r="AD73" s="53">
        <v>-1401491.0366645006</v>
      </c>
      <c r="AE73" s="53">
        <v>-14495685.003064258</v>
      </c>
      <c r="AF73" s="53">
        <v>-1439478.5531639655</v>
      </c>
      <c r="AG73" s="53">
        <v>725379.84048510552</v>
      </c>
      <c r="AH73" s="53">
        <v>2231955.2665884178</v>
      </c>
      <c r="AI73" s="53">
        <v>8889528.1999999993</v>
      </c>
      <c r="AJ73" s="53">
        <v>1289281.3500000001</v>
      </c>
      <c r="AK73" s="53">
        <v>-615408.87999999989</v>
      </c>
      <c r="AL73" s="53">
        <v>3986146.71</v>
      </c>
      <c r="AM73" s="53">
        <v>2039513.4500000002</v>
      </c>
      <c r="AN73" s="53">
        <v>-613755.25999999978</v>
      </c>
      <c r="AO73" s="53">
        <v>-377162.47000000015</v>
      </c>
      <c r="AP73" s="53">
        <v>-2109349.7500000005</v>
      </c>
      <c r="AQ73" s="53">
        <v>-15093359.550000001</v>
      </c>
      <c r="AR73" s="53">
        <v>-1246041.8700000001</v>
      </c>
      <c r="AS73" s="53">
        <v>37479.670000000006</v>
      </c>
    </row>
    <row r="76" spans="1:50" s="42" customFormat="1" x14ac:dyDescent="0.25"/>
    <row r="77" spans="1:50" s="42" customFormat="1" x14ac:dyDescent="0.25"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</row>
    <row r="78" spans="1:50" s="42" customFormat="1" x14ac:dyDescent="0.25"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</row>
    <row r="79" spans="1:50" s="42" customFormat="1" x14ac:dyDescent="0.25"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</row>
    <row r="80" spans="1:50" s="42" customFormat="1" x14ac:dyDescent="0.25"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</row>
    <row r="81" spans="2:45" s="42" customFormat="1" x14ac:dyDescent="0.25"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</row>
    <row r="82" spans="2:45" s="42" customFormat="1" x14ac:dyDescent="0.25"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</row>
    <row r="83" spans="2:45" s="42" customFormat="1" x14ac:dyDescent="0.25">
      <c r="B83" s="82"/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</row>
  </sheetData>
  <pageMargins left="0.7" right="0.7" top="0.75" bottom="0.75" header="0.3" footer="0.3"/>
  <pageSetup orientation="portrait" r:id="rId2"/>
  <headerFooter>
    <oddHeader>&amp;RExh. KTW-4 Walker WP8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217"/>
  <sheetViews>
    <sheetView showGridLines="0" topLeftCell="AC1" zoomScale="60" zoomScaleNormal="60" workbookViewId="0">
      <selection activeCell="BB3" sqref="BB3"/>
    </sheetView>
  </sheetViews>
  <sheetFormatPr defaultRowHeight="15" x14ac:dyDescent="0.25"/>
  <cols>
    <col min="1" max="1" width="18.85546875" bestFit="1" customWidth="1"/>
    <col min="2" max="2" width="8.42578125" style="44" bestFit="1" customWidth="1"/>
    <col min="3" max="3" width="19.28515625" bestFit="1" customWidth="1"/>
    <col min="4" max="4" width="7.85546875" bestFit="1" customWidth="1"/>
    <col min="5" max="5" width="34.85546875" bestFit="1" customWidth="1"/>
    <col min="6" max="6" width="8.5703125" bestFit="1" customWidth="1"/>
    <col min="7" max="7" width="19.85546875" bestFit="1" customWidth="1"/>
    <col min="8" max="8" width="20" bestFit="1" customWidth="1"/>
    <col min="9" max="11" width="12.5703125" bestFit="1" customWidth="1"/>
    <col min="12" max="12" width="11.140625" bestFit="1" customWidth="1"/>
    <col min="13" max="13" width="11.7109375" bestFit="1" customWidth="1"/>
    <col min="14" max="14" width="14.28515625" bestFit="1" customWidth="1"/>
    <col min="15" max="16" width="13.28515625" bestFit="1" customWidth="1"/>
    <col min="17" max="17" width="11.7109375" bestFit="1" customWidth="1"/>
    <col min="18" max="18" width="12.5703125" bestFit="1" customWidth="1"/>
    <col min="19" max="20" width="11.140625" bestFit="1" customWidth="1"/>
    <col min="21" max="24" width="12.5703125" bestFit="1" customWidth="1"/>
    <col min="25" max="28" width="13.28515625" bestFit="1" customWidth="1"/>
    <col min="29" max="29" width="11.140625" bestFit="1" customWidth="1"/>
    <col min="30" max="30" width="13.28515625" bestFit="1" customWidth="1"/>
    <col min="31" max="31" width="11.140625" bestFit="1" customWidth="1"/>
    <col min="32" max="34" width="12.5703125" bestFit="1" customWidth="1"/>
    <col min="35" max="35" width="13.28515625" bestFit="1" customWidth="1"/>
    <col min="36" max="36" width="12.5703125" bestFit="1" customWidth="1"/>
    <col min="37" max="37" width="13.28515625" bestFit="1" customWidth="1"/>
    <col min="38" max="38" width="14.28515625" bestFit="1" customWidth="1"/>
    <col min="39" max="39" width="13.28515625" bestFit="1" customWidth="1"/>
    <col min="40" max="40" width="11.140625" bestFit="1" customWidth="1"/>
    <col min="41" max="42" width="12.5703125" bestFit="1" customWidth="1"/>
    <col min="43" max="43" width="11.140625" bestFit="1" customWidth="1"/>
    <col min="44" max="44" width="11.7109375" bestFit="1" customWidth="1"/>
    <col min="45" max="46" width="12.5703125" bestFit="1" customWidth="1"/>
    <col min="47" max="48" width="11.7109375" bestFit="1" customWidth="1"/>
    <col min="49" max="49" width="13.28515625" bestFit="1" customWidth="1"/>
    <col min="50" max="50" width="14.28515625" bestFit="1" customWidth="1"/>
    <col min="51" max="51" width="13.28515625" bestFit="1" customWidth="1"/>
    <col min="52" max="52" width="11.140625" bestFit="1" customWidth="1"/>
    <col min="53" max="53" width="14.28515625" bestFit="1" customWidth="1"/>
    <col min="54" max="54" width="13.140625" bestFit="1" customWidth="1"/>
  </cols>
  <sheetData>
    <row r="1" spans="1:56" ht="23.25" x14ac:dyDescent="0.25">
      <c r="A1" s="1" t="s">
        <v>0</v>
      </c>
      <c r="C1" s="23" t="s">
        <v>269</v>
      </c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</row>
    <row r="2" spans="1:56" x14ac:dyDescent="0.25">
      <c r="A2" s="2"/>
      <c r="C2" s="24" t="s">
        <v>270</v>
      </c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</row>
    <row r="3" spans="1:56" ht="15.75" thickBot="1" x14ac:dyDescent="0.3">
      <c r="A3" s="2"/>
      <c r="C3" s="24" t="s">
        <v>323</v>
      </c>
      <c r="D3" s="42"/>
      <c r="E3" s="42"/>
      <c r="F3" s="4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54"/>
    </row>
    <row r="4" spans="1:56" ht="15.75" thickBot="1" x14ac:dyDescent="0.3">
      <c r="A4" s="17"/>
      <c r="B4" s="45"/>
      <c r="C4" s="18"/>
      <c r="D4" s="18"/>
      <c r="E4" s="18"/>
      <c r="F4" s="18"/>
      <c r="G4" s="19"/>
      <c r="H4" s="3"/>
      <c r="I4" s="4" t="s">
        <v>1</v>
      </c>
      <c r="J4" s="4" t="s">
        <v>1</v>
      </c>
      <c r="K4" s="4" t="s">
        <v>1</v>
      </c>
      <c r="L4" s="4" t="s">
        <v>1</v>
      </c>
      <c r="M4" s="4" t="s">
        <v>1</v>
      </c>
      <c r="N4" s="4" t="s">
        <v>1</v>
      </c>
      <c r="O4" s="4" t="s">
        <v>1</v>
      </c>
      <c r="P4" s="4" t="s">
        <v>1</v>
      </c>
      <c r="Q4" s="4" t="s">
        <v>1</v>
      </c>
      <c r="R4" s="4" t="s">
        <v>1</v>
      </c>
      <c r="S4" s="4" t="s">
        <v>1</v>
      </c>
      <c r="T4" s="4" t="s">
        <v>1</v>
      </c>
      <c r="U4" s="4" t="s">
        <v>1</v>
      </c>
      <c r="V4" s="4" t="s">
        <v>1</v>
      </c>
      <c r="W4" s="4" t="s">
        <v>1</v>
      </c>
      <c r="X4" s="4" t="s">
        <v>1</v>
      </c>
      <c r="Y4" s="4" t="s">
        <v>1</v>
      </c>
      <c r="Z4" s="4" t="s">
        <v>1</v>
      </c>
      <c r="AA4" s="4" t="s">
        <v>1</v>
      </c>
      <c r="AB4" s="4" t="s">
        <v>1</v>
      </c>
      <c r="AC4" s="4" t="s">
        <v>1</v>
      </c>
      <c r="AD4" s="4" t="s">
        <v>1</v>
      </c>
      <c r="AE4" s="4" t="s">
        <v>1</v>
      </c>
      <c r="AF4" s="4" t="s">
        <v>1</v>
      </c>
      <c r="AG4" s="4" t="s">
        <v>1</v>
      </c>
      <c r="AH4" s="4" t="s">
        <v>1</v>
      </c>
      <c r="AI4" s="4" t="s">
        <v>1</v>
      </c>
      <c r="AJ4" s="4" t="s">
        <v>1</v>
      </c>
      <c r="AK4" s="4" t="s">
        <v>1</v>
      </c>
      <c r="AL4" s="4" t="s">
        <v>1</v>
      </c>
      <c r="AM4" s="4" t="s">
        <v>1</v>
      </c>
      <c r="AN4" s="4" t="s">
        <v>1</v>
      </c>
      <c r="AO4" s="4" t="s">
        <v>1</v>
      </c>
      <c r="AP4" s="4" t="s">
        <v>1</v>
      </c>
      <c r="AQ4" s="4" t="s">
        <v>1</v>
      </c>
      <c r="AR4" s="4" t="s">
        <v>1</v>
      </c>
      <c r="AS4" s="4" t="s">
        <v>1</v>
      </c>
      <c r="AT4" s="4" t="s">
        <v>1</v>
      </c>
      <c r="AU4" s="4" t="s">
        <v>1</v>
      </c>
      <c r="AV4" s="4" t="s">
        <v>1</v>
      </c>
      <c r="AW4" s="4" t="s">
        <v>1</v>
      </c>
      <c r="AX4" s="4" t="s">
        <v>1</v>
      </c>
      <c r="AY4" s="4" t="s">
        <v>1</v>
      </c>
      <c r="AZ4" s="4" t="s">
        <v>1</v>
      </c>
      <c r="BA4" s="4" t="s">
        <v>1</v>
      </c>
      <c r="BB4" s="4" t="s">
        <v>1</v>
      </c>
    </row>
    <row r="5" spans="1:56" ht="15.75" thickBot="1" x14ac:dyDescent="0.3">
      <c r="A5" s="20"/>
      <c r="B5" s="46"/>
      <c r="C5" s="21"/>
      <c r="D5" s="21"/>
      <c r="E5" s="21"/>
      <c r="F5" s="21"/>
      <c r="G5" s="22"/>
      <c r="H5" s="3" t="s">
        <v>2</v>
      </c>
      <c r="I5" s="4" t="s">
        <v>3</v>
      </c>
      <c r="J5" s="4" t="s">
        <v>4</v>
      </c>
      <c r="K5" s="4" t="s">
        <v>5</v>
      </c>
      <c r="L5" s="4" t="s">
        <v>6</v>
      </c>
      <c r="M5" s="4" t="s">
        <v>7</v>
      </c>
      <c r="N5" s="4" t="s">
        <v>8</v>
      </c>
      <c r="O5" s="4" t="s">
        <v>9</v>
      </c>
      <c r="P5" s="4" t="s">
        <v>10</v>
      </c>
      <c r="Q5" s="4" t="s">
        <v>11</v>
      </c>
      <c r="R5" s="4" t="s">
        <v>12</v>
      </c>
      <c r="S5" s="4" t="s">
        <v>13</v>
      </c>
      <c r="T5" s="4" t="s">
        <v>14</v>
      </c>
      <c r="U5" s="4" t="s">
        <v>15</v>
      </c>
      <c r="V5" s="4" t="s">
        <v>16</v>
      </c>
      <c r="W5" s="4" t="s">
        <v>17</v>
      </c>
      <c r="X5" s="4" t="s">
        <v>18</v>
      </c>
      <c r="Y5" s="4" t="s">
        <v>19</v>
      </c>
      <c r="Z5" s="4" t="s">
        <v>20</v>
      </c>
      <c r="AA5" s="4" t="s">
        <v>21</v>
      </c>
      <c r="AB5" s="4" t="s">
        <v>22</v>
      </c>
      <c r="AC5" s="4" t="s">
        <v>23</v>
      </c>
      <c r="AD5" s="4" t="s">
        <v>24</v>
      </c>
      <c r="AE5" s="4" t="s">
        <v>25</v>
      </c>
      <c r="AF5" s="4" t="s">
        <v>26</v>
      </c>
      <c r="AG5" s="4" t="s">
        <v>27</v>
      </c>
      <c r="AH5" s="4" t="s">
        <v>28</v>
      </c>
      <c r="AI5" s="4" t="s">
        <v>29</v>
      </c>
      <c r="AJ5" s="4" t="s">
        <v>30</v>
      </c>
      <c r="AK5" s="4" t="s">
        <v>31</v>
      </c>
      <c r="AL5" s="4" t="s">
        <v>32</v>
      </c>
      <c r="AM5" s="4" t="s">
        <v>33</v>
      </c>
      <c r="AN5" s="4" t="s">
        <v>34</v>
      </c>
      <c r="AO5" s="4" t="s">
        <v>35</v>
      </c>
      <c r="AP5" s="4" t="s">
        <v>36</v>
      </c>
      <c r="AQ5" s="4" t="s">
        <v>37</v>
      </c>
      <c r="AR5" s="4" t="s">
        <v>38</v>
      </c>
      <c r="AS5" s="4" t="s">
        <v>39</v>
      </c>
      <c r="AT5" s="4" t="s">
        <v>40</v>
      </c>
      <c r="AU5" s="4" t="s">
        <v>41</v>
      </c>
      <c r="AV5" s="4" t="s">
        <v>42</v>
      </c>
      <c r="AW5" s="4" t="s">
        <v>43</v>
      </c>
      <c r="AX5" s="4" t="s">
        <v>44</v>
      </c>
      <c r="AY5" s="4" t="s">
        <v>45</v>
      </c>
      <c r="AZ5" s="4" t="s">
        <v>46</v>
      </c>
      <c r="BA5" s="4" t="s">
        <v>47</v>
      </c>
      <c r="BB5" s="5" t="s">
        <v>48</v>
      </c>
    </row>
    <row r="6" spans="1:56" ht="18" customHeight="1" thickBot="1" x14ac:dyDescent="0.3">
      <c r="A6" s="4" t="s">
        <v>49</v>
      </c>
      <c r="B6" s="47" t="s">
        <v>50</v>
      </c>
      <c r="C6" s="16" t="s">
        <v>266</v>
      </c>
      <c r="D6" s="15" t="s">
        <v>51</v>
      </c>
      <c r="E6" s="16" t="s">
        <v>267</v>
      </c>
      <c r="F6" s="15" t="s">
        <v>52</v>
      </c>
      <c r="G6" s="16" t="s">
        <v>268</v>
      </c>
      <c r="H6" s="4" t="s">
        <v>53</v>
      </c>
      <c r="I6" s="4" t="s">
        <v>3</v>
      </c>
      <c r="J6" s="4" t="s">
        <v>4</v>
      </c>
      <c r="K6" s="4" t="s">
        <v>5</v>
      </c>
      <c r="L6" s="4" t="s">
        <v>6</v>
      </c>
      <c r="M6" s="4" t="s">
        <v>7</v>
      </c>
      <c r="N6" s="4" t="s">
        <v>8</v>
      </c>
      <c r="O6" s="4" t="s">
        <v>9</v>
      </c>
      <c r="P6" s="4" t="s">
        <v>10</v>
      </c>
      <c r="Q6" s="4" t="s">
        <v>11</v>
      </c>
      <c r="R6" s="4" t="s">
        <v>12</v>
      </c>
      <c r="S6" s="4" t="s">
        <v>13</v>
      </c>
      <c r="T6" s="4" t="s">
        <v>14</v>
      </c>
      <c r="U6" s="4" t="s">
        <v>15</v>
      </c>
      <c r="V6" s="4" t="s">
        <v>16</v>
      </c>
      <c r="W6" s="4" t="s">
        <v>17</v>
      </c>
      <c r="X6" s="4" t="s">
        <v>18</v>
      </c>
      <c r="Y6" s="4" t="s">
        <v>19</v>
      </c>
      <c r="Z6" s="4" t="s">
        <v>20</v>
      </c>
      <c r="AA6" s="4" t="s">
        <v>21</v>
      </c>
      <c r="AB6" s="4" t="s">
        <v>22</v>
      </c>
      <c r="AC6" s="4" t="s">
        <v>23</v>
      </c>
      <c r="AD6" s="4" t="s">
        <v>24</v>
      </c>
      <c r="AE6" s="4" t="s">
        <v>25</v>
      </c>
      <c r="AF6" s="4" t="s">
        <v>26</v>
      </c>
      <c r="AG6" s="4" t="s">
        <v>27</v>
      </c>
      <c r="AH6" s="4" t="s">
        <v>28</v>
      </c>
      <c r="AI6" s="4" t="s">
        <v>29</v>
      </c>
      <c r="AJ6" s="4" t="s">
        <v>30</v>
      </c>
      <c r="AK6" s="4" t="s">
        <v>31</v>
      </c>
      <c r="AL6" s="4" t="s">
        <v>32</v>
      </c>
      <c r="AM6" s="4" t="s">
        <v>33</v>
      </c>
      <c r="AN6" s="4" t="s">
        <v>34</v>
      </c>
      <c r="AO6" s="4" t="s">
        <v>35</v>
      </c>
      <c r="AP6" s="4" t="s">
        <v>36</v>
      </c>
      <c r="AQ6" s="4" t="s">
        <v>37</v>
      </c>
      <c r="AR6" s="4" t="s">
        <v>38</v>
      </c>
      <c r="AS6" s="4" t="s">
        <v>39</v>
      </c>
      <c r="AT6" s="4" t="s">
        <v>40</v>
      </c>
      <c r="AU6" s="4" t="s">
        <v>41</v>
      </c>
      <c r="AV6" s="4" t="s">
        <v>42</v>
      </c>
      <c r="AW6" s="4" t="s">
        <v>43</v>
      </c>
      <c r="AX6" s="4" t="s">
        <v>44</v>
      </c>
      <c r="AY6" s="4" t="s">
        <v>45</v>
      </c>
      <c r="AZ6" s="4" t="s">
        <v>46</v>
      </c>
      <c r="BA6" s="4" t="s">
        <v>47</v>
      </c>
      <c r="BB6" s="5" t="s">
        <v>48</v>
      </c>
      <c r="BC6" s="43" t="s">
        <v>324</v>
      </c>
      <c r="BD6" s="43" t="s">
        <v>325</v>
      </c>
    </row>
    <row r="7" spans="1:56" ht="23.25" thickBot="1" x14ac:dyDescent="0.3">
      <c r="A7" s="4" t="s">
        <v>55</v>
      </c>
      <c r="B7" s="48">
        <v>85701</v>
      </c>
      <c r="C7" s="4" t="s">
        <v>82</v>
      </c>
      <c r="D7" s="4" t="s">
        <v>58</v>
      </c>
      <c r="E7" s="4" t="s">
        <v>59</v>
      </c>
      <c r="F7" s="4" t="s">
        <v>60</v>
      </c>
      <c r="G7" s="4" t="s">
        <v>61</v>
      </c>
      <c r="H7" s="4" t="s">
        <v>62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2">
        <v>0</v>
      </c>
      <c r="AV7" s="12">
        <v>0</v>
      </c>
      <c r="AW7" s="12">
        <v>0</v>
      </c>
      <c r="AX7" s="12">
        <v>0</v>
      </c>
      <c r="AY7" s="12">
        <v>0</v>
      </c>
      <c r="AZ7" s="12">
        <v>0</v>
      </c>
      <c r="BA7" s="12">
        <v>0</v>
      </c>
      <c r="BB7" s="8">
        <f t="shared" ref="BB7:BB70" si="0">SUM(I7:BA7)</f>
        <v>0</v>
      </c>
      <c r="BC7" s="83" t="str">
        <f>VLOOKUP(D7,'lookup table'!$A$2:$D$57,4,FALSE)</f>
        <v>misc rev</v>
      </c>
      <c r="BD7" s="83" t="s">
        <v>372</v>
      </c>
    </row>
    <row r="8" spans="1:56" ht="23.25" thickBot="1" x14ac:dyDescent="0.3">
      <c r="A8" s="4" t="s">
        <v>83</v>
      </c>
      <c r="B8" s="48">
        <v>85701</v>
      </c>
      <c r="C8" s="4" t="s">
        <v>82</v>
      </c>
      <c r="D8" s="4" t="s">
        <v>93</v>
      </c>
      <c r="E8" s="4" t="s">
        <v>94</v>
      </c>
      <c r="F8" s="4" t="s">
        <v>60</v>
      </c>
      <c r="G8" s="4" t="s">
        <v>61</v>
      </c>
      <c r="H8" s="4" t="s">
        <v>95</v>
      </c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2">
        <v>0</v>
      </c>
      <c r="AY8" s="12">
        <v>0</v>
      </c>
      <c r="AZ8" s="12">
        <v>0</v>
      </c>
      <c r="BA8" s="12">
        <v>0</v>
      </c>
      <c r="BB8" s="8">
        <f t="shared" si="0"/>
        <v>0</v>
      </c>
      <c r="BC8" s="83" t="str">
        <f>VLOOKUP(D8,'lookup table'!$A$2:$D$57,4,FALSE)</f>
        <v>misc rev</v>
      </c>
      <c r="BD8" s="83" t="s">
        <v>372</v>
      </c>
    </row>
    <row r="9" spans="1:56" ht="23.25" thickBot="1" x14ac:dyDescent="0.3">
      <c r="A9" s="4" t="s">
        <v>83</v>
      </c>
      <c r="B9" s="48">
        <v>85701</v>
      </c>
      <c r="C9" s="4" t="s">
        <v>82</v>
      </c>
      <c r="D9" s="4" t="s">
        <v>111</v>
      </c>
      <c r="E9" s="4" t="s">
        <v>112</v>
      </c>
      <c r="F9" s="4" t="s">
        <v>60</v>
      </c>
      <c r="G9" s="4" t="s">
        <v>61</v>
      </c>
      <c r="H9" s="4" t="s">
        <v>113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4">
        <v>0</v>
      </c>
      <c r="AY9" s="14">
        <v>0</v>
      </c>
      <c r="AZ9" s="14">
        <v>0</v>
      </c>
      <c r="BA9" s="14">
        <v>0</v>
      </c>
      <c r="BB9" s="8">
        <f t="shared" si="0"/>
        <v>0</v>
      </c>
      <c r="BC9" s="83" t="str">
        <f>VLOOKUP(D9,'lookup table'!$A$2:$D$57,4,FALSE)</f>
        <v>misc rev</v>
      </c>
      <c r="BD9" s="83" t="s">
        <v>372</v>
      </c>
    </row>
    <row r="10" spans="1:56" ht="23.25" thickBot="1" x14ac:dyDescent="0.3">
      <c r="A10" s="4" t="s">
        <v>135</v>
      </c>
      <c r="B10" s="48">
        <v>55010</v>
      </c>
      <c r="C10" s="4" t="s">
        <v>164</v>
      </c>
      <c r="D10" s="4" t="s">
        <v>138</v>
      </c>
      <c r="E10" s="4" t="s">
        <v>139</v>
      </c>
      <c r="F10" s="4" t="s">
        <v>165</v>
      </c>
      <c r="G10" s="4" t="s">
        <v>166</v>
      </c>
      <c r="H10" s="4" t="s">
        <v>142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9">
        <v>49.75</v>
      </c>
      <c r="AT10" s="10"/>
      <c r="AU10" s="10"/>
      <c r="AV10" s="10"/>
      <c r="AW10" s="10"/>
      <c r="AX10" s="10"/>
      <c r="AY10" s="10"/>
      <c r="AZ10" s="10"/>
      <c r="BA10" s="10"/>
      <c r="BB10" s="8">
        <f t="shared" si="0"/>
        <v>49.75</v>
      </c>
      <c r="BC10" s="83" t="str">
        <f>VLOOKUP(D10,'lookup table'!$A$2:$D$57,4,FALSE)</f>
        <v>rate adj</v>
      </c>
      <c r="BD10" s="83" t="s">
        <v>321</v>
      </c>
    </row>
    <row r="11" spans="1:56" ht="23.25" thickBot="1" x14ac:dyDescent="0.3">
      <c r="A11" s="4" t="s">
        <v>123</v>
      </c>
      <c r="B11" s="48">
        <v>81110</v>
      </c>
      <c r="C11" s="4" t="s">
        <v>57</v>
      </c>
      <c r="D11" s="4" t="s">
        <v>129</v>
      </c>
      <c r="E11" s="4" t="s">
        <v>130</v>
      </c>
      <c r="F11" s="4" t="s">
        <v>126</v>
      </c>
      <c r="G11" s="4" t="s">
        <v>127</v>
      </c>
      <c r="H11" s="4" t="s">
        <v>113</v>
      </c>
      <c r="I11" s="9">
        <v>-20891.5</v>
      </c>
      <c r="J11" s="9">
        <v>-20887.57</v>
      </c>
      <c r="K11" s="9">
        <v>-20943.52</v>
      </c>
      <c r="L11" s="9">
        <v>-20887.57</v>
      </c>
      <c r="M11" s="9">
        <v>-6500</v>
      </c>
      <c r="N11" s="9">
        <v>-6511.72</v>
      </c>
      <c r="O11" s="9">
        <v>-6519.19</v>
      </c>
      <c r="P11" s="9">
        <v>-6500</v>
      </c>
      <c r="Q11" s="9">
        <v>-6500</v>
      </c>
      <c r="R11" s="9">
        <v>-6547.06</v>
      </c>
      <c r="S11" s="9">
        <v>-6563.92</v>
      </c>
      <c r="T11" s="9">
        <v>-6549.39</v>
      </c>
      <c r="U11" s="9">
        <v>-6500</v>
      </c>
      <c r="V11" s="9">
        <v>-6500</v>
      </c>
      <c r="W11" s="9">
        <v>-6500</v>
      </c>
      <c r="X11" s="9">
        <v>-6500</v>
      </c>
      <c r="Y11" s="9">
        <v>-6500</v>
      </c>
      <c r="Z11" s="9">
        <v>-6500</v>
      </c>
      <c r="AA11" s="9">
        <v>-6520.21</v>
      </c>
      <c r="AB11" s="9">
        <v>-6500</v>
      </c>
      <c r="AC11" s="9">
        <v>-6500</v>
      </c>
      <c r="AD11" s="9">
        <v>-6500</v>
      </c>
      <c r="AE11" s="9">
        <v>-6500</v>
      </c>
      <c r="AF11" s="9">
        <v>-6500</v>
      </c>
      <c r="AG11" s="9">
        <v>-6500</v>
      </c>
      <c r="AH11" s="9">
        <v>-6500</v>
      </c>
      <c r="AI11" s="9">
        <v>-6500</v>
      </c>
      <c r="AJ11" s="9">
        <v>-6500</v>
      </c>
      <c r="AK11" s="9">
        <v>-6500</v>
      </c>
      <c r="AL11" s="9">
        <v>-6500</v>
      </c>
      <c r="AM11" s="9">
        <v>-6500</v>
      </c>
      <c r="AN11" s="9">
        <v>-6500</v>
      </c>
      <c r="AO11" s="9">
        <v>-6500</v>
      </c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8">
        <f t="shared" si="0"/>
        <v>-272321.65000000002</v>
      </c>
      <c r="BC11" s="83" t="str">
        <f>VLOOKUP(D11,'lookup table'!$A$2:$D$57,4,FALSE)</f>
        <v>misc rev</v>
      </c>
      <c r="BD11" s="83" t="s">
        <v>373</v>
      </c>
    </row>
    <row r="12" spans="1:56" ht="23.25" thickBot="1" x14ac:dyDescent="0.3">
      <c r="A12" s="4" t="s">
        <v>135</v>
      </c>
      <c r="B12" s="48">
        <v>83010</v>
      </c>
      <c r="C12" s="4" t="s">
        <v>134</v>
      </c>
      <c r="D12" s="4" t="s">
        <v>223</v>
      </c>
      <c r="E12" s="4" t="s">
        <v>224</v>
      </c>
      <c r="F12" s="4" t="s">
        <v>140</v>
      </c>
      <c r="G12" s="4" t="s">
        <v>141</v>
      </c>
      <c r="H12" s="4" t="s">
        <v>225</v>
      </c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7">
        <v>-89606.12</v>
      </c>
      <c r="AR12" s="7">
        <v>-310494.19</v>
      </c>
      <c r="AS12" s="7">
        <v>-344847.24</v>
      </c>
      <c r="AT12" s="7">
        <v>-288086.83</v>
      </c>
      <c r="AU12" s="7">
        <v>632934.06999999995</v>
      </c>
      <c r="AV12" s="11"/>
      <c r="AW12" s="11"/>
      <c r="AX12" s="11"/>
      <c r="AY12" s="11"/>
      <c r="AZ12" s="11"/>
      <c r="BA12" s="11"/>
      <c r="BB12" s="8">
        <f t="shared" si="0"/>
        <v>-400100.31000000017</v>
      </c>
      <c r="BC12" s="83" t="str">
        <f>VLOOKUP(D12,'lookup table'!$A$2:$D$57,4,FALSE)</f>
        <v>rate adj</v>
      </c>
      <c r="BD12" s="83" t="s">
        <v>321</v>
      </c>
    </row>
    <row r="13" spans="1:56" ht="23.25" thickBot="1" x14ac:dyDescent="0.3">
      <c r="A13" s="4" t="s">
        <v>135</v>
      </c>
      <c r="B13" s="48">
        <v>83010</v>
      </c>
      <c r="C13" s="4" t="s">
        <v>134</v>
      </c>
      <c r="D13" s="4" t="s">
        <v>229</v>
      </c>
      <c r="E13" s="4" t="s">
        <v>230</v>
      </c>
      <c r="F13" s="4" t="s">
        <v>140</v>
      </c>
      <c r="G13" s="4" t="s">
        <v>141</v>
      </c>
      <c r="H13" s="4" t="s">
        <v>231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9">
        <v>298018.95</v>
      </c>
      <c r="AR13" s="9">
        <v>368761.49</v>
      </c>
      <c r="AS13" s="10"/>
      <c r="AT13" s="10"/>
      <c r="AU13" s="10"/>
      <c r="AV13" s="10"/>
      <c r="AW13" s="10"/>
      <c r="AX13" s="10"/>
      <c r="AY13" s="10"/>
      <c r="AZ13" s="10"/>
      <c r="BA13" s="10"/>
      <c r="BB13" s="8">
        <f t="shared" si="0"/>
        <v>666780.43999999994</v>
      </c>
      <c r="BC13" s="83" t="str">
        <f>VLOOKUP(D13,'lookup table'!$A$2:$D$57,4,FALSE)</f>
        <v>rate adj</v>
      </c>
      <c r="BD13" s="83" t="s">
        <v>321</v>
      </c>
    </row>
    <row r="14" spans="1:56" ht="23.25" thickBot="1" x14ac:dyDescent="0.3">
      <c r="A14" s="88" t="s">
        <v>135</v>
      </c>
      <c r="B14" s="89">
        <v>83010</v>
      </c>
      <c r="C14" s="88" t="s">
        <v>134</v>
      </c>
      <c r="D14" s="88" t="s">
        <v>249</v>
      </c>
      <c r="E14" s="88" t="s">
        <v>250</v>
      </c>
      <c r="F14" s="88" t="s">
        <v>140</v>
      </c>
      <c r="G14" s="88" t="s">
        <v>141</v>
      </c>
      <c r="H14" s="88" t="s">
        <v>251</v>
      </c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5">
        <v>249508</v>
      </c>
      <c r="V14" s="85">
        <v>201141</v>
      </c>
      <c r="W14" s="85">
        <v>173606</v>
      </c>
      <c r="X14" s="85">
        <v>129041</v>
      </c>
      <c r="Y14" s="85">
        <v>80447</v>
      </c>
      <c r="Z14" s="85">
        <v>52898</v>
      </c>
      <c r="AA14" s="86">
        <v>45755</v>
      </c>
      <c r="AB14" s="86">
        <v>44975</v>
      </c>
      <c r="AC14" s="86">
        <v>51558</v>
      </c>
      <c r="AD14" s="87">
        <v>110216</v>
      </c>
      <c r="AE14" s="87">
        <v>182846</v>
      </c>
      <c r="AF14" s="87">
        <v>260287</v>
      </c>
      <c r="AG14" s="97">
        <v>154110.40372446386</v>
      </c>
      <c r="AH14" s="97">
        <v>124236.26500393683</v>
      </c>
      <c r="AI14" s="97">
        <v>107229.09181850766</v>
      </c>
      <c r="AJ14" s="97">
        <v>79702.825980056994</v>
      </c>
      <c r="AK14" s="97">
        <v>49688.433335499802</v>
      </c>
      <c r="AL14" s="97">
        <v>32672.976935743201</v>
      </c>
      <c r="AM14" s="97">
        <v>28260.636836033998</v>
      </c>
      <c r="AN14" s="97">
        <v>27779.380485105499</v>
      </c>
      <c r="AO14" s="97">
        <v>31845.396588417701</v>
      </c>
      <c r="AP14" s="97">
        <v>396073.02999999997</v>
      </c>
      <c r="AQ14" s="98">
        <v>0</v>
      </c>
      <c r="AR14" s="98">
        <v>0</v>
      </c>
      <c r="AS14" s="99"/>
      <c r="AT14" s="84"/>
      <c r="AU14" s="84"/>
      <c r="AV14" s="84"/>
      <c r="AW14" s="84"/>
      <c r="AX14" s="84"/>
      <c r="AY14" s="84"/>
      <c r="AZ14" s="84"/>
      <c r="BA14" s="84"/>
      <c r="BB14" s="8">
        <f t="shared" si="0"/>
        <v>2613876.4407077651</v>
      </c>
      <c r="BC14" s="83" t="str">
        <f>VLOOKUP(D14,'lookup table'!$A$2:$D$57,4,FALSE)</f>
        <v>rate adj</v>
      </c>
      <c r="BD14" s="83" t="s">
        <v>321</v>
      </c>
    </row>
    <row r="15" spans="1:56" ht="23.25" thickBot="1" x14ac:dyDescent="0.3">
      <c r="A15" s="4" t="s">
        <v>135</v>
      </c>
      <c r="B15" s="48">
        <v>82299</v>
      </c>
      <c r="C15" s="4" t="s">
        <v>194</v>
      </c>
      <c r="D15" s="4" t="s">
        <v>216</v>
      </c>
      <c r="E15" s="4" t="s">
        <v>217</v>
      </c>
      <c r="F15" s="4" t="s">
        <v>60</v>
      </c>
      <c r="G15" s="4" t="s">
        <v>61</v>
      </c>
      <c r="H15" s="4" t="s">
        <v>218</v>
      </c>
      <c r="I15" s="7">
        <v>-143</v>
      </c>
      <c r="J15" s="7">
        <v>-1001</v>
      </c>
      <c r="K15" s="7">
        <v>-870</v>
      </c>
      <c r="L15" s="7">
        <v>-143</v>
      </c>
      <c r="M15" s="7">
        <v>-1180</v>
      </c>
      <c r="N15" s="7">
        <v>-155</v>
      </c>
      <c r="O15" s="7">
        <v>-572</v>
      </c>
      <c r="P15" s="7">
        <v>-584</v>
      </c>
      <c r="Q15" s="7">
        <v>-286</v>
      </c>
      <c r="R15" s="7">
        <v>-286</v>
      </c>
      <c r="S15" s="7">
        <v>-286</v>
      </c>
      <c r="T15" s="7">
        <v>-955</v>
      </c>
      <c r="U15" s="7">
        <v>-286</v>
      </c>
      <c r="V15" s="7">
        <v>-155</v>
      </c>
      <c r="W15" s="7">
        <v>-584</v>
      </c>
      <c r="X15" s="7">
        <v>-572</v>
      </c>
      <c r="Y15" s="7">
        <v>-584</v>
      </c>
      <c r="Z15" s="7">
        <v>-1001</v>
      </c>
      <c r="AA15" s="7">
        <v>-143</v>
      </c>
      <c r="AB15" s="7">
        <v>-572</v>
      </c>
      <c r="AC15" s="7">
        <v>-429</v>
      </c>
      <c r="AD15" s="7">
        <v>-715</v>
      </c>
      <c r="AE15" s="7">
        <v>-143</v>
      </c>
      <c r="AF15" s="11"/>
      <c r="AG15" s="7">
        <v>-143</v>
      </c>
      <c r="AH15" s="7">
        <v>-144</v>
      </c>
      <c r="AI15" s="7">
        <v>-583</v>
      </c>
      <c r="AJ15" s="7">
        <v>-572</v>
      </c>
      <c r="AK15" s="7">
        <v>-143</v>
      </c>
      <c r="AL15" s="7">
        <v>-1144</v>
      </c>
      <c r="AM15" s="7">
        <v>-1001</v>
      </c>
      <c r="AN15" s="7">
        <v>-572</v>
      </c>
      <c r="AO15" s="7">
        <v>-429</v>
      </c>
      <c r="AP15" s="7">
        <v>-1001</v>
      </c>
      <c r="AQ15" s="7">
        <v>-981</v>
      </c>
      <c r="AR15" s="7">
        <v>-1001</v>
      </c>
      <c r="AS15" s="7">
        <v>-1144</v>
      </c>
      <c r="AT15" s="7">
        <v>-858</v>
      </c>
      <c r="AU15" s="7">
        <v>-1442</v>
      </c>
      <c r="AV15" s="7">
        <v>-143</v>
      </c>
      <c r="AW15" s="7">
        <v>-572</v>
      </c>
      <c r="AX15" s="7">
        <v>-1573</v>
      </c>
      <c r="AY15" s="7">
        <v>-1716</v>
      </c>
      <c r="AZ15" s="7">
        <v>-1716</v>
      </c>
      <c r="BA15" s="7">
        <v>-3289</v>
      </c>
      <c r="BB15" s="8">
        <f t="shared" si="0"/>
        <v>-31812</v>
      </c>
      <c r="BC15" t="str">
        <f>VLOOKUP(D15,'lookup table'!$A$2:$D$57,4,FALSE)</f>
        <v>misc rev</v>
      </c>
      <c r="BD15" t="str">
        <f>VLOOKUP(B15,'lookup table'!$A$58:$C$72,3,FALSE)</f>
        <v>WA</v>
      </c>
    </row>
    <row r="16" spans="1:56" ht="23.25" thickBot="1" x14ac:dyDescent="0.3">
      <c r="A16" s="4" t="s">
        <v>135</v>
      </c>
      <c r="B16" s="48">
        <v>82299</v>
      </c>
      <c r="C16" s="4" t="s">
        <v>194</v>
      </c>
      <c r="D16" s="4" t="s">
        <v>223</v>
      </c>
      <c r="E16" s="4" t="s">
        <v>224</v>
      </c>
      <c r="F16" s="4" t="s">
        <v>140</v>
      </c>
      <c r="G16" s="4" t="s">
        <v>141</v>
      </c>
      <c r="H16" s="4" t="s">
        <v>225</v>
      </c>
      <c r="I16" s="9">
        <v>12804.15</v>
      </c>
      <c r="J16" s="9">
        <v>9628.14</v>
      </c>
      <c r="K16" s="9">
        <v>7479.3</v>
      </c>
      <c r="L16" s="9">
        <v>5341.19</v>
      </c>
      <c r="M16" s="9">
        <v>3818.7</v>
      </c>
      <c r="N16" s="9">
        <v>2321.27</v>
      </c>
      <c r="O16" s="9">
        <v>1722.81</v>
      </c>
      <c r="P16" s="9">
        <v>1429.09</v>
      </c>
      <c r="Q16" s="9">
        <v>1531.13</v>
      </c>
      <c r="R16" s="9">
        <v>2522.12</v>
      </c>
      <c r="S16" s="9">
        <v>6594.49</v>
      </c>
      <c r="T16" s="9">
        <v>15343.45</v>
      </c>
      <c r="U16" s="9">
        <v>19947.169999999998</v>
      </c>
      <c r="V16" s="9">
        <v>14276.52</v>
      </c>
      <c r="W16" s="9">
        <v>15805.82</v>
      </c>
      <c r="X16" s="9">
        <v>11493.86</v>
      </c>
      <c r="Y16" s="9">
        <v>6168.55</v>
      </c>
      <c r="Z16" s="9">
        <v>4176.7700000000004</v>
      </c>
      <c r="AA16" s="9">
        <v>3479.73</v>
      </c>
      <c r="AB16" s="9">
        <v>2898.9</v>
      </c>
      <c r="AC16" s="9">
        <v>3219.94</v>
      </c>
      <c r="AD16" s="9">
        <v>4680.08</v>
      </c>
      <c r="AE16" s="9">
        <v>7319.91</v>
      </c>
      <c r="AF16" s="9">
        <v>11434.06</v>
      </c>
      <c r="AG16" s="9">
        <v>13293.77</v>
      </c>
      <c r="AH16" s="9">
        <v>13134.2</v>
      </c>
      <c r="AI16" s="9">
        <v>14187.19</v>
      </c>
      <c r="AJ16" s="9">
        <v>6886.73</v>
      </c>
      <c r="AK16" s="9">
        <v>4715.91</v>
      </c>
      <c r="AL16" s="9">
        <v>3130.19</v>
      </c>
      <c r="AM16" s="9">
        <v>2697.37</v>
      </c>
      <c r="AN16" s="9">
        <v>2202.0500000000002</v>
      </c>
      <c r="AO16" s="9">
        <v>2314.85</v>
      </c>
      <c r="AP16" s="9">
        <v>4565.3999999999996</v>
      </c>
      <c r="AQ16" s="9">
        <v>8940.91</v>
      </c>
      <c r="AR16" s="9">
        <v>14616.61</v>
      </c>
      <c r="AS16" s="9">
        <v>16282.39</v>
      </c>
      <c r="AT16" s="9">
        <v>13552.24</v>
      </c>
      <c r="AU16" s="9">
        <v>-899611.19</v>
      </c>
      <c r="AV16" s="9">
        <v>-202877.07</v>
      </c>
      <c r="AW16" s="9">
        <v>-112948.82</v>
      </c>
      <c r="AX16" s="9">
        <v>-88579.04</v>
      </c>
      <c r="AY16" s="9">
        <v>-70639.38</v>
      </c>
      <c r="AZ16" s="9">
        <v>-58028.65</v>
      </c>
      <c r="BA16" s="9">
        <v>-60819.12</v>
      </c>
      <c r="BB16" s="8">
        <f t="shared" si="0"/>
        <v>-1197546.31</v>
      </c>
      <c r="BC16" t="str">
        <f>VLOOKUP(D16,'lookup table'!$A$2:$D$57,4,FALSE)</f>
        <v>rate adj</v>
      </c>
      <c r="BD16" t="str">
        <f>VLOOKUP(B16,'lookup table'!$A$58:$C$72,3,FALSE)</f>
        <v>WA</v>
      </c>
    </row>
    <row r="17" spans="1:56" ht="23.25" thickBot="1" x14ac:dyDescent="0.3">
      <c r="A17" s="4" t="s">
        <v>55</v>
      </c>
      <c r="B17" s="48">
        <v>81110</v>
      </c>
      <c r="C17" s="4" t="s">
        <v>57</v>
      </c>
      <c r="D17" s="4" t="s">
        <v>58</v>
      </c>
      <c r="E17" s="4" t="s">
        <v>59</v>
      </c>
      <c r="F17" s="4" t="s">
        <v>60</v>
      </c>
      <c r="G17" s="4" t="s">
        <v>61</v>
      </c>
      <c r="H17" s="4" t="s">
        <v>62</v>
      </c>
      <c r="I17" s="7">
        <v>-174503.63</v>
      </c>
      <c r="J17" s="7">
        <v>-226950.87</v>
      </c>
      <c r="K17" s="7">
        <v>-189548.94</v>
      </c>
      <c r="L17" s="7">
        <v>-171208.63</v>
      </c>
      <c r="M17" s="7">
        <v>-145160.79999999999</v>
      </c>
      <c r="N17" s="7">
        <v>-112972.15</v>
      </c>
      <c r="O17" s="7">
        <v>-60840.97</v>
      </c>
      <c r="P17" s="7">
        <v>-53082.9</v>
      </c>
      <c r="Q17" s="7">
        <v>-48112.08</v>
      </c>
      <c r="R17" s="7">
        <v>-46811.32</v>
      </c>
      <c r="S17" s="7">
        <v>-70498.81</v>
      </c>
      <c r="T17" s="7">
        <v>-120070.73</v>
      </c>
      <c r="U17" s="7">
        <v>-161325.13</v>
      </c>
      <c r="V17" s="7">
        <v>-196391.83</v>
      </c>
      <c r="W17" s="7">
        <v>-172356.35</v>
      </c>
      <c r="X17" s="7">
        <v>-163760.10999999999</v>
      </c>
      <c r="Y17" s="7">
        <v>-144705.13</v>
      </c>
      <c r="Z17" s="7">
        <v>-80204.429999999993</v>
      </c>
      <c r="AA17" s="7">
        <v>-48385.02</v>
      </c>
      <c r="AB17" s="7">
        <v>-47743.49</v>
      </c>
      <c r="AC17" s="7">
        <v>-44995.26</v>
      </c>
      <c r="AD17" s="7">
        <v>-47308.06</v>
      </c>
      <c r="AE17" s="7">
        <v>-67007.8</v>
      </c>
      <c r="AF17" s="7">
        <v>-105354.43</v>
      </c>
      <c r="AG17" s="7">
        <v>-169748.03</v>
      </c>
      <c r="AH17" s="7">
        <v>-186007.79</v>
      </c>
      <c r="AI17" s="7">
        <v>-174360.18</v>
      </c>
      <c r="AJ17" s="7">
        <v>-174177.39</v>
      </c>
      <c r="AK17" s="7">
        <v>-136947</v>
      </c>
      <c r="AL17" s="7">
        <v>-94900.29</v>
      </c>
      <c r="AM17" s="7">
        <v>-43876.94</v>
      </c>
      <c r="AN17" s="7">
        <v>-45548.81</v>
      </c>
      <c r="AO17" s="7">
        <v>-43339.77</v>
      </c>
      <c r="AP17" s="7">
        <v>-52609.53</v>
      </c>
      <c r="AQ17" s="7">
        <v>-75689.960000000006</v>
      </c>
      <c r="AR17" s="7">
        <v>-135550.07</v>
      </c>
      <c r="AS17" s="7">
        <v>-179143.73</v>
      </c>
      <c r="AT17" s="7">
        <v>-192595.12</v>
      </c>
      <c r="AU17" s="7">
        <v>-63249.78</v>
      </c>
      <c r="AV17" s="7">
        <v>946.01</v>
      </c>
      <c r="AW17" s="7">
        <v>116.92</v>
      </c>
      <c r="AX17" s="7">
        <v>237.68</v>
      </c>
      <c r="AY17" s="7">
        <v>48.95</v>
      </c>
      <c r="AZ17" s="7">
        <v>46.28</v>
      </c>
      <c r="BA17" s="7">
        <v>19.170000000000002</v>
      </c>
      <c r="BB17" s="8">
        <f t="shared" si="0"/>
        <v>-4465628.2500000009</v>
      </c>
      <c r="BC17" t="str">
        <f>VLOOKUP(D17,'lookup table'!$A$2:$D$57,4,FALSE)</f>
        <v>misc rev</v>
      </c>
      <c r="BD17" t="str">
        <f>VLOOKUP(B17,'lookup table'!$A$58:$C$72,3,FALSE)</f>
        <v>OR</v>
      </c>
    </row>
    <row r="18" spans="1:56" ht="23.25" thickBot="1" x14ac:dyDescent="0.3">
      <c r="A18" s="4" t="s">
        <v>55</v>
      </c>
      <c r="B18" s="48">
        <v>81120</v>
      </c>
      <c r="C18" s="4" t="s">
        <v>64</v>
      </c>
      <c r="D18" s="4" t="s">
        <v>58</v>
      </c>
      <c r="E18" s="4" t="s">
        <v>59</v>
      </c>
      <c r="F18" s="4" t="s">
        <v>60</v>
      </c>
      <c r="G18" s="4" t="s">
        <v>61</v>
      </c>
      <c r="H18" s="4" t="s">
        <v>62</v>
      </c>
      <c r="I18" s="9">
        <v>-3439.22</v>
      </c>
      <c r="J18" s="9">
        <v>-3439.64</v>
      </c>
      <c r="K18" s="9">
        <v>-2599.12</v>
      </c>
      <c r="L18" s="9">
        <v>-2892.7</v>
      </c>
      <c r="M18" s="9">
        <v>-2868.54</v>
      </c>
      <c r="N18" s="9">
        <v>-2811.59</v>
      </c>
      <c r="O18" s="9">
        <v>-1454.77</v>
      </c>
      <c r="P18" s="9">
        <v>-1626.79</v>
      </c>
      <c r="Q18" s="9">
        <v>-1069.02</v>
      </c>
      <c r="R18" s="9">
        <v>-1405.06</v>
      </c>
      <c r="S18" s="9">
        <v>-1958.37</v>
      </c>
      <c r="T18" s="9">
        <v>-2709.62</v>
      </c>
      <c r="U18" s="9">
        <v>-3060.28</v>
      </c>
      <c r="V18" s="9">
        <v>-3463.55</v>
      </c>
      <c r="W18" s="9">
        <v>-2701.39</v>
      </c>
      <c r="X18" s="9">
        <v>-2884.49</v>
      </c>
      <c r="Y18" s="9">
        <v>-2847.8</v>
      </c>
      <c r="Z18" s="9">
        <v>-1897.6</v>
      </c>
      <c r="AA18" s="9">
        <v>-1461.22</v>
      </c>
      <c r="AB18" s="9">
        <v>-1491.65</v>
      </c>
      <c r="AC18" s="9">
        <v>-1458.53</v>
      </c>
      <c r="AD18" s="9">
        <v>-1541.42</v>
      </c>
      <c r="AE18" s="9">
        <v>-1608.9</v>
      </c>
      <c r="AF18" s="9">
        <v>-2262.94</v>
      </c>
      <c r="AG18" s="9">
        <v>-2953.55</v>
      </c>
      <c r="AH18" s="9">
        <v>-3146.61</v>
      </c>
      <c r="AI18" s="9">
        <v>-2600.7399999999998</v>
      </c>
      <c r="AJ18" s="9">
        <v>-2465.17</v>
      </c>
      <c r="AK18" s="9">
        <v>-2455.8200000000002</v>
      </c>
      <c r="AL18" s="9">
        <v>-1745.18</v>
      </c>
      <c r="AM18" s="9">
        <v>-1103.49</v>
      </c>
      <c r="AN18" s="9">
        <v>-1256.1199999999999</v>
      </c>
      <c r="AO18" s="9">
        <v>-1401.48</v>
      </c>
      <c r="AP18" s="9">
        <v>-1145.54</v>
      </c>
      <c r="AQ18" s="9">
        <v>-1879.74</v>
      </c>
      <c r="AR18" s="9">
        <v>-2917.49</v>
      </c>
      <c r="AS18" s="9">
        <v>-3741.2</v>
      </c>
      <c r="AT18" s="9">
        <v>-3653.05</v>
      </c>
      <c r="AU18" s="9">
        <v>11.64</v>
      </c>
      <c r="AV18" s="9">
        <v>6</v>
      </c>
      <c r="AW18" s="10"/>
      <c r="AX18" s="10"/>
      <c r="AY18" s="9">
        <v>6</v>
      </c>
      <c r="AZ18" s="9">
        <v>3</v>
      </c>
      <c r="BA18" s="10"/>
      <c r="BB18" s="8">
        <f t="shared" si="0"/>
        <v>-87392.750000000015</v>
      </c>
      <c r="BC18" t="str">
        <f>VLOOKUP(D18,'lookup table'!$A$2:$D$57,4,FALSE)</f>
        <v>misc rev</v>
      </c>
      <c r="BD18" t="str">
        <f>VLOOKUP(B18,'lookup table'!$A$58:$C$72,3,FALSE)</f>
        <v>OR</v>
      </c>
    </row>
    <row r="19" spans="1:56" ht="23.25" thickBot="1" x14ac:dyDescent="0.3">
      <c r="A19" s="4" t="s">
        <v>55</v>
      </c>
      <c r="B19" s="48">
        <v>81140</v>
      </c>
      <c r="C19" s="4" t="s">
        <v>66</v>
      </c>
      <c r="D19" s="4" t="s">
        <v>58</v>
      </c>
      <c r="E19" s="4" t="s">
        <v>59</v>
      </c>
      <c r="F19" s="4" t="s">
        <v>60</v>
      </c>
      <c r="G19" s="4" t="s">
        <v>61</v>
      </c>
      <c r="H19" s="4" t="s">
        <v>62</v>
      </c>
      <c r="I19" s="7">
        <v>-31844.22</v>
      </c>
      <c r="J19" s="7">
        <v>-50298.720000000001</v>
      </c>
      <c r="K19" s="7">
        <v>-41849.449999999997</v>
      </c>
      <c r="L19" s="7">
        <v>-40975.800000000003</v>
      </c>
      <c r="M19" s="7">
        <v>-35484.71</v>
      </c>
      <c r="N19" s="7">
        <v>-29901.3</v>
      </c>
      <c r="O19" s="7">
        <v>-17643.25</v>
      </c>
      <c r="P19" s="7">
        <v>-13330.87</v>
      </c>
      <c r="Q19" s="7">
        <v>-14086.46</v>
      </c>
      <c r="R19" s="7">
        <v>-12461.25</v>
      </c>
      <c r="S19" s="7">
        <v>-13832.97</v>
      </c>
      <c r="T19" s="7">
        <v>-24801.33</v>
      </c>
      <c r="U19" s="7">
        <v>-35799.360000000001</v>
      </c>
      <c r="V19" s="7">
        <v>-44530.48</v>
      </c>
      <c r="W19" s="7">
        <v>-41729.68</v>
      </c>
      <c r="X19" s="7">
        <v>-41859.519999999997</v>
      </c>
      <c r="Y19" s="7">
        <v>-37017.120000000003</v>
      </c>
      <c r="Z19" s="7">
        <v>-26081.87</v>
      </c>
      <c r="AA19" s="7">
        <v>-13245.8</v>
      </c>
      <c r="AB19" s="7">
        <v>-13925.04</v>
      </c>
      <c r="AC19" s="7">
        <v>-12882.59</v>
      </c>
      <c r="AD19" s="7">
        <v>-10212.68</v>
      </c>
      <c r="AE19" s="7">
        <v>-14421.71</v>
      </c>
      <c r="AF19" s="7">
        <v>-21194.18</v>
      </c>
      <c r="AG19" s="7">
        <v>-32200.89</v>
      </c>
      <c r="AH19" s="7">
        <v>-42496.26</v>
      </c>
      <c r="AI19" s="7">
        <v>-39744.75</v>
      </c>
      <c r="AJ19" s="7">
        <v>-39164.769999999997</v>
      </c>
      <c r="AK19" s="7">
        <v>-35272.75</v>
      </c>
      <c r="AL19" s="7">
        <v>-25652.67</v>
      </c>
      <c r="AM19" s="7">
        <v>-12468.49</v>
      </c>
      <c r="AN19" s="7">
        <v>-11671.15</v>
      </c>
      <c r="AO19" s="7">
        <v>-11565.48</v>
      </c>
      <c r="AP19" s="7">
        <v>-11804.97</v>
      </c>
      <c r="AQ19" s="7">
        <v>-15726.91</v>
      </c>
      <c r="AR19" s="7">
        <v>-30860.76</v>
      </c>
      <c r="AS19" s="7">
        <v>-38216.85</v>
      </c>
      <c r="AT19" s="7">
        <v>-43358.58</v>
      </c>
      <c r="AU19" s="7">
        <v>-34433.94</v>
      </c>
      <c r="AV19" s="7">
        <v>180.13</v>
      </c>
      <c r="AW19" s="7">
        <v>1003.25</v>
      </c>
      <c r="AX19" s="7">
        <v>15.87</v>
      </c>
      <c r="AY19" s="7">
        <v>9</v>
      </c>
      <c r="AZ19" s="7">
        <v>-3.04</v>
      </c>
      <c r="BA19" s="7">
        <v>10.220000000000001</v>
      </c>
      <c r="BB19" s="8">
        <f t="shared" si="0"/>
        <v>-1062834.1500000001</v>
      </c>
      <c r="BC19" t="str">
        <f>VLOOKUP(D19,'lookup table'!$A$2:$D$57,4,FALSE)</f>
        <v>misc rev</v>
      </c>
      <c r="BD19" t="str">
        <f>VLOOKUP(B19,'lookup table'!$A$58:$C$72,3,FALSE)</f>
        <v>OR</v>
      </c>
    </row>
    <row r="20" spans="1:56" ht="23.25" thickBot="1" x14ac:dyDescent="0.3">
      <c r="A20" s="4" t="s">
        <v>55</v>
      </c>
      <c r="B20" s="48">
        <v>81150</v>
      </c>
      <c r="C20" s="4" t="s">
        <v>68</v>
      </c>
      <c r="D20" s="4" t="s">
        <v>58</v>
      </c>
      <c r="E20" s="4" t="s">
        <v>59</v>
      </c>
      <c r="F20" s="4" t="s">
        <v>60</v>
      </c>
      <c r="G20" s="4" t="s">
        <v>61</v>
      </c>
      <c r="H20" s="4" t="s">
        <v>62</v>
      </c>
      <c r="I20" s="9">
        <v>-15023.41</v>
      </c>
      <c r="J20" s="9">
        <v>-18629.46</v>
      </c>
      <c r="K20" s="9">
        <v>-17645.490000000002</v>
      </c>
      <c r="L20" s="9">
        <v>-14565.78</v>
      </c>
      <c r="M20" s="9">
        <v>-13766.69</v>
      </c>
      <c r="N20" s="9">
        <v>-12726.94</v>
      </c>
      <c r="O20" s="9">
        <v>-5902.13</v>
      </c>
      <c r="P20" s="9">
        <v>-5035.6499999999996</v>
      </c>
      <c r="Q20" s="9">
        <v>-4614.7700000000004</v>
      </c>
      <c r="R20" s="9">
        <v>-4615.2</v>
      </c>
      <c r="S20" s="9">
        <v>-7067.34</v>
      </c>
      <c r="T20" s="9">
        <v>-10030.27</v>
      </c>
      <c r="U20" s="9">
        <v>-15362.53</v>
      </c>
      <c r="V20" s="9">
        <v>-18804.310000000001</v>
      </c>
      <c r="W20" s="9">
        <v>-13745.65</v>
      </c>
      <c r="X20" s="9">
        <v>-13512.29</v>
      </c>
      <c r="Y20" s="9">
        <v>-13198.37</v>
      </c>
      <c r="Z20" s="9">
        <v>-8485.27</v>
      </c>
      <c r="AA20" s="9">
        <v>-4742.53</v>
      </c>
      <c r="AB20" s="9">
        <v>-4588</v>
      </c>
      <c r="AC20" s="9">
        <v>-4822.84</v>
      </c>
      <c r="AD20" s="9">
        <v>-4321.3500000000004</v>
      </c>
      <c r="AE20" s="9">
        <v>-5202.05</v>
      </c>
      <c r="AF20" s="9">
        <v>-10937.68</v>
      </c>
      <c r="AG20" s="9">
        <v>-14391.7</v>
      </c>
      <c r="AH20" s="9">
        <v>-16981.11</v>
      </c>
      <c r="AI20" s="9">
        <v>-14921.62</v>
      </c>
      <c r="AJ20" s="9">
        <v>-16216.52</v>
      </c>
      <c r="AK20" s="9">
        <v>-11965.86</v>
      </c>
      <c r="AL20" s="9">
        <v>-7561.47</v>
      </c>
      <c r="AM20" s="9">
        <v>-4476.04</v>
      </c>
      <c r="AN20" s="9">
        <v>-3800.4</v>
      </c>
      <c r="AO20" s="9">
        <v>-3983.84</v>
      </c>
      <c r="AP20" s="9">
        <v>-5056.76</v>
      </c>
      <c r="AQ20" s="9">
        <v>-7413.33</v>
      </c>
      <c r="AR20" s="9">
        <v>-14056.96</v>
      </c>
      <c r="AS20" s="9">
        <v>-18302.849999999999</v>
      </c>
      <c r="AT20" s="9">
        <v>-18627.669999999998</v>
      </c>
      <c r="AU20" s="9">
        <v>-3506.94</v>
      </c>
      <c r="AV20" s="9">
        <v>13.76</v>
      </c>
      <c r="AW20" s="9">
        <v>13.41</v>
      </c>
      <c r="AX20" s="9">
        <v>12</v>
      </c>
      <c r="AY20" s="10"/>
      <c r="AZ20" s="10"/>
      <c r="BA20" s="10"/>
      <c r="BB20" s="8">
        <f t="shared" si="0"/>
        <v>-408569.9</v>
      </c>
      <c r="BC20" t="str">
        <f>VLOOKUP(D20,'lookup table'!$A$2:$D$57,4,FALSE)</f>
        <v>misc rev</v>
      </c>
      <c r="BD20" t="str">
        <f>VLOOKUP(B20,'lookup table'!$A$58:$C$72,3,FALSE)</f>
        <v>OR</v>
      </c>
    </row>
    <row r="21" spans="1:56" ht="23.25" thickBot="1" x14ac:dyDescent="0.3">
      <c r="A21" s="4" t="s">
        <v>55</v>
      </c>
      <c r="B21" s="48">
        <v>81160</v>
      </c>
      <c r="C21" s="4" t="s">
        <v>70</v>
      </c>
      <c r="D21" s="4" t="s">
        <v>58</v>
      </c>
      <c r="E21" s="4" t="s">
        <v>59</v>
      </c>
      <c r="F21" s="4" t="s">
        <v>60</v>
      </c>
      <c r="G21" s="4" t="s">
        <v>61</v>
      </c>
      <c r="H21" s="4" t="s">
        <v>62</v>
      </c>
      <c r="I21" s="7">
        <v>-13997.74</v>
      </c>
      <c r="J21" s="7">
        <v>-18631.38</v>
      </c>
      <c r="K21" s="7">
        <v>-16760.8</v>
      </c>
      <c r="L21" s="7">
        <v>-14944.69</v>
      </c>
      <c r="M21" s="7">
        <v>-12709.39</v>
      </c>
      <c r="N21" s="7">
        <v>-11163.59</v>
      </c>
      <c r="O21" s="7">
        <v>-6410.5</v>
      </c>
      <c r="P21" s="7">
        <v>-6144.17</v>
      </c>
      <c r="Q21" s="7">
        <v>-4886.05</v>
      </c>
      <c r="R21" s="7">
        <v>-4910.16</v>
      </c>
      <c r="S21" s="7">
        <v>-6463.12</v>
      </c>
      <c r="T21" s="7">
        <v>-10611.19</v>
      </c>
      <c r="U21" s="7">
        <v>-14284.1</v>
      </c>
      <c r="V21" s="7">
        <v>-17486.099999999999</v>
      </c>
      <c r="W21" s="7">
        <v>-15546.48</v>
      </c>
      <c r="X21" s="7">
        <v>-14871.27</v>
      </c>
      <c r="Y21" s="7">
        <v>-11710.08</v>
      </c>
      <c r="Z21" s="7">
        <v>-9014.6</v>
      </c>
      <c r="AA21" s="7">
        <v>-5074.6899999999996</v>
      </c>
      <c r="AB21" s="7">
        <v>-5676.61</v>
      </c>
      <c r="AC21" s="7">
        <v>-4950.7700000000004</v>
      </c>
      <c r="AD21" s="7">
        <v>-5056.51</v>
      </c>
      <c r="AE21" s="7">
        <v>-5619.54</v>
      </c>
      <c r="AF21" s="7">
        <v>-9094.0300000000007</v>
      </c>
      <c r="AG21" s="7">
        <v>-14876.75</v>
      </c>
      <c r="AH21" s="7">
        <v>-16238.76</v>
      </c>
      <c r="AI21" s="7">
        <v>-16457.12</v>
      </c>
      <c r="AJ21" s="7">
        <v>-17403.669999999998</v>
      </c>
      <c r="AK21" s="7">
        <v>-12969.39</v>
      </c>
      <c r="AL21" s="7">
        <v>-9828.99</v>
      </c>
      <c r="AM21" s="7">
        <v>-5203.66</v>
      </c>
      <c r="AN21" s="7">
        <v>-4945.3999999999996</v>
      </c>
      <c r="AO21" s="7">
        <v>-4459.24</v>
      </c>
      <c r="AP21" s="7">
        <v>-5025.42</v>
      </c>
      <c r="AQ21" s="7">
        <v>-6998.4</v>
      </c>
      <c r="AR21" s="7">
        <v>-15555.34</v>
      </c>
      <c r="AS21" s="7">
        <v>-18247.28</v>
      </c>
      <c r="AT21" s="7">
        <v>-19272.169999999998</v>
      </c>
      <c r="AU21" s="7">
        <v>-11674.51</v>
      </c>
      <c r="AV21" s="7">
        <v>74.59</v>
      </c>
      <c r="AW21" s="7">
        <v>3</v>
      </c>
      <c r="AX21" s="11"/>
      <c r="AY21" s="11"/>
      <c r="AZ21" s="11"/>
      <c r="BA21" s="7">
        <v>51.3</v>
      </c>
      <c r="BB21" s="8">
        <f t="shared" si="0"/>
        <v>-425044.76999999996</v>
      </c>
      <c r="BC21" t="str">
        <f>VLOOKUP(D21,'lookup table'!$A$2:$D$57,4,FALSE)</f>
        <v>misc rev</v>
      </c>
      <c r="BD21" t="str">
        <f>VLOOKUP(B21,'lookup table'!$A$58:$C$72,3,FALSE)</f>
        <v>OR</v>
      </c>
    </row>
    <row r="22" spans="1:56" ht="23.25" thickBot="1" x14ac:dyDescent="0.3">
      <c r="A22" s="4" t="s">
        <v>55</v>
      </c>
      <c r="B22" s="48">
        <v>81170</v>
      </c>
      <c r="C22" s="4" t="s">
        <v>72</v>
      </c>
      <c r="D22" s="4" t="s">
        <v>58</v>
      </c>
      <c r="E22" s="4" t="s">
        <v>59</v>
      </c>
      <c r="F22" s="4" t="s">
        <v>60</v>
      </c>
      <c r="G22" s="4" t="s">
        <v>61</v>
      </c>
      <c r="H22" s="4" t="s">
        <v>62</v>
      </c>
      <c r="I22" s="9">
        <v>-2954.7</v>
      </c>
      <c r="J22" s="9">
        <v>-3843.14</v>
      </c>
      <c r="K22" s="9">
        <v>-3726.89</v>
      </c>
      <c r="L22" s="9">
        <v>-3460.11</v>
      </c>
      <c r="M22" s="9">
        <v>-2162.09</v>
      </c>
      <c r="N22" s="9">
        <v>-1611.04</v>
      </c>
      <c r="O22" s="9">
        <v>-1238.22</v>
      </c>
      <c r="P22" s="9">
        <v>-381.12</v>
      </c>
      <c r="Q22" s="9">
        <v>-1250.27</v>
      </c>
      <c r="R22" s="9">
        <v>-747.97</v>
      </c>
      <c r="S22" s="9">
        <v>-1473.54</v>
      </c>
      <c r="T22" s="9">
        <v>-1393.28</v>
      </c>
      <c r="U22" s="9">
        <v>-2361.04</v>
      </c>
      <c r="V22" s="9">
        <v>-3568.74</v>
      </c>
      <c r="W22" s="9">
        <v>-3311.16</v>
      </c>
      <c r="X22" s="9">
        <v>-2825.37</v>
      </c>
      <c r="Y22" s="9">
        <v>-2552.71</v>
      </c>
      <c r="Z22" s="9">
        <v>-1013.07</v>
      </c>
      <c r="AA22" s="9">
        <v>-1242.28</v>
      </c>
      <c r="AB22" s="9">
        <v>-1528.27</v>
      </c>
      <c r="AC22" s="9">
        <v>-1580.19</v>
      </c>
      <c r="AD22" s="9">
        <v>-1400.5</v>
      </c>
      <c r="AE22" s="9">
        <v>-1637.12</v>
      </c>
      <c r="AF22" s="9">
        <v>-1460.24</v>
      </c>
      <c r="AG22" s="9">
        <v>-2712.8</v>
      </c>
      <c r="AH22" s="9">
        <v>-2804.34</v>
      </c>
      <c r="AI22" s="9">
        <v>-2879.65</v>
      </c>
      <c r="AJ22" s="9">
        <v>-3323.5</v>
      </c>
      <c r="AK22" s="9">
        <v>-2045.89</v>
      </c>
      <c r="AL22" s="9">
        <v>-1600.63</v>
      </c>
      <c r="AM22" s="9">
        <v>-966.26</v>
      </c>
      <c r="AN22" s="9">
        <v>-957.61</v>
      </c>
      <c r="AO22" s="9">
        <v>-735.53</v>
      </c>
      <c r="AP22" s="9">
        <v>-579.46</v>
      </c>
      <c r="AQ22" s="9">
        <v>-1049.95</v>
      </c>
      <c r="AR22" s="9">
        <v>-2413.2800000000002</v>
      </c>
      <c r="AS22" s="9">
        <v>-3107.63</v>
      </c>
      <c r="AT22" s="9">
        <v>-3765.97</v>
      </c>
      <c r="AU22" s="9">
        <v>-1192.72</v>
      </c>
      <c r="AV22" s="9">
        <v>136.72</v>
      </c>
      <c r="AW22" s="10"/>
      <c r="AX22" s="10"/>
      <c r="AY22" s="10"/>
      <c r="AZ22" s="10"/>
      <c r="BA22" s="10"/>
      <c r="BB22" s="8">
        <f t="shared" si="0"/>
        <v>-78721.56</v>
      </c>
      <c r="BC22" t="str">
        <f>VLOOKUP(D22,'lookup table'!$A$2:$D$57,4,FALSE)</f>
        <v>misc rev</v>
      </c>
      <c r="BD22" t="str">
        <f>VLOOKUP(B22,'lookup table'!$A$58:$C$72,3,FALSE)</f>
        <v>OR</v>
      </c>
    </row>
    <row r="23" spans="1:56" ht="23.25" thickBot="1" x14ac:dyDescent="0.3">
      <c r="A23" s="4" t="s">
        <v>55</v>
      </c>
      <c r="B23" s="48">
        <v>81190</v>
      </c>
      <c r="C23" s="4" t="s">
        <v>74</v>
      </c>
      <c r="D23" s="4" t="s">
        <v>58</v>
      </c>
      <c r="E23" s="4" t="s">
        <v>59</v>
      </c>
      <c r="F23" s="4" t="s">
        <v>60</v>
      </c>
      <c r="G23" s="4" t="s">
        <v>61</v>
      </c>
      <c r="H23" s="4" t="s">
        <v>62</v>
      </c>
      <c r="I23" s="7">
        <v>-4443.53</v>
      </c>
      <c r="J23" s="7">
        <v>-4800.7</v>
      </c>
      <c r="K23" s="7">
        <v>-4382.53</v>
      </c>
      <c r="L23" s="7">
        <v>-4275.82</v>
      </c>
      <c r="M23" s="7">
        <v>-5276.21</v>
      </c>
      <c r="N23" s="7">
        <v>-3377.12</v>
      </c>
      <c r="O23" s="7">
        <v>-1910.09</v>
      </c>
      <c r="P23" s="7">
        <v>-1726.57</v>
      </c>
      <c r="Q23" s="7">
        <v>-1641.86</v>
      </c>
      <c r="R23" s="7">
        <v>-1732.28</v>
      </c>
      <c r="S23" s="7">
        <v>-1901.81</v>
      </c>
      <c r="T23" s="7">
        <v>-3079.46</v>
      </c>
      <c r="U23" s="7">
        <v>-4174.3900000000003</v>
      </c>
      <c r="V23" s="7">
        <v>-5043.62</v>
      </c>
      <c r="W23" s="7">
        <v>-3886.69</v>
      </c>
      <c r="X23" s="7">
        <v>-5055.49</v>
      </c>
      <c r="Y23" s="7">
        <v>-4197.6099999999997</v>
      </c>
      <c r="Z23" s="7">
        <v>-3620.29</v>
      </c>
      <c r="AA23" s="7">
        <v>-1743.54</v>
      </c>
      <c r="AB23" s="7">
        <v>-1586.34</v>
      </c>
      <c r="AC23" s="7">
        <v>-1979.98</v>
      </c>
      <c r="AD23" s="7">
        <v>-1457.15</v>
      </c>
      <c r="AE23" s="7">
        <v>-2633.53</v>
      </c>
      <c r="AF23" s="7">
        <v>-3319.06</v>
      </c>
      <c r="AG23" s="7">
        <v>-3929</v>
      </c>
      <c r="AH23" s="7">
        <v>-5274.51</v>
      </c>
      <c r="AI23" s="7">
        <v>-4370.9799999999996</v>
      </c>
      <c r="AJ23" s="7">
        <v>-4747.8599999999997</v>
      </c>
      <c r="AK23" s="7">
        <v>-4063.44</v>
      </c>
      <c r="AL23" s="7">
        <v>-3061.17</v>
      </c>
      <c r="AM23" s="7">
        <v>-1678.39</v>
      </c>
      <c r="AN23" s="7">
        <v>-1722.3</v>
      </c>
      <c r="AO23" s="7">
        <v>-1715.58</v>
      </c>
      <c r="AP23" s="7">
        <v>-1453.65</v>
      </c>
      <c r="AQ23" s="7">
        <v>-2516.4499999999998</v>
      </c>
      <c r="AR23" s="7">
        <v>-3996.73</v>
      </c>
      <c r="AS23" s="7">
        <v>-4836.9799999999996</v>
      </c>
      <c r="AT23" s="7">
        <v>-5701.52</v>
      </c>
      <c r="AU23" s="7">
        <v>-2300.56</v>
      </c>
      <c r="AV23" s="7">
        <v>9.24</v>
      </c>
      <c r="AW23" s="7">
        <v>10.53</v>
      </c>
      <c r="AX23" s="7">
        <v>3</v>
      </c>
      <c r="AY23" s="11"/>
      <c r="AZ23" s="11"/>
      <c r="BA23" s="11"/>
      <c r="BB23" s="8">
        <f t="shared" si="0"/>
        <v>-128592.01999999996</v>
      </c>
      <c r="BC23" t="str">
        <f>VLOOKUP(D23,'lookup table'!$A$2:$D$57,4,FALSE)</f>
        <v>misc rev</v>
      </c>
      <c r="BD23" t="str">
        <f>VLOOKUP(B23,'lookup table'!$A$58:$C$72,3,FALSE)</f>
        <v>OR</v>
      </c>
    </row>
    <row r="24" spans="1:56" ht="23.25" thickBot="1" x14ac:dyDescent="0.3">
      <c r="A24" s="4" t="s">
        <v>55</v>
      </c>
      <c r="B24" s="48">
        <v>81195</v>
      </c>
      <c r="C24" s="4" t="s">
        <v>76</v>
      </c>
      <c r="D24" s="4" t="s">
        <v>58</v>
      </c>
      <c r="E24" s="4" t="s">
        <v>59</v>
      </c>
      <c r="F24" s="4" t="s">
        <v>60</v>
      </c>
      <c r="G24" s="4" t="s">
        <v>61</v>
      </c>
      <c r="H24" s="4" t="s">
        <v>62</v>
      </c>
      <c r="I24" s="9">
        <v>-878.3</v>
      </c>
      <c r="J24" s="9">
        <v>-1447.31</v>
      </c>
      <c r="K24" s="9">
        <v>-1622.39</v>
      </c>
      <c r="L24" s="9">
        <v>-772.79</v>
      </c>
      <c r="M24" s="9">
        <v>-826.88</v>
      </c>
      <c r="N24" s="9">
        <v>-808.91</v>
      </c>
      <c r="O24" s="9">
        <v>-637.80999999999995</v>
      </c>
      <c r="P24" s="9">
        <v>587.38</v>
      </c>
      <c r="Q24" s="9">
        <v>-331.03</v>
      </c>
      <c r="R24" s="9">
        <v>-415.15</v>
      </c>
      <c r="S24" s="9">
        <v>-721.38</v>
      </c>
      <c r="T24" s="9">
        <v>-1275.05</v>
      </c>
      <c r="U24" s="9">
        <v>-900.32</v>
      </c>
      <c r="V24" s="9">
        <v>-1111.06</v>
      </c>
      <c r="W24" s="9">
        <v>-849.37</v>
      </c>
      <c r="X24" s="9">
        <v>-1123.53</v>
      </c>
      <c r="Y24" s="9">
        <v>-680.85</v>
      </c>
      <c r="Z24" s="9">
        <v>-583.74</v>
      </c>
      <c r="AA24" s="9">
        <v>-454.54</v>
      </c>
      <c r="AB24" s="9">
        <v>-506.28</v>
      </c>
      <c r="AC24" s="9">
        <v>-405.11</v>
      </c>
      <c r="AD24" s="9">
        <v>-277.02999999999997</v>
      </c>
      <c r="AE24" s="9">
        <v>-768.77</v>
      </c>
      <c r="AF24" s="9">
        <v>-570.67999999999995</v>
      </c>
      <c r="AG24" s="9">
        <v>-717.16</v>
      </c>
      <c r="AH24" s="9">
        <v>-1030.31</v>
      </c>
      <c r="AI24" s="9">
        <v>-800.07</v>
      </c>
      <c r="AJ24" s="9">
        <v>-1254.1600000000001</v>
      </c>
      <c r="AK24" s="9">
        <v>-677.07</v>
      </c>
      <c r="AL24" s="9">
        <v>-808.01</v>
      </c>
      <c r="AM24" s="9">
        <v>-283.89</v>
      </c>
      <c r="AN24" s="9">
        <v>-367.1</v>
      </c>
      <c r="AO24" s="9">
        <v>-381.98</v>
      </c>
      <c r="AP24" s="9">
        <v>-318.7</v>
      </c>
      <c r="AQ24" s="9">
        <v>-373.19</v>
      </c>
      <c r="AR24" s="9">
        <v>-662.15</v>
      </c>
      <c r="AS24" s="9">
        <v>-856.98</v>
      </c>
      <c r="AT24" s="9">
        <v>-806.52</v>
      </c>
      <c r="AU24" s="9">
        <v>-529.34</v>
      </c>
      <c r="AV24" s="10"/>
      <c r="AW24" s="10"/>
      <c r="AX24" s="10"/>
      <c r="AY24" s="9">
        <v>3</v>
      </c>
      <c r="AZ24" s="10"/>
      <c r="BA24" s="10"/>
      <c r="BB24" s="8">
        <f t="shared" si="0"/>
        <v>-27244.53</v>
      </c>
      <c r="BC24" t="str">
        <f>VLOOKUP(D24,'lookup table'!$A$2:$D$57,4,FALSE)</f>
        <v>misc rev</v>
      </c>
      <c r="BD24" t="str">
        <f>VLOOKUP(B24,'lookup table'!$A$58:$C$72,3,FALSE)</f>
        <v>OR</v>
      </c>
    </row>
    <row r="25" spans="1:56" ht="23.25" thickBot="1" x14ac:dyDescent="0.3">
      <c r="A25" s="4" t="s">
        <v>55</v>
      </c>
      <c r="B25" s="48">
        <v>82230</v>
      </c>
      <c r="C25" s="4" t="s">
        <v>78</v>
      </c>
      <c r="D25" s="4" t="s">
        <v>58</v>
      </c>
      <c r="E25" s="4" t="s">
        <v>59</v>
      </c>
      <c r="F25" s="4" t="s">
        <v>60</v>
      </c>
      <c r="G25" s="4" t="s">
        <v>61</v>
      </c>
      <c r="H25" s="4" t="s">
        <v>62</v>
      </c>
      <c r="I25" s="7">
        <v>-10786.4</v>
      </c>
      <c r="J25" s="7">
        <v>-17429.61</v>
      </c>
      <c r="K25" s="7">
        <v>-13843.29</v>
      </c>
      <c r="L25" s="7">
        <v>-12073.27</v>
      </c>
      <c r="M25" s="7">
        <v>-9733.2999999999993</v>
      </c>
      <c r="N25" s="7">
        <v>-7614.02</v>
      </c>
      <c r="O25" s="7">
        <v>-5211.07</v>
      </c>
      <c r="P25" s="7">
        <v>-3955.83</v>
      </c>
      <c r="Q25" s="7">
        <v>-3462.85</v>
      </c>
      <c r="R25" s="7">
        <v>-3132.52</v>
      </c>
      <c r="S25" s="7">
        <v>-4633.8599999999997</v>
      </c>
      <c r="T25" s="7">
        <v>-7256.22</v>
      </c>
      <c r="U25" s="7">
        <v>-11184.56</v>
      </c>
      <c r="V25" s="7">
        <v>-13834.73</v>
      </c>
      <c r="W25" s="7">
        <v>-10662.09</v>
      </c>
      <c r="X25" s="7">
        <v>-12065.71</v>
      </c>
      <c r="Y25" s="7">
        <v>-10482.030000000001</v>
      </c>
      <c r="Z25" s="7">
        <v>-3563.79</v>
      </c>
      <c r="AA25" s="7">
        <v>-3658.03</v>
      </c>
      <c r="AB25" s="7">
        <v>-3587.28</v>
      </c>
      <c r="AC25" s="7">
        <v>-3233.56</v>
      </c>
      <c r="AD25" s="7">
        <v>-3371.63</v>
      </c>
      <c r="AE25" s="7">
        <v>-4247.3900000000003</v>
      </c>
      <c r="AF25" s="7">
        <v>-6772.91</v>
      </c>
      <c r="AG25" s="7">
        <v>-10789.47</v>
      </c>
      <c r="AH25" s="7">
        <v>-12090.5</v>
      </c>
      <c r="AI25" s="7">
        <v>-11964.44</v>
      </c>
      <c r="AJ25" s="7">
        <v>-12569.65</v>
      </c>
      <c r="AK25" s="7">
        <v>-7670.01</v>
      </c>
      <c r="AL25" s="7">
        <v>-5706.02</v>
      </c>
      <c r="AM25" s="7">
        <v>-3959.26</v>
      </c>
      <c r="AN25" s="7">
        <v>-3569.3</v>
      </c>
      <c r="AO25" s="7">
        <v>-2946.44</v>
      </c>
      <c r="AP25" s="7">
        <v>-3087.39</v>
      </c>
      <c r="AQ25" s="7">
        <v>-4441.38</v>
      </c>
      <c r="AR25" s="7">
        <v>-9442.1299999999992</v>
      </c>
      <c r="AS25" s="7">
        <v>-13236.41</v>
      </c>
      <c r="AT25" s="7">
        <v>-13705.04</v>
      </c>
      <c r="AU25" s="7">
        <v>-6082.77</v>
      </c>
      <c r="AV25" s="7">
        <v>36.119999999999997</v>
      </c>
      <c r="AW25" s="7">
        <v>14.2</v>
      </c>
      <c r="AX25" s="7">
        <v>30.53</v>
      </c>
      <c r="AY25" s="7">
        <v>4</v>
      </c>
      <c r="AZ25" s="7">
        <v>15.83</v>
      </c>
      <c r="BA25" s="11"/>
      <c r="BB25" s="8">
        <f t="shared" si="0"/>
        <v>-306955.48</v>
      </c>
      <c r="BC25" t="str">
        <f>VLOOKUP(D25,'lookup table'!$A$2:$D$57,4,FALSE)</f>
        <v>misc rev</v>
      </c>
      <c r="BD25" t="str">
        <f>VLOOKUP(B25,'lookup table'!$A$58:$C$72,3,FALSE)</f>
        <v>WA</v>
      </c>
    </row>
    <row r="26" spans="1:56" ht="23.25" thickBot="1" x14ac:dyDescent="0.3">
      <c r="A26" s="4" t="s">
        <v>55</v>
      </c>
      <c r="B26" s="48">
        <v>82280</v>
      </c>
      <c r="C26" s="4" t="s">
        <v>80</v>
      </c>
      <c r="D26" s="4" t="s">
        <v>58</v>
      </c>
      <c r="E26" s="4" t="s">
        <v>59</v>
      </c>
      <c r="F26" s="4" t="s">
        <v>60</v>
      </c>
      <c r="G26" s="4" t="s">
        <v>61</v>
      </c>
      <c r="H26" s="4" t="s">
        <v>62</v>
      </c>
      <c r="I26" s="9">
        <v>-225.92</v>
      </c>
      <c r="J26" s="9">
        <v>-414.56</v>
      </c>
      <c r="K26" s="9">
        <v>-296.67</v>
      </c>
      <c r="L26" s="9">
        <v>-285.22000000000003</v>
      </c>
      <c r="M26" s="9">
        <v>-218.54</v>
      </c>
      <c r="N26" s="9">
        <v>-165.95</v>
      </c>
      <c r="O26" s="9">
        <v>-155.59</v>
      </c>
      <c r="P26" s="9">
        <v>-98.75</v>
      </c>
      <c r="Q26" s="9">
        <v>-82.91</v>
      </c>
      <c r="R26" s="9">
        <v>-95.03</v>
      </c>
      <c r="S26" s="9">
        <v>-126.07</v>
      </c>
      <c r="T26" s="9">
        <v>-156.85</v>
      </c>
      <c r="U26" s="9">
        <v>-232.49</v>
      </c>
      <c r="V26" s="9">
        <v>-248.03</v>
      </c>
      <c r="W26" s="9">
        <v>-272.35000000000002</v>
      </c>
      <c r="X26" s="9">
        <v>-251.06</v>
      </c>
      <c r="Y26" s="9">
        <v>-164.65</v>
      </c>
      <c r="Z26" s="9">
        <v>-37.74</v>
      </c>
      <c r="AA26" s="9">
        <v>-130.26</v>
      </c>
      <c r="AB26" s="9">
        <v>-116.41</v>
      </c>
      <c r="AC26" s="9">
        <v>-119.02</v>
      </c>
      <c r="AD26" s="9">
        <v>-94.24</v>
      </c>
      <c r="AE26" s="9">
        <v>-180.95</v>
      </c>
      <c r="AF26" s="9">
        <v>-203.93</v>
      </c>
      <c r="AG26" s="9">
        <v>-189.64</v>
      </c>
      <c r="AH26" s="9">
        <v>-292.95</v>
      </c>
      <c r="AI26" s="9">
        <v>-293.97000000000003</v>
      </c>
      <c r="AJ26" s="9">
        <v>-273.24</v>
      </c>
      <c r="AK26" s="9">
        <v>-133.56</v>
      </c>
      <c r="AL26" s="9">
        <v>-183.44</v>
      </c>
      <c r="AM26" s="9">
        <v>-128.49</v>
      </c>
      <c r="AN26" s="9">
        <v>-129.07</v>
      </c>
      <c r="AO26" s="9">
        <v>-88.96</v>
      </c>
      <c r="AP26" s="9">
        <v>-106.69</v>
      </c>
      <c r="AQ26" s="9">
        <v>-151.24</v>
      </c>
      <c r="AR26" s="9">
        <v>-363.65</v>
      </c>
      <c r="AS26" s="9">
        <v>-302.67</v>
      </c>
      <c r="AT26" s="9">
        <v>-245.28</v>
      </c>
      <c r="AU26" s="9">
        <v>-9.1999999999999993</v>
      </c>
      <c r="AV26" s="10"/>
      <c r="AW26" s="10"/>
      <c r="AX26" s="10"/>
      <c r="AY26" s="10"/>
      <c r="AZ26" s="10"/>
      <c r="BA26" s="10"/>
      <c r="BB26" s="8">
        <f t="shared" si="0"/>
        <v>-7265.2399999999989</v>
      </c>
      <c r="BC26" t="str">
        <f>VLOOKUP(D26,'lookup table'!$A$2:$D$57,4,FALSE)</f>
        <v>misc rev</v>
      </c>
      <c r="BD26" t="str">
        <f>VLOOKUP(B26,'lookup table'!$A$58:$C$72,3,FALSE)</f>
        <v>WA</v>
      </c>
    </row>
    <row r="27" spans="1:56" ht="23.25" thickBot="1" x14ac:dyDescent="0.3">
      <c r="A27" s="4" t="s">
        <v>83</v>
      </c>
      <c r="B27" s="48">
        <v>81110</v>
      </c>
      <c r="C27" s="4" t="s">
        <v>57</v>
      </c>
      <c r="D27" s="4" t="s">
        <v>84</v>
      </c>
      <c r="E27" s="4" t="s">
        <v>85</v>
      </c>
      <c r="F27" s="4" t="s">
        <v>60</v>
      </c>
      <c r="G27" s="4" t="s">
        <v>61</v>
      </c>
      <c r="H27" s="4" t="s">
        <v>86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9">
        <v>-4082.82</v>
      </c>
      <c r="AB27" s="9">
        <v>-15279.58</v>
      </c>
      <c r="AC27" s="9">
        <v>-860.66</v>
      </c>
      <c r="AD27" s="9">
        <v>-860.66</v>
      </c>
      <c r="AE27" s="9">
        <v>-860.66</v>
      </c>
      <c r="AF27" s="9">
        <v>-8660.66</v>
      </c>
      <c r="AG27" s="9">
        <v>-860.66</v>
      </c>
      <c r="AH27" s="9">
        <v>-860.66</v>
      </c>
      <c r="AI27" s="9">
        <v>-860.66</v>
      </c>
      <c r="AJ27" s="9">
        <v>-860.66</v>
      </c>
      <c r="AK27" s="9">
        <v>-860.66</v>
      </c>
      <c r="AL27" s="9">
        <v>-860.66</v>
      </c>
      <c r="AM27" s="9">
        <v>-860.66</v>
      </c>
      <c r="AN27" s="9">
        <v>-860.66</v>
      </c>
      <c r="AO27" s="9">
        <v>-840.58</v>
      </c>
      <c r="AP27" s="9">
        <v>-944.85</v>
      </c>
      <c r="AQ27" s="9">
        <v>-885.74</v>
      </c>
      <c r="AR27" s="9">
        <v>-842.6</v>
      </c>
      <c r="AS27" s="9">
        <v>-901.66</v>
      </c>
      <c r="AT27" s="9">
        <v>-865.66</v>
      </c>
      <c r="AU27" s="9">
        <v>-865.66</v>
      </c>
      <c r="AV27" s="9">
        <v>-865.66</v>
      </c>
      <c r="AW27" s="9">
        <v>-865.66</v>
      </c>
      <c r="AX27" s="9">
        <v>-865.66</v>
      </c>
      <c r="AY27" s="9">
        <v>-865.66</v>
      </c>
      <c r="AZ27" s="9">
        <v>-865.66</v>
      </c>
      <c r="BA27" s="9">
        <v>-865.66</v>
      </c>
      <c r="BB27" s="8">
        <f t="shared" si="0"/>
        <v>-48831.03000000005</v>
      </c>
      <c r="BC27" t="str">
        <f>VLOOKUP(D27,'lookup table'!$A$2:$D$57,4,FALSE)</f>
        <v>misc rev</v>
      </c>
      <c r="BD27" t="str">
        <f>VLOOKUP(B27,'lookup table'!$A$58:$C$72,3,FALSE)</f>
        <v>OR</v>
      </c>
    </row>
    <row r="28" spans="1:56" ht="23.25" thickBot="1" x14ac:dyDescent="0.3">
      <c r="A28" s="4" t="s">
        <v>83</v>
      </c>
      <c r="B28" s="48">
        <v>81110</v>
      </c>
      <c r="C28" s="4" t="s">
        <v>57</v>
      </c>
      <c r="D28" s="4" t="s">
        <v>87</v>
      </c>
      <c r="E28" s="4" t="s">
        <v>88</v>
      </c>
      <c r="F28" s="4" t="s">
        <v>60</v>
      </c>
      <c r="G28" s="4" t="s">
        <v>61</v>
      </c>
      <c r="H28" s="4" t="s">
        <v>89</v>
      </c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7">
        <v>-13251.99</v>
      </c>
      <c r="AC28" s="7">
        <v>-3843.75</v>
      </c>
      <c r="AD28" s="11"/>
      <c r="AE28" s="7">
        <v>-562.5</v>
      </c>
      <c r="AF28" s="7">
        <v>-6172.27</v>
      </c>
      <c r="AG28" s="7">
        <v>4672.2700000000004</v>
      </c>
      <c r="AH28" s="11"/>
      <c r="AI28" s="11"/>
      <c r="AJ28" s="7">
        <v>-843.75</v>
      </c>
      <c r="AK28" s="7">
        <v>-562.5</v>
      </c>
      <c r="AL28" s="11"/>
      <c r="AM28" s="7">
        <v>-375</v>
      </c>
      <c r="AN28" s="7">
        <v>-1906.26</v>
      </c>
      <c r="AO28" s="11"/>
      <c r="AP28" s="7">
        <v>-937.5</v>
      </c>
      <c r="AQ28" s="11"/>
      <c r="AR28" s="7">
        <v>-468.75</v>
      </c>
      <c r="AS28" s="7">
        <v>-906.25</v>
      </c>
      <c r="AT28" s="7">
        <v>-2468.75</v>
      </c>
      <c r="AU28" s="7">
        <v>-592.5</v>
      </c>
      <c r="AV28" s="11"/>
      <c r="AW28" s="11"/>
      <c r="AX28" s="11"/>
      <c r="AY28" s="11"/>
      <c r="AZ28" s="7">
        <v>-1083.3599999999999</v>
      </c>
      <c r="BA28" s="11"/>
      <c r="BB28" s="8">
        <f t="shared" si="0"/>
        <v>-29302.859999999997</v>
      </c>
      <c r="BC28" t="str">
        <f>VLOOKUP(D28,'lookup table'!$A$2:$D$57,4,FALSE)</f>
        <v>misc rev</v>
      </c>
      <c r="BD28" t="str">
        <f>VLOOKUP(B28,'lookup table'!$A$58:$C$72,3,FALSE)</f>
        <v>OR</v>
      </c>
    </row>
    <row r="29" spans="1:56" ht="23.25" thickBot="1" x14ac:dyDescent="0.3">
      <c r="A29" s="4" t="s">
        <v>83</v>
      </c>
      <c r="B29" s="48">
        <v>81110</v>
      </c>
      <c r="C29" s="4" t="s">
        <v>57</v>
      </c>
      <c r="D29" s="4" t="s">
        <v>90</v>
      </c>
      <c r="E29" s="4" t="s">
        <v>91</v>
      </c>
      <c r="F29" s="4" t="s">
        <v>60</v>
      </c>
      <c r="G29" s="4" t="s">
        <v>61</v>
      </c>
      <c r="H29" s="4" t="s">
        <v>92</v>
      </c>
      <c r="I29" s="9">
        <v>-2057.5</v>
      </c>
      <c r="J29" s="9">
        <v>-3187.5</v>
      </c>
      <c r="K29" s="9">
        <v>-3217.5</v>
      </c>
      <c r="L29" s="9">
        <v>-2772.5</v>
      </c>
      <c r="M29" s="9">
        <v>-2627.5</v>
      </c>
      <c r="N29" s="9">
        <v>-2462.5</v>
      </c>
      <c r="O29" s="9">
        <v>-1855</v>
      </c>
      <c r="P29" s="9">
        <v>-1620</v>
      </c>
      <c r="Q29" s="9">
        <v>-1577.5</v>
      </c>
      <c r="R29" s="9">
        <v>-1497.5</v>
      </c>
      <c r="S29" s="9">
        <v>-1582.5</v>
      </c>
      <c r="T29" s="9">
        <v>-1850</v>
      </c>
      <c r="U29" s="9">
        <v>-2365</v>
      </c>
      <c r="V29" s="9">
        <v>-2827.5</v>
      </c>
      <c r="W29" s="9">
        <v>-2630</v>
      </c>
      <c r="X29" s="9">
        <v>-2385</v>
      </c>
      <c r="Y29" s="9">
        <v>-2302.5</v>
      </c>
      <c r="Z29" s="9">
        <v>-2037.5</v>
      </c>
      <c r="AA29" s="9">
        <v>-1625</v>
      </c>
      <c r="AB29" s="9">
        <v>-1400</v>
      </c>
      <c r="AC29" s="9">
        <v>-1262.5</v>
      </c>
      <c r="AD29" s="9">
        <v>-1282.5</v>
      </c>
      <c r="AE29" s="9">
        <v>-1307.5</v>
      </c>
      <c r="AF29" s="9">
        <v>-1580</v>
      </c>
      <c r="AG29" s="9">
        <v>-1962.5</v>
      </c>
      <c r="AH29" s="9">
        <v>-2610</v>
      </c>
      <c r="AI29" s="9">
        <v>-2380</v>
      </c>
      <c r="AJ29" s="9">
        <v>-2190</v>
      </c>
      <c r="AK29" s="9">
        <v>-2267.5</v>
      </c>
      <c r="AL29" s="9">
        <v>-1860</v>
      </c>
      <c r="AM29" s="9">
        <v>-1547.5</v>
      </c>
      <c r="AN29" s="9">
        <v>-1260</v>
      </c>
      <c r="AO29" s="9">
        <v>-1245</v>
      </c>
      <c r="AP29" s="9">
        <v>-1367.5</v>
      </c>
      <c r="AQ29" s="9">
        <v>-1290</v>
      </c>
      <c r="AR29" s="9">
        <v>-1622.5</v>
      </c>
      <c r="AS29" s="9">
        <v>-1912.5</v>
      </c>
      <c r="AT29" s="9">
        <v>-2325</v>
      </c>
      <c r="AU29" s="9">
        <v>-2162.5</v>
      </c>
      <c r="AV29" s="9">
        <v>-925</v>
      </c>
      <c r="AW29" s="9">
        <v>-602.5</v>
      </c>
      <c r="AX29" s="9">
        <v>-635</v>
      </c>
      <c r="AY29" s="9">
        <v>-782.5</v>
      </c>
      <c r="AZ29" s="9">
        <v>-745</v>
      </c>
      <c r="BA29" s="9">
        <v>-590</v>
      </c>
      <c r="BB29" s="8">
        <f t="shared" si="0"/>
        <v>-81595</v>
      </c>
      <c r="BC29" t="str">
        <f>VLOOKUP(D29,'lookup table'!$A$2:$D$57,4,FALSE)</f>
        <v>misc rev</v>
      </c>
      <c r="BD29" t="str">
        <f>VLOOKUP(B29,'lookup table'!$A$58:$C$72,3,FALSE)</f>
        <v>OR</v>
      </c>
    </row>
    <row r="30" spans="1:56" ht="23.25" thickBot="1" x14ac:dyDescent="0.3">
      <c r="A30" s="4" t="s">
        <v>83</v>
      </c>
      <c r="B30" s="48">
        <v>81110</v>
      </c>
      <c r="C30" s="4" t="s">
        <v>57</v>
      </c>
      <c r="D30" s="4" t="s">
        <v>93</v>
      </c>
      <c r="E30" s="4" t="s">
        <v>94</v>
      </c>
      <c r="F30" s="4" t="s">
        <v>60</v>
      </c>
      <c r="G30" s="4" t="s">
        <v>61</v>
      </c>
      <c r="H30" s="4" t="s">
        <v>95</v>
      </c>
      <c r="I30" s="7">
        <v>-9640</v>
      </c>
      <c r="J30" s="7">
        <v>-20660</v>
      </c>
      <c r="K30" s="7">
        <v>-28900</v>
      </c>
      <c r="L30" s="7">
        <v>-25240</v>
      </c>
      <c r="M30" s="7">
        <v>-25900</v>
      </c>
      <c r="N30" s="7">
        <v>-25320</v>
      </c>
      <c r="O30" s="7">
        <v>-19140</v>
      </c>
      <c r="P30" s="7">
        <v>-14320</v>
      </c>
      <c r="Q30" s="7">
        <v>-14460</v>
      </c>
      <c r="R30" s="7">
        <v>-11180</v>
      </c>
      <c r="S30" s="7">
        <v>-9960</v>
      </c>
      <c r="T30" s="7">
        <v>-14320</v>
      </c>
      <c r="U30" s="7">
        <v>-21900</v>
      </c>
      <c r="V30" s="7">
        <v>-22960</v>
      </c>
      <c r="W30" s="7">
        <v>-30875</v>
      </c>
      <c r="X30" s="7">
        <v>-26180</v>
      </c>
      <c r="Y30" s="7">
        <v>-26980</v>
      </c>
      <c r="Z30" s="7">
        <v>-26815</v>
      </c>
      <c r="AA30" s="7">
        <v>-17000</v>
      </c>
      <c r="AB30" s="7">
        <v>-12720</v>
      </c>
      <c r="AC30" s="7">
        <v>-13060</v>
      </c>
      <c r="AD30" s="7">
        <v>-8940</v>
      </c>
      <c r="AE30" s="7">
        <v>-8560</v>
      </c>
      <c r="AF30" s="7">
        <v>-11240</v>
      </c>
      <c r="AG30" s="7">
        <v>-21440</v>
      </c>
      <c r="AH30" s="7">
        <v>-24080</v>
      </c>
      <c r="AI30" s="7">
        <v>-27660</v>
      </c>
      <c r="AJ30" s="7">
        <v>-25140</v>
      </c>
      <c r="AK30" s="7">
        <v>-28980</v>
      </c>
      <c r="AL30" s="7">
        <v>-24120</v>
      </c>
      <c r="AM30" s="7">
        <v>-15080</v>
      </c>
      <c r="AN30" s="7">
        <v>-11880</v>
      </c>
      <c r="AO30" s="7">
        <v>-11600</v>
      </c>
      <c r="AP30" s="7">
        <v>-7100</v>
      </c>
      <c r="AQ30" s="7">
        <v>-8240</v>
      </c>
      <c r="AR30" s="7">
        <v>-15640</v>
      </c>
      <c r="AS30" s="7">
        <v>-18620</v>
      </c>
      <c r="AT30" s="7">
        <v>-26235</v>
      </c>
      <c r="AU30" s="7">
        <v>-17860</v>
      </c>
      <c r="AV30" s="7">
        <v>-80</v>
      </c>
      <c r="AW30" s="12">
        <v>0</v>
      </c>
      <c r="AX30" s="7">
        <v>-20</v>
      </c>
      <c r="AY30" s="11"/>
      <c r="AZ30" s="11"/>
      <c r="BA30" s="11"/>
      <c r="BB30" s="8">
        <f t="shared" si="0"/>
        <v>-730045</v>
      </c>
      <c r="BC30" t="str">
        <f>VLOOKUP(D30,'lookup table'!$A$2:$D$57,4,FALSE)</f>
        <v>misc rev</v>
      </c>
      <c r="BD30" t="str">
        <f>VLOOKUP(B30,'lookup table'!$A$58:$C$72,3,FALSE)</f>
        <v>OR</v>
      </c>
    </row>
    <row r="31" spans="1:56" ht="23.25" thickBot="1" x14ac:dyDescent="0.3">
      <c r="A31" s="4" t="s">
        <v>83</v>
      </c>
      <c r="B31" s="48">
        <v>81110</v>
      </c>
      <c r="C31" s="4" t="s">
        <v>57</v>
      </c>
      <c r="D31" s="4" t="s">
        <v>96</v>
      </c>
      <c r="E31" s="4" t="s">
        <v>97</v>
      </c>
      <c r="F31" s="4" t="s">
        <v>60</v>
      </c>
      <c r="G31" s="4" t="s">
        <v>61</v>
      </c>
      <c r="H31" s="4" t="s">
        <v>98</v>
      </c>
      <c r="I31" s="9">
        <v>-664.63</v>
      </c>
      <c r="J31" s="10"/>
      <c r="K31" s="10"/>
      <c r="L31" s="10"/>
      <c r="M31" s="9">
        <v>-72.739999999999995</v>
      </c>
      <c r="N31" s="10"/>
      <c r="O31" s="9">
        <v>-836.58</v>
      </c>
      <c r="P31" s="9">
        <v>-1124.8399999999999</v>
      </c>
      <c r="Q31" s="10"/>
      <c r="R31" s="9">
        <v>-1310.67</v>
      </c>
      <c r="S31" s="9">
        <v>-530.74</v>
      </c>
      <c r="T31" s="9">
        <v>-1342.27</v>
      </c>
      <c r="U31" s="9">
        <v>-2111.81</v>
      </c>
      <c r="V31" s="9">
        <v>-939.15</v>
      </c>
      <c r="W31" s="9">
        <v>-1859.91</v>
      </c>
      <c r="X31" s="9">
        <v>-506.82</v>
      </c>
      <c r="Y31" s="10"/>
      <c r="Z31" s="9">
        <v>-268.69</v>
      </c>
      <c r="AA31" s="9">
        <v>-1297.42</v>
      </c>
      <c r="AB31" s="9">
        <v>-268.69</v>
      </c>
      <c r="AC31" s="9">
        <v>-3177.04</v>
      </c>
      <c r="AD31" s="9">
        <v>-3259.92</v>
      </c>
      <c r="AE31" s="9">
        <v>-1285.5899999999999</v>
      </c>
      <c r="AF31" s="9">
        <v>-369.51</v>
      </c>
      <c r="AG31" s="9">
        <v>-674.85</v>
      </c>
      <c r="AH31" s="9">
        <v>-436.11</v>
      </c>
      <c r="AI31" s="9">
        <v>-649.99</v>
      </c>
      <c r="AJ31" s="9">
        <v>-1912.68</v>
      </c>
      <c r="AK31" s="9">
        <v>-860.45</v>
      </c>
      <c r="AL31" s="9">
        <v>-96.28</v>
      </c>
      <c r="AM31" s="9">
        <v>-6564.48</v>
      </c>
      <c r="AN31" s="9">
        <v>-1768.69</v>
      </c>
      <c r="AO31" s="9">
        <v>-619.42999999999995</v>
      </c>
      <c r="AP31" s="9">
        <v>-3504.09</v>
      </c>
      <c r="AQ31" s="9">
        <v>940.18</v>
      </c>
      <c r="AR31" s="9">
        <v>-997.07</v>
      </c>
      <c r="AS31" s="9">
        <v>-1221.33</v>
      </c>
      <c r="AT31" s="9">
        <v>-12835.9</v>
      </c>
      <c r="AU31" s="9">
        <v>-4756.29</v>
      </c>
      <c r="AV31" s="9">
        <v>-1090.8499999999999</v>
      </c>
      <c r="AW31" s="9">
        <v>-2094.73</v>
      </c>
      <c r="AX31" s="9">
        <v>-3766.7</v>
      </c>
      <c r="AY31" s="9">
        <v>-103.41</v>
      </c>
      <c r="AZ31" s="9">
        <v>-1325.59</v>
      </c>
      <c r="BA31" s="9">
        <v>-83.6</v>
      </c>
      <c r="BB31" s="8">
        <f t="shared" si="0"/>
        <v>-65649.36</v>
      </c>
      <c r="BC31" t="str">
        <f>VLOOKUP(D31,'lookup table'!$A$2:$D$57,4,FALSE)</f>
        <v>misc rev</v>
      </c>
      <c r="BD31" t="str">
        <f>VLOOKUP(B31,'lookup table'!$A$58:$C$72,3,FALSE)</f>
        <v>OR</v>
      </c>
    </row>
    <row r="32" spans="1:56" ht="23.25" thickBot="1" x14ac:dyDescent="0.3">
      <c r="A32" s="4" t="s">
        <v>83</v>
      </c>
      <c r="B32" s="48">
        <v>81110</v>
      </c>
      <c r="C32" s="4" t="s">
        <v>57</v>
      </c>
      <c r="D32" s="4" t="s">
        <v>99</v>
      </c>
      <c r="E32" s="4" t="s">
        <v>100</v>
      </c>
      <c r="F32" s="4" t="s">
        <v>60</v>
      </c>
      <c r="G32" s="4" t="s">
        <v>61</v>
      </c>
      <c r="H32" s="4" t="s">
        <v>101</v>
      </c>
      <c r="I32" s="7">
        <v>-320</v>
      </c>
      <c r="J32" s="7">
        <v>-80</v>
      </c>
      <c r="K32" s="7">
        <v>-320</v>
      </c>
      <c r="L32" s="7">
        <v>-160</v>
      </c>
      <c r="M32" s="7">
        <v>-80</v>
      </c>
      <c r="N32" s="7">
        <v>-240</v>
      </c>
      <c r="O32" s="7">
        <v>-160</v>
      </c>
      <c r="P32" s="7">
        <v>-180</v>
      </c>
      <c r="Q32" s="7">
        <v>-80</v>
      </c>
      <c r="R32" s="7">
        <v>-480</v>
      </c>
      <c r="S32" s="7">
        <v>-320</v>
      </c>
      <c r="T32" s="11"/>
      <c r="U32" s="7">
        <v>-280</v>
      </c>
      <c r="V32" s="7">
        <v>-100</v>
      </c>
      <c r="W32" s="7">
        <v>-480</v>
      </c>
      <c r="X32" s="7">
        <v>-160</v>
      </c>
      <c r="Y32" s="7">
        <v>-160</v>
      </c>
      <c r="Z32" s="7">
        <v>-160</v>
      </c>
      <c r="AA32" s="11"/>
      <c r="AB32" s="11"/>
      <c r="AC32" s="7">
        <v>-260</v>
      </c>
      <c r="AD32" s="7">
        <v>-80</v>
      </c>
      <c r="AE32" s="7">
        <v>-240</v>
      </c>
      <c r="AF32" s="7">
        <v>-160</v>
      </c>
      <c r="AG32" s="7">
        <v>-80</v>
      </c>
      <c r="AH32" s="11"/>
      <c r="AI32" s="7">
        <v>-180</v>
      </c>
      <c r="AJ32" s="7">
        <v>-80</v>
      </c>
      <c r="AK32" s="7">
        <v>-160</v>
      </c>
      <c r="AL32" s="11"/>
      <c r="AM32" s="7">
        <v>-80</v>
      </c>
      <c r="AN32" s="7">
        <v>-80</v>
      </c>
      <c r="AO32" s="7">
        <v>-160</v>
      </c>
      <c r="AP32" s="7">
        <v>-320</v>
      </c>
      <c r="AQ32" s="7">
        <v>-160</v>
      </c>
      <c r="AR32" s="7">
        <v>-80</v>
      </c>
      <c r="AS32" s="11"/>
      <c r="AT32" s="7">
        <v>-80</v>
      </c>
      <c r="AU32" s="7">
        <v>-160</v>
      </c>
      <c r="AV32" s="11"/>
      <c r="AW32" s="11"/>
      <c r="AX32" s="11"/>
      <c r="AY32" s="11"/>
      <c r="AZ32" s="11"/>
      <c r="BA32" s="11"/>
      <c r="BB32" s="8">
        <f t="shared" si="0"/>
        <v>-6120</v>
      </c>
      <c r="BC32" t="str">
        <f>VLOOKUP(D32,'lookup table'!$A$2:$D$57,4,FALSE)</f>
        <v>misc rev</v>
      </c>
      <c r="BD32" t="str">
        <f>VLOOKUP(B32,'lookup table'!$A$58:$C$72,3,FALSE)</f>
        <v>OR</v>
      </c>
    </row>
    <row r="33" spans="1:56" ht="23.25" thickBot="1" x14ac:dyDescent="0.3">
      <c r="A33" s="4" t="s">
        <v>83</v>
      </c>
      <c r="B33" s="48">
        <v>81110</v>
      </c>
      <c r="C33" s="4" t="s">
        <v>57</v>
      </c>
      <c r="D33" s="4" t="s">
        <v>102</v>
      </c>
      <c r="E33" s="4" t="s">
        <v>103</v>
      </c>
      <c r="F33" s="4" t="s">
        <v>60</v>
      </c>
      <c r="G33" s="4" t="s">
        <v>61</v>
      </c>
      <c r="H33" s="4" t="s">
        <v>104</v>
      </c>
      <c r="I33" s="9">
        <v>-7300</v>
      </c>
      <c r="J33" s="9">
        <v>-12940</v>
      </c>
      <c r="K33" s="9">
        <v>-18190</v>
      </c>
      <c r="L33" s="9">
        <v>-18860</v>
      </c>
      <c r="M33" s="9">
        <v>-17120</v>
      </c>
      <c r="N33" s="9">
        <v>-15310</v>
      </c>
      <c r="O33" s="9">
        <v>-12720</v>
      </c>
      <c r="P33" s="9">
        <v>-9540</v>
      </c>
      <c r="Q33" s="9">
        <v>-10600</v>
      </c>
      <c r="R33" s="9">
        <v>-13490</v>
      </c>
      <c r="S33" s="9">
        <v>-14450</v>
      </c>
      <c r="T33" s="9">
        <v>-12360</v>
      </c>
      <c r="U33" s="9">
        <v>-15600</v>
      </c>
      <c r="V33" s="9">
        <v>-19910</v>
      </c>
      <c r="W33" s="9">
        <v>-21430</v>
      </c>
      <c r="X33" s="9">
        <v>-18865.91</v>
      </c>
      <c r="Y33" s="9">
        <v>-16860</v>
      </c>
      <c r="Z33" s="9">
        <v>-17490</v>
      </c>
      <c r="AA33" s="9">
        <v>-12240</v>
      </c>
      <c r="AB33" s="9">
        <v>-9600</v>
      </c>
      <c r="AC33" s="9">
        <v>-9160</v>
      </c>
      <c r="AD33" s="9">
        <v>-11030</v>
      </c>
      <c r="AE33" s="9">
        <v>-12453.86</v>
      </c>
      <c r="AF33" s="9">
        <v>-11700</v>
      </c>
      <c r="AG33" s="9">
        <v>-13030</v>
      </c>
      <c r="AH33" s="9">
        <v>-14030</v>
      </c>
      <c r="AI33" s="9">
        <v>-17040</v>
      </c>
      <c r="AJ33" s="9">
        <v>-16225</v>
      </c>
      <c r="AK33" s="9">
        <v>-16340</v>
      </c>
      <c r="AL33" s="9">
        <v>-16040</v>
      </c>
      <c r="AM33" s="9">
        <v>-10625</v>
      </c>
      <c r="AN33" s="9">
        <v>-7200</v>
      </c>
      <c r="AO33" s="9">
        <v>-7950</v>
      </c>
      <c r="AP33" s="9">
        <v>-12790</v>
      </c>
      <c r="AQ33" s="9">
        <v>-11300</v>
      </c>
      <c r="AR33" s="9">
        <v>-10929.13</v>
      </c>
      <c r="AS33" s="9">
        <v>-11240</v>
      </c>
      <c r="AT33" s="9">
        <v>-15120</v>
      </c>
      <c r="AU33" s="9">
        <v>-13220</v>
      </c>
      <c r="AV33" s="9">
        <v>-2300</v>
      </c>
      <c r="AW33" s="9">
        <v>-450</v>
      </c>
      <c r="AX33" s="9">
        <v>-420</v>
      </c>
      <c r="AY33" s="9">
        <v>-90</v>
      </c>
      <c r="AZ33" s="9">
        <v>-240</v>
      </c>
      <c r="BA33" s="9">
        <v>-90</v>
      </c>
      <c r="BB33" s="8">
        <f t="shared" si="0"/>
        <v>-535888.9</v>
      </c>
      <c r="BC33" t="str">
        <f>VLOOKUP(D33,'lookup table'!$A$2:$D$57,4,FALSE)</f>
        <v>misc rev</v>
      </c>
      <c r="BD33" t="str">
        <f>VLOOKUP(B33,'lookup table'!$A$58:$C$72,3,FALSE)</f>
        <v>OR</v>
      </c>
    </row>
    <row r="34" spans="1:56" ht="23.25" thickBot="1" x14ac:dyDescent="0.3">
      <c r="A34" s="4" t="s">
        <v>83</v>
      </c>
      <c r="B34" s="48">
        <v>81110</v>
      </c>
      <c r="C34" s="4" t="s">
        <v>57</v>
      </c>
      <c r="D34" s="4" t="s">
        <v>105</v>
      </c>
      <c r="E34" s="4" t="s">
        <v>106</v>
      </c>
      <c r="F34" s="4" t="s">
        <v>60</v>
      </c>
      <c r="G34" s="4" t="s">
        <v>61</v>
      </c>
      <c r="H34" s="4" t="s">
        <v>107</v>
      </c>
      <c r="I34" s="11"/>
      <c r="J34" s="11"/>
      <c r="K34" s="7">
        <v>-80</v>
      </c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7">
        <v>-80</v>
      </c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8">
        <f t="shared" si="0"/>
        <v>-160</v>
      </c>
      <c r="BC34" t="str">
        <f>VLOOKUP(D34,'lookup table'!$A$2:$D$57,4,FALSE)</f>
        <v>misc rev</v>
      </c>
      <c r="BD34" t="str">
        <f>VLOOKUP(B34,'lookup table'!$A$58:$C$72,3,FALSE)</f>
        <v>OR</v>
      </c>
    </row>
    <row r="35" spans="1:56" ht="23.25" thickBot="1" x14ac:dyDescent="0.3">
      <c r="A35" s="4" t="s">
        <v>83</v>
      </c>
      <c r="B35" s="48">
        <v>81110</v>
      </c>
      <c r="C35" s="4" t="s">
        <v>57</v>
      </c>
      <c r="D35" s="4" t="s">
        <v>108</v>
      </c>
      <c r="E35" s="4" t="s">
        <v>109</v>
      </c>
      <c r="F35" s="4" t="s">
        <v>60</v>
      </c>
      <c r="G35" s="4" t="s">
        <v>61</v>
      </c>
      <c r="H35" s="4" t="s">
        <v>110</v>
      </c>
      <c r="I35" s="9">
        <v>-690</v>
      </c>
      <c r="J35" s="9">
        <v>-120</v>
      </c>
      <c r="K35" s="9">
        <v>-270</v>
      </c>
      <c r="L35" s="9">
        <v>-180</v>
      </c>
      <c r="M35" s="9">
        <v>-300</v>
      </c>
      <c r="N35" s="9">
        <v>-630</v>
      </c>
      <c r="O35" s="9">
        <v>-150</v>
      </c>
      <c r="P35" s="9">
        <v>-180</v>
      </c>
      <c r="Q35" s="9">
        <v>-180</v>
      </c>
      <c r="R35" s="9">
        <v>-960</v>
      </c>
      <c r="S35" s="9">
        <v>-1230</v>
      </c>
      <c r="T35" s="9">
        <v>-1050</v>
      </c>
      <c r="U35" s="9">
        <v>-420</v>
      </c>
      <c r="V35" s="9">
        <v>30</v>
      </c>
      <c r="W35" s="9">
        <v>-180</v>
      </c>
      <c r="X35" s="9">
        <v>-180</v>
      </c>
      <c r="Y35" s="9">
        <v>-180</v>
      </c>
      <c r="Z35" s="9">
        <v>-420</v>
      </c>
      <c r="AA35" s="9">
        <v>-90</v>
      </c>
      <c r="AB35" s="9">
        <v>-210</v>
      </c>
      <c r="AC35" s="9">
        <v>-150</v>
      </c>
      <c r="AD35" s="9">
        <v>-930</v>
      </c>
      <c r="AE35" s="9">
        <v>-900</v>
      </c>
      <c r="AF35" s="9">
        <v>-930</v>
      </c>
      <c r="AG35" s="9">
        <v>-420</v>
      </c>
      <c r="AH35" s="9">
        <v>-240</v>
      </c>
      <c r="AI35" s="9">
        <v>-210</v>
      </c>
      <c r="AJ35" s="9">
        <v>-60</v>
      </c>
      <c r="AK35" s="9">
        <v>-240</v>
      </c>
      <c r="AL35" s="9">
        <v>-300</v>
      </c>
      <c r="AM35" s="9">
        <v>-120</v>
      </c>
      <c r="AN35" s="9">
        <v>-180</v>
      </c>
      <c r="AO35" s="9">
        <v>-300</v>
      </c>
      <c r="AP35" s="9">
        <v>-840</v>
      </c>
      <c r="AQ35" s="9">
        <v>-1200</v>
      </c>
      <c r="AR35" s="9">
        <v>-480</v>
      </c>
      <c r="AS35" s="9">
        <v>-300</v>
      </c>
      <c r="AT35" s="9">
        <v>-60</v>
      </c>
      <c r="AU35" s="9">
        <v>-90</v>
      </c>
      <c r="AV35" s="9">
        <v>-90</v>
      </c>
      <c r="AW35" s="9">
        <v>-60</v>
      </c>
      <c r="AX35" s="9">
        <v>-120</v>
      </c>
      <c r="AY35" s="9">
        <v>-210</v>
      </c>
      <c r="AZ35" s="9">
        <v>-150</v>
      </c>
      <c r="BA35" s="9">
        <v>-60</v>
      </c>
      <c r="BB35" s="8">
        <f t="shared" si="0"/>
        <v>-16230</v>
      </c>
      <c r="BC35" t="str">
        <f>VLOOKUP(D35,'lookup table'!$A$2:$D$57,4,FALSE)</f>
        <v>misc rev</v>
      </c>
      <c r="BD35" t="str">
        <f>VLOOKUP(B35,'lookup table'!$A$58:$C$72,3,FALSE)</f>
        <v>OR</v>
      </c>
    </row>
    <row r="36" spans="1:56" ht="23.25" thickBot="1" x14ac:dyDescent="0.3">
      <c r="A36" s="4" t="s">
        <v>83</v>
      </c>
      <c r="B36" s="48">
        <v>81110</v>
      </c>
      <c r="C36" s="4" t="s">
        <v>57</v>
      </c>
      <c r="D36" s="4" t="s">
        <v>111</v>
      </c>
      <c r="E36" s="4" t="s">
        <v>112</v>
      </c>
      <c r="F36" s="4" t="s">
        <v>60</v>
      </c>
      <c r="G36" s="4" t="s">
        <v>61</v>
      </c>
      <c r="H36" s="4" t="s">
        <v>113</v>
      </c>
      <c r="I36" s="7">
        <v>-12600</v>
      </c>
      <c r="J36" s="7">
        <v>-24600</v>
      </c>
      <c r="K36" s="7">
        <v>-29740</v>
      </c>
      <c r="L36" s="7">
        <v>-23700</v>
      </c>
      <c r="M36" s="7">
        <v>-21200</v>
      </c>
      <c r="N36" s="7">
        <v>-18000</v>
      </c>
      <c r="O36" s="7">
        <v>-13100</v>
      </c>
      <c r="P36" s="7">
        <v>-6600</v>
      </c>
      <c r="Q36" s="7">
        <v>-7800</v>
      </c>
      <c r="R36" s="7">
        <v>-10800</v>
      </c>
      <c r="S36" s="7">
        <v>-13400</v>
      </c>
      <c r="T36" s="7">
        <v>-15300</v>
      </c>
      <c r="U36" s="7">
        <v>-23100</v>
      </c>
      <c r="V36" s="7">
        <v>-22700</v>
      </c>
      <c r="W36" s="7">
        <v>-29700</v>
      </c>
      <c r="X36" s="7">
        <v>-20000</v>
      </c>
      <c r="Y36" s="7">
        <v>-20100</v>
      </c>
      <c r="Z36" s="7">
        <v>-16400</v>
      </c>
      <c r="AA36" s="7">
        <v>-11070</v>
      </c>
      <c r="AB36" s="7">
        <v>-7670</v>
      </c>
      <c r="AC36" s="7">
        <v>-8900</v>
      </c>
      <c r="AD36" s="7">
        <v>-10200</v>
      </c>
      <c r="AE36" s="7">
        <v>-10200</v>
      </c>
      <c r="AF36" s="7">
        <v>-12770</v>
      </c>
      <c r="AG36" s="7">
        <v>-23400</v>
      </c>
      <c r="AH36" s="7">
        <v>-25800</v>
      </c>
      <c r="AI36" s="7">
        <v>-30200</v>
      </c>
      <c r="AJ36" s="7">
        <v>-22700</v>
      </c>
      <c r="AK36" s="7">
        <v>-20600</v>
      </c>
      <c r="AL36" s="7">
        <v>-15600</v>
      </c>
      <c r="AM36" s="7">
        <v>-11500</v>
      </c>
      <c r="AN36" s="7">
        <v>-7200</v>
      </c>
      <c r="AO36" s="7">
        <v>-7500</v>
      </c>
      <c r="AP36" s="7">
        <v>-10700</v>
      </c>
      <c r="AQ36" s="7">
        <v>-11700</v>
      </c>
      <c r="AR36" s="7">
        <v>-18200</v>
      </c>
      <c r="AS36" s="7">
        <v>-22798</v>
      </c>
      <c r="AT36" s="7">
        <v>-27200</v>
      </c>
      <c r="AU36" s="7">
        <v>-17700</v>
      </c>
      <c r="AV36" s="7">
        <v>-1500</v>
      </c>
      <c r="AW36" s="11"/>
      <c r="AX36" s="7">
        <v>-100</v>
      </c>
      <c r="AY36" s="7">
        <v>-100</v>
      </c>
      <c r="AZ36" s="7">
        <v>-100</v>
      </c>
      <c r="BA36" s="11"/>
      <c r="BB36" s="8">
        <f t="shared" si="0"/>
        <v>-664248</v>
      </c>
      <c r="BC36" t="str">
        <f>VLOOKUP(D36,'lookup table'!$A$2:$D$57,4,FALSE)</f>
        <v>misc rev</v>
      </c>
      <c r="BD36" t="str">
        <f>VLOOKUP(B36,'lookup table'!$A$58:$C$72,3,FALSE)</f>
        <v>OR</v>
      </c>
    </row>
    <row r="37" spans="1:56" ht="23.25" thickBot="1" x14ac:dyDescent="0.3">
      <c r="A37" s="4" t="s">
        <v>83</v>
      </c>
      <c r="B37" s="48">
        <v>81110</v>
      </c>
      <c r="C37" s="4" t="s">
        <v>57</v>
      </c>
      <c r="D37" s="4" t="s">
        <v>114</v>
      </c>
      <c r="E37" s="4" t="s">
        <v>115</v>
      </c>
      <c r="F37" s="4" t="s">
        <v>60</v>
      </c>
      <c r="G37" s="4" t="s">
        <v>61</v>
      </c>
      <c r="H37" s="4" t="s">
        <v>116</v>
      </c>
      <c r="I37" s="9">
        <v>-900</v>
      </c>
      <c r="J37" s="9">
        <v>-1400</v>
      </c>
      <c r="K37" s="9">
        <v>-1500</v>
      </c>
      <c r="L37" s="9">
        <v>-2300</v>
      </c>
      <c r="M37" s="9">
        <v>-1200</v>
      </c>
      <c r="N37" s="9">
        <v>-1000</v>
      </c>
      <c r="O37" s="9">
        <v>-300</v>
      </c>
      <c r="P37" s="9">
        <v>-800</v>
      </c>
      <c r="Q37" s="9">
        <v>-500</v>
      </c>
      <c r="R37" s="9">
        <v>-400</v>
      </c>
      <c r="S37" s="9">
        <v>-700</v>
      </c>
      <c r="T37" s="9">
        <v>-900</v>
      </c>
      <c r="U37" s="9">
        <v>-900</v>
      </c>
      <c r="V37" s="9">
        <v>-1000</v>
      </c>
      <c r="W37" s="9">
        <v>-2100</v>
      </c>
      <c r="X37" s="9">
        <v>-600</v>
      </c>
      <c r="Y37" s="9">
        <v>-1300</v>
      </c>
      <c r="Z37" s="9">
        <v>-900</v>
      </c>
      <c r="AA37" s="9">
        <v>-600</v>
      </c>
      <c r="AB37" s="9">
        <v>-300</v>
      </c>
      <c r="AC37" s="9">
        <v>-300</v>
      </c>
      <c r="AD37" s="9">
        <v>-200</v>
      </c>
      <c r="AE37" s="9">
        <v>-400</v>
      </c>
      <c r="AF37" s="9">
        <v>-600</v>
      </c>
      <c r="AG37" s="9">
        <v>-1800</v>
      </c>
      <c r="AH37" s="9">
        <v>-1000</v>
      </c>
      <c r="AI37" s="9">
        <v>-900</v>
      </c>
      <c r="AJ37" s="9">
        <v>-600</v>
      </c>
      <c r="AK37" s="9">
        <v>-600</v>
      </c>
      <c r="AL37" s="9">
        <v>-400</v>
      </c>
      <c r="AM37" s="9">
        <v>-400</v>
      </c>
      <c r="AN37" s="9">
        <v>-100</v>
      </c>
      <c r="AO37" s="14">
        <v>0</v>
      </c>
      <c r="AP37" s="9">
        <v>-1100</v>
      </c>
      <c r="AQ37" s="9">
        <v>-800</v>
      </c>
      <c r="AR37" s="9">
        <v>-600</v>
      </c>
      <c r="AS37" s="9">
        <v>-900</v>
      </c>
      <c r="AT37" s="9">
        <v>-1900</v>
      </c>
      <c r="AU37" s="9">
        <v>-1900</v>
      </c>
      <c r="AV37" s="10"/>
      <c r="AW37" s="10"/>
      <c r="AX37" s="10"/>
      <c r="AY37" s="10"/>
      <c r="AZ37" s="10"/>
      <c r="BA37" s="9">
        <v>-100</v>
      </c>
      <c r="BB37" s="8">
        <f t="shared" si="0"/>
        <v>-34200</v>
      </c>
      <c r="BC37" t="str">
        <f>VLOOKUP(D37,'lookup table'!$A$2:$D$57,4,FALSE)</f>
        <v>misc rev</v>
      </c>
      <c r="BD37" t="str">
        <f>VLOOKUP(B37,'lookup table'!$A$58:$C$72,3,FALSE)</f>
        <v>OR</v>
      </c>
    </row>
    <row r="38" spans="1:56" ht="23.25" thickBot="1" x14ac:dyDescent="0.3">
      <c r="A38" s="4" t="s">
        <v>83</v>
      </c>
      <c r="B38" s="48">
        <v>81110</v>
      </c>
      <c r="C38" s="4" t="s">
        <v>57</v>
      </c>
      <c r="D38" s="4" t="s">
        <v>117</v>
      </c>
      <c r="E38" s="4" t="s">
        <v>118</v>
      </c>
      <c r="F38" s="4" t="s">
        <v>60</v>
      </c>
      <c r="G38" s="4" t="s">
        <v>61</v>
      </c>
      <c r="H38" s="4" t="s">
        <v>119</v>
      </c>
      <c r="I38" s="7">
        <v>-6570</v>
      </c>
      <c r="J38" s="7">
        <v>-7455</v>
      </c>
      <c r="K38" s="7">
        <v>-6930</v>
      </c>
      <c r="L38" s="7">
        <v>-6690</v>
      </c>
      <c r="M38" s="7">
        <v>-6225</v>
      </c>
      <c r="N38" s="7">
        <v>-6345</v>
      </c>
      <c r="O38" s="7">
        <v>-5670</v>
      </c>
      <c r="P38" s="7">
        <v>-5205</v>
      </c>
      <c r="Q38" s="7">
        <v>-5670</v>
      </c>
      <c r="R38" s="7">
        <v>-5460</v>
      </c>
      <c r="S38" s="7">
        <v>-5640</v>
      </c>
      <c r="T38" s="7">
        <v>-6090</v>
      </c>
      <c r="U38" s="7">
        <v>-6690</v>
      </c>
      <c r="V38" s="7">
        <v>-8715</v>
      </c>
      <c r="W38" s="7">
        <v>-7275</v>
      </c>
      <c r="X38" s="7">
        <v>-6855</v>
      </c>
      <c r="Y38" s="7">
        <v>-5895</v>
      </c>
      <c r="Z38" s="7">
        <v>-5670</v>
      </c>
      <c r="AA38" s="7">
        <v>-5115</v>
      </c>
      <c r="AB38" s="7">
        <v>-5085</v>
      </c>
      <c r="AC38" s="7">
        <v>-5310</v>
      </c>
      <c r="AD38" s="7">
        <v>-5220</v>
      </c>
      <c r="AE38" s="7">
        <v>-5505</v>
      </c>
      <c r="AF38" s="7">
        <v>-6015</v>
      </c>
      <c r="AG38" s="7">
        <v>-7545</v>
      </c>
      <c r="AH38" s="7">
        <v>-7935</v>
      </c>
      <c r="AI38" s="7">
        <v>-7545</v>
      </c>
      <c r="AJ38" s="7">
        <v>-6555</v>
      </c>
      <c r="AK38" s="7">
        <v>-6750</v>
      </c>
      <c r="AL38" s="7">
        <v>-6540</v>
      </c>
      <c r="AM38" s="7">
        <v>-5355</v>
      </c>
      <c r="AN38" s="7">
        <v>-6270</v>
      </c>
      <c r="AO38" s="7">
        <v>-5655</v>
      </c>
      <c r="AP38" s="7">
        <v>-5910</v>
      </c>
      <c r="AQ38" s="7">
        <v>-6300</v>
      </c>
      <c r="AR38" s="7">
        <v>-7155</v>
      </c>
      <c r="AS38" s="7">
        <v>-9135</v>
      </c>
      <c r="AT38" s="7">
        <v>-9105</v>
      </c>
      <c r="AU38" s="7">
        <v>-7740</v>
      </c>
      <c r="AV38" s="7">
        <v>-6540</v>
      </c>
      <c r="AW38" s="7">
        <v>-4830</v>
      </c>
      <c r="AX38" s="7">
        <v>-3945</v>
      </c>
      <c r="AY38" s="7">
        <v>-3615</v>
      </c>
      <c r="AZ38" s="7">
        <v>-4035</v>
      </c>
      <c r="BA38" s="7">
        <v>-4005</v>
      </c>
      <c r="BB38" s="8">
        <f t="shared" si="0"/>
        <v>-279765</v>
      </c>
      <c r="BC38" t="str">
        <f>VLOOKUP(D38,'lookup table'!$A$2:$D$57,4,FALSE)</f>
        <v>misc rev</v>
      </c>
      <c r="BD38" t="str">
        <f>VLOOKUP(B38,'lookup table'!$A$58:$C$72,3,FALSE)</f>
        <v>OR</v>
      </c>
    </row>
    <row r="39" spans="1:56" ht="23.25" thickBot="1" x14ac:dyDescent="0.3">
      <c r="A39" s="4" t="s">
        <v>83</v>
      </c>
      <c r="B39" s="48">
        <v>81110</v>
      </c>
      <c r="C39" s="4" t="s">
        <v>57</v>
      </c>
      <c r="D39" s="4" t="s">
        <v>120</v>
      </c>
      <c r="E39" s="4" t="s">
        <v>121</v>
      </c>
      <c r="F39" s="4" t="s">
        <v>60</v>
      </c>
      <c r="G39" s="4" t="s">
        <v>61</v>
      </c>
      <c r="H39" s="4" t="s">
        <v>122</v>
      </c>
      <c r="I39" s="9">
        <v>-609</v>
      </c>
      <c r="J39" s="9">
        <v>-530</v>
      </c>
      <c r="K39" s="9">
        <v>-582</v>
      </c>
      <c r="L39" s="9">
        <v>-523</v>
      </c>
      <c r="M39" s="9">
        <v>-477</v>
      </c>
      <c r="N39" s="9">
        <v>-712</v>
      </c>
      <c r="O39" s="9">
        <v>-556</v>
      </c>
      <c r="P39" s="9">
        <v>-549</v>
      </c>
      <c r="Q39" s="9">
        <v>-635</v>
      </c>
      <c r="R39" s="9">
        <v>-578</v>
      </c>
      <c r="S39" s="9">
        <v>-566</v>
      </c>
      <c r="T39" s="9">
        <v>-571</v>
      </c>
      <c r="U39" s="9">
        <v>-571</v>
      </c>
      <c r="V39" s="9">
        <v>-566</v>
      </c>
      <c r="W39" s="9">
        <v>-570</v>
      </c>
      <c r="X39" s="9">
        <v>-553</v>
      </c>
      <c r="Y39" s="9">
        <v>-548</v>
      </c>
      <c r="Z39" s="9">
        <v>-593</v>
      </c>
      <c r="AA39" s="9">
        <v>-557</v>
      </c>
      <c r="AB39" s="9">
        <v>-553</v>
      </c>
      <c r="AC39" s="9">
        <v>-523</v>
      </c>
      <c r="AD39" s="9">
        <v>-939</v>
      </c>
      <c r="AE39" s="9">
        <v>-600</v>
      </c>
      <c r="AF39" s="9">
        <v>-585</v>
      </c>
      <c r="AG39" s="9">
        <v>-583</v>
      </c>
      <c r="AH39" s="9">
        <v>-628</v>
      </c>
      <c r="AI39" s="9">
        <v>-704</v>
      </c>
      <c r="AJ39" s="9">
        <v>-614</v>
      </c>
      <c r="AK39" s="9">
        <v>-591</v>
      </c>
      <c r="AL39" s="9">
        <v>-598</v>
      </c>
      <c r="AM39" s="9">
        <v>-580</v>
      </c>
      <c r="AN39" s="9">
        <v>-508</v>
      </c>
      <c r="AO39" s="9">
        <v>-505</v>
      </c>
      <c r="AP39" s="9">
        <v>-529</v>
      </c>
      <c r="AQ39" s="9">
        <v>-493</v>
      </c>
      <c r="AR39" s="9">
        <v>-477</v>
      </c>
      <c r="AS39" s="9">
        <v>-459</v>
      </c>
      <c r="AT39" s="9">
        <v>-1307</v>
      </c>
      <c r="AU39" s="9">
        <v>-607</v>
      </c>
      <c r="AV39" s="9">
        <v>-584</v>
      </c>
      <c r="AW39" s="9">
        <v>-1820</v>
      </c>
      <c r="AX39" s="9">
        <v>-721</v>
      </c>
      <c r="AY39" s="9">
        <v>-797</v>
      </c>
      <c r="AZ39" s="9">
        <v>-799</v>
      </c>
      <c r="BA39" s="9">
        <v>-708</v>
      </c>
      <c r="BB39" s="8">
        <f t="shared" si="0"/>
        <v>-28658</v>
      </c>
      <c r="BC39" t="str">
        <f>VLOOKUP(D39,'lookup table'!$A$2:$D$57,4,FALSE)</f>
        <v>misc rev</v>
      </c>
      <c r="BD39" t="str">
        <f>VLOOKUP(B39,'lookup table'!$A$58:$C$72,3,FALSE)</f>
        <v>OR</v>
      </c>
    </row>
    <row r="40" spans="1:56" ht="23.25" thickBot="1" x14ac:dyDescent="0.3">
      <c r="A40" s="4" t="s">
        <v>83</v>
      </c>
      <c r="B40" s="48">
        <v>81120</v>
      </c>
      <c r="C40" s="4" t="s">
        <v>64</v>
      </c>
      <c r="D40" s="4" t="s">
        <v>90</v>
      </c>
      <c r="E40" s="4" t="s">
        <v>91</v>
      </c>
      <c r="F40" s="4" t="s">
        <v>60</v>
      </c>
      <c r="G40" s="4" t="s">
        <v>61</v>
      </c>
      <c r="H40" s="4" t="s">
        <v>92</v>
      </c>
      <c r="I40" s="7">
        <v>-52.5</v>
      </c>
      <c r="J40" s="7">
        <v>-70</v>
      </c>
      <c r="K40" s="7">
        <v>-47.5</v>
      </c>
      <c r="L40" s="7">
        <v>-30</v>
      </c>
      <c r="M40" s="7">
        <v>-70</v>
      </c>
      <c r="N40" s="7">
        <v>-72.5</v>
      </c>
      <c r="O40" s="7">
        <v>-60</v>
      </c>
      <c r="P40" s="7">
        <v>-37.5</v>
      </c>
      <c r="Q40" s="7">
        <v>-30</v>
      </c>
      <c r="R40" s="7">
        <v>-42.5</v>
      </c>
      <c r="S40" s="7">
        <v>-42.5</v>
      </c>
      <c r="T40" s="7">
        <v>-47.5</v>
      </c>
      <c r="U40" s="7">
        <v>-55</v>
      </c>
      <c r="V40" s="7">
        <v>-42.5</v>
      </c>
      <c r="W40" s="7">
        <v>-37.5</v>
      </c>
      <c r="X40" s="7">
        <v>-40</v>
      </c>
      <c r="Y40" s="7">
        <v>-40</v>
      </c>
      <c r="Z40" s="7">
        <v>-55</v>
      </c>
      <c r="AA40" s="7">
        <v>-35</v>
      </c>
      <c r="AB40" s="7">
        <v>-17.5</v>
      </c>
      <c r="AC40" s="7">
        <v>-32.5</v>
      </c>
      <c r="AD40" s="7">
        <v>-32.5</v>
      </c>
      <c r="AE40" s="7">
        <v>-37.5</v>
      </c>
      <c r="AF40" s="7">
        <v>-60</v>
      </c>
      <c r="AG40" s="7">
        <v>-45</v>
      </c>
      <c r="AH40" s="7">
        <v>-37.5</v>
      </c>
      <c r="AI40" s="7">
        <v>-60</v>
      </c>
      <c r="AJ40" s="7">
        <v>-42.5</v>
      </c>
      <c r="AK40" s="7">
        <v>-47.5</v>
      </c>
      <c r="AL40" s="7">
        <v>-42.5</v>
      </c>
      <c r="AM40" s="7">
        <v>-37.5</v>
      </c>
      <c r="AN40" s="7">
        <v>-35</v>
      </c>
      <c r="AO40" s="7">
        <v>-27.5</v>
      </c>
      <c r="AP40" s="7">
        <v>-35</v>
      </c>
      <c r="AQ40" s="7">
        <v>-50</v>
      </c>
      <c r="AR40" s="7">
        <v>-25</v>
      </c>
      <c r="AS40" s="7">
        <v>-67.5</v>
      </c>
      <c r="AT40" s="7">
        <v>-67.5</v>
      </c>
      <c r="AU40" s="7">
        <v>-45</v>
      </c>
      <c r="AV40" s="7">
        <v>-30</v>
      </c>
      <c r="AW40" s="7">
        <v>-20</v>
      </c>
      <c r="AX40" s="7">
        <v>-25</v>
      </c>
      <c r="AY40" s="7">
        <v>-22.5</v>
      </c>
      <c r="AZ40" s="7">
        <v>-5</v>
      </c>
      <c r="BA40" s="7">
        <v>-12.5</v>
      </c>
      <c r="BB40" s="8">
        <f t="shared" si="0"/>
        <v>-1867.5</v>
      </c>
      <c r="BC40" t="str">
        <f>VLOOKUP(D40,'lookup table'!$A$2:$D$57,4,FALSE)</f>
        <v>misc rev</v>
      </c>
      <c r="BD40" t="str">
        <f>VLOOKUP(B40,'lookup table'!$A$58:$C$72,3,FALSE)</f>
        <v>OR</v>
      </c>
    </row>
    <row r="41" spans="1:56" ht="23.25" thickBot="1" x14ac:dyDescent="0.3">
      <c r="A41" s="4" t="s">
        <v>83</v>
      </c>
      <c r="B41" s="48">
        <v>81120</v>
      </c>
      <c r="C41" s="4" t="s">
        <v>64</v>
      </c>
      <c r="D41" s="4" t="s">
        <v>93</v>
      </c>
      <c r="E41" s="4" t="s">
        <v>94</v>
      </c>
      <c r="F41" s="4" t="s">
        <v>60</v>
      </c>
      <c r="G41" s="4" t="s">
        <v>61</v>
      </c>
      <c r="H41" s="4" t="s">
        <v>95</v>
      </c>
      <c r="I41" s="9">
        <v>-320</v>
      </c>
      <c r="J41" s="9">
        <v>-440</v>
      </c>
      <c r="K41" s="9">
        <v>-460</v>
      </c>
      <c r="L41" s="9">
        <v>-400</v>
      </c>
      <c r="M41" s="9">
        <v>-480</v>
      </c>
      <c r="N41" s="9">
        <v>-340</v>
      </c>
      <c r="O41" s="9">
        <v>-300</v>
      </c>
      <c r="P41" s="9">
        <v>-240</v>
      </c>
      <c r="Q41" s="9">
        <v>-240</v>
      </c>
      <c r="R41" s="9">
        <v>-380</v>
      </c>
      <c r="S41" s="9">
        <v>-240</v>
      </c>
      <c r="T41" s="9">
        <v>-420</v>
      </c>
      <c r="U41" s="9">
        <v>-380</v>
      </c>
      <c r="V41" s="9">
        <v>-220</v>
      </c>
      <c r="W41" s="9">
        <v>-360</v>
      </c>
      <c r="X41" s="9">
        <v>-240</v>
      </c>
      <c r="Y41" s="9">
        <v>-500</v>
      </c>
      <c r="Z41" s="9">
        <v>-340</v>
      </c>
      <c r="AA41" s="9">
        <v>-200</v>
      </c>
      <c r="AB41" s="9">
        <v>-280</v>
      </c>
      <c r="AC41" s="9">
        <v>-180</v>
      </c>
      <c r="AD41" s="9">
        <v>-80</v>
      </c>
      <c r="AE41" s="9">
        <v>-300</v>
      </c>
      <c r="AF41" s="9">
        <v>-260</v>
      </c>
      <c r="AG41" s="9">
        <v>-520</v>
      </c>
      <c r="AH41" s="9">
        <v>-640</v>
      </c>
      <c r="AI41" s="9">
        <v>-320</v>
      </c>
      <c r="AJ41" s="9">
        <v>-280</v>
      </c>
      <c r="AK41" s="9">
        <v>-500</v>
      </c>
      <c r="AL41" s="9">
        <v>-400</v>
      </c>
      <c r="AM41" s="9">
        <v>-260</v>
      </c>
      <c r="AN41" s="9">
        <v>-240</v>
      </c>
      <c r="AO41" s="9">
        <v>-200</v>
      </c>
      <c r="AP41" s="9">
        <v>-200</v>
      </c>
      <c r="AQ41" s="9">
        <v>-200</v>
      </c>
      <c r="AR41" s="9">
        <v>-200</v>
      </c>
      <c r="AS41" s="9">
        <v>-560</v>
      </c>
      <c r="AT41" s="9">
        <v>-380</v>
      </c>
      <c r="AU41" s="9">
        <v>-280</v>
      </c>
      <c r="AV41" s="10"/>
      <c r="AW41" s="10"/>
      <c r="AX41" s="10"/>
      <c r="AY41" s="10"/>
      <c r="AZ41" s="10"/>
      <c r="BA41" s="10"/>
      <c r="BB41" s="8">
        <f t="shared" si="0"/>
        <v>-12780</v>
      </c>
      <c r="BC41" t="str">
        <f>VLOOKUP(D41,'lookup table'!$A$2:$D$57,4,FALSE)</f>
        <v>misc rev</v>
      </c>
      <c r="BD41" t="str">
        <f>VLOOKUP(B41,'lookup table'!$A$58:$C$72,3,FALSE)</f>
        <v>OR</v>
      </c>
    </row>
    <row r="42" spans="1:56" ht="23.25" thickBot="1" x14ac:dyDescent="0.3">
      <c r="A42" s="4" t="s">
        <v>83</v>
      </c>
      <c r="B42" s="48">
        <v>81120</v>
      </c>
      <c r="C42" s="4" t="s">
        <v>64</v>
      </c>
      <c r="D42" s="4" t="s">
        <v>96</v>
      </c>
      <c r="E42" s="4" t="s">
        <v>97</v>
      </c>
      <c r="F42" s="4" t="s">
        <v>60</v>
      </c>
      <c r="G42" s="4" t="s">
        <v>61</v>
      </c>
      <c r="H42" s="4" t="s">
        <v>98</v>
      </c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7">
        <v>-295.57</v>
      </c>
      <c r="AX42" s="7">
        <v>295.57</v>
      </c>
      <c r="AY42" s="11"/>
      <c r="AZ42" s="11"/>
      <c r="BA42" s="11"/>
      <c r="BB42" s="8">
        <f t="shared" si="0"/>
        <v>0</v>
      </c>
      <c r="BC42" t="str">
        <f>VLOOKUP(D42,'lookup table'!$A$2:$D$57,4,FALSE)</f>
        <v>misc rev</v>
      </c>
      <c r="BD42" t="str">
        <f>VLOOKUP(B42,'lookup table'!$A$58:$C$72,3,FALSE)</f>
        <v>OR</v>
      </c>
    </row>
    <row r="43" spans="1:56" ht="23.25" thickBot="1" x14ac:dyDescent="0.3">
      <c r="A43" s="4" t="s">
        <v>83</v>
      </c>
      <c r="B43" s="48">
        <v>81120</v>
      </c>
      <c r="C43" s="4" t="s">
        <v>64</v>
      </c>
      <c r="D43" s="4" t="s">
        <v>102</v>
      </c>
      <c r="E43" s="4" t="s">
        <v>103</v>
      </c>
      <c r="F43" s="4" t="s">
        <v>60</v>
      </c>
      <c r="G43" s="4" t="s">
        <v>61</v>
      </c>
      <c r="H43" s="4" t="s">
        <v>104</v>
      </c>
      <c r="I43" s="9">
        <v>-270</v>
      </c>
      <c r="J43" s="9">
        <v>-120</v>
      </c>
      <c r="K43" s="9">
        <v>-330</v>
      </c>
      <c r="L43" s="9">
        <v>-270</v>
      </c>
      <c r="M43" s="9">
        <v>-240</v>
      </c>
      <c r="N43" s="9">
        <v>-210</v>
      </c>
      <c r="O43" s="9">
        <v>-240</v>
      </c>
      <c r="P43" s="9">
        <v>-120</v>
      </c>
      <c r="Q43" s="9">
        <v>-150</v>
      </c>
      <c r="R43" s="9">
        <v>-240</v>
      </c>
      <c r="S43" s="9">
        <v>-240</v>
      </c>
      <c r="T43" s="9">
        <v>-280</v>
      </c>
      <c r="U43" s="9">
        <v>-180</v>
      </c>
      <c r="V43" s="9">
        <v>-300</v>
      </c>
      <c r="W43" s="9">
        <v>-560</v>
      </c>
      <c r="X43" s="9">
        <v>-210</v>
      </c>
      <c r="Y43" s="9">
        <v>-120</v>
      </c>
      <c r="Z43" s="9">
        <v>-210</v>
      </c>
      <c r="AA43" s="9">
        <v>-300</v>
      </c>
      <c r="AB43" s="9">
        <v>-30</v>
      </c>
      <c r="AC43" s="9">
        <v>-180</v>
      </c>
      <c r="AD43" s="9">
        <v>-120</v>
      </c>
      <c r="AE43" s="9">
        <v>-210</v>
      </c>
      <c r="AF43" s="9">
        <v>-60</v>
      </c>
      <c r="AG43" s="9">
        <v>-150</v>
      </c>
      <c r="AH43" s="9">
        <v>-150</v>
      </c>
      <c r="AI43" s="9">
        <v>-240</v>
      </c>
      <c r="AJ43" s="9">
        <v>-90</v>
      </c>
      <c r="AK43" s="9">
        <v>-120</v>
      </c>
      <c r="AL43" s="9">
        <v>-150</v>
      </c>
      <c r="AM43" s="9">
        <v>-120</v>
      </c>
      <c r="AN43" s="9">
        <v>-90</v>
      </c>
      <c r="AO43" s="9">
        <v>-60</v>
      </c>
      <c r="AP43" s="9">
        <v>-210</v>
      </c>
      <c r="AQ43" s="9">
        <v>-120</v>
      </c>
      <c r="AR43" s="9">
        <v>-90</v>
      </c>
      <c r="AS43" s="9">
        <v>-270</v>
      </c>
      <c r="AT43" s="9">
        <v>-150</v>
      </c>
      <c r="AU43" s="9">
        <v>-60</v>
      </c>
      <c r="AV43" s="9">
        <v>-180</v>
      </c>
      <c r="AW43" s="10"/>
      <c r="AX43" s="9">
        <v>-30</v>
      </c>
      <c r="AY43" s="10"/>
      <c r="AZ43" s="10"/>
      <c r="BA43" s="10"/>
      <c r="BB43" s="8">
        <f t="shared" si="0"/>
        <v>-7470</v>
      </c>
      <c r="BC43" t="str">
        <f>VLOOKUP(D43,'lookup table'!$A$2:$D$57,4,FALSE)</f>
        <v>misc rev</v>
      </c>
      <c r="BD43" t="str">
        <f>VLOOKUP(B43,'lookup table'!$A$58:$C$72,3,FALSE)</f>
        <v>OR</v>
      </c>
    </row>
    <row r="44" spans="1:56" ht="23.25" thickBot="1" x14ac:dyDescent="0.3">
      <c r="A44" s="4" t="s">
        <v>83</v>
      </c>
      <c r="B44" s="48">
        <v>81120</v>
      </c>
      <c r="C44" s="4" t="s">
        <v>64</v>
      </c>
      <c r="D44" s="4" t="s">
        <v>108</v>
      </c>
      <c r="E44" s="4" t="s">
        <v>109</v>
      </c>
      <c r="F44" s="4" t="s">
        <v>60</v>
      </c>
      <c r="G44" s="4" t="s">
        <v>61</v>
      </c>
      <c r="H44" s="4" t="s">
        <v>110</v>
      </c>
      <c r="I44" s="7">
        <v>-60</v>
      </c>
      <c r="J44" s="11"/>
      <c r="K44" s="11"/>
      <c r="L44" s="11"/>
      <c r="M44" s="11"/>
      <c r="N44" s="11"/>
      <c r="O44" s="11"/>
      <c r="P44" s="11"/>
      <c r="Q44" s="11"/>
      <c r="R44" s="11"/>
      <c r="S44" s="7">
        <v>-30</v>
      </c>
      <c r="T44" s="11"/>
      <c r="U44" s="11"/>
      <c r="V44" s="11"/>
      <c r="W44" s="7">
        <v>-30</v>
      </c>
      <c r="X44" s="7">
        <v>-30</v>
      </c>
      <c r="Y44" s="11"/>
      <c r="Z44" s="11"/>
      <c r="AA44" s="7">
        <v>-30</v>
      </c>
      <c r="AB44" s="11"/>
      <c r="AC44" s="11"/>
      <c r="AD44" s="7">
        <v>-30</v>
      </c>
      <c r="AE44" s="7">
        <v>-30</v>
      </c>
      <c r="AF44" s="7">
        <v>-30</v>
      </c>
      <c r="AG44" s="11"/>
      <c r="AH44" s="11"/>
      <c r="AI44" s="11"/>
      <c r="AJ44" s="11"/>
      <c r="AK44" s="7">
        <v>-30</v>
      </c>
      <c r="AL44" s="11"/>
      <c r="AM44" s="7">
        <v>-30</v>
      </c>
      <c r="AN44" s="11"/>
      <c r="AO44" s="7">
        <v>-30</v>
      </c>
      <c r="AP44" s="7">
        <v>-60</v>
      </c>
      <c r="AQ44" s="7">
        <v>-30</v>
      </c>
      <c r="AR44" s="11"/>
      <c r="AS44" s="7">
        <v>-30</v>
      </c>
      <c r="AT44" s="7">
        <v>-30</v>
      </c>
      <c r="AU44" s="7">
        <v>-60</v>
      </c>
      <c r="AV44" s="11"/>
      <c r="AW44" s="11"/>
      <c r="AX44" s="11"/>
      <c r="AY44" s="7">
        <v>-30</v>
      </c>
      <c r="AZ44" s="7">
        <v>-30</v>
      </c>
      <c r="BA44" s="11"/>
      <c r="BB44" s="8">
        <f t="shared" si="0"/>
        <v>-630</v>
      </c>
      <c r="BC44" t="str">
        <f>VLOOKUP(D44,'lookup table'!$A$2:$D$57,4,FALSE)</f>
        <v>misc rev</v>
      </c>
      <c r="BD44" t="str">
        <f>VLOOKUP(B44,'lookup table'!$A$58:$C$72,3,FALSE)</f>
        <v>OR</v>
      </c>
    </row>
    <row r="45" spans="1:56" ht="23.25" thickBot="1" x14ac:dyDescent="0.3">
      <c r="A45" s="4" t="s">
        <v>83</v>
      </c>
      <c r="B45" s="48">
        <v>81120</v>
      </c>
      <c r="C45" s="4" t="s">
        <v>64</v>
      </c>
      <c r="D45" s="4" t="s">
        <v>111</v>
      </c>
      <c r="E45" s="4" t="s">
        <v>112</v>
      </c>
      <c r="F45" s="4" t="s">
        <v>60</v>
      </c>
      <c r="G45" s="4" t="s">
        <v>61</v>
      </c>
      <c r="H45" s="4" t="s">
        <v>113</v>
      </c>
      <c r="I45" s="10"/>
      <c r="J45" s="9">
        <v>-500</v>
      </c>
      <c r="K45" s="9">
        <v>-400</v>
      </c>
      <c r="L45" s="9">
        <v>-100</v>
      </c>
      <c r="M45" s="9">
        <v>-400</v>
      </c>
      <c r="N45" s="10"/>
      <c r="O45" s="10"/>
      <c r="P45" s="9">
        <v>-200</v>
      </c>
      <c r="Q45" s="9">
        <v>-100</v>
      </c>
      <c r="R45" s="9">
        <v>-400</v>
      </c>
      <c r="S45" s="9">
        <v>-100</v>
      </c>
      <c r="T45" s="10"/>
      <c r="U45" s="9">
        <v>-300</v>
      </c>
      <c r="V45" s="9">
        <v>-100</v>
      </c>
      <c r="W45" s="9">
        <v>-300</v>
      </c>
      <c r="X45" s="10"/>
      <c r="Y45" s="9">
        <v>-300</v>
      </c>
      <c r="Z45" s="9">
        <v>-100</v>
      </c>
      <c r="AA45" s="10"/>
      <c r="AB45" s="10"/>
      <c r="AC45" s="10"/>
      <c r="AD45" s="10"/>
      <c r="AE45" s="9">
        <v>-100</v>
      </c>
      <c r="AF45" s="10"/>
      <c r="AG45" s="9">
        <v>-100</v>
      </c>
      <c r="AH45" s="9">
        <v>-100</v>
      </c>
      <c r="AI45" s="9">
        <v>-300</v>
      </c>
      <c r="AJ45" s="9">
        <v>-400</v>
      </c>
      <c r="AK45" s="9">
        <v>-400</v>
      </c>
      <c r="AL45" s="9">
        <v>-200</v>
      </c>
      <c r="AM45" s="10"/>
      <c r="AN45" s="10"/>
      <c r="AO45" s="9">
        <v>-200</v>
      </c>
      <c r="AP45" s="9">
        <v>-100</v>
      </c>
      <c r="AQ45" s="9">
        <v>-100</v>
      </c>
      <c r="AR45" s="9">
        <v>-200</v>
      </c>
      <c r="AS45" s="9">
        <v>-300</v>
      </c>
      <c r="AT45" s="9">
        <v>-100</v>
      </c>
      <c r="AU45" s="9">
        <v>-200</v>
      </c>
      <c r="AV45" s="10"/>
      <c r="AW45" s="10"/>
      <c r="AX45" s="10"/>
      <c r="AY45" s="10"/>
      <c r="AZ45" s="10"/>
      <c r="BA45" s="10"/>
      <c r="BB45" s="8">
        <f t="shared" si="0"/>
        <v>-6100</v>
      </c>
      <c r="BC45" t="str">
        <f>VLOOKUP(D45,'lookup table'!$A$2:$D$57,4,FALSE)</f>
        <v>misc rev</v>
      </c>
      <c r="BD45" t="str">
        <f>VLOOKUP(B45,'lookup table'!$A$58:$C$72,3,FALSE)</f>
        <v>OR</v>
      </c>
    </row>
    <row r="46" spans="1:56" ht="23.25" thickBot="1" x14ac:dyDescent="0.3">
      <c r="A46" s="4" t="s">
        <v>83</v>
      </c>
      <c r="B46" s="48">
        <v>81120</v>
      </c>
      <c r="C46" s="4" t="s">
        <v>64</v>
      </c>
      <c r="D46" s="4" t="s">
        <v>114</v>
      </c>
      <c r="E46" s="4" t="s">
        <v>115</v>
      </c>
      <c r="F46" s="4" t="s">
        <v>60</v>
      </c>
      <c r="G46" s="4" t="s">
        <v>61</v>
      </c>
      <c r="H46" s="4" t="s">
        <v>116</v>
      </c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7">
        <v>-100</v>
      </c>
      <c r="U46" s="11"/>
      <c r="V46" s="11"/>
      <c r="W46" s="11"/>
      <c r="X46" s="11"/>
      <c r="Y46" s="7">
        <v>-100</v>
      </c>
      <c r="Z46" s="7">
        <v>-100</v>
      </c>
      <c r="AA46" s="11"/>
      <c r="AB46" s="11"/>
      <c r="AC46" s="11"/>
      <c r="AD46" s="7">
        <v>-100</v>
      </c>
      <c r="AE46" s="11"/>
      <c r="AF46" s="7">
        <v>-100</v>
      </c>
      <c r="AG46" s="11"/>
      <c r="AH46" s="11"/>
      <c r="AI46" s="7">
        <v>-100</v>
      </c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8">
        <f t="shared" si="0"/>
        <v>-600</v>
      </c>
      <c r="BC46" t="str">
        <f>VLOOKUP(D46,'lookup table'!$A$2:$D$57,4,FALSE)</f>
        <v>misc rev</v>
      </c>
      <c r="BD46" t="str">
        <f>VLOOKUP(B46,'lookup table'!$A$58:$C$72,3,FALSE)</f>
        <v>OR</v>
      </c>
    </row>
    <row r="47" spans="1:56" ht="23.25" thickBot="1" x14ac:dyDescent="0.3">
      <c r="A47" s="4" t="s">
        <v>83</v>
      </c>
      <c r="B47" s="48">
        <v>81120</v>
      </c>
      <c r="C47" s="4" t="s">
        <v>64</v>
      </c>
      <c r="D47" s="4" t="s">
        <v>117</v>
      </c>
      <c r="E47" s="4" t="s">
        <v>118</v>
      </c>
      <c r="F47" s="4" t="s">
        <v>60</v>
      </c>
      <c r="G47" s="4" t="s">
        <v>61</v>
      </c>
      <c r="H47" s="4" t="s">
        <v>119</v>
      </c>
      <c r="I47" s="9">
        <v>-90</v>
      </c>
      <c r="J47" s="9">
        <v>-120</v>
      </c>
      <c r="K47" s="9">
        <v>-45</v>
      </c>
      <c r="L47" s="9">
        <v>-105</v>
      </c>
      <c r="M47" s="9">
        <v>-60</v>
      </c>
      <c r="N47" s="9">
        <v>-45</v>
      </c>
      <c r="O47" s="9">
        <v>-120</v>
      </c>
      <c r="P47" s="14">
        <v>0</v>
      </c>
      <c r="Q47" s="9">
        <v>-60</v>
      </c>
      <c r="R47" s="9">
        <v>-105</v>
      </c>
      <c r="S47" s="9">
        <v>-60</v>
      </c>
      <c r="T47" s="9">
        <v>-75</v>
      </c>
      <c r="U47" s="9">
        <v>-165</v>
      </c>
      <c r="V47" s="9">
        <v>-120</v>
      </c>
      <c r="W47" s="9">
        <v>-60</v>
      </c>
      <c r="X47" s="9">
        <v>-75</v>
      </c>
      <c r="Y47" s="9">
        <v>-45</v>
      </c>
      <c r="Z47" s="9">
        <v>-105</v>
      </c>
      <c r="AA47" s="9">
        <v>-60</v>
      </c>
      <c r="AB47" s="9">
        <v>-60</v>
      </c>
      <c r="AC47" s="9">
        <v>-30</v>
      </c>
      <c r="AD47" s="9">
        <v>-105</v>
      </c>
      <c r="AE47" s="9">
        <v>-60</v>
      </c>
      <c r="AF47" s="9">
        <v>-75</v>
      </c>
      <c r="AG47" s="9">
        <v>-120</v>
      </c>
      <c r="AH47" s="9">
        <v>-120</v>
      </c>
      <c r="AI47" s="9">
        <v>-255</v>
      </c>
      <c r="AJ47" s="9">
        <v>-30</v>
      </c>
      <c r="AK47" s="9">
        <v>-60</v>
      </c>
      <c r="AL47" s="9">
        <v>-90</v>
      </c>
      <c r="AM47" s="9">
        <v>-150</v>
      </c>
      <c r="AN47" s="9">
        <v>-60</v>
      </c>
      <c r="AO47" s="9">
        <v>-45</v>
      </c>
      <c r="AP47" s="9">
        <v>-105</v>
      </c>
      <c r="AQ47" s="9">
        <v>-75</v>
      </c>
      <c r="AR47" s="9">
        <v>-90</v>
      </c>
      <c r="AS47" s="9">
        <v>-165</v>
      </c>
      <c r="AT47" s="9">
        <v>-210</v>
      </c>
      <c r="AU47" s="9">
        <v>-105</v>
      </c>
      <c r="AV47" s="9">
        <v>-75</v>
      </c>
      <c r="AW47" s="9">
        <v>-120</v>
      </c>
      <c r="AX47" s="9">
        <v>-135</v>
      </c>
      <c r="AY47" s="9">
        <v>-180</v>
      </c>
      <c r="AZ47" s="9">
        <v>-105</v>
      </c>
      <c r="BA47" s="9">
        <v>-60</v>
      </c>
      <c r="BB47" s="8">
        <f t="shared" si="0"/>
        <v>-4200</v>
      </c>
      <c r="BC47" t="str">
        <f>VLOOKUP(D47,'lookup table'!$A$2:$D$57,4,FALSE)</f>
        <v>misc rev</v>
      </c>
      <c r="BD47" t="str">
        <f>VLOOKUP(B47,'lookup table'!$A$58:$C$72,3,FALSE)</f>
        <v>OR</v>
      </c>
    </row>
    <row r="48" spans="1:56" ht="23.25" thickBot="1" x14ac:dyDescent="0.3">
      <c r="A48" s="4" t="s">
        <v>83</v>
      </c>
      <c r="B48" s="48">
        <v>81120</v>
      </c>
      <c r="C48" s="4" t="s">
        <v>64</v>
      </c>
      <c r="D48" s="4" t="s">
        <v>120</v>
      </c>
      <c r="E48" s="4" t="s">
        <v>121</v>
      </c>
      <c r="F48" s="4" t="s">
        <v>60</v>
      </c>
      <c r="G48" s="4" t="s">
        <v>61</v>
      </c>
      <c r="H48" s="4" t="s">
        <v>122</v>
      </c>
      <c r="I48" s="7">
        <v>-15</v>
      </c>
      <c r="J48" s="7">
        <v>-21</v>
      </c>
      <c r="K48" s="7">
        <v>-16</v>
      </c>
      <c r="L48" s="7">
        <v>-16</v>
      </c>
      <c r="M48" s="7">
        <v>-15</v>
      </c>
      <c r="N48" s="7">
        <v>-16</v>
      </c>
      <c r="O48" s="7">
        <v>-16</v>
      </c>
      <c r="P48" s="7">
        <v>-16</v>
      </c>
      <c r="Q48" s="7">
        <v>-16</v>
      </c>
      <c r="R48" s="7">
        <v>-16</v>
      </c>
      <c r="S48" s="7">
        <v>-16</v>
      </c>
      <c r="T48" s="7">
        <v>-16</v>
      </c>
      <c r="U48" s="7">
        <v>-16</v>
      </c>
      <c r="V48" s="7">
        <v>-16</v>
      </c>
      <c r="W48" s="7">
        <v>-16</v>
      </c>
      <c r="X48" s="7">
        <v>-16</v>
      </c>
      <c r="Y48" s="7">
        <v>-16</v>
      </c>
      <c r="Z48" s="7">
        <v>-22</v>
      </c>
      <c r="AA48" s="7">
        <v>-17</v>
      </c>
      <c r="AB48" s="7">
        <v>-17</v>
      </c>
      <c r="AC48" s="7">
        <v>-17</v>
      </c>
      <c r="AD48" s="7">
        <v>-17</v>
      </c>
      <c r="AE48" s="7">
        <v>-17</v>
      </c>
      <c r="AF48" s="7">
        <v>-17</v>
      </c>
      <c r="AG48" s="7">
        <v>-17</v>
      </c>
      <c r="AH48" s="7">
        <v>-17</v>
      </c>
      <c r="AI48" s="7">
        <v>-17</v>
      </c>
      <c r="AJ48" s="7">
        <v>-17</v>
      </c>
      <c r="AK48" s="7">
        <v>-17</v>
      </c>
      <c r="AL48" s="7">
        <v>-17</v>
      </c>
      <c r="AM48" s="7">
        <v>-17</v>
      </c>
      <c r="AN48" s="7">
        <v>-17</v>
      </c>
      <c r="AO48" s="7">
        <v>-17</v>
      </c>
      <c r="AP48" s="7">
        <v>-17</v>
      </c>
      <c r="AQ48" s="7">
        <v>-17</v>
      </c>
      <c r="AR48" s="7">
        <v>-17</v>
      </c>
      <c r="AS48" s="7">
        <v>-16</v>
      </c>
      <c r="AT48" s="7">
        <v>-16</v>
      </c>
      <c r="AU48" s="7">
        <v>-16</v>
      </c>
      <c r="AV48" s="7">
        <v>-16</v>
      </c>
      <c r="AW48" s="7">
        <v>-16</v>
      </c>
      <c r="AX48" s="7">
        <v>-16</v>
      </c>
      <c r="AY48" s="7">
        <v>-16</v>
      </c>
      <c r="AZ48" s="7">
        <v>-16</v>
      </c>
      <c r="BA48" s="7">
        <v>-15</v>
      </c>
      <c r="BB48" s="8">
        <f t="shared" si="0"/>
        <v>-746</v>
      </c>
      <c r="BC48" t="str">
        <f>VLOOKUP(D48,'lookup table'!$A$2:$D$57,4,FALSE)</f>
        <v>misc rev</v>
      </c>
      <c r="BD48" t="str">
        <f>VLOOKUP(B48,'lookup table'!$A$58:$C$72,3,FALSE)</f>
        <v>OR</v>
      </c>
    </row>
    <row r="49" spans="1:56" ht="23.25" thickBot="1" x14ac:dyDescent="0.3">
      <c r="A49" s="4" t="s">
        <v>83</v>
      </c>
      <c r="B49" s="48">
        <v>81140</v>
      </c>
      <c r="C49" s="4" t="s">
        <v>66</v>
      </c>
      <c r="D49" s="4" t="s">
        <v>90</v>
      </c>
      <c r="E49" s="4" t="s">
        <v>91</v>
      </c>
      <c r="F49" s="4" t="s">
        <v>60</v>
      </c>
      <c r="G49" s="4" t="s">
        <v>61</v>
      </c>
      <c r="H49" s="4" t="s">
        <v>92</v>
      </c>
      <c r="I49" s="9">
        <v>-572.5</v>
      </c>
      <c r="J49" s="9">
        <v>-690</v>
      </c>
      <c r="K49" s="9">
        <v>-797.5</v>
      </c>
      <c r="L49" s="9">
        <v>-730</v>
      </c>
      <c r="M49" s="9">
        <v>-680</v>
      </c>
      <c r="N49" s="9">
        <v>-655</v>
      </c>
      <c r="O49" s="9">
        <v>-527.5</v>
      </c>
      <c r="P49" s="9">
        <v>-517.5</v>
      </c>
      <c r="Q49" s="9">
        <v>-375</v>
      </c>
      <c r="R49" s="9">
        <v>-425</v>
      </c>
      <c r="S49" s="9">
        <v>-342.5</v>
      </c>
      <c r="T49" s="9">
        <v>-390</v>
      </c>
      <c r="U49" s="9">
        <v>-530</v>
      </c>
      <c r="V49" s="9">
        <v>-732.5</v>
      </c>
      <c r="W49" s="9">
        <v>-722.5</v>
      </c>
      <c r="X49" s="9">
        <v>-622.5</v>
      </c>
      <c r="Y49" s="9">
        <v>-585</v>
      </c>
      <c r="Z49" s="9">
        <v>-547.5</v>
      </c>
      <c r="AA49" s="9">
        <v>-462.5</v>
      </c>
      <c r="AB49" s="9">
        <v>-402.5</v>
      </c>
      <c r="AC49" s="9">
        <v>-315</v>
      </c>
      <c r="AD49" s="9">
        <v>-280</v>
      </c>
      <c r="AE49" s="9">
        <v>-352.5</v>
      </c>
      <c r="AF49" s="9">
        <v>-305</v>
      </c>
      <c r="AG49" s="9">
        <v>-410</v>
      </c>
      <c r="AH49" s="9">
        <v>-595</v>
      </c>
      <c r="AI49" s="9">
        <v>-627.5</v>
      </c>
      <c r="AJ49" s="9">
        <v>-485</v>
      </c>
      <c r="AK49" s="9">
        <v>-545</v>
      </c>
      <c r="AL49" s="9">
        <v>-472.5</v>
      </c>
      <c r="AM49" s="9">
        <v>-392.5</v>
      </c>
      <c r="AN49" s="9">
        <v>-347.5</v>
      </c>
      <c r="AO49" s="9">
        <v>-292.5</v>
      </c>
      <c r="AP49" s="9">
        <v>-345</v>
      </c>
      <c r="AQ49" s="9">
        <v>-257.5</v>
      </c>
      <c r="AR49" s="9">
        <v>-380</v>
      </c>
      <c r="AS49" s="9">
        <v>-485</v>
      </c>
      <c r="AT49" s="9">
        <v>-515</v>
      </c>
      <c r="AU49" s="9">
        <v>-625</v>
      </c>
      <c r="AV49" s="9">
        <v>-277.5</v>
      </c>
      <c r="AW49" s="9">
        <v>-267.5</v>
      </c>
      <c r="AX49" s="9">
        <v>-155</v>
      </c>
      <c r="AY49" s="9">
        <v>-192.5</v>
      </c>
      <c r="AZ49" s="9">
        <v>-212.5</v>
      </c>
      <c r="BA49" s="9">
        <v>-142.5</v>
      </c>
      <c r="BB49" s="8">
        <f t="shared" si="0"/>
        <v>-20582.5</v>
      </c>
      <c r="BC49" t="str">
        <f>VLOOKUP(D49,'lookup table'!$A$2:$D$57,4,FALSE)</f>
        <v>misc rev</v>
      </c>
      <c r="BD49" t="str">
        <f>VLOOKUP(B49,'lookup table'!$A$58:$C$72,3,FALSE)</f>
        <v>OR</v>
      </c>
    </row>
    <row r="50" spans="1:56" ht="23.25" thickBot="1" x14ac:dyDescent="0.3">
      <c r="A50" s="4" t="s">
        <v>83</v>
      </c>
      <c r="B50" s="48">
        <v>81140</v>
      </c>
      <c r="C50" s="4" t="s">
        <v>66</v>
      </c>
      <c r="D50" s="4" t="s">
        <v>93</v>
      </c>
      <c r="E50" s="4" t="s">
        <v>94</v>
      </c>
      <c r="F50" s="4" t="s">
        <v>60</v>
      </c>
      <c r="G50" s="4" t="s">
        <v>61</v>
      </c>
      <c r="H50" s="4" t="s">
        <v>95</v>
      </c>
      <c r="I50" s="7">
        <v>-2580</v>
      </c>
      <c r="J50" s="7">
        <v>-5440</v>
      </c>
      <c r="K50" s="7">
        <v>-7400</v>
      </c>
      <c r="L50" s="7">
        <v>-6180</v>
      </c>
      <c r="M50" s="7">
        <v>-6840</v>
      </c>
      <c r="N50" s="7">
        <v>-6380</v>
      </c>
      <c r="O50" s="7">
        <v>-5660</v>
      </c>
      <c r="P50" s="7">
        <v>-4960</v>
      </c>
      <c r="Q50" s="7">
        <v>-4140</v>
      </c>
      <c r="R50" s="7">
        <v>-3540</v>
      </c>
      <c r="S50" s="7">
        <v>-2800</v>
      </c>
      <c r="T50" s="7">
        <v>-3360</v>
      </c>
      <c r="U50" s="7">
        <v>-4260</v>
      </c>
      <c r="V50" s="7">
        <v>-6220</v>
      </c>
      <c r="W50" s="7">
        <v>-6900</v>
      </c>
      <c r="X50" s="7">
        <v>-6540</v>
      </c>
      <c r="Y50" s="7">
        <v>-5820</v>
      </c>
      <c r="Z50" s="7">
        <v>-6400</v>
      </c>
      <c r="AA50" s="7">
        <v>-5120</v>
      </c>
      <c r="AB50" s="7">
        <v>-4540</v>
      </c>
      <c r="AC50" s="7">
        <v>-3720</v>
      </c>
      <c r="AD50" s="7">
        <v>-3300</v>
      </c>
      <c r="AE50" s="7">
        <v>-2560</v>
      </c>
      <c r="AF50" s="7">
        <v>-2340</v>
      </c>
      <c r="AG50" s="7">
        <v>-3580</v>
      </c>
      <c r="AH50" s="7">
        <v>-6040</v>
      </c>
      <c r="AI50" s="7">
        <v>-7480</v>
      </c>
      <c r="AJ50" s="7">
        <v>-6000</v>
      </c>
      <c r="AK50" s="7">
        <v>-7220</v>
      </c>
      <c r="AL50" s="7">
        <v>-5620</v>
      </c>
      <c r="AM50" s="7">
        <v>-4860</v>
      </c>
      <c r="AN50" s="7">
        <v>-3660</v>
      </c>
      <c r="AO50" s="7">
        <v>-3240</v>
      </c>
      <c r="AP50" s="7">
        <v>-2480</v>
      </c>
      <c r="AQ50" s="7">
        <v>-2140</v>
      </c>
      <c r="AR50" s="7">
        <v>-2500</v>
      </c>
      <c r="AS50" s="7">
        <v>-5180</v>
      </c>
      <c r="AT50" s="7">
        <v>-5960</v>
      </c>
      <c r="AU50" s="7">
        <v>-6460</v>
      </c>
      <c r="AV50" s="7">
        <v>-40</v>
      </c>
      <c r="AW50" s="11"/>
      <c r="AX50" s="7">
        <v>20</v>
      </c>
      <c r="AY50" s="7">
        <v>-20</v>
      </c>
      <c r="AZ50" s="11"/>
      <c r="BA50" s="11"/>
      <c r="BB50" s="8">
        <f t="shared" si="0"/>
        <v>-189460</v>
      </c>
      <c r="BC50" t="str">
        <f>VLOOKUP(D50,'lookup table'!$A$2:$D$57,4,FALSE)</f>
        <v>misc rev</v>
      </c>
      <c r="BD50" t="str">
        <f>VLOOKUP(B50,'lookup table'!$A$58:$C$72,3,FALSE)</f>
        <v>OR</v>
      </c>
    </row>
    <row r="51" spans="1:56" ht="23.25" thickBot="1" x14ac:dyDescent="0.3">
      <c r="A51" s="4" t="s">
        <v>83</v>
      </c>
      <c r="B51" s="48">
        <v>81140</v>
      </c>
      <c r="C51" s="4" t="s">
        <v>66</v>
      </c>
      <c r="D51" s="4" t="s">
        <v>96</v>
      </c>
      <c r="E51" s="4" t="s">
        <v>97</v>
      </c>
      <c r="F51" s="4" t="s">
        <v>60</v>
      </c>
      <c r="G51" s="4" t="s">
        <v>61</v>
      </c>
      <c r="H51" s="4" t="s">
        <v>98</v>
      </c>
      <c r="I51" s="10"/>
      <c r="J51" s="10"/>
      <c r="K51" s="10"/>
      <c r="L51" s="9">
        <v>-432.7</v>
      </c>
      <c r="M51" s="10"/>
      <c r="N51" s="10"/>
      <c r="O51" s="10"/>
      <c r="P51" s="9">
        <v>-563.67999999999995</v>
      </c>
      <c r="Q51" s="9">
        <v>-607.65</v>
      </c>
      <c r="R51" s="10"/>
      <c r="S51" s="10"/>
      <c r="T51" s="10"/>
      <c r="U51" s="9">
        <v>-1041.93</v>
      </c>
      <c r="V51" s="9">
        <v>-993.8</v>
      </c>
      <c r="W51" s="9">
        <v>-808.46</v>
      </c>
      <c r="X51" s="10"/>
      <c r="Y51" s="9">
        <v>-477.56</v>
      </c>
      <c r="Z51" s="10"/>
      <c r="AA51" s="10"/>
      <c r="AB51" s="10"/>
      <c r="AC51" s="10"/>
      <c r="AD51" s="10"/>
      <c r="AE51" s="9">
        <v>-568.98</v>
      </c>
      <c r="AF51" s="10"/>
      <c r="AG51" s="10"/>
      <c r="AH51" s="10"/>
      <c r="AI51" s="10"/>
      <c r="AJ51" s="10"/>
      <c r="AK51" s="10"/>
      <c r="AL51" s="9">
        <v>-410.35</v>
      </c>
      <c r="AM51" s="9">
        <v>-905.12</v>
      </c>
      <c r="AN51" s="9">
        <v>-2918.19</v>
      </c>
      <c r="AO51" s="9">
        <v>-187.08</v>
      </c>
      <c r="AP51" s="10"/>
      <c r="AQ51" s="10"/>
      <c r="AR51" s="10"/>
      <c r="AS51" s="9">
        <v>-368.54</v>
      </c>
      <c r="AT51" s="9">
        <v>-465.24</v>
      </c>
      <c r="AU51" s="10"/>
      <c r="AV51" s="10"/>
      <c r="AW51" s="9">
        <v>-296.92</v>
      </c>
      <c r="AX51" s="9">
        <v>-443.21</v>
      </c>
      <c r="AY51" s="9">
        <v>-2559.7600000000002</v>
      </c>
      <c r="AZ51" s="9">
        <v>-276.01</v>
      </c>
      <c r="BA51" s="9">
        <v>276.01</v>
      </c>
      <c r="BB51" s="8">
        <f t="shared" si="0"/>
        <v>-14049.17</v>
      </c>
      <c r="BC51" t="str">
        <f>VLOOKUP(D51,'lookup table'!$A$2:$D$57,4,FALSE)</f>
        <v>misc rev</v>
      </c>
      <c r="BD51" t="str">
        <f>VLOOKUP(B51,'lookup table'!$A$58:$C$72,3,FALSE)</f>
        <v>OR</v>
      </c>
    </row>
    <row r="52" spans="1:56" ht="23.25" thickBot="1" x14ac:dyDescent="0.3">
      <c r="A52" s="4" t="s">
        <v>83</v>
      </c>
      <c r="B52" s="48">
        <v>81140</v>
      </c>
      <c r="C52" s="4" t="s">
        <v>66</v>
      </c>
      <c r="D52" s="4" t="s">
        <v>99</v>
      </c>
      <c r="E52" s="4" t="s">
        <v>100</v>
      </c>
      <c r="F52" s="4" t="s">
        <v>60</v>
      </c>
      <c r="G52" s="4" t="s">
        <v>61</v>
      </c>
      <c r="H52" s="4" t="s">
        <v>101</v>
      </c>
      <c r="I52" s="11"/>
      <c r="J52" s="11"/>
      <c r="K52" s="7">
        <v>-180</v>
      </c>
      <c r="L52" s="11"/>
      <c r="M52" s="11"/>
      <c r="N52" s="7">
        <v>-80</v>
      </c>
      <c r="O52" s="11"/>
      <c r="P52" s="7">
        <v>-80</v>
      </c>
      <c r="Q52" s="11"/>
      <c r="R52" s="7">
        <v>-80</v>
      </c>
      <c r="S52" s="11"/>
      <c r="T52" s="11"/>
      <c r="U52" s="11"/>
      <c r="V52" s="7">
        <v>-100</v>
      </c>
      <c r="W52" s="11"/>
      <c r="X52" s="11"/>
      <c r="Y52" s="11"/>
      <c r="Z52" s="11"/>
      <c r="AA52" s="11"/>
      <c r="AB52" s="11"/>
      <c r="AC52" s="11"/>
      <c r="AD52" s="11"/>
      <c r="AE52" s="11"/>
      <c r="AF52" s="7">
        <v>-160</v>
      </c>
      <c r="AG52" s="11"/>
      <c r="AH52" s="11"/>
      <c r="AI52" s="11"/>
      <c r="AJ52" s="11"/>
      <c r="AK52" s="11"/>
      <c r="AL52" s="11"/>
      <c r="AM52" s="11"/>
      <c r="AN52" s="11"/>
      <c r="AO52" s="7">
        <v>-80</v>
      </c>
      <c r="AP52" s="7">
        <v>-160</v>
      </c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8">
        <f t="shared" si="0"/>
        <v>-920</v>
      </c>
      <c r="BC52" t="str">
        <f>VLOOKUP(D52,'lookup table'!$A$2:$D$57,4,FALSE)</f>
        <v>misc rev</v>
      </c>
      <c r="BD52" t="str">
        <f>VLOOKUP(B52,'lookup table'!$A$58:$C$72,3,FALSE)</f>
        <v>OR</v>
      </c>
    </row>
    <row r="53" spans="1:56" ht="23.25" thickBot="1" x14ac:dyDescent="0.3">
      <c r="A53" s="4" t="s">
        <v>83</v>
      </c>
      <c r="B53" s="48">
        <v>81140</v>
      </c>
      <c r="C53" s="4" t="s">
        <v>66</v>
      </c>
      <c r="D53" s="4" t="s">
        <v>102</v>
      </c>
      <c r="E53" s="4" t="s">
        <v>103</v>
      </c>
      <c r="F53" s="4" t="s">
        <v>60</v>
      </c>
      <c r="G53" s="4" t="s">
        <v>61</v>
      </c>
      <c r="H53" s="4" t="s">
        <v>104</v>
      </c>
      <c r="I53" s="9">
        <v>-2250</v>
      </c>
      <c r="J53" s="9">
        <v>-3030</v>
      </c>
      <c r="K53" s="9">
        <v>-3940</v>
      </c>
      <c r="L53" s="9">
        <v>-4380</v>
      </c>
      <c r="M53" s="9">
        <v>-4170</v>
      </c>
      <c r="N53" s="9">
        <v>-4830</v>
      </c>
      <c r="O53" s="9">
        <v>-3420</v>
      </c>
      <c r="P53" s="9">
        <v>-3150</v>
      </c>
      <c r="Q53" s="9">
        <v>-2550</v>
      </c>
      <c r="R53" s="9">
        <v>-3740</v>
      </c>
      <c r="S53" s="9">
        <v>-4650</v>
      </c>
      <c r="T53" s="9">
        <v>-3280</v>
      </c>
      <c r="U53" s="9">
        <v>-2580</v>
      </c>
      <c r="V53" s="9">
        <v>-4570</v>
      </c>
      <c r="W53" s="9">
        <v>-5220</v>
      </c>
      <c r="X53" s="9">
        <v>-4020</v>
      </c>
      <c r="Y53" s="9">
        <v>-4070</v>
      </c>
      <c r="Z53" s="9">
        <v>-3840</v>
      </c>
      <c r="AA53" s="9">
        <v>-2420</v>
      </c>
      <c r="AB53" s="9">
        <v>-2280</v>
      </c>
      <c r="AC53" s="9">
        <v>-2100</v>
      </c>
      <c r="AD53" s="9">
        <v>-3560</v>
      </c>
      <c r="AE53" s="9">
        <v>-3480</v>
      </c>
      <c r="AF53" s="9">
        <v>-3340</v>
      </c>
      <c r="AG53" s="9">
        <v>-2340</v>
      </c>
      <c r="AH53" s="9">
        <v>-2780</v>
      </c>
      <c r="AI53" s="9">
        <v>-3420</v>
      </c>
      <c r="AJ53" s="9">
        <v>-3100</v>
      </c>
      <c r="AK53" s="9">
        <v>-3240</v>
      </c>
      <c r="AL53" s="9">
        <v>-3420</v>
      </c>
      <c r="AM53" s="9">
        <v>-2400</v>
      </c>
      <c r="AN53" s="9">
        <v>-1710</v>
      </c>
      <c r="AO53" s="9">
        <v>-2010</v>
      </c>
      <c r="AP53" s="9">
        <v>-3220</v>
      </c>
      <c r="AQ53" s="9">
        <v>-4300</v>
      </c>
      <c r="AR53" s="9">
        <v>-2410</v>
      </c>
      <c r="AS53" s="9">
        <v>-2680</v>
      </c>
      <c r="AT53" s="9">
        <v>-4110</v>
      </c>
      <c r="AU53" s="9">
        <v>-4040</v>
      </c>
      <c r="AV53" s="9">
        <v>-1270</v>
      </c>
      <c r="AW53" s="9">
        <v>-240</v>
      </c>
      <c r="AX53" s="9">
        <v>-90</v>
      </c>
      <c r="AY53" s="10"/>
      <c r="AZ53" s="10"/>
      <c r="BA53" s="9">
        <v>-60</v>
      </c>
      <c r="BB53" s="8">
        <f t="shared" si="0"/>
        <v>-131710</v>
      </c>
      <c r="BC53" t="str">
        <f>VLOOKUP(D53,'lookup table'!$A$2:$D$57,4,FALSE)</f>
        <v>misc rev</v>
      </c>
      <c r="BD53" t="str">
        <f>VLOOKUP(B53,'lookup table'!$A$58:$C$72,3,FALSE)</f>
        <v>OR</v>
      </c>
    </row>
    <row r="54" spans="1:56" ht="23.25" thickBot="1" x14ac:dyDescent="0.3">
      <c r="A54" s="4" t="s">
        <v>83</v>
      </c>
      <c r="B54" s="48">
        <v>81140</v>
      </c>
      <c r="C54" s="4" t="s">
        <v>66</v>
      </c>
      <c r="D54" s="4" t="s">
        <v>108</v>
      </c>
      <c r="E54" s="4" t="s">
        <v>109</v>
      </c>
      <c r="F54" s="4" t="s">
        <v>60</v>
      </c>
      <c r="G54" s="4" t="s">
        <v>61</v>
      </c>
      <c r="H54" s="4" t="s">
        <v>110</v>
      </c>
      <c r="I54" s="7">
        <v>-270</v>
      </c>
      <c r="J54" s="7">
        <v>-90</v>
      </c>
      <c r="K54" s="7">
        <v>-30</v>
      </c>
      <c r="L54" s="7">
        <v>-60</v>
      </c>
      <c r="M54" s="7">
        <v>-90</v>
      </c>
      <c r="N54" s="7">
        <v>-90</v>
      </c>
      <c r="O54" s="7">
        <v>-60</v>
      </c>
      <c r="P54" s="7">
        <v>-120</v>
      </c>
      <c r="Q54" s="7">
        <v>-90</v>
      </c>
      <c r="R54" s="7">
        <v>-150</v>
      </c>
      <c r="S54" s="7">
        <v>-360</v>
      </c>
      <c r="T54" s="7">
        <v>-450</v>
      </c>
      <c r="U54" s="7">
        <v>-180</v>
      </c>
      <c r="V54" s="7">
        <v>-30</v>
      </c>
      <c r="W54" s="7">
        <v>-60</v>
      </c>
      <c r="X54" s="11"/>
      <c r="Y54" s="7">
        <v>-60</v>
      </c>
      <c r="Z54" s="7">
        <v>-150</v>
      </c>
      <c r="AA54" s="7">
        <v>-30</v>
      </c>
      <c r="AB54" s="7">
        <v>-30</v>
      </c>
      <c r="AC54" s="7">
        <v>-60</v>
      </c>
      <c r="AD54" s="7">
        <v>-120</v>
      </c>
      <c r="AE54" s="7">
        <v>-300</v>
      </c>
      <c r="AF54" s="7">
        <v>-480</v>
      </c>
      <c r="AG54" s="7">
        <v>-150</v>
      </c>
      <c r="AH54" s="7">
        <v>-30</v>
      </c>
      <c r="AI54" s="7">
        <v>-90</v>
      </c>
      <c r="AJ54" s="7">
        <v>-60</v>
      </c>
      <c r="AK54" s="11"/>
      <c r="AL54" s="7">
        <v>-30</v>
      </c>
      <c r="AM54" s="7">
        <v>-180</v>
      </c>
      <c r="AN54" s="11"/>
      <c r="AO54" s="7">
        <v>-60</v>
      </c>
      <c r="AP54" s="7">
        <v>-150</v>
      </c>
      <c r="AQ54" s="7">
        <v>-600</v>
      </c>
      <c r="AR54" s="7">
        <v>-360</v>
      </c>
      <c r="AS54" s="7">
        <v>-150</v>
      </c>
      <c r="AT54" s="7">
        <v>-30</v>
      </c>
      <c r="AU54" s="7">
        <v>-30</v>
      </c>
      <c r="AV54" s="7">
        <v>-90</v>
      </c>
      <c r="AW54" s="7">
        <v>-120</v>
      </c>
      <c r="AX54" s="11"/>
      <c r="AY54" s="7">
        <v>-90</v>
      </c>
      <c r="AZ54" s="7">
        <v>-30</v>
      </c>
      <c r="BA54" s="7">
        <v>-60</v>
      </c>
      <c r="BB54" s="8">
        <f t="shared" si="0"/>
        <v>-5670</v>
      </c>
      <c r="BC54" t="str">
        <f>VLOOKUP(D54,'lookup table'!$A$2:$D$57,4,FALSE)</f>
        <v>misc rev</v>
      </c>
      <c r="BD54" t="str">
        <f>VLOOKUP(B54,'lookup table'!$A$58:$C$72,3,FALSE)</f>
        <v>OR</v>
      </c>
    </row>
    <row r="55" spans="1:56" ht="23.25" thickBot="1" x14ac:dyDescent="0.3">
      <c r="A55" s="4" t="s">
        <v>83</v>
      </c>
      <c r="B55" s="48">
        <v>81140</v>
      </c>
      <c r="C55" s="4" t="s">
        <v>66</v>
      </c>
      <c r="D55" s="4" t="s">
        <v>111</v>
      </c>
      <c r="E55" s="4" t="s">
        <v>112</v>
      </c>
      <c r="F55" s="4" t="s">
        <v>60</v>
      </c>
      <c r="G55" s="4" t="s">
        <v>61</v>
      </c>
      <c r="H55" s="4" t="s">
        <v>113</v>
      </c>
      <c r="I55" s="9">
        <v>-3000</v>
      </c>
      <c r="J55" s="9">
        <v>-6400</v>
      </c>
      <c r="K55" s="9">
        <v>-8300</v>
      </c>
      <c r="L55" s="9">
        <v>-6100</v>
      </c>
      <c r="M55" s="9">
        <v>-6300</v>
      </c>
      <c r="N55" s="9">
        <v>-4700</v>
      </c>
      <c r="O55" s="9">
        <v>-2300</v>
      </c>
      <c r="P55" s="9">
        <v>-2500</v>
      </c>
      <c r="Q55" s="9">
        <v>-1600</v>
      </c>
      <c r="R55" s="9">
        <v>-3400</v>
      </c>
      <c r="S55" s="9">
        <v>-3100</v>
      </c>
      <c r="T55" s="9">
        <v>-3500</v>
      </c>
      <c r="U55" s="9">
        <v>-3500</v>
      </c>
      <c r="V55" s="9">
        <v>-4900</v>
      </c>
      <c r="W55" s="9">
        <v>-8200</v>
      </c>
      <c r="X55" s="9">
        <v>-4600</v>
      </c>
      <c r="Y55" s="9">
        <v>-3900</v>
      </c>
      <c r="Z55" s="9">
        <v>-3500</v>
      </c>
      <c r="AA55" s="9">
        <v>-1900</v>
      </c>
      <c r="AB55" s="9">
        <v>-1900</v>
      </c>
      <c r="AC55" s="9">
        <v>-1900</v>
      </c>
      <c r="AD55" s="9">
        <v>-2400</v>
      </c>
      <c r="AE55" s="9">
        <v>-1800</v>
      </c>
      <c r="AF55" s="9">
        <v>-3100</v>
      </c>
      <c r="AG55" s="9">
        <v>-2900</v>
      </c>
      <c r="AH55" s="9">
        <v>-3700</v>
      </c>
      <c r="AI55" s="9">
        <v>-6100</v>
      </c>
      <c r="AJ55" s="9">
        <v>-5100</v>
      </c>
      <c r="AK55" s="9">
        <v>-5500</v>
      </c>
      <c r="AL55" s="9">
        <v>-3200</v>
      </c>
      <c r="AM55" s="9">
        <v>-2500</v>
      </c>
      <c r="AN55" s="9">
        <v>-1200</v>
      </c>
      <c r="AO55" s="9">
        <v>-1400</v>
      </c>
      <c r="AP55" s="9">
        <v>-2400</v>
      </c>
      <c r="AQ55" s="9">
        <v>-2400</v>
      </c>
      <c r="AR55" s="9">
        <v>-3400</v>
      </c>
      <c r="AS55" s="9">
        <v>-4600</v>
      </c>
      <c r="AT55" s="9">
        <v>-7100</v>
      </c>
      <c r="AU55" s="9">
        <v>-6600</v>
      </c>
      <c r="AV55" s="9">
        <v>-700</v>
      </c>
      <c r="AW55" s="9">
        <v>-100</v>
      </c>
      <c r="AX55" s="10"/>
      <c r="AY55" s="10"/>
      <c r="AZ55" s="10"/>
      <c r="BA55" s="10"/>
      <c r="BB55" s="8">
        <f t="shared" si="0"/>
        <v>-151700</v>
      </c>
      <c r="BC55" t="str">
        <f>VLOOKUP(D55,'lookup table'!$A$2:$D$57,4,FALSE)</f>
        <v>misc rev</v>
      </c>
      <c r="BD55" t="str">
        <f>VLOOKUP(B55,'lookup table'!$A$58:$C$72,3,FALSE)</f>
        <v>OR</v>
      </c>
    </row>
    <row r="56" spans="1:56" ht="23.25" thickBot="1" x14ac:dyDescent="0.3">
      <c r="A56" s="4" t="s">
        <v>83</v>
      </c>
      <c r="B56" s="48">
        <v>81140</v>
      </c>
      <c r="C56" s="4" t="s">
        <v>66</v>
      </c>
      <c r="D56" s="4" t="s">
        <v>114</v>
      </c>
      <c r="E56" s="4" t="s">
        <v>115</v>
      </c>
      <c r="F56" s="4" t="s">
        <v>60</v>
      </c>
      <c r="G56" s="4" t="s">
        <v>61</v>
      </c>
      <c r="H56" s="4" t="s">
        <v>116</v>
      </c>
      <c r="I56" s="7">
        <v>-300</v>
      </c>
      <c r="J56" s="7">
        <v>-200</v>
      </c>
      <c r="K56" s="7">
        <v>-200</v>
      </c>
      <c r="L56" s="7">
        <v>-200</v>
      </c>
      <c r="M56" s="7">
        <v>-200</v>
      </c>
      <c r="N56" s="7">
        <v>-200</v>
      </c>
      <c r="O56" s="7">
        <v>-300</v>
      </c>
      <c r="P56" s="7">
        <v>-300</v>
      </c>
      <c r="Q56" s="11"/>
      <c r="R56" s="7">
        <v>-100</v>
      </c>
      <c r="S56" s="7">
        <v>-100</v>
      </c>
      <c r="T56" s="7">
        <v>-200</v>
      </c>
      <c r="U56" s="7">
        <v>-200</v>
      </c>
      <c r="V56" s="7">
        <v>-100</v>
      </c>
      <c r="W56" s="7">
        <v>-400</v>
      </c>
      <c r="X56" s="7">
        <v>-300</v>
      </c>
      <c r="Y56" s="7">
        <v>-200</v>
      </c>
      <c r="Z56" s="7">
        <v>-200</v>
      </c>
      <c r="AA56" s="11"/>
      <c r="AB56" s="7">
        <v>-100</v>
      </c>
      <c r="AC56" s="11"/>
      <c r="AD56" s="7">
        <v>-100</v>
      </c>
      <c r="AE56" s="7">
        <v>-100</v>
      </c>
      <c r="AF56" s="7">
        <v>-200</v>
      </c>
      <c r="AG56" s="7">
        <v>-300</v>
      </c>
      <c r="AH56" s="7">
        <v>-100</v>
      </c>
      <c r="AI56" s="7">
        <v>-200</v>
      </c>
      <c r="AJ56" s="7">
        <v>-400</v>
      </c>
      <c r="AK56" s="7">
        <v>-200</v>
      </c>
      <c r="AL56" s="7">
        <v>-500</v>
      </c>
      <c r="AM56" s="7">
        <v>-200</v>
      </c>
      <c r="AN56" s="7">
        <v>-100</v>
      </c>
      <c r="AO56" s="11"/>
      <c r="AP56" s="11"/>
      <c r="AQ56" s="7">
        <v>-400</v>
      </c>
      <c r="AR56" s="7">
        <v>-100</v>
      </c>
      <c r="AS56" s="7">
        <v>-200</v>
      </c>
      <c r="AT56" s="7">
        <v>-500</v>
      </c>
      <c r="AU56" s="7">
        <v>-400</v>
      </c>
      <c r="AV56" s="11"/>
      <c r="AW56" s="11"/>
      <c r="AX56" s="11"/>
      <c r="AY56" s="11"/>
      <c r="AZ56" s="11"/>
      <c r="BA56" s="11"/>
      <c r="BB56" s="8">
        <f t="shared" si="0"/>
        <v>-7800</v>
      </c>
      <c r="BC56" t="str">
        <f>VLOOKUP(D56,'lookup table'!$A$2:$D$57,4,FALSE)</f>
        <v>misc rev</v>
      </c>
      <c r="BD56" t="str">
        <f>VLOOKUP(B56,'lookup table'!$A$58:$C$72,3,FALSE)</f>
        <v>OR</v>
      </c>
    </row>
    <row r="57" spans="1:56" ht="23.25" thickBot="1" x14ac:dyDescent="0.3">
      <c r="A57" s="4" t="s">
        <v>83</v>
      </c>
      <c r="B57" s="48">
        <v>81140</v>
      </c>
      <c r="C57" s="4" t="s">
        <v>66</v>
      </c>
      <c r="D57" s="4" t="s">
        <v>117</v>
      </c>
      <c r="E57" s="4" t="s">
        <v>118</v>
      </c>
      <c r="F57" s="4" t="s">
        <v>60</v>
      </c>
      <c r="G57" s="4" t="s">
        <v>61</v>
      </c>
      <c r="H57" s="4" t="s">
        <v>119</v>
      </c>
      <c r="I57" s="9">
        <v>-1350</v>
      </c>
      <c r="J57" s="9">
        <v>-1335</v>
      </c>
      <c r="K57" s="9">
        <v>-1365</v>
      </c>
      <c r="L57" s="9">
        <v>-1425</v>
      </c>
      <c r="M57" s="9">
        <v>-1425</v>
      </c>
      <c r="N57" s="9">
        <v>-1320</v>
      </c>
      <c r="O57" s="9">
        <v>-1290</v>
      </c>
      <c r="P57" s="9">
        <v>-1140</v>
      </c>
      <c r="Q57" s="9">
        <v>-840</v>
      </c>
      <c r="R57" s="9">
        <v>-1365</v>
      </c>
      <c r="S57" s="9">
        <v>-1140</v>
      </c>
      <c r="T57" s="9">
        <v>-1245</v>
      </c>
      <c r="U57" s="9">
        <v>-1605</v>
      </c>
      <c r="V57" s="9">
        <v>-1845</v>
      </c>
      <c r="W57" s="9">
        <v>-1740</v>
      </c>
      <c r="X57" s="9">
        <v>-1395</v>
      </c>
      <c r="Y57" s="9">
        <v>-1560</v>
      </c>
      <c r="Z57" s="9">
        <v>-1545</v>
      </c>
      <c r="AA57" s="9">
        <v>-1365</v>
      </c>
      <c r="AB57" s="9">
        <v>-975</v>
      </c>
      <c r="AC57" s="9">
        <v>-1215</v>
      </c>
      <c r="AD57" s="9">
        <v>-1245</v>
      </c>
      <c r="AE57" s="9">
        <v>-1245</v>
      </c>
      <c r="AF57" s="9">
        <v>-1215</v>
      </c>
      <c r="AG57" s="9">
        <v>-1350</v>
      </c>
      <c r="AH57" s="9">
        <v>-1980</v>
      </c>
      <c r="AI57" s="9">
        <v>-1830</v>
      </c>
      <c r="AJ57" s="9">
        <v>-1485</v>
      </c>
      <c r="AK57" s="9">
        <v>-1290</v>
      </c>
      <c r="AL57" s="9">
        <v>-1320</v>
      </c>
      <c r="AM57" s="9">
        <v>-1350</v>
      </c>
      <c r="AN57" s="9">
        <v>-1035</v>
      </c>
      <c r="AO57" s="9">
        <v>-1350</v>
      </c>
      <c r="AP57" s="9">
        <v>-1155</v>
      </c>
      <c r="AQ57" s="9">
        <v>-1230</v>
      </c>
      <c r="AR57" s="9">
        <v>-1335</v>
      </c>
      <c r="AS57" s="9">
        <v>-1995</v>
      </c>
      <c r="AT57" s="9">
        <v>-2205</v>
      </c>
      <c r="AU57" s="9">
        <v>-1695</v>
      </c>
      <c r="AV57" s="9">
        <v>-1575</v>
      </c>
      <c r="AW57" s="9">
        <v>-1170</v>
      </c>
      <c r="AX57" s="9">
        <v>-1035</v>
      </c>
      <c r="AY57" s="9">
        <v>-1095</v>
      </c>
      <c r="AZ57" s="9">
        <v>-975</v>
      </c>
      <c r="BA57" s="9">
        <v>-960</v>
      </c>
      <c r="BB57" s="8">
        <f t="shared" si="0"/>
        <v>-61605</v>
      </c>
      <c r="BC57" t="str">
        <f>VLOOKUP(D57,'lookup table'!$A$2:$D$57,4,FALSE)</f>
        <v>misc rev</v>
      </c>
      <c r="BD57" t="str">
        <f>VLOOKUP(B57,'lookup table'!$A$58:$C$72,3,FALSE)</f>
        <v>OR</v>
      </c>
    </row>
    <row r="58" spans="1:56" ht="23.25" thickBot="1" x14ac:dyDescent="0.3">
      <c r="A58" s="4" t="s">
        <v>83</v>
      </c>
      <c r="B58" s="48">
        <v>81140</v>
      </c>
      <c r="C58" s="4" t="s">
        <v>66</v>
      </c>
      <c r="D58" s="4" t="s">
        <v>120</v>
      </c>
      <c r="E58" s="4" t="s">
        <v>121</v>
      </c>
      <c r="F58" s="4" t="s">
        <v>60</v>
      </c>
      <c r="G58" s="4" t="s">
        <v>61</v>
      </c>
      <c r="H58" s="4" t="s">
        <v>122</v>
      </c>
      <c r="I58" s="7">
        <v>-229</v>
      </c>
      <c r="J58" s="7">
        <v>-234</v>
      </c>
      <c r="K58" s="7">
        <v>-230</v>
      </c>
      <c r="L58" s="7">
        <v>-230</v>
      </c>
      <c r="M58" s="7">
        <v>-229</v>
      </c>
      <c r="N58" s="7">
        <v>-229</v>
      </c>
      <c r="O58" s="7">
        <v>-229</v>
      </c>
      <c r="P58" s="7">
        <v>-228</v>
      </c>
      <c r="Q58" s="7">
        <v>-228</v>
      </c>
      <c r="R58" s="7">
        <v>-238</v>
      </c>
      <c r="S58" s="7">
        <v>-240</v>
      </c>
      <c r="T58" s="7">
        <v>-232</v>
      </c>
      <c r="U58" s="7">
        <v>-238</v>
      </c>
      <c r="V58" s="7">
        <v>-233</v>
      </c>
      <c r="W58" s="7">
        <v>-232</v>
      </c>
      <c r="X58" s="7">
        <v>-232</v>
      </c>
      <c r="Y58" s="7">
        <v>-242</v>
      </c>
      <c r="Z58" s="7">
        <v>-248</v>
      </c>
      <c r="AA58" s="7">
        <v>-232</v>
      </c>
      <c r="AB58" s="7">
        <v>-232</v>
      </c>
      <c r="AC58" s="7">
        <v>-232</v>
      </c>
      <c r="AD58" s="7">
        <v>-232</v>
      </c>
      <c r="AE58" s="7">
        <v>-232</v>
      </c>
      <c r="AF58" s="7">
        <v>-230</v>
      </c>
      <c r="AG58" s="7">
        <v>-229</v>
      </c>
      <c r="AH58" s="7">
        <v>-230</v>
      </c>
      <c r="AI58" s="7">
        <v>-343</v>
      </c>
      <c r="AJ58" s="7">
        <v>-237</v>
      </c>
      <c r="AK58" s="7">
        <v>-253</v>
      </c>
      <c r="AL58" s="7">
        <v>-243</v>
      </c>
      <c r="AM58" s="7">
        <v>-246</v>
      </c>
      <c r="AN58" s="7">
        <v>-241</v>
      </c>
      <c r="AO58" s="7">
        <v>-241</v>
      </c>
      <c r="AP58" s="7">
        <v>-247</v>
      </c>
      <c r="AQ58" s="7">
        <v>-243</v>
      </c>
      <c r="AR58" s="7">
        <v>-351</v>
      </c>
      <c r="AS58" s="7">
        <v>-256</v>
      </c>
      <c r="AT58" s="7">
        <v>-274</v>
      </c>
      <c r="AU58" s="7">
        <v>-262</v>
      </c>
      <c r="AV58" s="7">
        <v>-266</v>
      </c>
      <c r="AW58" s="7">
        <v>-259</v>
      </c>
      <c r="AX58" s="7">
        <v>-265</v>
      </c>
      <c r="AY58" s="7">
        <v>-259</v>
      </c>
      <c r="AZ58" s="7">
        <v>-259</v>
      </c>
      <c r="BA58" s="7">
        <v>-257</v>
      </c>
      <c r="BB58" s="8">
        <f t="shared" si="0"/>
        <v>-11052</v>
      </c>
      <c r="BC58" t="str">
        <f>VLOOKUP(D58,'lookup table'!$A$2:$D$57,4,FALSE)</f>
        <v>misc rev</v>
      </c>
      <c r="BD58" t="str">
        <f>VLOOKUP(B58,'lookup table'!$A$58:$C$72,3,FALSE)</f>
        <v>OR</v>
      </c>
    </row>
    <row r="59" spans="1:56" ht="23.25" thickBot="1" x14ac:dyDescent="0.3">
      <c r="A59" s="4" t="s">
        <v>83</v>
      </c>
      <c r="B59" s="48">
        <v>81150</v>
      </c>
      <c r="C59" s="4" t="s">
        <v>68</v>
      </c>
      <c r="D59" s="4" t="s">
        <v>90</v>
      </c>
      <c r="E59" s="4" t="s">
        <v>91</v>
      </c>
      <c r="F59" s="4" t="s">
        <v>60</v>
      </c>
      <c r="G59" s="4" t="s">
        <v>61</v>
      </c>
      <c r="H59" s="4" t="s">
        <v>92</v>
      </c>
      <c r="I59" s="9">
        <v>-167.5</v>
      </c>
      <c r="J59" s="9">
        <v>-232.5</v>
      </c>
      <c r="K59" s="9">
        <v>-230</v>
      </c>
      <c r="L59" s="9">
        <v>-172.5</v>
      </c>
      <c r="M59" s="9">
        <v>-152.5</v>
      </c>
      <c r="N59" s="9">
        <v>-170</v>
      </c>
      <c r="O59" s="9">
        <v>-142.5</v>
      </c>
      <c r="P59" s="9">
        <v>-115</v>
      </c>
      <c r="Q59" s="9">
        <v>-100</v>
      </c>
      <c r="R59" s="9">
        <v>-95</v>
      </c>
      <c r="S59" s="9">
        <v>-122.5</v>
      </c>
      <c r="T59" s="9">
        <v>-125</v>
      </c>
      <c r="U59" s="9">
        <v>-175</v>
      </c>
      <c r="V59" s="9">
        <v>-210</v>
      </c>
      <c r="W59" s="9">
        <v>-220</v>
      </c>
      <c r="X59" s="9">
        <v>-145</v>
      </c>
      <c r="Y59" s="9">
        <v>-155</v>
      </c>
      <c r="Z59" s="9">
        <v>-157.5</v>
      </c>
      <c r="AA59" s="9">
        <v>-92.5</v>
      </c>
      <c r="AB59" s="9">
        <v>-102.5</v>
      </c>
      <c r="AC59" s="9">
        <v>-87.5</v>
      </c>
      <c r="AD59" s="9">
        <v>-80</v>
      </c>
      <c r="AE59" s="9">
        <v>-102.5</v>
      </c>
      <c r="AF59" s="9">
        <v>-105</v>
      </c>
      <c r="AG59" s="9">
        <v>-117.5</v>
      </c>
      <c r="AH59" s="9">
        <v>-152.5</v>
      </c>
      <c r="AI59" s="9">
        <v>-165</v>
      </c>
      <c r="AJ59" s="9">
        <v>-135</v>
      </c>
      <c r="AK59" s="9">
        <v>-140</v>
      </c>
      <c r="AL59" s="9">
        <v>-102.5</v>
      </c>
      <c r="AM59" s="9">
        <v>-102.5</v>
      </c>
      <c r="AN59" s="9">
        <v>-57.5</v>
      </c>
      <c r="AO59" s="9">
        <v>-85</v>
      </c>
      <c r="AP59" s="9">
        <v>-82.5</v>
      </c>
      <c r="AQ59" s="9">
        <v>-85</v>
      </c>
      <c r="AR59" s="9">
        <v>-92.5</v>
      </c>
      <c r="AS59" s="9">
        <v>-135</v>
      </c>
      <c r="AT59" s="9">
        <v>-135</v>
      </c>
      <c r="AU59" s="9">
        <v>-107.5</v>
      </c>
      <c r="AV59" s="9">
        <v>-57.5</v>
      </c>
      <c r="AW59" s="9">
        <v>-45</v>
      </c>
      <c r="AX59" s="9">
        <v>-40</v>
      </c>
      <c r="AY59" s="9">
        <v>-57.5</v>
      </c>
      <c r="AZ59" s="9">
        <v>-50</v>
      </c>
      <c r="BA59" s="9">
        <v>-42.5</v>
      </c>
      <c r="BB59" s="8">
        <f t="shared" si="0"/>
        <v>-5445</v>
      </c>
      <c r="BC59" t="str">
        <f>VLOOKUP(D59,'lookup table'!$A$2:$D$57,4,FALSE)</f>
        <v>misc rev</v>
      </c>
      <c r="BD59" t="str">
        <f>VLOOKUP(B59,'lookup table'!$A$58:$C$72,3,FALSE)</f>
        <v>OR</v>
      </c>
    </row>
    <row r="60" spans="1:56" ht="23.25" thickBot="1" x14ac:dyDescent="0.3">
      <c r="A60" s="4" t="s">
        <v>83</v>
      </c>
      <c r="B60" s="48">
        <v>81150</v>
      </c>
      <c r="C60" s="4" t="s">
        <v>68</v>
      </c>
      <c r="D60" s="4" t="s">
        <v>93</v>
      </c>
      <c r="E60" s="4" t="s">
        <v>94</v>
      </c>
      <c r="F60" s="4" t="s">
        <v>60</v>
      </c>
      <c r="G60" s="4" t="s">
        <v>61</v>
      </c>
      <c r="H60" s="4" t="s">
        <v>95</v>
      </c>
      <c r="I60" s="7">
        <v>-800</v>
      </c>
      <c r="J60" s="7">
        <v>-2080</v>
      </c>
      <c r="K60" s="7">
        <v>-2640</v>
      </c>
      <c r="L60" s="7">
        <v>-2500</v>
      </c>
      <c r="M60" s="7">
        <v>-1920</v>
      </c>
      <c r="N60" s="7">
        <v>-2460</v>
      </c>
      <c r="O60" s="7">
        <v>-1800</v>
      </c>
      <c r="P60" s="7">
        <v>-1640</v>
      </c>
      <c r="Q60" s="7">
        <v>-960</v>
      </c>
      <c r="R60" s="7">
        <v>-880</v>
      </c>
      <c r="S60" s="7">
        <v>-940</v>
      </c>
      <c r="T60" s="7">
        <v>-1500</v>
      </c>
      <c r="U60" s="7">
        <v>-2060</v>
      </c>
      <c r="V60" s="7">
        <v>-2480</v>
      </c>
      <c r="W60" s="7">
        <v>-2340</v>
      </c>
      <c r="X60" s="7">
        <v>-2220</v>
      </c>
      <c r="Y60" s="7">
        <v>-2460</v>
      </c>
      <c r="Z60" s="7">
        <v>-2420</v>
      </c>
      <c r="AA60" s="7">
        <v>-1560</v>
      </c>
      <c r="AB60" s="7">
        <v>-1280</v>
      </c>
      <c r="AC60" s="7">
        <v>-960</v>
      </c>
      <c r="AD60" s="7">
        <v>-900</v>
      </c>
      <c r="AE60" s="7">
        <v>-800</v>
      </c>
      <c r="AF60" s="7">
        <v>-1220</v>
      </c>
      <c r="AG60" s="7">
        <v>-2000</v>
      </c>
      <c r="AH60" s="7">
        <v>-1840</v>
      </c>
      <c r="AI60" s="7">
        <v>-2140</v>
      </c>
      <c r="AJ60" s="7">
        <v>-1540</v>
      </c>
      <c r="AK60" s="7">
        <v>-2380</v>
      </c>
      <c r="AL60" s="7">
        <v>-2180</v>
      </c>
      <c r="AM60" s="7">
        <v>-1340</v>
      </c>
      <c r="AN60" s="7">
        <v>-1100</v>
      </c>
      <c r="AO60" s="7">
        <v>-1220</v>
      </c>
      <c r="AP60" s="7">
        <v>-700</v>
      </c>
      <c r="AQ60" s="7">
        <v>-720</v>
      </c>
      <c r="AR60" s="7">
        <v>-1360</v>
      </c>
      <c r="AS60" s="7">
        <v>-2240</v>
      </c>
      <c r="AT60" s="7">
        <v>-1660</v>
      </c>
      <c r="AU60" s="7">
        <v>-1780</v>
      </c>
      <c r="AV60" s="11"/>
      <c r="AW60" s="11"/>
      <c r="AX60" s="11"/>
      <c r="AY60" s="11"/>
      <c r="AZ60" s="11"/>
      <c r="BA60" s="11"/>
      <c r="BB60" s="8">
        <f t="shared" si="0"/>
        <v>-65020</v>
      </c>
      <c r="BC60" t="str">
        <f>VLOOKUP(D60,'lookup table'!$A$2:$D$57,4,FALSE)</f>
        <v>misc rev</v>
      </c>
      <c r="BD60" t="str">
        <f>VLOOKUP(B60,'lookup table'!$A$58:$C$72,3,FALSE)</f>
        <v>OR</v>
      </c>
    </row>
    <row r="61" spans="1:56" ht="23.25" thickBot="1" x14ac:dyDescent="0.3">
      <c r="A61" s="4" t="s">
        <v>83</v>
      </c>
      <c r="B61" s="48">
        <v>81150</v>
      </c>
      <c r="C61" s="4" t="s">
        <v>68</v>
      </c>
      <c r="D61" s="4" t="s">
        <v>96</v>
      </c>
      <c r="E61" s="4" t="s">
        <v>97</v>
      </c>
      <c r="F61" s="4" t="s">
        <v>60</v>
      </c>
      <c r="G61" s="4" t="s">
        <v>61</v>
      </c>
      <c r="H61" s="4" t="s">
        <v>98</v>
      </c>
      <c r="I61" s="10"/>
      <c r="J61" s="10"/>
      <c r="K61" s="10"/>
      <c r="L61" s="10"/>
      <c r="M61" s="10"/>
      <c r="N61" s="10"/>
      <c r="O61" s="10"/>
      <c r="P61" s="9">
        <v>-467.97</v>
      </c>
      <c r="Q61" s="10"/>
      <c r="R61" s="9">
        <v>-384.75</v>
      </c>
      <c r="S61" s="10"/>
      <c r="T61" s="10"/>
      <c r="U61" s="10"/>
      <c r="V61" s="9">
        <v>-1045.23</v>
      </c>
      <c r="W61" s="10"/>
      <c r="X61" s="10"/>
      <c r="Y61" s="10"/>
      <c r="Z61" s="10"/>
      <c r="AA61" s="10"/>
      <c r="AB61" s="10"/>
      <c r="AC61" s="10"/>
      <c r="AD61" s="9">
        <v>-1274.1400000000001</v>
      </c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9">
        <v>-637.74</v>
      </c>
      <c r="AS61" s="10"/>
      <c r="AT61" s="10"/>
      <c r="AU61" s="10"/>
      <c r="AV61" s="10"/>
      <c r="AW61" s="10"/>
      <c r="AX61" s="10"/>
      <c r="AY61" s="10"/>
      <c r="AZ61" s="10"/>
      <c r="BA61" s="10"/>
      <c r="BB61" s="8">
        <f t="shared" si="0"/>
        <v>-3809.83</v>
      </c>
      <c r="BC61" t="str">
        <f>VLOOKUP(D61,'lookup table'!$A$2:$D$57,4,FALSE)</f>
        <v>misc rev</v>
      </c>
      <c r="BD61" t="str">
        <f>VLOOKUP(B61,'lookup table'!$A$58:$C$72,3,FALSE)</f>
        <v>OR</v>
      </c>
    </row>
    <row r="62" spans="1:56" ht="23.25" thickBot="1" x14ac:dyDescent="0.3">
      <c r="A62" s="4" t="s">
        <v>83</v>
      </c>
      <c r="B62" s="48">
        <v>81150</v>
      </c>
      <c r="C62" s="4" t="s">
        <v>68</v>
      </c>
      <c r="D62" s="4" t="s">
        <v>99</v>
      </c>
      <c r="E62" s="4" t="s">
        <v>100</v>
      </c>
      <c r="F62" s="4" t="s">
        <v>60</v>
      </c>
      <c r="G62" s="4" t="s">
        <v>61</v>
      </c>
      <c r="H62" s="4" t="s">
        <v>101</v>
      </c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7">
        <v>-130</v>
      </c>
      <c r="Z62" s="11"/>
      <c r="AA62" s="11"/>
      <c r="AB62" s="11"/>
      <c r="AC62" s="11"/>
      <c r="AD62" s="11"/>
      <c r="AE62" s="7">
        <v>-80</v>
      </c>
      <c r="AF62" s="11"/>
      <c r="AG62" s="11"/>
      <c r="AH62" s="11"/>
      <c r="AI62" s="11"/>
      <c r="AJ62" s="7">
        <v>-80</v>
      </c>
      <c r="AK62" s="7">
        <v>-80</v>
      </c>
      <c r="AL62" s="11"/>
      <c r="AM62" s="11"/>
      <c r="AN62" s="11"/>
      <c r="AO62" s="11"/>
      <c r="AP62" s="11"/>
      <c r="AQ62" s="11"/>
      <c r="AR62" s="7">
        <v>-160</v>
      </c>
      <c r="AS62" s="11"/>
      <c r="AT62" s="11"/>
      <c r="AU62" s="11"/>
      <c r="AV62" s="11"/>
      <c r="AW62" s="11"/>
      <c r="AX62" s="11"/>
      <c r="AY62" s="11"/>
      <c r="AZ62" s="11"/>
      <c r="BA62" s="11"/>
      <c r="BB62" s="8">
        <f t="shared" si="0"/>
        <v>-530</v>
      </c>
      <c r="BC62" t="str">
        <f>VLOOKUP(D62,'lookup table'!$A$2:$D$57,4,FALSE)</f>
        <v>misc rev</v>
      </c>
      <c r="BD62" t="str">
        <f>VLOOKUP(B62,'lookup table'!$A$58:$C$72,3,FALSE)</f>
        <v>OR</v>
      </c>
    </row>
    <row r="63" spans="1:56" ht="23.25" thickBot="1" x14ac:dyDescent="0.3">
      <c r="A63" s="4" t="s">
        <v>83</v>
      </c>
      <c r="B63" s="48">
        <v>81150</v>
      </c>
      <c r="C63" s="4" t="s">
        <v>68</v>
      </c>
      <c r="D63" s="4" t="s">
        <v>102</v>
      </c>
      <c r="E63" s="4" t="s">
        <v>103</v>
      </c>
      <c r="F63" s="4" t="s">
        <v>60</v>
      </c>
      <c r="G63" s="4" t="s">
        <v>61</v>
      </c>
      <c r="H63" s="4" t="s">
        <v>104</v>
      </c>
      <c r="I63" s="9">
        <v>-510</v>
      </c>
      <c r="J63" s="9">
        <v>-870</v>
      </c>
      <c r="K63" s="9">
        <v>-1560</v>
      </c>
      <c r="L63" s="9">
        <v>-1320</v>
      </c>
      <c r="M63" s="9">
        <v>-1320</v>
      </c>
      <c r="N63" s="9">
        <v>-1410</v>
      </c>
      <c r="O63" s="9">
        <v>-840</v>
      </c>
      <c r="P63" s="9">
        <v>-570</v>
      </c>
      <c r="Q63" s="9">
        <v>-930</v>
      </c>
      <c r="R63" s="9">
        <v>-1470</v>
      </c>
      <c r="S63" s="9">
        <v>-1390</v>
      </c>
      <c r="T63" s="9">
        <v>-1350</v>
      </c>
      <c r="U63" s="9">
        <v>-1420</v>
      </c>
      <c r="V63" s="9">
        <v>-1200</v>
      </c>
      <c r="W63" s="9">
        <v>-1880</v>
      </c>
      <c r="X63" s="9">
        <v>-1230</v>
      </c>
      <c r="Y63" s="9">
        <v>-1390</v>
      </c>
      <c r="Z63" s="9">
        <v>-1410</v>
      </c>
      <c r="AA63" s="9">
        <v>-930</v>
      </c>
      <c r="AB63" s="9">
        <v>-700</v>
      </c>
      <c r="AC63" s="9">
        <v>-570</v>
      </c>
      <c r="AD63" s="9">
        <v>-1230</v>
      </c>
      <c r="AE63" s="9">
        <v>-1210</v>
      </c>
      <c r="AF63" s="9">
        <v>-810</v>
      </c>
      <c r="AG63" s="9">
        <v>-990</v>
      </c>
      <c r="AH63" s="9">
        <v>-970</v>
      </c>
      <c r="AI63" s="9">
        <v>-1270</v>
      </c>
      <c r="AJ63" s="9">
        <v>-1080</v>
      </c>
      <c r="AK63" s="9">
        <v>-1180</v>
      </c>
      <c r="AL63" s="9">
        <v>-1110</v>
      </c>
      <c r="AM63" s="9">
        <v>-600</v>
      </c>
      <c r="AN63" s="9">
        <v>-270</v>
      </c>
      <c r="AO63" s="9">
        <v>-570</v>
      </c>
      <c r="AP63" s="9">
        <v>-1260</v>
      </c>
      <c r="AQ63" s="9">
        <v>-730</v>
      </c>
      <c r="AR63" s="9">
        <v>-990</v>
      </c>
      <c r="AS63" s="9">
        <v>-1020</v>
      </c>
      <c r="AT63" s="9">
        <v>-1030</v>
      </c>
      <c r="AU63" s="9">
        <v>-1140</v>
      </c>
      <c r="AV63" s="9">
        <v>-180</v>
      </c>
      <c r="AW63" s="9">
        <v>-60</v>
      </c>
      <c r="AX63" s="9">
        <v>-30</v>
      </c>
      <c r="AY63" s="9">
        <v>-60</v>
      </c>
      <c r="AZ63" s="10"/>
      <c r="BA63" s="10"/>
      <c r="BB63" s="8">
        <f t="shared" si="0"/>
        <v>-42060</v>
      </c>
      <c r="BC63" t="str">
        <f>VLOOKUP(D63,'lookup table'!$A$2:$D$57,4,FALSE)</f>
        <v>misc rev</v>
      </c>
      <c r="BD63" t="str">
        <f>VLOOKUP(B63,'lookup table'!$A$58:$C$72,3,FALSE)</f>
        <v>OR</v>
      </c>
    </row>
    <row r="64" spans="1:56" ht="23.25" thickBot="1" x14ac:dyDescent="0.3">
      <c r="A64" s="4" t="s">
        <v>83</v>
      </c>
      <c r="B64" s="48">
        <v>81150</v>
      </c>
      <c r="C64" s="4" t="s">
        <v>68</v>
      </c>
      <c r="D64" s="4" t="s">
        <v>105</v>
      </c>
      <c r="E64" s="4" t="s">
        <v>106</v>
      </c>
      <c r="F64" s="4" t="s">
        <v>60</v>
      </c>
      <c r="G64" s="4" t="s">
        <v>61</v>
      </c>
      <c r="H64" s="4" t="s">
        <v>107</v>
      </c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7">
        <v>-80</v>
      </c>
      <c r="V64" s="11"/>
      <c r="W64" s="11"/>
      <c r="X64" s="11"/>
      <c r="Y64" s="11"/>
      <c r="Z64" s="7">
        <v>-80</v>
      </c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8">
        <f t="shared" si="0"/>
        <v>-160</v>
      </c>
      <c r="BC64" t="str">
        <f>VLOOKUP(D64,'lookup table'!$A$2:$D$57,4,FALSE)</f>
        <v>misc rev</v>
      </c>
      <c r="BD64" t="str">
        <f>VLOOKUP(B64,'lookup table'!$A$58:$C$72,3,FALSE)</f>
        <v>OR</v>
      </c>
    </row>
    <row r="65" spans="1:56" ht="23.25" thickBot="1" x14ac:dyDescent="0.3">
      <c r="A65" s="4" t="s">
        <v>83</v>
      </c>
      <c r="B65" s="48">
        <v>81150</v>
      </c>
      <c r="C65" s="4" t="s">
        <v>68</v>
      </c>
      <c r="D65" s="4" t="s">
        <v>108</v>
      </c>
      <c r="E65" s="4" t="s">
        <v>109</v>
      </c>
      <c r="F65" s="4" t="s">
        <v>60</v>
      </c>
      <c r="G65" s="4" t="s">
        <v>61</v>
      </c>
      <c r="H65" s="4" t="s">
        <v>110</v>
      </c>
      <c r="I65" s="9">
        <v>-30</v>
      </c>
      <c r="J65" s="9">
        <v>-30</v>
      </c>
      <c r="K65" s="10"/>
      <c r="L65" s="9">
        <v>-30</v>
      </c>
      <c r="M65" s="9">
        <v>-30</v>
      </c>
      <c r="N65" s="9">
        <v>-90</v>
      </c>
      <c r="O65" s="9">
        <v>-30</v>
      </c>
      <c r="P65" s="9">
        <v>-30</v>
      </c>
      <c r="Q65" s="9">
        <v>-30</v>
      </c>
      <c r="R65" s="9">
        <v>-150</v>
      </c>
      <c r="S65" s="9">
        <v>-270</v>
      </c>
      <c r="T65" s="9">
        <v>-90</v>
      </c>
      <c r="U65" s="9">
        <v>-60</v>
      </c>
      <c r="V65" s="10"/>
      <c r="W65" s="9">
        <v>-30</v>
      </c>
      <c r="X65" s="9">
        <v>-30</v>
      </c>
      <c r="Y65" s="10"/>
      <c r="Z65" s="9">
        <v>-30</v>
      </c>
      <c r="AA65" s="10"/>
      <c r="AB65" s="9">
        <v>-60</v>
      </c>
      <c r="AC65" s="10"/>
      <c r="AD65" s="9">
        <v>-120</v>
      </c>
      <c r="AE65" s="9">
        <v>-240</v>
      </c>
      <c r="AF65" s="9">
        <v>-210</v>
      </c>
      <c r="AG65" s="9">
        <v>-30</v>
      </c>
      <c r="AH65" s="9">
        <v>-60</v>
      </c>
      <c r="AI65" s="9">
        <v>-90</v>
      </c>
      <c r="AJ65" s="10"/>
      <c r="AK65" s="9">
        <v>-90</v>
      </c>
      <c r="AL65" s="9">
        <v>-30</v>
      </c>
      <c r="AM65" s="10"/>
      <c r="AN65" s="10"/>
      <c r="AO65" s="9">
        <v>-30</v>
      </c>
      <c r="AP65" s="9">
        <v>-270</v>
      </c>
      <c r="AQ65" s="9">
        <v>-120</v>
      </c>
      <c r="AR65" s="9">
        <v>-30</v>
      </c>
      <c r="AS65" s="10"/>
      <c r="AT65" s="9">
        <v>-30</v>
      </c>
      <c r="AU65" s="9">
        <v>-30</v>
      </c>
      <c r="AV65" s="10"/>
      <c r="AW65" s="9">
        <v>-30</v>
      </c>
      <c r="AX65" s="9">
        <v>-60</v>
      </c>
      <c r="AY65" s="10"/>
      <c r="AZ65" s="10"/>
      <c r="BA65" s="10"/>
      <c r="BB65" s="8">
        <f t="shared" si="0"/>
        <v>-2490</v>
      </c>
      <c r="BC65" t="str">
        <f>VLOOKUP(D65,'lookup table'!$A$2:$D$57,4,FALSE)</f>
        <v>misc rev</v>
      </c>
      <c r="BD65" t="str">
        <f>VLOOKUP(B65,'lookup table'!$A$58:$C$72,3,FALSE)</f>
        <v>OR</v>
      </c>
    </row>
    <row r="66" spans="1:56" ht="23.25" thickBot="1" x14ac:dyDescent="0.3">
      <c r="A66" s="4" t="s">
        <v>83</v>
      </c>
      <c r="B66" s="48">
        <v>81150</v>
      </c>
      <c r="C66" s="4" t="s">
        <v>68</v>
      </c>
      <c r="D66" s="4" t="s">
        <v>111</v>
      </c>
      <c r="E66" s="4" t="s">
        <v>112</v>
      </c>
      <c r="F66" s="4" t="s">
        <v>60</v>
      </c>
      <c r="G66" s="4" t="s">
        <v>61</v>
      </c>
      <c r="H66" s="4" t="s">
        <v>113</v>
      </c>
      <c r="I66" s="7">
        <v>-800</v>
      </c>
      <c r="J66" s="7">
        <v>-1200</v>
      </c>
      <c r="K66" s="7">
        <v>-1700</v>
      </c>
      <c r="L66" s="7">
        <v>-1700</v>
      </c>
      <c r="M66" s="7">
        <v>-1200</v>
      </c>
      <c r="N66" s="7">
        <v>-1300</v>
      </c>
      <c r="O66" s="7">
        <v>-1400</v>
      </c>
      <c r="P66" s="7">
        <v>-700</v>
      </c>
      <c r="Q66" s="7">
        <v>-500</v>
      </c>
      <c r="R66" s="7">
        <v>-500</v>
      </c>
      <c r="S66" s="7">
        <v>-900</v>
      </c>
      <c r="T66" s="7">
        <v>-900</v>
      </c>
      <c r="U66" s="7">
        <v>-1700</v>
      </c>
      <c r="V66" s="7">
        <v>-1500</v>
      </c>
      <c r="W66" s="7">
        <v>-2200</v>
      </c>
      <c r="X66" s="7">
        <v>-700</v>
      </c>
      <c r="Y66" s="7">
        <v>-1400</v>
      </c>
      <c r="Z66" s="7">
        <v>-900</v>
      </c>
      <c r="AA66" s="7">
        <v>-600</v>
      </c>
      <c r="AB66" s="7">
        <v>-200</v>
      </c>
      <c r="AC66" s="7">
        <v>-500</v>
      </c>
      <c r="AD66" s="7">
        <v>-300</v>
      </c>
      <c r="AE66" s="7">
        <v>-900</v>
      </c>
      <c r="AF66" s="7">
        <v>-1200</v>
      </c>
      <c r="AG66" s="7">
        <v>-1800</v>
      </c>
      <c r="AH66" s="7">
        <v>-1100</v>
      </c>
      <c r="AI66" s="7">
        <v>-1800</v>
      </c>
      <c r="AJ66" s="7">
        <v>-1300</v>
      </c>
      <c r="AK66" s="7">
        <v>-1400</v>
      </c>
      <c r="AL66" s="7">
        <v>-1200</v>
      </c>
      <c r="AM66" s="7">
        <v>-500</v>
      </c>
      <c r="AN66" s="7">
        <v>-400</v>
      </c>
      <c r="AO66" s="7">
        <v>-400</v>
      </c>
      <c r="AP66" s="7">
        <v>-800</v>
      </c>
      <c r="AQ66" s="7">
        <v>-400</v>
      </c>
      <c r="AR66" s="7">
        <v>-1000</v>
      </c>
      <c r="AS66" s="7">
        <v>-1400</v>
      </c>
      <c r="AT66" s="7">
        <v>-1600</v>
      </c>
      <c r="AU66" s="7">
        <v>-1800</v>
      </c>
      <c r="AV66" s="7">
        <v>-100</v>
      </c>
      <c r="AW66" s="11"/>
      <c r="AX66" s="11"/>
      <c r="AY66" s="11"/>
      <c r="AZ66" s="11"/>
      <c r="BA66" s="11"/>
      <c r="BB66" s="8">
        <f t="shared" si="0"/>
        <v>-41900</v>
      </c>
      <c r="BC66" t="str">
        <f>VLOOKUP(D66,'lookup table'!$A$2:$D$57,4,FALSE)</f>
        <v>misc rev</v>
      </c>
      <c r="BD66" t="str">
        <f>VLOOKUP(B66,'lookup table'!$A$58:$C$72,3,FALSE)</f>
        <v>OR</v>
      </c>
    </row>
    <row r="67" spans="1:56" ht="23.25" thickBot="1" x14ac:dyDescent="0.3">
      <c r="A67" s="4" t="s">
        <v>83</v>
      </c>
      <c r="B67" s="48">
        <v>81150</v>
      </c>
      <c r="C67" s="4" t="s">
        <v>68</v>
      </c>
      <c r="D67" s="4" t="s">
        <v>114</v>
      </c>
      <c r="E67" s="4" t="s">
        <v>115</v>
      </c>
      <c r="F67" s="4" t="s">
        <v>60</v>
      </c>
      <c r="G67" s="4" t="s">
        <v>61</v>
      </c>
      <c r="H67" s="4" t="s">
        <v>116</v>
      </c>
      <c r="I67" s="10"/>
      <c r="J67" s="9">
        <v>-100</v>
      </c>
      <c r="K67" s="9">
        <v>-200</v>
      </c>
      <c r="L67" s="10"/>
      <c r="M67" s="10"/>
      <c r="N67" s="9">
        <v>-100</v>
      </c>
      <c r="O67" s="10"/>
      <c r="P67" s="10"/>
      <c r="Q67" s="10"/>
      <c r="R67" s="9">
        <v>-100</v>
      </c>
      <c r="S67" s="10"/>
      <c r="T67" s="10"/>
      <c r="U67" s="9">
        <v>-100</v>
      </c>
      <c r="V67" s="9">
        <v>-200</v>
      </c>
      <c r="W67" s="9">
        <v>-200</v>
      </c>
      <c r="X67" s="9">
        <v>-100</v>
      </c>
      <c r="Y67" s="9">
        <v>-200</v>
      </c>
      <c r="Z67" s="10"/>
      <c r="AA67" s="10"/>
      <c r="AB67" s="10"/>
      <c r="AC67" s="10"/>
      <c r="AD67" s="9">
        <v>-100</v>
      </c>
      <c r="AE67" s="9">
        <v>-200</v>
      </c>
      <c r="AF67" s="10"/>
      <c r="AG67" s="10"/>
      <c r="AH67" s="9">
        <v>-100</v>
      </c>
      <c r="AI67" s="10"/>
      <c r="AJ67" s="10"/>
      <c r="AK67" s="10"/>
      <c r="AL67" s="10"/>
      <c r="AM67" s="9">
        <v>-100</v>
      </c>
      <c r="AN67" s="10"/>
      <c r="AO67" s="10"/>
      <c r="AP67" s="10"/>
      <c r="AQ67" s="9">
        <v>-100</v>
      </c>
      <c r="AR67" s="10"/>
      <c r="AS67" s="10"/>
      <c r="AT67" s="9">
        <v>-200</v>
      </c>
      <c r="AU67" s="9">
        <v>-100</v>
      </c>
      <c r="AV67" s="10"/>
      <c r="AW67" s="10"/>
      <c r="AX67" s="10"/>
      <c r="AY67" s="10"/>
      <c r="AZ67" s="10"/>
      <c r="BA67" s="10"/>
      <c r="BB67" s="8">
        <f t="shared" si="0"/>
        <v>-2200</v>
      </c>
      <c r="BC67" t="str">
        <f>VLOOKUP(D67,'lookup table'!$A$2:$D$57,4,FALSE)</f>
        <v>misc rev</v>
      </c>
      <c r="BD67" t="str">
        <f>VLOOKUP(B67,'lookup table'!$A$58:$C$72,3,FALSE)</f>
        <v>OR</v>
      </c>
    </row>
    <row r="68" spans="1:56" ht="23.25" thickBot="1" x14ac:dyDescent="0.3">
      <c r="A68" s="4" t="s">
        <v>83</v>
      </c>
      <c r="B68" s="48">
        <v>81150</v>
      </c>
      <c r="C68" s="4" t="s">
        <v>68</v>
      </c>
      <c r="D68" s="4" t="s">
        <v>117</v>
      </c>
      <c r="E68" s="4" t="s">
        <v>118</v>
      </c>
      <c r="F68" s="4" t="s">
        <v>60</v>
      </c>
      <c r="G68" s="4" t="s">
        <v>61</v>
      </c>
      <c r="H68" s="4" t="s">
        <v>119</v>
      </c>
      <c r="I68" s="7">
        <v>-465</v>
      </c>
      <c r="J68" s="7">
        <v>-645</v>
      </c>
      <c r="K68" s="7">
        <v>-390</v>
      </c>
      <c r="L68" s="7">
        <v>-450</v>
      </c>
      <c r="M68" s="7">
        <v>-450</v>
      </c>
      <c r="N68" s="7">
        <v>-600</v>
      </c>
      <c r="O68" s="7">
        <v>-600</v>
      </c>
      <c r="P68" s="7">
        <v>-510</v>
      </c>
      <c r="Q68" s="7">
        <v>-390</v>
      </c>
      <c r="R68" s="7">
        <v>-465</v>
      </c>
      <c r="S68" s="7">
        <v>-690</v>
      </c>
      <c r="T68" s="7">
        <v>-630</v>
      </c>
      <c r="U68" s="7">
        <v>-465</v>
      </c>
      <c r="V68" s="7">
        <v>-555</v>
      </c>
      <c r="W68" s="7">
        <v>-510</v>
      </c>
      <c r="X68" s="7">
        <v>-630</v>
      </c>
      <c r="Y68" s="7">
        <v>-360</v>
      </c>
      <c r="Z68" s="7">
        <v>-540</v>
      </c>
      <c r="AA68" s="7">
        <v>-630</v>
      </c>
      <c r="AB68" s="7">
        <v>-510</v>
      </c>
      <c r="AC68" s="7">
        <v>-345</v>
      </c>
      <c r="AD68" s="7">
        <v>-330</v>
      </c>
      <c r="AE68" s="7">
        <v>-555</v>
      </c>
      <c r="AF68" s="7">
        <v>-510</v>
      </c>
      <c r="AG68" s="7">
        <v>-600</v>
      </c>
      <c r="AH68" s="7">
        <v>-570</v>
      </c>
      <c r="AI68" s="7">
        <v>-405</v>
      </c>
      <c r="AJ68" s="7">
        <v>-645</v>
      </c>
      <c r="AK68" s="7">
        <v>-405</v>
      </c>
      <c r="AL68" s="7">
        <v>-690</v>
      </c>
      <c r="AM68" s="7">
        <v>-465</v>
      </c>
      <c r="AN68" s="7">
        <v>-495</v>
      </c>
      <c r="AO68" s="7">
        <v>-495</v>
      </c>
      <c r="AP68" s="7">
        <v>-540</v>
      </c>
      <c r="AQ68" s="7">
        <v>-585</v>
      </c>
      <c r="AR68" s="7">
        <v>-600</v>
      </c>
      <c r="AS68" s="7">
        <v>-840</v>
      </c>
      <c r="AT68" s="7">
        <v>-780</v>
      </c>
      <c r="AU68" s="7">
        <v>-780</v>
      </c>
      <c r="AV68" s="7">
        <v>-615</v>
      </c>
      <c r="AW68" s="7">
        <v>-390</v>
      </c>
      <c r="AX68" s="7">
        <v>-375</v>
      </c>
      <c r="AY68" s="7">
        <v>-315</v>
      </c>
      <c r="AZ68" s="7">
        <v>-540</v>
      </c>
      <c r="BA68" s="7">
        <v>-210</v>
      </c>
      <c r="BB68" s="8">
        <f t="shared" si="0"/>
        <v>-23565</v>
      </c>
      <c r="BC68" t="str">
        <f>VLOOKUP(D68,'lookup table'!$A$2:$D$57,4,FALSE)</f>
        <v>misc rev</v>
      </c>
      <c r="BD68" t="str">
        <f>VLOOKUP(B68,'lookup table'!$A$58:$C$72,3,FALSE)</f>
        <v>OR</v>
      </c>
    </row>
    <row r="69" spans="1:56" ht="23.25" thickBot="1" x14ac:dyDescent="0.3">
      <c r="A69" s="4" t="s">
        <v>83</v>
      </c>
      <c r="B69" s="48">
        <v>81150</v>
      </c>
      <c r="C69" s="4" t="s">
        <v>68</v>
      </c>
      <c r="D69" s="4" t="s">
        <v>120</v>
      </c>
      <c r="E69" s="4" t="s">
        <v>121</v>
      </c>
      <c r="F69" s="4" t="s">
        <v>60</v>
      </c>
      <c r="G69" s="4" t="s">
        <v>61</v>
      </c>
      <c r="H69" s="4" t="s">
        <v>122</v>
      </c>
      <c r="I69" s="9">
        <v>-69</v>
      </c>
      <c r="J69" s="9">
        <v>-68</v>
      </c>
      <c r="K69" s="9">
        <v>-68</v>
      </c>
      <c r="L69" s="9">
        <v>-68</v>
      </c>
      <c r="M69" s="9">
        <v>-67</v>
      </c>
      <c r="N69" s="9">
        <v>-68</v>
      </c>
      <c r="O69" s="9">
        <v>-68</v>
      </c>
      <c r="P69" s="9">
        <v>-68</v>
      </c>
      <c r="Q69" s="9">
        <v>-68</v>
      </c>
      <c r="R69" s="9">
        <v>-74</v>
      </c>
      <c r="S69" s="9">
        <v>-69</v>
      </c>
      <c r="T69" s="9">
        <v>-69</v>
      </c>
      <c r="U69" s="9">
        <v>-81</v>
      </c>
      <c r="V69" s="9">
        <v>-71</v>
      </c>
      <c r="W69" s="9">
        <v>-71</v>
      </c>
      <c r="X69" s="9">
        <v>-71</v>
      </c>
      <c r="Y69" s="9">
        <v>-69</v>
      </c>
      <c r="Z69" s="9">
        <v>-69</v>
      </c>
      <c r="AA69" s="9">
        <v>-69</v>
      </c>
      <c r="AB69" s="9">
        <v>-69</v>
      </c>
      <c r="AC69" s="9">
        <v>-69</v>
      </c>
      <c r="AD69" s="9">
        <v>-69</v>
      </c>
      <c r="AE69" s="9">
        <v>-86</v>
      </c>
      <c r="AF69" s="9">
        <v>-72</v>
      </c>
      <c r="AG69" s="9">
        <v>-72</v>
      </c>
      <c r="AH69" s="9">
        <v>-69</v>
      </c>
      <c r="AI69" s="9">
        <v>-66</v>
      </c>
      <c r="AJ69" s="9">
        <v>-66</v>
      </c>
      <c r="AK69" s="9">
        <v>-66</v>
      </c>
      <c r="AL69" s="9">
        <v>-66</v>
      </c>
      <c r="AM69" s="9">
        <v>-66</v>
      </c>
      <c r="AN69" s="9">
        <v>-46</v>
      </c>
      <c r="AO69" s="9">
        <v>-46</v>
      </c>
      <c r="AP69" s="9">
        <v>-46</v>
      </c>
      <c r="AQ69" s="9">
        <v>-46</v>
      </c>
      <c r="AR69" s="9">
        <v>-46</v>
      </c>
      <c r="AS69" s="9">
        <v>-46</v>
      </c>
      <c r="AT69" s="9">
        <v>-46</v>
      </c>
      <c r="AU69" s="9">
        <v>-42</v>
      </c>
      <c r="AV69" s="9">
        <v>-42</v>
      </c>
      <c r="AW69" s="9">
        <v>-41</v>
      </c>
      <c r="AX69" s="9">
        <v>-41</v>
      </c>
      <c r="AY69" s="9">
        <v>-41</v>
      </c>
      <c r="AZ69" s="9">
        <v>-41</v>
      </c>
      <c r="BA69" s="9">
        <v>-40</v>
      </c>
      <c r="BB69" s="8">
        <f t="shared" si="0"/>
        <v>-2771</v>
      </c>
      <c r="BC69" t="str">
        <f>VLOOKUP(D69,'lookup table'!$A$2:$D$57,4,FALSE)</f>
        <v>misc rev</v>
      </c>
      <c r="BD69" t="str">
        <f>VLOOKUP(B69,'lookup table'!$A$58:$C$72,3,FALSE)</f>
        <v>OR</v>
      </c>
    </row>
    <row r="70" spans="1:56" ht="23.25" thickBot="1" x14ac:dyDescent="0.3">
      <c r="A70" s="4" t="s">
        <v>83</v>
      </c>
      <c r="B70" s="48">
        <v>81160</v>
      </c>
      <c r="C70" s="4" t="s">
        <v>70</v>
      </c>
      <c r="D70" s="4" t="s">
        <v>90</v>
      </c>
      <c r="E70" s="4" t="s">
        <v>91</v>
      </c>
      <c r="F70" s="4" t="s">
        <v>60</v>
      </c>
      <c r="G70" s="4" t="s">
        <v>61</v>
      </c>
      <c r="H70" s="4" t="s">
        <v>92</v>
      </c>
      <c r="I70" s="7">
        <v>-177.5</v>
      </c>
      <c r="J70" s="7">
        <v>-225</v>
      </c>
      <c r="K70" s="7">
        <v>-247.5</v>
      </c>
      <c r="L70" s="7">
        <v>-185</v>
      </c>
      <c r="M70" s="7">
        <v>-195</v>
      </c>
      <c r="N70" s="7">
        <v>-162.5</v>
      </c>
      <c r="O70" s="7">
        <v>-132.5</v>
      </c>
      <c r="P70" s="7">
        <v>-137.5</v>
      </c>
      <c r="Q70" s="7">
        <v>-127.5</v>
      </c>
      <c r="R70" s="7">
        <v>-122.5</v>
      </c>
      <c r="S70" s="7">
        <v>-85</v>
      </c>
      <c r="T70" s="7">
        <v>-100</v>
      </c>
      <c r="U70" s="7">
        <v>-150</v>
      </c>
      <c r="V70" s="7">
        <v>-172.5</v>
      </c>
      <c r="W70" s="7">
        <v>-202.5</v>
      </c>
      <c r="X70" s="7">
        <v>-145</v>
      </c>
      <c r="Y70" s="7">
        <v>-155</v>
      </c>
      <c r="Z70" s="7">
        <v>-117.5</v>
      </c>
      <c r="AA70" s="7">
        <v>-120</v>
      </c>
      <c r="AB70" s="7">
        <v>-95</v>
      </c>
      <c r="AC70" s="7">
        <v>-110</v>
      </c>
      <c r="AD70" s="7">
        <v>-117.5</v>
      </c>
      <c r="AE70" s="7">
        <v>-92.5</v>
      </c>
      <c r="AF70" s="7">
        <v>-130</v>
      </c>
      <c r="AG70" s="7">
        <v>-190</v>
      </c>
      <c r="AH70" s="7">
        <v>-167.5</v>
      </c>
      <c r="AI70" s="7">
        <v>-177.5</v>
      </c>
      <c r="AJ70" s="7">
        <v>-185</v>
      </c>
      <c r="AK70" s="7">
        <v>-182.5</v>
      </c>
      <c r="AL70" s="7">
        <v>-115</v>
      </c>
      <c r="AM70" s="7">
        <v>-135</v>
      </c>
      <c r="AN70" s="7">
        <v>-110</v>
      </c>
      <c r="AO70" s="7">
        <v>-125</v>
      </c>
      <c r="AP70" s="7">
        <v>-120</v>
      </c>
      <c r="AQ70" s="7">
        <v>-87.5</v>
      </c>
      <c r="AR70" s="7">
        <v>-115</v>
      </c>
      <c r="AS70" s="7">
        <v>-125</v>
      </c>
      <c r="AT70" s="7">
        <v>-172.5</v>
      </c>
      <c r="AU70" s="7">
        <v>-167.5</v>
      </c>
      <c r="AV70" s="7">
        <v>-85</v>
      </c>
      <c r="AW70" s="7">
        <v>-55</v>
      </c>
      <c r="AX70" s="7">
        <v>-40</v>
      </c>
      <c r="AY70" s="7">
        <v>-45</v>
      </c>
      <c r="AZ70" s="7">
        <v>-70</v>
      </c>
      <c r="BA70" s="7">
        <v>-50</v>
      </c>
      <c r="BB70" s="8">
        <f t="shared" si="0"/>
        <v>-6025</v>
      </c>
      <c r="BC70" t="str">
        <f>VLOOKUP(D70,'lookup table'!$A$2:$D$57,4,FALSE)</f>
        <v>misc rev</v>
      </c>
      <c r="BD70" t="str">
        <f>VLOOKUP(B70,'lookup table'!$A$58:$C$72,3,FALSE)</f>
        <v>OR</v>
      </c>
    </row>
    <row r="71" spans="1:56" ht="23.25" thickBot="1" x14ac:dyDescent="0.3">
      <c r="A71" s="4" t="s">
        <v>83</v>
      </c>
      <c r="B71" s="48">
        <v>81160</v>
      </c>
      <c r="C71" s="4" t="s">
        <v>70</v>
      </c>
      <c r="D71" s="4" t="s">
        <v>93</v>
      </c>
      <c r="E71" s="4" t="s">
        <v>94</v>
      </c>
      <c r="F71" s="4" t="s">
        <v>60</v>
      </c>
      <c r="G71" s="4" t="s">
        <v>61</v>
      </c>
      <c r="H71" s="4" t="s">
        <v>95</v>
      </c>
      <c r="I71" s="9">
        <v>-1280</v>
      </c>
      <c r="J71" s="9">
        <v>-1840</v>
      </c>
      <c r="K71" s="9">
        <v>-1900</v>
      </c>
      <c r="L71" s="9">
        <v>-2060</v>
      </c>
      <c r="M71" s="9">
        <v>-2220</v>
      </c>
      <c r="N71" s="9">
        <v>-2320</v>
      </c>
      <c r="O71" s="9">
        <v>-2000</v>
      </c>
      <c r="P71" s="9">
        <v>-1660</v>
      </c>
      <c r="Q71" s="9">
        <v>-1400</v>
      </c>
      <c r="R71" s="9">
        <v>-880</v>
      </c>
      <c r="S71" s="9">
        <v>-700</v>
      </c>
      <c r="T71" s="9">
        <v>-1080</v>
      </c>
      <c r="U71" s="9">
        <v>-1540</v>
      </c>
      <c r="V71" s="9">
        <v>-1860</v>
      </c>
      <c r="W71" s="9">
        <v>-2160</v>
      </c>
      <c r="X71" s="9">
        <v>-1980</v>
      </c>
      <c r="Y71" s="9">
        <v>-2300</v>
      </c>
      <c r="Z71" s="9">
        <v>-2000</v>
      </c>
      <c r="AA71" s="9">
        <v>-1740</v>
      </c>
      <c r="AB71" s="9">
        <v>-1220</v>
      </c>
      <c r="AC71" s="9">
        <v>-1100</v>
      </c>
      <c r="AD71" s="9">
        <v>-860</v>
      </c>
      <c r="AE71" s="9">
        <v>-720</v>
      </c>
      <c r="AF71" s="9">
        <v>-760</v>
      </c>
      <c r="AG71" s="9">
        <v>-1620</v>
      </c>
      <c r="AH71" s="9">
        <v>-1380</v>
      </c>
      <c r="AI71" s="9">
        <v>-2540</v>
      </c>
      <c r="AJ71" s="9">
        <v>-1840</v>
      </c>
      <c r="AK71" s="9">
        <v>-2280</v>
      </c>
      <c r="AL71" s="9">
        <v>-1820</v>
      </c>
      <c r="AM71" s="9">
        <v>-1240</v>
      </c>
      <c r="AN71" s="9">
        <v>-1340</v>
      </c>
      <c r="AO71" s="9">
        <v>-980</v>
      </c>
      <c r="AP71" s="9">
        <v>-660</v>
      </c>
      <c r="AQ71" s="9">
        <v>-660</v>
      </c>
      <c r="AR71" s="9">
        <v>-1100</v>
      </c>
      <c r="AS71" s="9">
        <v>-1740</v>
      </c>
      <c r="AT71" s="9">
        <v>-1540</v>
      </c>
      <c r="AU71" s="9">
        <v>-1520</v>
      </c>
      <c r="AV71" s="10"/>
      <c r="AW71" s="10"/>
      <c r="AX71" s="10"/>
      <c r="AY71" s="10"/>
      <c r="AZ71" s="10"/>
      <c r="BA71" s="10"/>
      <c r="BB71" s="8">
        <f t="shared" ref="BB71:BB134" si="1">SUM(I71:BA71)</f>
        <v>-59840</v>
      </c>
      <c r="BC71" t="str">
        <f>VLOOKUP(D71,'lookup table'!$A$2:$D$57,4,FALSE)</f>
        <v>misc rev</v>
      </c>
      <c r="BD71" t="str">
        <f>VLOOKUP(B71,'lookup table'!$A$58:$C$72,3,FALSE)</f>
        <v>OR</v>
      </c>
    </row>
    <row r="72" spans="1:56" ht="23.25" thickBot="1" x14ac:dyDescent="0.3">
      <c r="A72" s="4" t="s">
        <v>83</v>
      </c>
      <c r="B72" s="48">
        <v>81160</v>
      </c>
      <c r="C72" s="4" t="s">
        <v>70</v>
      </c>
      <c r="D72" s="4" t="s">
        <v>96</v>
      </c>
      <c r="E72" s="4" t="s">
        <v>97</v>
      </c>
      <c r="F72" s="4" t="s">
        <v>60</v>
      </c>
      <c r="G72" s="4" t="s">
        <v>61</v>
      </c>
      <c r="H72" s="4" t="s">
        <v>98</v>
      </c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7">
        <v>-696.79</v>
      </c>
      <c r="W72" s="11"/>
      <c r="X72" s="11"/>
      <c r="Y72" s="11"/>
      <c r="Z72" s="11"/>
      <c r="AA72" s="11"/>
      <c r="AB72" s="11"/>
      <c r="AC72" s="7">
        <v>-655.27</v>
      </c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8">
        <f t="shared" si="1"/>
        <v>-1352.06</v>
      </c>
      <c r="BC72" t="str">
        <f>VLOOKUP(D72,'lookup table'!$A$2:$D$57,4,FALSE)</f>
        <v>misc rev</v>
      </c>
      <c r="BD72" t="str">
        <f>VLOOKUP(B72,'lookup table'!$A$58:$C$72,3,FALSE)</f>
        <v>OR</v>
      </c>
    </row>
    <row r="73" spans="1:56" ht="23.25" thickBot="1" x14ac:dyDescent="0.3">
      <c r="A73" s="4" t="s">
        <v>83</v>
      </c>
      <c r="B73" s="48">
        <v>81160</v>
      </c>
      <c r="C73" s="4" t="s">
        <v>70</v>
      </c>
      <c r="D73" s="4" t="s">
        <v>99</v>
      </c>
      <c r="E73" s="4" t="s">
        <v>100</v>
      </c>
      <c r="F73" s="4" t="s">
        <v>60</v>
      </c>
      <c r="G73" s="4" t="s">
        <v>61</v>
      </c>
      <c r="H73" s="4" t="s">
        <v>101</v>
      </c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9">
        <v>-80</v>
      </c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9">
        <v>-80</v>
      </c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8">
        <f t="shared" si="1"/>
        <v>-160</v>
      </c>
      <c r="BC73" t="str">
        <f>VLOOKUP(D73,'lookup table'!$A$2:$D$57,4,FALSE)</f>
        <v>misc rev</v>
      </c>
      <c r="BD73" t="str">
        <f>VLOOKUP(B73,'lookup table'!$A$58:$C$72,3,FALSE)</f>
        <v>OR</v>
      </c>
    </row>
    <row r="74" spans="1:56" ht="23.25" thickBot="1" x14ac:dyDescent="0.3">
      <c r="A74" s="4" t="s">
        <v>83</v>
      </c>
      <c r="B74" s="48">
        <v>81160</v>
      </c>
      <c r="C74" s="4" t="s">
        <v>70</v>
      </c>
      <c r="D74" s="4" t="s">
        <v>102</v>
      </c>
      <c r="E74" s="4" t="s">
        <v>103</v>
      </c>
      <c r="F74" s="4" t="s">
        <v>60</v>
      </c>
      <c r="G74" s="4" t="s">
        <v>61</v>
      </c>
      <c r="H74" s="4" t="s">
        <v>104</v>
      </c>
      <c r="I74" s="7">
        <v>-780</v>
      </c>
      <c r="J74" s="7">
        <v>-720</v>
      </c>
      <c r="K74" s="7">
        <v>-900</v>
      </c>
      <c r="L74" s="7">
        <v>-990</v>
      </c>
      <c r="M74" s="7">
        <v>-690</v>
      </c>
      <c r="N74" s="7">
        <v>-930</v>
      </c>
      <c r="O74" s="7">
        <v>-810</v>
      </c>
      <c r="P74" s="7">
        <v>-940</v>
      </c>
      <c r="Q74" s="7">
        <v>-600</v>
      </c>
      <c r="R74" s="7">
        <v>-810</v>
      </c>
      <c r="S74" s="7">
        <v>-840</v>
      </c>
      <c r="T74" s="7">
        <v>-570</v>
      </c>
      <c r="U74" s="7">
        <v>-760</v>
      </c>
      <c r="V74" s="7">
        <v>-940</v>
      </c>
      <c r="W74" s="7">
        <v>-1500</v>
      </c>
      <c r="X74" s="7">
        <v>-750</v>
      </c>
      <c r="Y74" s="7">
        <v>-990</v>
      </c>
      <c r="Z74" s="7">
        <v>-720</v>
      </c>
      <c r="AA74" s="7">
        <v>-360</v>
      </c>
      <c r="AB74" s="7">
        <v>-570</v>
      </c>
      <c r="AC74" s="7">
        <v>-450</v>
      </c>
      <c r="AD74" s="7">
        <v>-1030</v>
      </c>
      <c r="AE74" s="7">
        <v>-810</v>
      </c>
      <c r="AF74" s="7">
        <v>-630</v>
      </c>
      <c r="AG74" s="7">
        <v>-850</v>
      </c>
      <c r="AH74" s="7">
        <v>-780</v>
      </c>
      <c r="AI74" s="7">
        <v>-850</v>
      </c>
      <c r="AJ74" s="7">
        <v>-660</v>
      </c>
      <c r="AK74" s="7">
        <v>-1230</v>
      </c>
      <c r="AL74" s="7">
        <v>-690</v>
      </c>
      <c r="AM74" s="7">
        <v>-720</v>
      </c>
      <c r="AN74" s="7">
        <v>-690</v>
      </c>
      <c r="AO74" s="7">
        <v>-570</v>
      </c>
      <c r="AP74" s="7">
        <v>-870</v>
      </c>
      <c r="AQ74" s="7">
        <v>-1020</v>
      </c>
      <c r="AR74" s="7">
        <v>-660</v>
      </c>
      <c r="AS74" s="7">
        <v>-780</v>
      </c>
      <c r="AT74" s="7">
        <v>-690</v>
      </c>
      <c r="AU74" s="7">
        <v>-540</v>
      </c>
      <c r="AV74" s="7">
        <v>-300</v>
      </c>
      <c r="AW74" s="7">
        <v>-60</v>
      </c>
      <c r="AX74" s="11"/>
      <c r="AY74" s="11"/>
      <c r="AZ74" s="7">
        <v>-30</v>
      </c>
      <c r="BA74" s="11"/>
      <c r="BB74" s="8">
        <f t="shared" si="1"/>
        <v>-31080</v>
      </c>
      <c r="BC74" t="str">
        <f>VLOOKUP(D74,'lookup table'!$A$2:$D$57,4,FALSE)</f>
        <v>misc rev</v>
      </c>
      <c r="BD74" t="str">
        <f>VLOOKUP(B74,'lookup table'!$A$58:$C$72,3,FALSE)</f>
        <v>OR</v>
      </c>
    </row>
    <row r="75" spans="1:56" ht="23.25" thickBot="1" x14ac:dyDescent="0.3">
      <c r="A75" s="4" t="s">
        <v>83</v>
      </c>
      <c r="B75" s="48">
        <v>81160</v>
      </c>
      <c r="C75" s="4" t="s">
        <v>70</v>
      </c>
      <c r="D75" s="4" t="s">
        <v>108</v>
      </c>
      <c r="E75" s="4" t="s">
        <v>109</v>
      </c>
      <c r="F75" s="4" t="s">
        <v>60</v>
      </c>
      <c r="G75" s="4" t="s">
        <v>61</v>
      </c>
      <c r="H75" s="4" t="s">
        <v>110</v>
      </c>
      <c r="I75" s="9">
        <v>-210</v>
      </c>
      <c r="J75" s="9">
        <v>-60</v>
      </c>
      <c r="K75" s="10"/>
      <c r="L75" s="9">
        <v>-30</v>
      </c>
      <c r="M75" s="10"/>
      <c r="N75" s="9">
        <v>-90</v>
      </c>
      <c r="O75" s="9">
        <v>-30</v>
      </c>
      <c r="P75" s="10"/>
      <c r="Q75" s="10"/>
      <c r="R75" s="9">
        <v>-210</v>
      </c>
      <c r="S75" s="9">
        <v>-420</v>
      </c>
      <c r="T75" s="9">
        <v>-150</v>
      </c>
      <c r="U75" s="9">
        <v>-120</v>
      </c>
      <c r="V75" s="10"/>
      <c r="W75" s="9">
        <v>-90</v>
      </c>
      <c r="X75" s="10"/>
      <c r="Y75" s="10"/>
      <c r="Z75" s="10"/>
      <c r="AA75" s="9">
        <v>-30</v>
      </c>
      <c r="AB75" s="10"/>
      <c r="AC75" s="9">
        <v>-60</v>
      </c>
      <c r="AD75" s="9">
        <v>-90</v>
      </c>
      <c r="AE75" s="9">
        <v>-420</v>
      </c>
      <c r="AF75" s="9">
        <v>-420</v>
      </c>
      <c r="AG75" s="9">
        <v>-30</v>
      </c>
      <c r="AH75" s="9">
        <v>-60</v>
      </c>
      <c r="AI75" s="10"/>
      <c r="AJ75" s="10"/>
      <c r="AK75" s="9">
        <v>-60</v>
      </c>
      <c r="AL75" s="10"/>
      <c r="AM75" s="9">
        <v>-150</v>
      </c>
      <c r="AN75" s="9">
        <v>-60</v>
      </c>
      <c r="AO75" s="10"/>
      <c r="AP75" s="9">
        <v>-120</v>
      </c>
      <c r="AQ75" s="9">
        <v>-360</v>
      </c>
      <c r="AR75" s="9">
        <v>-120</v>
      </c>
      <c r="AS75" s="9">
        <v>-60</v>
      </c>
      <c r="AT75" s="10"/>
      <c r="AU75" s="10"/>
      <c r="AV75" s="9">
        <v>-30</v>
      </c>
      <c r="AW75" s="9">
        <v>-30</v>
      </c>
      <c r="AX75" s="9">
        <v>-30</v>
      </c>
      <c r="AY75" s="9">
        <v>-30</v>
      </c>
      <c r="AZ75" s="10"/>
      <c r="BA75" s="9">
        <v>-30</v>
      </c>
      <c r="BB75" s="8">
        <f t="shared" si="1"/>
        <v>-3600</v>
      </c>
      <c r="BC75" t="str">
        <f>VLOOKUP(D75,'lookup table'!$A$2:$D$57,4,FALSE)</f>
        <v>misc rev</v>
      </c>
      <c r="BD75" t="str">
        <f>VLOOKUP(B75,'lookup table'!$A$58:$C$72,3,FALSE)</f>
        <v>OR</v>
      </c>
    </row>
    <row r="76" spans="1:56" ht="23.25" thickBot="1" x14ac:dyDescent="0.3">
      <c r="A76" s="4" t="s">
        <v>83</v>
      </c>
      <c r="B76" s="48">
        <v>81160</v>
      </c>
      <c r="C76" s="4" t="s">
        <v>70</v>
      </c>
      <c r="D76" s="4" t="s">
        <v>111</v>
      </c>
      <c r="E76" s="4" t="s">
        <v>112</v>
      </c>
      <c r="F76" s="4" t="s">
        <v>60</v>
      </c>
      <c r="G76" s="4" t="s">
        <v>61</v>
      </c>
      <c r="H76" s="4" t="s">
        <v>113</v>
      </c>
      <c r="I76" s="7">
        <v>-1200</v>
      </c>
      <c r="J76" s="7">
        <v>-1100</v>
      </c>
      <c r="K76" s="7">
        <v>-1500</v>
      </c>
      <c r="L76" s="7">
        <v>-1400</v>
      </c>
      <c r="M76" s="7">
        <v>-600</v>
      </c>
      <c r="N76" s="7">
        <v>-1000</v>
      </c>
      <c r="O76" s="7">
        <v>-600</v>
      </c>
      <c r="P76" s="7">
        <v>-500</v>
      </c>
      <c r="Q76" s="7">
        <v>-200</v>
      </c>
      <c r="R76" s="7">
        <v>-500</v>
      </c>
      <c r="S76" s="7">
        <v>-1100</v>
      </c>
      <c r="T76" s="7">
        <v>-300</v>
      </c>
      <c r="U76" s="7">
        <v>-1100</v>
      </c>
      <c r="V76" s="7">
        <v>-700</v>
      </c>
      <c r="W76" s="7">
        <v>-1000</v>
      </c>
      <c r="X76" s="7">
        <v>-1000</v>
      </c>
      <c r="Y76" s="7">
        <v>-900</v>
      </c>
      <c r="Z76" s="7">
        <v>-1100</v>
      </c>
      <c r="AA76" s="7">
        <v>-900</v>
      </c>
      <c r="AB76" s="7">
        <v>-300</v>
      </c>
      <c r="AC76" s="7">
        <v>-300</v>
      </c>
      <c r="AD76" s="7">
        <v>-300</v>
      </c>
      <c r="AE76" s="7">
        <v>-600</v>
      </c>
      <c r="AF76" s="7">
        <v>-1000</v>
      </c>
      <c r="AG76" s="7">
        <v>-700</v>
      </c>
      <c r="AH76" s="7">
        <v>-1500</v>
      </c>
      <c r="AI76" s="7">
        <v>-700</v>
      </c>
      <c r="AJ76" s="7">
        <v>-800</v>
      </c>
      <c r="AK76" s="7">
        <v>-1100</v>
      </c>
      <c r="AL76" s="7">
        <v>-400</v>
      </c>
      <c r="AM76" s="7">
        <v>-400</v>
      </c>
      <c r="AN76" s="7">
        <v>-100</v>
      </c>
      <c r="AO76" s="7">
        <v>-300</v>
      </c>
      <c r="AP76" s="7">
        <v>-400</v>
      </c>
      <c r="AQ76" s="7">
        <v>-600</v>
      </c>
      <c r="AR76" s="7">
        <v>-1500</v>
      </c>
      <c r="AS76" s="7">
        <v>-1300</v>
      </c>
      <c r="AT76" s="7">
        <v>-1700</v>
      </c>
      <c r="AU76" s="7">
        <v>-1100</v>
      </c>
      <c r="AV76" s="11"/>
      <c r="AW76" s="11"/>
      <c r="AX76" s="11"/>
      <c r="AY76" s="11"/>
      <c r="AZ76" s="11"/>
      <c r="BA76" s="11"/>
      <c r="BB76" s="8">
        <f t="shared" si="1"/>
        <v>-31800</v>
      </c>
      <c r="BC76" t="str">
        <f>VLOOKUP(D76,'lookup table'!$A$2:$D$57,4,FALSE)</f>
        <v>misc rev</v>
      </c>
      <c r="BD76" t="str">
        <f>VLOOKUP(B76,'lookup table'!$A$58:$C$72,3,FALSE)</f>
        <v>OR</v>
      </c>
    </row>
    <row r="77" spans="1:56" ht="23.25" thickBot="1" x14ac:dyDescent="0.3">
      <c r="A77" s="4" t="s">
        <v>83</v>
      </c>
      <c r="B77" s="48">
        <v>81160</v>
      </c>
      <c r="C77" s="4" t="s">
        <v>70</v>
      </c>
      <c r="D77" s="4" t="s">
        <v>114</v>
      </c>
      <c r="E77" s="4" t="s">
        <v>115</v>
      </c>
      <c r="F77" s="4" t="s">
        <v>60</v>
      </c>
      <c r="G77" s="4" t="s">
        <v>61</v>
      </c>
      <c r="H77" s="4" t="s">
        <v>116</v>
      </c>
      <c r="I77" s="9">
        <v>-100</v>
      </c>
      <c r="J77" s="9">
        <v>-100</v>
      </c>
      <c r="K77" s="9">
        <v>-100</v>
      </c>
      <c r="L77" s="10"/>
      <c r="M77" s="10"/>
      <c r="N77" s="9">
        <v>-200</v>
      </c>
      <c r="O77" s="10"/>
      <c r="P77" s="10"/>
      <c r="Q77" s="10"/>
      <c r="R77" s="10"/>
      <c r="S77" s="10"/>
      <c r="T77" s="10"/>
      <c r="U77" s="9">
        <v>-100</v>
      </c>
      <c r="V77" s="10"/>
      <c r="W77" s="10"/>
      <c r="X77" s="10"/>
      <c r="Y77" s="9">
        <v>-100</v>
      </c>
      <c r="Z77" s="10"/>
      <c r="AA77" s="10"/>
      <c r="AB77" s="10"/>
      <c r="AC77" s="10"/>
      <c r="AD77" s="10"/>
      <c r="AE77" s="10"/>
      <c r="AF77" s="9">
        <v>-100</v>
      </c>
      <c r="AG77" s="10"/>
      <c r="AH77" s="10"/>
      <c r="AI77" s="10"/>
      <c r="AJ77" s="10"/>
      <c r="AK77" s="10"/>
      <c r="AL77" s="9">
        <v>-200</v>
      </c>
      <c r="AM77" s="10"/>
      <c r="AN77" s="10"/>
      <c r="AO77" s="9">
        <v>-100</v>
      </c>
      <c r="AP77" s="10"/>
      <c r="AQ77" s="10"/>
      <c r="AR77" s="9">
        <v>-100</v>
      </c>
      <c r="AS77" s="10"/>
      <c r="AT77" s="9">
        <v>-100</v>
      </c>
      <c r="AU77" s="10"/>
      <c r="AV77" s="10"/>
      <c r="AW77" s="10"/>
      <c r="AX77" s="10"/>
      <c r="AY77" s="10"/>
      <c r="AZ77" s="10"/>
      <c r="BA77" s="10"/>
      <c r="BB77" s="8">
        <f t="shared" si="1"/>
        <v>-1300</v>
      </c>
      <c r="BC77" t="str">
        <f>VLOOKUP(D77,'lookup table'!$A$2:$D$57,4,FALSE)</f>
        <v>misc rev</v>
      </c>
      <c r="BD77" t="str">
        <f>VLOOKUP(B77,'lookup table'!$A$58:$C$72,3,FALSE)</f>
        <v>OR</v>
      </c>
    </row>
    <row r="78" spans="1:56" ht="23.25" thickBot="1" x14ac:dyDescent="0.3">
      <c r="A78" s="4" t="s">
        <v>83</v>
      </c>
      <c r="B78" s="48">
        <v>81160</v>
      </c>
      <c r="C78" s="4" t="s">
        <v>70</v>
      </c>
      <c r="D78" s="4" t="s">
        <v>117</v>
      </c>
      <c r="E78" s="4" t="s">
        <v>118</v>
      </c>
      <c r="F78" s="4" t="s">
        <v>60</v>
      </c>
      <c r="G78" s="4" t="s">
        <v>61</v>
      </c>
      <c r="H78" s="4" t="s">
        <v>119</v>
      </c>
      <c r="I78" s="7">
        <v>-360</v>
      </c>
      <c r="J78" s="7">
        <v>-420</v>
      </c>
      <c r="K78" s="7">
        <v>-765</v>
      </c>
      <c r="L78" s="7">
        <v>-540</v>
      </c>
      <c r="M78" s="7">
        <v>-510</v>
      </c>
      <c r="N78" s="7">
        <v>-360</v>
      </c>
      <c r="O78" s="7">
        <v>-420</v>
      </c>
      <c r="P78" s="7">
        <v>-570</v>
      </c>
      <c r="Q78" s="7">
        <v>-450</v>
      </c>
      <c r="R78" s="7">
        <v>-315</v>
      </c>
      <c r="S78" s="7">
        <v>-390</v>
      </c>
      <c r="T78" s="7">
        <v>-375</v>
      </c>
      <c r="U78" s="7">
        <v>-495</v>
      </c>
      <c r="V78" s="7">
        <v>-435</v>
      </c>
      <c r="W78" s="7">
        <v>-675</v>
      </c>
      <c r="X78" s="7">
        <v>-690</v>
      </c>
      <c r="Y78" s="7">
        <v>-600</v>
      </c>
      <c r="Z78" s="7">
        <v>-375</v>
      </c>
      <c r="AA78" s="7">
        <v>-345</v>
      </c>
      <c r="AB78" s="7">
        <v>-435</v>
      </c>
      <c r="AC78" s="7">
        <v>-420</v>
      </c>
      <c r="AD78" s="7">
        <v>-345</v>
      </c>
      <c r="AE78" s="7">
        <v>-435</v>
      </c>
      <c r="AF78" s="7">
        <v>-540</v>
      </c>
      <c r="AG78" s="7">
        <v>-780</v>
      </c>
      <c r="AH78" s="7">
        <v>-705</v>
      </c>
      <c r="AI78" s="7">
        <v>-600</v>
      </c>
      <c r="AJ78" s="7">
        <v>-690</v>
      </c>
      <c r="AK78" s="7">
        <v>-510</v>
      </c>
      <c r="AL78" s="7">
        <v>-480</v>
      </c>
      <c r="AM78" s="7">
        <v>-375</v>
      </c>
      <c r="AN78" s="7">
        <v>-570</v>
      </c>
      <c r="AO78" s="7">
        <v>-285</v>
      </c>
      <c r="AP78" s="7">
        <v>-375</v>
      </c>
      <c r="AQ78" s="7">
        <v>-435</v>
      </c>
      <c r="AR78" s="7">
        <v>-525</v>
      </c>
      <c r="AS78" s="7">
        <v>-645</v>
      </c>
      <c r="AT78" s="7">
        <v>-810</v>
      </c>
      <c r="AU78" s="7">
        <v>-630</v>
      </c>
      <c r="AV78" s="7">
        <v>-765</v>
      </c>
      <c r="AW78" s="7">
        <v>-450</v>
      </c>
      <c r="AX78" s="7">
        <v>-435</v>
      </c>
      <c r="AY78" s="7">
        <v>-375</v>
      </c>
      <c r="AZ78" s="7">
        <v>-255</v>
      </c>
      <c r="BA78" s="7">
        <v>-300</v>
      </c>
      <c r="BB78" s="8">
        <f t="shared" si="1"/>
        <v>-22260</v>
      </c>
      <c r="BC78" t="str">
        <f>VLOOKUP(D78,'lookup table'!$A$2:$D$57,4,FALSE)</f>
        <v>misc rev</v>
      </c>
      <c r="BD78" t="str">
        <f>VLOOKUP(B78,'lookup table'!$A$58:$C$72,3,FALSE)</f>
        <v>OR</v>
      </c>
    </row>
    <row r="79" spans="1:56" ht="23.25" thickBot="1" x14ac:dyDescent="0.3">
      <c r="A79" s="4" t="s">
        <v>83</v>
      </c>
      <c r="B79" s="48">
        <v>81160</v>
      </c>
      <c r="C79" s="4" t="s">
        <v>70</v>
      </c>
      <c r="D79" s="4" t="s">
        <v>120</v>
      </c>
      <c r="E79" s="4" t="s">
        <v>121</v>
      </c>
      <c r="F79" s="4" t="s">
        <v>60</v>
      </c>
      <c r="G79" s="4" t="s">
        <v>61</v>
      </c>
      <c r="H79" s="4" t="s">
        <v>122</v>
      </c>
      <c r="I79" s="9">
        <v>-98</v>
      </c>
      <c r="J79" s="9">
        <v>-94</v>
      </c>
      <c r="K79" s="9">
        <v>-94</v>
      </c>
      <c r="L79" s="9">
        <v>-94</v>
      </c>
      <c r="M79" s="9">
        <v>-79</v>
      </c>
      <c r="N79" s="9">
        <v>-94</v>
      </c>
      <c r="O79" s="9">
        <v>-94</v>
      </c>
      <c r="P79" s="9">
        <v>-129</v>
      </c>
      <c r="Q79" s="9">
        <v>-99</v>
      </c>
      <c r="R79" s="9">
        <v>-98</v>
      </c>
      <c r="S79" s="9">
        <v>-98</v>
      </c>
      <c r="T79" s="9">
        <v>-98</v>
      </c>
      <c r="U79" s="9">
        <v>-98</v>
      </c>
      <c r="V79" s="9">
        <v>-98</v>
      </c>
      <c r="W79" s="9">
        <v>-94</v>
      </c>
      <c r="X79" s="9">
        <v>-96</v>
      </c>
      <c r="Y79" s="9">
        <v>-95</v>
      </c>
      <c r="Z79" s="9">
        <v>-101</v>
      </c>
      <c r="AA79" s="9">
        <v>-92</v>
      </c>
      <c r="AB79" s="9">
        <v>-96</v>
      </c>
      <c r="AC79" s="9">
        <v>-92</v>
      </c>
      <c r="AD79" s="9">
        <v>-87</v>
      </c>
      <c r="AE79" s="9">
        <v>-92</v>
      </c>
      <c r="AF79" s="9">
        <v>-92</v>
      </c>
      <c r="AG79" s="9">
        <v>-98</v>
      </c>
      <c r="AH79" s="9">
        <v>-93</v>
      </c>
      <c r="AI79" s="9">
        <v>-164</v>
      </c>
      <c r="AJ79" s="9">
        <v>-105</v>
      </c>
      <c r="AK79" s="9">
        <v>-103</v>
      </c>
      <c r="AL79" s="9">
        <v>-105</v>
      </c>
      <c r="AM79" s="9">
        <v>-105</v>
      </c>
      <c r="AN79" s="9">
        <v>-105</v>
      </c>
      <c r="AO79" s="9">
        <v>-327</v>
      </c>
      <c r="AP79" s="9">
        <v>-142</v>
      </c>
      <c r="AQ79" s="9">
        <v>-142</v>
      </c>
      <c r="AR79" s="9">
        <v>-142</v>
      </c>
      <c r="AS79" s="9">
        <v>-152</v>
      </c>
      <c r="AT79" s="9">
        <v>-160</v>
      </c>
      <c r="AU79" s="9">
        <v>-145</v>
      </c>
      <c r="AV79" s="9">
        <v>-106</v>
      </c>
      <c r="AW79" s="9">
        <v>-106</v>
      </c>
      <c r="AX79" s="9">
        <v>-106</v>
      </c>
      <c r="AY79" s="9">
        <v>-340</v>
      </c>
      <c r="AZ79" s="9">
        <v>-143</v>
      </c>
      <c r="BA79" s="9">
        <v>-138</v>
      </c>
      <c r="BB79" s="8">
        <f t="shared" si="1"/>
        <v>-5329</v>
      </c>
      <c r="BC79" t="str">
        <f>VLOOKUP(D79,'lookup table'!$A$2:$D$57,4,FALSE)</f>
        <v>misc rev</v>
      </c>
      <c r="BD79" t="str">
        <f>VLOOKUP(B79,'lookup table'!$A$58:$C$72,3,FALSE)</f>
        <v>OR</v>
      </c>
    </row>
    <row r="80" spans="1:56" ht="23.25" thickBot="1" x14ac:dyDescent="0.3">
      <c r="A80" s="4" t="s">
        <v>83</v>
      </c>
      <c r="B80" s="48">
        <v>81170</v>
      </c>
      <c r="C80" s="4" t="s">
        <v>72</v>
      </c>
      <c r="D80" s="4" t="s">
        <v>90</v>
      </c>
      <c r="E80" s="4" t="s">
        <v>91</v>
      </c>
      <c r="F80" s="4" t="s">
        <v>60</v>
      </c>
      <c r="G80" s="4" t="s">
        <v>61</v>
      </c>
      <c r="H80" s="4" t="s">
        <v>92</v>
      </c>
      <c r="I80" s="7">
        <v>-37.5</v>
      </c>
      <c r="J80" s="7">
        <v>-37.5</v>
      </c>
      <c r="K80" s="7">
        <v>-40</v>
      </c>
      <c r="L80" s="7">
        <v>-22.5</v>
      </c>
      <c r="M80" s="7">
        <v>-32.5</v>
      </c>
      <c r="N80" s="7">
        <v>-32.5</v>
      </c>
      <c r="O80" s="7">
        <v>-17.5</v>
      </c>
      <c r="P80" s="7">
        <v>-32.5</v>
      </c>
      <c r="Q80" s="7">
        <v>-12.5</v>
      </c>
      <c r="R80" s="7">
        <v>-15</v>
      </c>
      <c r="S80" s="7">
        <v>-27.5</v>
      </c>
      <c r="T80" s="7">
        <v>-27.5</v>
      </c>
      <c r="U80" s="7">
        <v>-27.5</v>
      </c>
      <c r="V80" s="7">
        <v>-32.5</v>
      </c>
      <c r="W80" s="7">
        <v>-30</v>
      </c>
      <c r="X80" s="7">
        <v>-30</v>
      </c>
      <c r="Y80" s="7">
        <v>-42.5</v>
      </c>
      <c r="Z80" s="7">
        <v>-35</v>
      </c>
      <c r="AA80" s="7">
        <v>-27.5</v>
      </c>
      <c r="AB80" s="7">
        <v>-22.5</v>
      </c>
      <c r="AC80" s="7">
        <v>-15</v>
      </c>
      <c r="AD80" s="7">
        <v>-25</v>
      </c>
      <c r="AE80" s="7">
        <v>-20</v>
      </c>
      <c r="AF80" s="7">
        <v>-27.5</v>
      </c>
      <c r="AG80" s="7">
        <v>-37.5</v>
      </c>
      <c r="AH80" s="7">
        <v>-35</v>
      </c>
      <c r="AI80" s="7">
        <v>-62.5</v>
      </c>
      <c r="AJ80" s="7">
        <v>-52.5</v>
      </c>
      <c r="AK80" s="7">
        <v>-35</v>
      </c>
      <c r="AL80" s="7">
        <v>-32.5</v>
      </c>
      <c r="AM80" s="7">
        <v>-22.5</v>
      </c>
      <c r="AN80" s="7">
        <v>-20</v>
      </c>
      <c r="AO80" s="7">
        <v>-30</v>
      </c>
      <c r="AP80" s="7">
        <v>-20</v>
      </c>
      <c r="AQ80" s="7">
        <v>-20</v>
      </c>
      <c r="AR80" s="7">
        <v>-12.5</v>
      </c>
      <c r="AS80" s="7">
        <v>-27.5</v>
      </c>
      <c r="AT80" s="7">
        <v>-32.5</v>
      </c>
      <c r="AU80" s="7">
        <v>-22.5</v>
      </c>
      <c r="AV80" s="7">
        <v>-20</v>
      </c>
      <c r="AW80" s="7">
        <v>-17.5</v>
      </c>
      <c r="AX80" s="7">
        <v>-5</v>
      </c>
      <c r="AY80" s="7">
        <v>-15</v>
      </c>
      <c r="AZ80" s="7">
        <v>-7.5</v>
      </c>
      <c r="BA80" s="7">
        <v>-17.5</v>
      </c>
      <c r="BB80" s="8">
        <f t="shared" si="1"/>
        <v>-1215</v>
      </c>
      <c r="BC80" t="str">
        <f>VLOOKUP(D80,'lookup table'!$A$2:$D$57,4,FALSE)</f>
        <v>misc rev</v>
      </c>
      <c r="BD80" t="str">
        <f>VLOOKUP(B80,'lookup table'!$A$58:$C$72,3,FALSE)</f>
        <v>OR</v>
      </c>
    </row>
    <row r="81" spans="1:56" ht="23.25" thickBot="1" x14ac:dyDescent="0.3">
      <c r="A81" s="4" t="s">
        <v>83</v>
      </c>
      <c r="B81" s="48">
        <v>81170</v>
      </c>
      <c r="C81" s="4" t="s">
        <v>72</v>
      </c>
      <c r="D81" s="4" t="s">
        <v>93</v>
      </c>
      <c r="E81" s="4" t="s">
        <v>94</v>
      </c>
      <c r="F81" s="4" t="s">
        <v>60</v>
      </c>
      <c r="G81" s="4" t="s">
        <v>61</v>
      </c>
      <c r="H81" s="4" t="s">
        <v>95</v>
      </c>
      <c r="I81" s="9">
        <v>-40</v>
      </c>
      <c r="J81" s="9">
        <v>-80</v>
      </c>
      <c r="K81" s="9">
        <v>-340</v>
      </c>
      <c r="L81" s="9">
        <v>-300</v>
      </c>
      <c r="M81" s="9">
        <v>-340</v>
      </c>
      <c r="N81" s="9">
        <v>-140</v>
      </c>
      <c r="O81" s="9">
        <v>-120</v>
      </c>
      <c r="P81" s="9">
        <v>-200</v>
      </c>
      <c r="Q81" s="9">
        <v>-120</v>
      </c>
      <c r="R81" s="9">
        <v>-100</v>
      </c>
      <c r="S81" s="9">
        <v>-20</v>
      </c>
      <c r="T81" s="9">
        <v>-140</v>
      </c>
      <c r="U81" s="9">
        <v>-180</v>
      </c>
      <c r="V81" s="9">
        <v>-240</v>
      </c>
      <c r="W81" s="9">
        <v>-260</v>
      </c>
      <c r="X81" s="9">
        <v>-220</v>
      </c>
      <c r="Y81" s="9">
        <v>-300</v>
      </c>
      <c r="Z81" s="9">
        <v>-240</v>
      </c>
      <c r="AA81" s="9">
        <v>-280</v>
      </c>
      <c r="AB81" s="9">
        <v>-40</v>
      </c>
      <c r="AC81" s="9">
        <v>-180</v>
      </c>
      <c r="AD81" s="9">
        <v>-120</v>
      </c>
      <c r="AE81" s="9">
        <v>-120</v>
      </c>
      <c r="AF81" s="9">
        <v>-160</v>
      </c>
      <c r="AG81" s="9">
        <v>-240</v>
      </c>
      <c r="AH81" s="9">
        <v>-60</v>
      </c>
      <c r="AI81" s="9">
        <v>-200</v>
      </c>
      <c r="AJ81" s="9">
        <v>-340</v>
      </c>
      <c r="AK81" s="9">
        <v>-380</v>
      </c>
      <c r="AL81" s="9">
        <v>-360</v>
      </c>
      <c r="AM81" s="9">
        <v>-200</v>
      </c>
      <c r="AN81" s="9">
        <v>-160</v>
      </c>
      <c r="AO81" s="9">
        <v>-200</v>
      </c>
      <c r="AP81" s="9">
        <v>-120</v>
      </c>
      <c r="AQ81" s="9">
        <v>-60</v>
      </c>
      <c r="AR81" s="9">
        <v>-200</v>
      </c>
      <c r="AS81" s="9">
        <v>-100</v>
      </c>
      <c r="AT81" s="9">
        <v>-380</v>
      </c>
      <c r="AU81" s="9">
        <v>-420</v>
      </c>
      <c r="AV81" s="10"/>
      <c r="AW81" s="10"/>
      <c r="AX81" s="10"/>
      <c r="AY81" s="10"/>
      <c r="AZ81" s="10"/>
      <c r="BA81" s="10"/>
      <c r="BB81" s="8">
        <f t="shared" si="1"/>
        <v>-7700</v>
      </c>
      <c r="BC81" t="str">
        <f>VLOOKUP(D81,'lookup table'!$A$2:$D$57,4,FALSE)</f>
        <v>misc rev</v>
      </c>
      <c r="BD81" t="str">
        <f>VLOOKUP(B81,'lookup table'!$A$58:$C$72,3,FALSE)</f>
        <v>OR</v>
      </c>
    </row>
    <row r="82" spans="1:56" ht="23.25" thickBot="1" x14ac:dyDescent="0.3">
      <c r="A82" s="4" t="s">
        <v>83</v>
      </c>
      <c r="B82" s="48">
        <v>81170</v>
      </c>
      <c r="C82" s="4" t="s">
        <v>72</v>
      </c>
      <c r="D82" s="4" t="s">
        <v>102</v>
      </c>
      <c r="E82" s="4" t="s">
        <v>103</v>
      </c>
      <c r="F82" s="4" t="s">
        <v>60</v>
      </c>
      <c r="G82" s="4" t="s">
        <v>61</v>
      </c>
      <c r="H82" s="4" t="s">
        <v>104</v>
      </c>
      <c r="I82" s="7">
        <v>-30</v>
      </c>
      <c r="J82" s="7">
        <v>-60</v>
      </c>
      <c r="K82" s="7">
        <v>-30</v>
      </c>
      <c r="L82" s="7">
        <v>-120</v>
      </c>
      <c r="M82" s="7">
        <v>-240</v>
      </c>
      <c r="N82" s="7">
        <v>-150</v>
      </c>
      <c r="O82" s="7">
        <v>-60</v>
      </c>
      <c r="P82" s="7">
        <v>-90</v>
      </c>
      <c r="Q82" s="7">
        <v>-60</v>
      </c>
      <c r="R82" s="7">
        <v>-270</v>
      </c>
      <c r="S82" s="7">
        <v>-120</v>
      </c>
      <c r="T82" s="7">
        <v>-240</v>
      </c>
      <c r="U82" s="7">
        <v>-190</v>
      </c>
      <c r="V82" s="7">
        <v>-120</v>
      </c>
      <c r="W82" s="7">
        <v>-150</v>
      </c>
      <c r="X82" s="7">
        <v>-120</v>
      </c>
      <c r="Y82" s="7">
        <v>-180</v>
      </c>
      <c r="Z82" s="7">
        <v>-180</v>
      </c>
      <c r="AA82" s="7">
        <v>-150</v>
      </c>
      <c r="AB82" s="7">
        <v>-90</v>
      </c>
      <c r="AC82" s="7">
        <v>-60</v>
      </c>
      <c r="AD82" s="7">
        <v>-150</v>
      </c>
      <c r="AE82" s="7">
        <v>-120</v>
      </c>
      <c r="AF82" s="7">
        <v>-150</v>
      </c>
      <c r="AG82" s="7">
        <v>-60</v>
      </c>
      <c r="AH82" s="7">
        <v>-90</v>
      </c>
      <c r="AI82" s="7">
        <v>-210</v>
      </c>
      <c r="AJ82" s="7">
        <v>-150</v>
      </c>
      <c r="AK82" s="7">
        <v>-180</v>
      </c>
      <c r="AL82" s="7">
        <v>-120</v>
      </c>
      <c r="AM82" s="7">
        <v>-180</v>
      </c>
      <c r="AN82" s="7">
        <v>-90</v>
      </c>
      <c r="AO82" s="7">
        <v>-30</v>
      </c>
      <c r="AP82" s="7">
        <v>-210</v>
      </c>
      <c r="AQ82" s="7">
        <v>-210</v>
      </c>
      <c r="AR82" s="7">
        <v>-180</v>
      </c>
      <c r="AS82" s="7">
        <v>-60</v>
      </c>
      <c r="AT82" s="7">
        <v>-90</v>
      </c>
      <c r="AU82" s="7">
        <v>-180</v>
      </c>
      <c r="AV82" s="11"/>
      <c r="AW82" s="11"/>
      <c r="AX82" s="11"/>
      <c r="AY82" s="11"/>
      <c r="AZ82" s="11"/>
      <c r="BA82" s="11"/>
      <c r="BB82" s="8">
        <f t="shared" si="1"/>
        <v>-5170</v>
      </c>
      <c r="BC82" t="str">
        <f>VLOOKUP(D82,'lookup table'!$A$2:$D$57,4,FALSE)</f>
        <v>misc rev</v>
      </c>
      <c r="BD82" t="str">
        <f>VLOOKUP(B82,'lookup table'!$A$58:$C$72,3,FALSE)</f>
        <v>OR</v>
      </c>
    </row>
    <row r="83" spans="1:56" ht="23.25" thickBot="1" x14ac:dyDescent="0.3">
      <c r="A83" s="4" t="s">
        <v>83</v>
      </c>
      <c r="B83" s="48">
        <v>81170</v>
      </c>
      <c r="C83" s="4" t="s">
        <v>72</v>
      </c>
      <c r="D83" s="4" t="s">
        <v>108</v>
      </c>
      <c r="E83" s="4" t="s">
        <v>109</v>
      </c>
      <c r="F83" s="4" t="s">
        <v>60</v>
      </c>
      <c r="G83" s="4" t="s">
        <v>61</v>
      </c>
      <c r="H83" s="4" t="s">
        <v>110</v>
      </c>
      <c r="I83" s="14">
        <v>0</v>
      </c>
      <c r="J83" s="9">
        <v>-30</v>
      </c>
      <c r="K83" s="9">
        <v>-30</v>
      </c>
      <c r="L83" s="10"/>
      <c r="M83" s="10"/>
      <c r="N83" s="9">
        <v>-30</v>
      </c>
      <c r="O83" s="10"/>
      <c r="P83" s="10"/>
      <c r="Q83" s="10"/>
      <c r="R83" s="10"/>
      <c r="S83" s="9">
        <v>-90</v>
      </c>
      <c r="T83" s="10"/>
      <c r="U83" s="10"/>
      <c r="V83" s="9">
        <v>-30</v>
      </c>
      <c r="W83" s="9">
        <v>-60</v>
      </c>
      <c r="X83" s="10"/>
      <c r="Y83" s="9">
        <v>-30</v>
      </c>
      <c r="Z83" s="10"/>
      <c r="AA83" s="10"/>
      <c r="AB83" s="10"/>
      <c r="AC83" s="10"/>
      <c r="AD83" s="9">
        <v>-30</v>
      </c>
      <c r="AE83" s="9">
        <v>-90</v>
      </c>
      <c r="AF83" s="10"/>
      <c r="AG83" s="9">
        <v>-30</v>
      </c>
      <c r="AH83" s="10"/>
      <c r="AI83" s="10"/>
      <c r="AJ83" s="9">
        <v>-90</v>
      </c>
      <c r="AK83" s="10"/>
      <c r="AL83" s="10"/>
      <c r="AM83" s="10"/>
      <c r="AN83" s="10"/>
      <c r="AO83" s="10"/>
      <c r="AP83" s="10"/>
      <c r="AQ83" s="9">
        <v>-90</v>
      </c>
      <c r="AR83" s="9">
        <v>-60</v>
      </c>
      <c r="AS83" s="10"/>
      <c r="AT83" s="10"/>
      <c r="AU83" s="9">
        <v>-90</v>
      </c>
      <c r="AV83" s="10"/>
      <c r="AW83" s="10"/>
      <c r="AX83" s="10"/>
      <c r="AY83" s="10"/>
      <c r="AZ83" s="10"/>
      <c r="BA83" s="10"/>
      <c r="BB83" s="8">
        <f t="shared" si="1"/>
        <v>-780</v>
      </c>
      <c r="BC83" t="str">
        <f>VLOOKUP(D83,'lookup table'!$A$2:$D$57,4,FALSE)</f>
        <v>misc rev</v>
      </c>
      <c r="BD83" t="str">
        <f>VLOOKUP(B83,'lookup table'!$A$58:$C$72,3,FALSE)</f>
        <v>OR</v>
      </c>
    </row>
    <row r="84" spans="1:56" ht="23.25" thickBot="1" x14ac:dyDescent="0.3">
      <c r="A84" s="4" t="s">
        <v>83</v>
      </c>
      <c r="B84" s="48">
        <v>81170</v>
      </c>
      <c r="C84" s="4" t="s">
        <v>72</v>
      </c>
      <c r="D84" s="4" t="s">
        <v>111</v>
      </c>
      <c r="E84" s="4" t="s">
        <v>112</v>
      </c>
      <c r="F84" s="4" t="s">
        <v>60</v>
      </c>
      <c r="G84" s="4" t="s">
        <v>61</v>
      </c>
      <c r="H84" s="4" t="s">
        <v>113</v>
      </c>
      <c r="I84" s="11"/>
      <c r="J84" s="7">
        <v>-100</v>
      </c>
      <c r="K84" s="7">
        <v>-100</v>
      </c>
      <c r="L84" s="7">
        <v>-200</v>
      </c>
      <c r="M84" s="7">
        <v>-100</v>
      </c>
      <c r="N84" s="11"/>
      <c r="O84" s="7">
        <v>-100</v>
      </c>
      <c r="P84" s="11"/>
      <c r="Q84" s="11"/>
      <c r="R84" s="7">
        <v>-200</v>
      </c>
      <c r="S84" s="7">
        <v>-100</v>
      </c>
      <c r="T84" s="7">
        <v>-200</v>
      </c>
      <c r="U84" s="7">
        <v>-100</v>
      </c>
      <c r="V84" s="7">
        <v>-100</v>
      </c>
      <c r="W84" s="7">
        <v>-300</v>
      </c>
      <c r="X84" s="7">
        <v>-100</v>
      </c>
      <c r="Y84" s="7">
        <v>-100</v>
      </c>
      <c r="Z84" s="11"/>
      <c r="AA84" s="11"/>
      <c r="AB84" s="11"/>
      <c r="AC84" s="11"/>
      <c r="AD84" s="7">
        <v>-100</v>
      </c>
      <c r="AE84" s="11"/>
      <c r="AF84" s="7">
        <v>-500</v>
      </c>
      <c r="AG84" s="7">
        <v>-100</v>
      </c>
      <c r="AH84" s="7">
        <v>-200</v>
      </c>
      <c r="AI84" s="7">
        <v>-300</v>
      </c>
      <c r="AJ84" s="11"/>
      <c r="AK84" s="7">
        <v>-300</v>
      </c>
      <c r="AL84" s="7">
        <v>-200</v>
      </c>
      <c r="AM84" s="7">
        <v>-100</v>
      </c>
      <c r="AN84" s="7">
        <v>-100</v>
      </c>
      <c r="AO84" s="7">
        <v>-200</v>
      </c>
      <c r="AP84" s="7">
        <v>-100</v>
      </c>
      <c r="AQ84" s="11"/>
      <c r="AR84" s="7">
        <v>-100</v>
      </c>
      <c r="AS84" s="7">
        <v>-300</v>
      </c>
      <c r="AT84" s="11"/>
      <c r="AU84" s="7">
        <v>-500</v>
      </c>
      <c r="AV84" s="11"/>
      <c r="AW84" s="11"/>
      <c r="AX84" s="11"/>
      <c r="AY84" s="11"/>
      <c r="AZ84" s="11"/>
      <c r="BA84" s="11"/>
      <c r="BB84" s="8">
        <f t="shared" si="1"/>
        <v>-4900</v>
      </c>
      <c r="BC84" t="str">
        <f>VLOOKUP(D84,'lookup table'!$A$2:$D$57,4,FALSE)</f>
        <v>misc rev</v>
      </c>
      <c r="BD84" t="str">
        <f>VLOOKUP(B84,'lookup table'!$A$58:$C$72,3,FALSE)</f>
        <v>OR</v>
      </c>
    </row>
    <row r="85" spans="1:56" ht="23.25" thickBot="1" x14ac:dyDescent="0.3">
      <c r="A85" s="4" t="s">
        <v>83</v>
      </c>
      <c r="B85" s="48">
        <v>81170</v>
      </c>
      <c r="C85" s="4" t="s">
        <v>72</v>
      </c>
      <c r="D85" s="4" t="s">
        <v>114</v>
      </c>
      <c r="E85" s="4" t="s">
        <v>115</v>
      </c>
      <c r="F85" s="4" t="s">
        <v>60</v>
      </c>
      <c r="G85" s="4" t="s">
        <v>61</v>
      </c>
      <c r="H85" s="4" t="s">
        <v>116</v>
      </c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9">
        <v>-100</v>
      </c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8">
        <f t="shared" si="1"/>
        <v>-100</v>
      </c>
      <c r="BC85" t="str">
        <f>VLOOKUP(D85,'lookup table'!$A$2:$D$57,4,FALSE)</f>
        <v>misc rev</v>
      </c>
      <c r="BD85" t="str">
        <f>VLOOKUP(B85,'lookup table'!$A$58:$C$72,3,FALSE)</f>
        <v>OR</v>
      </c>
    </row>
    <row r="86" spans="1:56" ht="23.25" thickBot="1" x14ac:dyDescent="0.3">
      <c r="A86" s="4" t="s">
        <v>83</v>
      </c>
      <c r="B86" s="48">
        <v>81170</v>
      </c>
      <c r="C86" s="4" t="s">
        <v>72</v>
      </c>
      <c r="D86" s="4" t="s">
        <v>117</v>
      </c>
      <c r="E86" s="4" t="s">
        <v>118</v>
      </c>
      <c r="F86" s="4" t="s">
        <v>60</v>
      </c>
      <c r="G86" s="4" t="s">
        <v>61</v>
      </c>
      <c r="H86" s="4" t="s">
        <v>119</v>
      </c>
      <c r="I86" s="7">
        <v>-30</v>
      </c>
      <c r="J86" s="7">
        <v>-210</v>
      </c>
      <c r="K86" s="7">
        <v>-135</v>
      </c>
      <c r="L86" s="7">
        <v>-165</v>
      </c>
      <c r="M86" s="7">
        <v>-105</v>
      </c>
      <c r="N86" s="7">
        <v>-30</v>
      </c>
      <c r="O86" s="11"/>
      <c r="P86" s="7">
        <v>-60</v>
      </c>
      <c r="Q86" s="7">
        <v>-60</v>
      </c>
      <c r="R86" s="7">
        <v>-15</v>
      </c>
      <c r="S86" s="7">
        <v>-60</v>
      </c>
      <c r="T86" s="7">
        <v>-90</v>
      </c>
      <c r="U86" s="7">
        <v>-30</v>
      </c>
      <c r="V86" s="7">
        <v>-90</v>
      </c>
      <c r="W86" s="7">
        <v>-135</v>
      </c>
      <c r="X86" s="7">
        <v>-105</v>
      </c>
      <c r="Y86" s="7">
        <v>-135</v>
      </c>
      <c r="Z86" s="7">
        <v>-45</v>
      </c>
      <c r="AA86" s="7">
        <v>-75</v>
      </c>
      <c r="AB86" s="7">
        <v>-45</v>
      </c>
      <c r="AC86" s="7">
        <v>-30</v>
      </c>
      <c r="AD86" s="7">
        <v>-60</v>
      </c>
      <c r="AE86" s="7">
        <v>-90</v>
      </c>
      <c r="AF86" s="7">
        <v>-45</v>
      </c>
      <c r="AG86" s="7">
        <v>-75</v>
      </c>
      <c r="AH86" s="7">
        <v>-135</v>
      </c>
      <c r="AI86" s="7">
        <v>-60</v>
      </c>
      <c r="AJ86" s="7">
        <v>-60</v>
      </c>
      <c r="AK86" s="7">
        <v>-45</v>
      </c>
      <c r="AL86" s="7">
        <v>-45</v>
      </c>
      <c r="AM86" s="7">
        <v>-30</v>
      </c>
      <c r="AN86" s="7">
        <v>-45</v>
      </c>
      <c r="AO86" s="7">
        <v>-60</v>
      </c>
      <c r="AP86" s="7">
        <v>-105</v>
      </c>
      <c r="AQ86" s="7">
        <v>-30</v>
      </c>
      <c r="AR86" s="7">
        <v>-180</v>
      </c>
      <c r="AS86" s="7">
        <v>-135</v>
      </c>
      <c r="AT86" s="7">
        <v>-90</v>
      </c>
      <c r="AU86" s="7">
        <v>-105</v>
      </c>
      <c r="AV86" s="7">
        <v>-75</v>
      </c>
      <c r="AW86" s="7">
        <v>-30</v>
      </c>
      <c r="AX86" s="7">
        <v>-90</v>
      </c>
      <c r="AY86" s="11"/>
      <c r="AZ86" s="7">
        <v>-105</v>
      </c>
      <c r="BA86" s="7">
        <v>-90</v>
      </c>
      <c r="BB86" s="8">
        <f t="shared" si="1"/>
        <v>-3435</v>
      </c>
      <c r="BC86" t="str">
        <f>VLOOKUP(D86,'lookup table'!$A$2:$D$57,4,FALSE)</f>
        <v>misc rev</v>
      </c>
      <c r="BD86" t="str">
        <f>VLOOKUP(B86,'lookup table'!$A$58:$C$72,3,FALSE)</f>
        <v>OR</v>
      </c>
    </row>
    <row r="87" spans="1:56" ht="23.25" thickBot="1" x14ac:dyDescent="0.3">
      <c r="A87" s="4" t="s">
        <v>83</v>
      </c>
      <c r="B87" s="48">
        <v>81170</v>
      </c>
      <c r="C87" s="4" t="s">
        <v>72</v>
      </c>
      <c r="D87" s="4" t="s">
        <v>120</v>
      </c>
      <c r="E87" s="4" t="s">
        <v>121</v>
      </c>
      <c r="F87" s="4" t="s">
        <v>60</v>
      </c>
      <c r="G87" s="4" t="s">
        <v>61</v>
      </c>
      <c r="H87" s="4" t="s">
        <v>122</v>
      </c>
      <c r="I87" s="9">
        <v>-6</v>
      </c>
      <c r="J87" s="9">
        <v>-6</v>
      </c>
      <c r="K87" s="9">
        <v>-6</v>
      </c>
      <c r="L87" s="9">
        <v>-12</v>
      </c>
      <c r="M87" s="9">
        <v>-7</v>
      </c>
      <c r="N87" s="9">
        <v>-4</v>
      </c>
      <c r="O87" s="9">
        <v>-6</v>
      </c>
      <c r="P87" s="9">
        <v>-6</v>
      </c>
      <c r="Q87" s="9">
        <v>-6</v>
      </c>
      <c r="R87" s="9">
        <v>-6</v>
      </c>
      <c r="S87" s="9">
        <v>-6</v>
      </c>
      <c r="T87" s="9">
        <v>-6</v>
      </c>
      <c r="U87" s="9">
        <v>-6</v>
      </c>
      <c r="V87" s="9">
        <v>17</v>
      </c>
      <c r="W87" s="9">
        <v>-1</v>
      </c>
      <c r="X87" s="9">
        <v>-1</v>
      </c>
      <c r="Y87" s="9">
        <v>-7</v>
      </c>
      <c r="Z87" s="9">
        <v>-2</v>
      </c>
      <c r="AA87" s="9">
        <v>-2</v>
      </c>
      <c r="AB87" s="9">
        <v>-2</v>
      </c>
      <c r="AC87" s="9">
        <v>-2</v>
      </c>
      <c r="AD87" s="9">
        <v>-2</v>
      </c>
      <c r="AE87" s="9">
        <v>-2</v>
      </c>
      <c r="AF87" s="9">
        <v>-2</v>
      </c>
      <c r="AG87" s="9">
        <v>-2</v>
      </c>
      <c r="AH87" s="9">
        <v>-2</v>
      </c>
      <c r="AI87" s="9">
        <v>-2</v>
      </c>
      <c r="AJ87" s="9">
        <v>-2</v>
      </c>
      <c r="AK87" s="9">
        <v>-2</v>
      </c>
      <c r="AL87" s="9">
        <v>-2</v>
      </c>
      <c r="AM87" s="9">
        <v>-2</v>
      </c>
      <c r="AN87" s="9">
        <v>-2</v>
      </c>
      <c r="AO87" s="9">
        <v>-2</v>
      </c>
      <c r="AP87" s="9">
        <v>-2</v>
      </c>
      <c r="AQ87" s="9">
        <v>-2</v>
      </c>
      <c r="AR87" s="9">
        <v>-2</v>
      </c>
      <c r="AS87" s="9">
        <v>-2</v>
      </c>
      <c r="AT87" s="9">
        <v>-2</v>
      </c>
      <c r="AU87" s="9">
        <v>-2</v>
      </c>
      <c r="AV87" s="9">
        <v>-2</v>
      </c>
      <c r="AW87" s="9">
        <v>-2</v>
      </c>
      <c r="AX87" s="9">
        <v>-2</v>
      </c>
      <c r="AY87" s="9">
        <v>-2</v>
      </c>
      <c r="AZ87" s="9">
        <v>-2</v>
      </c>
      <c r="BA87" s="9">
        <v>-2</v>
      </c>
      <c r="BB87" s="8">
        <f t="shared" si="1"/>
        <v>-131</v>
      </c>
      <c r="BC87" t="str">
        <f>VLOOKUP(D87,'lookup table'!$A$2:$D$57,4,FALSE)</f>
        <v>misc rev</v>
      </c>
      <c r="BD87" t="str">
        <f>VLOOKUP(B87,'lookup table'!$A$58:$C$72,3,FALSE)</f>
        <v>OR</v>
      </c>
    </row>
    <row r="88" spans="1:56" ht="23.25" thickBot="1" x14ac:dyDescent="0.3">
      <c r="A88" s="4" t="s">
        <v>83</v>
      </c>
      <c r="B88" s="48">
        <v>81190</v>
      </c>
      <c r="C88" s="4" t="s">
        <v>74</v>
      </c>
      <c r="D88" s="4" t="s">
        <v>90</v>
      </c>
      <c r="E88" s="4" t="s">
        <v>91</v>
      </c>
      <c r="F88" s="4" t="s">
        <v>60</v>
      </c>
      <c r="G88" s="4" t="s">
        <v>61</v>
      </c>
      <c r="H88" s="4" t="s">
        <v>92</v>
      </c>
      <c r="I88" s="7">
        <v>-67.5</v>
      </c>
      <c r="J88" s="7">
        <v>-57.5</v>
      </c>
      <c r="K88" s="7">
        <v>-95</v>
      </c>
      <c r="L88" s="7">
        <v>-62.5</v>
      </c>
      <c r="M88" s="7">
        <v>-72.5</v>
      </c>
      <c r="N88" s="7">
        <v>-70</v>
      </c>
      <c r="O88" s="7">
        <v>-35</v>
      </c>
      <c r="P88" s="7">
        <v>-45</v>
      </c>
      <c r="Q88" s="7">
        <v>-55</v>
      </c>
      <c r="R88" s="7">
        <v>-42.5</v>
      </c>
      <c r="S88" s="7">
        <v>-45</v>
      </c>
      <c r="T88" s="7">
        <v>-37.5</v>
      </c>
      <c r="U88" s="7">
        <v>-77.5</v>
      </c>
      <c r="V88" s="7">
        <v>-60</v>
      </c>
      <c r="W88" s="7">
        <v>-92.5</v>
      </c>
      <c r="X88" s="7">
        <v>-57.5</v>
      </c>
      <c r="Y88" s="7">
        <v>-35</v>
      </c>
      <c r="Z88" s="7">
        <v>-82.5</v>
      </c>
      <c r="AA88" s="7">
        <v>-32.5</v>
      </c>
      <c r="AB88" s="7">
        <v>-27.5</v>
      </c>
      <c r="AC88" s="7">
        <v>-37.5</v>
      </c>
      <c r="AD88" s="7">
        <v>-35</v>
      </c>
      <c r="AE88" s="7">
        <v>-25</v>
      </c>
      <c r="AF88" s="7">
        <v>-57.5</v>
      </c>
      <c r="AG88" s="7">
        <v>-57.5</v>
      </c>
      <c r="AH88" s="7">
        <v>-75</v>
      </c>
      <c r="AI88" s="7">
        <v>-85</v>
      </c>
      <c r="AJ88" s="7">
        <v>-62.5</v>
      </c>
      <c r="AK88" s="7">
        <v>-42.5</v>
      </c>
      <c r="AL88" s="7">
        <v>-50</v>
      </c>
      <c r="AM88" s="7">
        <v>-30</v>
      </c>
      <c r="AN88" s="7">
        <v>-47.5</v>
      </c>
      <c r="AO88" s="7">
        <v>-42.5</v>
      </c>
      <c r="AP88" s="7">
        <v>-32.5</v>
      </c>
      <c r="AQ88" s="7">
        <v>-42.5</v>
      </c>
      <c r="AR88" s="7">
        <v>-32.5</v>
      </c>
      <c r="AS88" s="7">
        <v>-50</v>
      </c>
      <c r="AT88" s="7">
        <v>-40</v>
      </c>
      <c r="AU88" s="7">
        <v>-80</v>
      </c>
      <c r="AV88" s="7">
        <v>-20</v>
      </c>
      <c r="AW88" s="7">
        <v>-15</v>
      </c>
      <c r="AX88" s="7">
        <v>-25</v>
      </c>
      <c r="AY88" s="7">
        <v>-42.5</v>
      </c>
      <c r="AZ88" s="7">
        <v>-22.5</v>
      </c>
      <c r="BA88" s="7">
        <v>-17.5</v>
      </c>
      <c r="BB88" s="8">
        <f t="shared" si="1"/>
        <v>-2217.5</v>
      </c>
      <c r="BC88" t="str">
        <f>VLOOKUP(D88,'lookup table'!$A$2:$D$57,4,FALSE)</f>
        <v>misc rev</v>
      </c>
      <c r="BD88" t="str">
        <f>VLOOKUP(B88,'lookup table'!$A$58:$C$72,3,FALSE)</f>
        <v>OR</v>
      </c>
    </row>
    <row r="89" spans="1:56" ht="23.25" thickBot="1" x14ac:dyDescent="0.3">
      <c r="A89" s="4" t="s">
        <v>83</v>
      </c>
      <c r="B89" s="48">
        <v>81190</v>
      </c>
      <c r="C89" s="4" t="s">
        <v>74</v>
      </c>
      <c r="D89" s="4" t="s">
        <v>93</v>
      </c>
      <c r="E89" s="4" t="s">
        <v>94</v>
      </c>
      <c r="F89" s="4" t="s">
        <v>60</v>
      </c>
      <c r="G89" s="4" t="s">
        <v>61</v>
      </c>
      <c r="H89" s="4" t="s">
        <v>95</v>
      </c>
      <c r="I89" s="9">
        <v>-440</v>
      </c>
      <c r="J89" s="9">
        <v>-740</v>
      </c>
      <c r="K89" s="9">
        <v>-880</v>
      </c>
      <c r="L89" s="9">
        <v>-780</v>
      </c>
      <c r="M89" s="9">
        <v>-940</v>
      </c>
      <c r="N89" s="9">
        <v>-600</v>
      </c>
      <c r="O89" s="9">
        <v>-640</v>
      </c>
      <c r="P89" s="9">
        <v>-760</v>
      </c>
      <c r="Q89" s="9">
        <v>-660</v>
      </c>
      <c r="R89" s="9">
        <v>-420</v>
      </c>
      <c r="S89" s="9">
        <v>-420</v>
      </c>
      <c r="T89" s="9">
        <v>-420</v>
      </c>
      <c r="U89" s="9">
        <v>-720</v>
      </c>
      <c r="V89" s="9">
        <v>-980</v>
      </c>
      <c r="W89" s="9">
        <v>-880</v>
      </c>
      <c r="X89" s="9">
        <v>-460</v>
      </c>
      <c r="Y89" s="9">
        <v>-580</v>
      </c>
      <c r="Z89" s="9">
        <v>-780</v>
      </c>
      <c r="AA89" s="9">
        <v>-700</v>
      </c>
      <c r="AB89" s="9">
        <v>-540</v>
      </c>
      <c r="AC89" s="9">
        <v>-280</v>
      </c>
      <c r="AD89" s="9">
        <v>-500</v>
      </c>
      <c r="AE89" s="9">
        <v>-340</v>
      </c>
      <c r="AF89" s="9">
        <v>-580</v>
      </c>
      <c r="AG89" s="9">
        <v>-740</v>
      </c>
      <c r="AH89" s="9">
        <v>-1180</v>
      </c>
      <c r="AI89" s="9">
        <v>-920</v>
      </c>
      <c r="AJ89" s="9">
        <v>-520</v>
      </c>
      <c r="AK89" s="9">
        <v>-840</v>
      </c>
      <c r="AL89" s="9">
        <v>-560</v>
      </c>
      <c r="AM89" s="9">
        <v>-340</v>
      </c>
      <c r="AN89" s="9">
        <v>-360</v>
      </c>
      <c r="AO89" s="9">
        <v>-420</v>
      </c>
      <c r="AP89" s="9">
        <v>-280</v>
      </c>
      <c r="AQ89" s="9">
        <v>-320</v>
      </c>
      <c r="AR89" s="9">
        <v>-300</v>
      </c>
      <c r="AS89" s="9">
        <v>-400</v>
      </c>
      <c r="AT89" s="9">
        <v>-660</v>
      </c>
      <c r="AU89" s="9">
        <v>-620</v>
      </c>
      <c r="AV89" s="10"/>
      <c r="AW89" s="10"/>
      <c r="AX89" s="10"/>
      <c r="AY89" s="10"/>
      <c r="AZ89" s="10"/>
      <c r="BA89" s="10"/>
      <c r="BB89" s="8">
        <f t="shared" si="1"/>
        <v>-23500</v>
      </c>
      <c r="BC89" t="str">
        <f>VLOOKUP(D89,'lookup table'!$A$2:$D$57,4,FALSE)</f>
        <v>misc rev</v>
      </c>
      <c r="BD89" t="str">
        <f>VLOOKUP(B89,'lookup table'!$A$58:$C$72,3,FALSE)</f>
        <v>OR</v>
      </c>
    </row>
    <row r="90" spans="1:56" ht="23.25" thickBot="1" x14ac:dyDescent="0.3">
      <c r="A90" s="4" t="s">
        <v>83</v>
      </c>
      <c r="B90" s="48">
        <v>81190</v>
      </c>
      <c r="C90" s="4" t="s">
        <v>74</v>
      </c>
      <c r="D90" s="4" t="s">
        <v>96</v>
      </c>
      <c r="E90" s="4" t="s">
        <v>97</v>
      </c>
      <c r="F90" s="4" t="s">
        <v>60</v>
      </c>
      <c r="G90" s="4" t="s">
        <v>61</v>
      </c>
      <c r="H90" s="4" t="s">
        <v>98</v>
      </c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7">
        <v>-621.26</v>
      </c>
      <c r="AH90" s="7">
        <v>-613.88</v>
      </c>
      <c r="AI90" s="11"/>
      <c r="AJ90" s="11"/>
      <c r="AK90" s="11"/>
      <c r="AL90" s="11"/>
      <c r="AM90" s="11"/>
      <c r="AN90" s="11"/>
      <c r="AO90" s="11"/>
      <c r="AP90" s="11"/>
      <c r="AQ90" s="11"/>
      <c r="AR90" s="7">
        <v>-216.36</v>
      </c>
      <c r="AS90" s="11"/>
      <c r="AT90" s="11"/>
      <c r="AU90" s="11"/>
      <c r="AV90" s="11"/>
      <c r="AW90" s="11"/>
      <c r="AX90" s="11"/>
      <c r="AY90" s="11"/>
      <c r="AZ90" s="11"/>
      <c r="BA90" s="11"/>
      <c r="BB90" s="8">
        <f t="shared" si="1"/>
        <v>-1451.5</v>
      </c>
      <c r="BC90" t="str">
        <f>VLOOKUP(D90,'lookup table'!$A$2:$D$57,4,FALSE)</f>
        <v>misc rev</v>
      </c>
      <c r="BD90" t="str">
        <f>VLOOKUP(B90,'lookup table'!$A$58:$C$72,3,FALSE)</f>
        <v>OR</v>
      </c>
    </row>
    <row r="91" spans="1:56" ht="23.25" thickBot="1" x14ac:dyDescent="0.3">
      <c r="A91" s="4" t="s">
        <v>83</v>
      </c>
      <c r="B91" s="48">
        <v>81190</v>
      </c>
      <c r="C91" s="4" t="s">
        <v>74</v>
      </c>
      <c r="D91" s="4" t="s">
        <v>99</v>
      </c>
      <c r="E91" s="4" t="s">
        <v>100</v>
      </c>
      <c r="F91" s="4" t="s">
        <v>60</v>
      </c>
      <c r="G91" s="4" t="s">
        <v>61</v>
      </c>
      <c r="H91" s="4" t="s">
        <v>101</v>
      </c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9">
        <v>-80</v>
      </c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8">
        <f t="shared" si="1"/>
        <v>-80</v>
      </c>
      <c r="BC91" t="str">
        <f>VLOOKUP(D91,'lookup table'!$A$2:$D$57,4,FALSE)</f>
        <v>misc rev</v>
      </c>
      <c r="BD91" t="str">
        <f>VLOOKUP(B91,'lookup table'!$A$58:$C$72,3,FALSE)</f>
        <v>OR</v>
      </c>
    </row>
    <row r="92" spans="1:56" ht="23.25" thickBot="1" x14ac:dyDescent="0.3">
      <c r="A92" s="4" t="s">
        <v>83</v>
      </c>
      <c r="B92" s="48">
        <v>81190</v>
      </c>
      <c r="C92" s="4" t="s">
        <v>74</v>
      </c>
      <c r="D92" s="4" t="s">
        <v>102</v>
      </c>
      <c r="E92" s="4" t="s">
        <v>103</v>
      </c>
      <c r="F92" s="4" t="s">
        <v>60</v>
      </c>
      <c r="G92" s="4" t="s">
        <v>61</v>
      </c>
      <c r="H92" s="4" t="s">
        <v>104</v>
      </c>
      <c r="I92" s="7">
        <v>-180</v>
      </c>
      <c r="J92" s="7">
        <v>-390</v>
      </c>
      <c r="K92" s="7">
        <v>-450</v>
      </c>
      <c r="L92" s="7">
        <v>-210</v>
      </c>
      <c r="M92" s="7">
        <v>-480</v>
      </c>
      <c r="N92" s="7">
        <v>-540</v>
      </c>
      <c r="O92" s="7">
        <v>-510</v>
      </c>
      <c r="P92" s="7">
        <v>-240</v>
      </c>
      <c r="Q92" s="7">
        <v>-300</v>
      </c>
      <c r="R92" s="7">
        <v>-270</v>
      </c>
      <c r="S92" s="7">
        <v>-270</v>
      </c>
      <c r="T92" s="7">
        <v>-210</v>
      </c>
      <c r="U92" s="7">
        <v>-330</v>
      </c>
      <c r="V92" s="7">
        <v>-390</v>
      </c>
      <c r="W92" s="7">
        <v>-450</v>
      </c>
      <c r="X92" s="7">
        <v>-450</v>
      </c>
      <c r="Y92" s="7">
        <v>-430</v>
      </c>
      <c r="Z92" s="7">
        <v>-420</v>
      </c>
      <c r="AA92" s="7">
        <v>-240</v>
      </c>
      <c r="AB92" s="7">
        <v>-360</v>
      </c>
      <c r="AC92" s="7">
        <v>-330</v>
      </c>
      <c r="AD92" s="7">
        <v>-360</v>
      </c>
      <c r="AE92" s="7">
        <v>-270</v>
      </c>
      <c r="AF92" s="7">
        <v>-330</v>
      </c>
      <c r="AG92" s="7">
        <v>-250</v>
      </c>
      <c r="AH92" s="7">
        <v>-330</v>
      </c>
      <c r="AI92" s="7">
        <v>-240</v>
      </c>
      <c r="AJ92" s="7">
        <v>-210</v>
      </c>
      <c r="AK92" s="7">
        <v>-300</v>
      </c>
      <c r="AL92" s="7">
        <v>-180</v>
      </c>
      <c r="AM92" s="7">
        <v>-390</v>
      </c>
      <c r="AN92" s="7">
        <v>-180</v>
      </c>
      <c r="AO92" s="7">
        <v>-210</v>
      </c>
      <c r="AP92" s="7">
        <v>-330</v>
      </c>
      <c r="AQ92" s="7">
        <v>-420</v>
      </c>
      <c r="AR92" s="7">
        <v>-210</v>
      </c>
      <c r="AS92" s="7">
        <v>-360</v>
      </c>
      <c r="AT92" s="7">
        <v>-460</v>
      </c>
      <c r="AU92" s="7">
        <v>-600</v>
      </c>
      <c r="AV92" s="11"/>
      <c r="AW92" s="7">
        <v>-30</v>
      </c>
      <c r="AX92" s="11"/>
      <c r="AY92" s="11"/>
      <c r="AZ92" s="11"/>
      <c r="BA92" s="7">
        <v>-30</v>
      </c>
      <c r="BB92" s="8">
        <f t="shared" si="1"/>
        <v>-13140</v>
      </c>
      <c r="BC92" t="str">
        <f>VLOOKUP(D92,'lookup table'!$A$2:$D$57,4,FALSE)</f>
        <v>misc rev</v>
      </c>
      <c r="BD92" t="str">
        <f>VLOOKUP(B92,'lookup table'!$A$58:$C$72,3,FALSE)</f>
        <v>OR</v>
      </c>
    </row>
    <row r="93" spans="1:56" ht="23.25" thickBot="1" x14ac:dyDescent="0.3">
      <c r="A93" s="4" t="s">
        <v>83</v>
      </c>
      <c r="B93" s="48">
        <v>81190</v>
      </c>
      <c r="C93" s="4" t="s">
        <v>74</v>
      </c>
      <c r="D93" s="4" t="s">
        <v>108</v>
      </c>
      <c r="E93" s="4" t="s">
        <v>109</v>
      </c>
      <c r="F93" s="4" t="s">
        <v>60</v>
      </c>
      <c r="G93" s="4" t="s">
        <v>61</v>
      </c>
      <c r="H93" s="4" t="s">
        <v>110</v>
      </c>
      <c r="I93" s="9">
        <v>-60</v>
      </c>
      <c r="J93" s="10"/>
      <c r="K93" s="10"/>
      <c r="L93" s="9">
        <v>-30</v>
      </c>
      <c r="M93" s="10"/>
      <c r="N93" s="9">
        <v>-30</v>
      </c>
      <c r="O93" s="10"/>
      <c r="P93" s="10"/>
      <c r="Q93" s="10"/>
      <c r="R93" s="9">
        <v>-30</v>
      </c>
      <c r="S93" s="9">
        <v>-90</v>
      </c>
      <c r="T93" s="9">
        <v>-30</v>
      </c>
      <c r="U93" s="10"/>
      <c r="V93" s="10"/>
      <c r="W93" s="10"/>
      <c r="X93" s="10"/>
      <c r="Y93" s="9">
        <v>-30</v>
      </c>
      <c r="Z93" s="10"/>
      <c r="AA93" s="10"/>
      <c r="AB93" s="10"/>
      <c r="AC93" s="10"/>
      <c r="AD93" s="9">
        <v>-30</v>
      </c>
      <c r="AE93" s="9">
        <v>-30</v>
      </c>
      <c r="AF93" s="9">
        <v>-30</v>
      </c>
      <c r="AG93" s="10"/>
      <c r="AH93" s="9">
        <v>-30</v>
      </c>
      <c r="AI93" s="10"/>
      <c r="AJ93" s="10"/>
      <c r="AK93" s="10"/>
      <c r="AL93" s="10"/>
      <c r="AM93" s="9">
        <v>-30</v>
      </c>
      <c r="AN93" s="10"/>
      <c r="AO93" s="10"/>
      <c r="AP93" s="9">
        <v>-30</v>
      </c>
      <c r="AQ93" s="9">
        <v>-60</v>
      </c>
      <c r="AR93" s="10"/>
      <c r="AS93" s="10"/>
      <c r="AT93" s="10"/>
      <c r="AU93" s="10"/>
      <c r="AV93" s="9">
        <v>-30</v>
      </c>
      <c r="AW93" s="10"/>
      <c r="AX93" s="9">
        <v>-30</v>
      </c>
      <c r="AY93" s="9">
        <v>-30</v>
      </c>
      <c r="AZ93" s="10"/>
      <c r="BA93" s="10"/>
      <c r="BB93" s="8">
        <f t="shared" si="1"/>
        <v>-630</v>
      </c>
      <c r="BC93" t="str">
        <f>VLOOKUP(D93,'lookup table'!$A$2:$D$57,4,FALSE)</f>
        <v>misc rev</v>
      </c>
      <c r="BD93" t="str">
        <f>VLOOKUP(B93,'lookup table'!$A$58:$C$72,3,FALSE)</f>
        <v>OR</v>
      </c>
    </row>
    <row r="94" spans="1:56" ht="23.25" thickBot="1" x14ac:dyDescent="0.3">
      <c r="A94" s="4" t="s">
        <v>83</v>
      </c>
      <c r="B94" s="48">
        <v>81190</v>
      </c>
      <c r="C94" s="4" t="s">
        <v>74</v>
      </c>
      <c r="D94" s="4" t="s">
        <v>111</v>
      </c>
      <c r="E94" s="4" t="s">
        <v>112</v>
      </c>
      <c r="F94" s="4" t="s">
        <v>60</v>
      </c>
      <c r="G94" s="4" t="s">
        <v>61</v>
      </c>
      <c r="H94" s="4" t="s">
        <v>113</v>
      </c>
      <c r="I94" s="7">
        <v>-600</v>
      </c>
      <c r="J94" s="7">
        <v>-400</v>
      </c>
      <c r="K94" s="7">
        <v>-1000</v>
      </c>
      <c r="L94" s="7">
        <v>-100</v>
      </c>
      <c r="M94" s="7">
        <v>-600</v>
      </c>
      <c r="N94" s="7">
        <v>-300</v>
      </c>
      <c r="O94" s="7">
        <v>-300</v>
      </c>
      <c r="P94" s="7">
        <v>-100</v>
      </c>
      <c r="Q94" s="7">
        <v>-100</v>
      </c>
      <c r="R94" s="7">
        <v>-500</v>
      </c>
      <c r="S94" s="7">
        <v>-200</v>
      </c>
      <c r="T94" s="7">
        <v>-100</v>
      </c>
      <c r="U94" s="7">
        <v>-500</v>
      </c>
      <c r="V94" s="7">
        <v>-400</v>
      </c>
      <c r="W94" s="7">
        <v>-500</v>
      </c>
      <c r="X94" s="7">
        <v>-800</v>
      </c>
      <c r="Y94" s="7">
        <v>-300</v>
      </c>
      <c r="Z94" s="7">
        <v>-400</v>
      </c>
      <c r="AA94" s="7">
        <v>-300</v>
      </c>
      <c r="AB94" s="11"/>
      <c r="AC94" s="11"/>
      <c r="AD94" s="7">
        <v>-500</v>
      </c>
      <c r="AE94" s="7">
        <v>-200</v>
      </c>
      <c r="AF94" s="7">
        <v>-200</v>
      </c>
      <c r="AG94" s="7">
        <v>-200</v>
      </c>
      <c r="AH94" s="7">
        <v>-500</v>
      </c>
      <c r="AI94" s="7">
        <v>-700</v>
      </c>
      <c r="AJ94" s="7">
        <v>-200</v>
      </c>
      <c r="AK94" s="7">
        <v>-200</v>
      </c>
      <c r="AL94" s="7">
        <v>-100</v>
      </c>
      <c r="AM94" s="7">
        <v>-100</v>
      </c>
      <c r="AN94" s="7">
        <v>-100</v>
      </c>
      <c r="AO94" s="7">
        <v>-300</v>
      </c>
      <c r="AP94" s="7">
        <v>-200</v>
      </c>
      <c r="AQ94" s="7">
        <v>-400</v>
      </c>
      <c r="AR94" s="7">
        <v>-300</v>
      </c>
      <c r="AS94" s="7">
        <v>-500</v>
      </c>
      <c r="AT94" s="7">
        <v>-300</v>
      </c>
      <c r="AU94" s="7">
        <v>-700</v>
      </c>
      <c r="AV94" s="11"/>
      <c r="AW94" s="11"/>
      <c r="AX94" s="11"/>
      <c r="AY94" s="11"/>
      <c r="AZ94" s="11"/>
      <c r="BA94" s="11"/>
      <c r="BB94" s="8">
        <f t="shared" si="1"/>
        <v>-13200</v>
      </c>
      <c r="BC94" t="str">
        <f>VLOOKUP(D94,'lookup table'!$A$2:$D$57,4,FALSE)</f>
        <v>misc rev</v>
      </c>
      <c r="BD94" t="str">
        <f>VLOOKUP(B94,'lookup table'!$A$58:$C$72,3,FALSE)</f>
        <v>OR</v>
      </c>
    </row>
    <row r="95" spans="1:56" ht="23.25" thickBot="1" x14ac:dyDescent="0.3">
      <c r="A95" s="4" t="s">
        <v>83</v>
      </c>
      <c r="B95" s="48">
        <v>81190</v>
      </c>
      <c r="C95" s="4" t="s">
        <v>74</v>
      </c>
      <c r="D95" s="4" t="s">
        <v>114</v>
      </c>
      <c r="E95" s="4" t="s">
        <v>115</v>
      </c>
      <c r="F95" s="4" t="s">
        <v>60</v>
      </c>
      <c r="G95" s="4" t="s">
        <v>61</v>
      </c>
      <c r="H95" s="4" t="s">
        <v>116</v>
      </c>
      <c r="I95" s="10"/>
      <c r="J95" s="10"/>
      <c r="K95" s="10"/>
      <c r="L95" s="10"/>
      <c r="M95" s="9">
        <v>-100</v>
      </c>
      <c r="N95" s="10"/>
      <c r="O95" s="10"/>
      <c r="P95" s="10"/>
      <c r="Q95" s="9">
        <v>-100</v>
      </c>
      <c r="R95" s="10"/>
      <c r="S95" s="10"/>
      <c r="T95" s="10"/>
      <c r="U95" s="10"/>
      <c r="V95" s="9">
        <v>-100</v>
      </c>
      <c r="W95" s="9">
        <v>-100</v>
      </c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9">
        <v>-200</v>
      </c>
      <c r="AI95" s="10"/>
      <c r="AJ95" s="10"/>
      <c r="AK95" s="10"/>
      <c r="AL95" s="10"/>
      <c r="AM95" s="10"/>
      <c r="AN95" s="9">
        <v>-100</v>
      </c>
      <c r="AO95" s="10"/>
      <c r="AP95" s="10"/>
      <c r="AQ95" s="10"/>
      <c r="AR95" s="9">
        <v>-100</v>
      </c>
      <c r="AS95" s="10"/>
      <c r="AT95" s="9">
        <v>-100</v>
      </c>
      <c r="AU95" s="10"/>
      <c r="AV95" s="10"/>
      <c r="AW95" s="10"/>
      <c r="AX95" s="10"/>
      <c r="AY95" s="10"/>
      <c r="AZ95" s="10"/>
      <c r="BA95" s="10"/>
      <c r="BB95" s="8">
        <f t="shared" si="1"/>
        <v>-900</v>
      </c>
      <c r="BC95" t="str">
        <f>VLOOKUP(D95,'lookup table'!$A$2:$D$57,4,FALSE)</f>
        <v>misc rev</v>
      </c>
      <c r="BD95" t="str">
        <f>VLOOKUP(B95,'lookup table'!$A$58:$C$72,3,FALSE)</f>
        <v>OR</v>
      </c>
    </row>
    <row r="96" spans="1:56" ht="23.25" thickBot="1" x14ac:dyDescent="0.3">
      <c r="A96" s="4" t="s">
        <v>83</v>
      </c>
      <c r="B96" s="48">
        <v>81190</v>
      </c>
      <c r="C96" s="4" t="s">
        <v>74</v>
      </c>
      <c r="D96" s="4" t="s">
        <v>117</v>
      </c>
      <c r="E96" s="4" t="s">
        <v>118</v>
      </c>
      <c r="F96" s="4" t="s">
        <v>60</v>
      </c>
      <c r="G96" s="4" t="s">
        <v>61</v>
      </c>
      <c r="H96" s="4" t="s">
        <v>119</v>
      </c>
      <c r="I96" s="7">
        <v>-180</v>
      </c>
      <c r="J96" s="7">
        <v>-195</v>
      </c>
      <c r="K96" s="7">
        <v>-120</v>
      </c>
      <c r="L96" s="7">
        <v>-60</v>
      </c>
      <c r="M96" s="7">
        <v>-135</v>
      </c>
      <c r="N96" s="7">
        <v>-165</v>
      </c>
      <c r="O96" s="7">
        <v>-150</v>
      </c>
      <c r="P96" s="7">
        <v>-135</v>
      </c>
      <c r="Q96" s="7">
        <v>-150</v>
      </c>
      <c r="R96" s="7">
        <v>-120</v>
      </c>
      <c r="S96" s="7">
        <v>-240</v>
      </c>
      <c r="T96" s="7">
        <v>-105</v>
      </c>
      <c r="U96" s="7">
        <v>-180</v>
      </c>
      <c r="V96" s="7">
        <v>-180</v>
      </c>
      <c r="W96" s="7">
        <v>-150</v>
      </c>
      <c r="X96" s="7">
        <v>-195</v>
      </c>
      <c r="Y96" s="7">
        <v>-180</v>
      </c>
      <c r="Z96" s="7">
        <v>-165</v>
      </c>
      <c r="AA96" s="7">
        <v>-135</v>
      </c>
      <c r="AB96" s="7">
        <v>-150</v>
      </c>
      <c r="AC96" s="7">
        <v>-90</v>
      </c>
      <c r="AD96" s="7">
        <v>-210</v>
      </c>
      <c r="AE96" s="7">
        <v>-150</v>
      </c>
      <c r="AF96" s="7">
        <v>-195</v>
      </c>
      <c r="AG96" s="7">
        <v>-165</v>
      </c>
      <c r="AH96" s="7">
        <v>-165</v>
      </c>
      <c r="AI96" s="7">
        <v>-210</v>
      </c>
      <c r="AJ96" s="7">
        <v>-120</v>
      </c>
      <c r="AK96" s="7">
        <v>-135</v>
      </c>
      <c r="AL96" s="7">
        <v>-120</v>
      </c>
      <c r="AM96" s="7">
        <v>-135</v>
      </c>
      <c r="AN96" s="7">
        <v>-105</v>
      </c>
      <c r="AO96" s="7">
        <v>-105</v>
      </c>
      <c r="AP96" s="7">
        <v>-240</v>
      </c>
      <c r="AQ96" s="7">
        <v>-165</v>
      </c>
      <c r="AR96" s="7">
        <v>-210</v>
      </c>
      <c r="AS96" s="7">
        <v>-195</v>
      </c>
      <c r="AT96" s="7">
        <v>-330</v>
      </c>
      <c r="AU96" s="7">
        <v>-300</v>
      </c>
      <c r="AV96" s="7">
        <v>-255</v>
      </c>
      <c r="AW96" s="7">
        <v>-90</v>
      </c>
      <c r="AX96" s="7">
        <v>-75</v>
      </c>
      <c r="AY96" s="7">
        <v>-90</v>
      </c>
      <c r="AZ96" s="7">
        <v>-90</v>
      </c>
      <c r="BA96" s="7">
        <v>-180</v>
      </c>
      <c r="BB96" s="8">
        <f t="shared" si="1"/>
        <v>-7215</v>
      </c>
      <c r="BC96" t="str">
        <f>VLOOKUP(D96,'lookup table'!$A$2:$D$57,4,FALSE)</f>
        <v>misc rev</v>
      </c>
      <c r="BD96" t="str">
        <f>VLOOKUP(B96,'lookup table'!$A$58:$C$72,3,FALSE)</f>
        <v>OR</v>
      </c>
    </row>
    <row r="97" spans="1:56" ht="23.25" thickBot="1" x14ac:dyDescent="0.3">
      <c r="A97" s="4" t="s">
        <v>83</v>
      </c>
      <c r="B97" s="48">
        <v>81190</v>
      </c>
      <c r="C97" s="4" t="s">
        <v>74</v>
      </c>
      <c r="D97" s="4" t="s">
        <v>120</v>
      </c>
      <c r="E97" s="4" t="s">
        <v>121</v>
      </c>
      <c r="F97" s="4" t="s">
        <v>60</v>
      </c>
      <c r="G97" s="4" t="s">
        <v>61</v>
      </c>
      <c r="H97" s="4" t="s">
        <v>122</v>
      </c>
      <c r="I97" s="9">
        <v>-23</v>
      </c>
      <c r="J97" s="9">
        <v>-23</v>
      </c>
      <c r="K97" s="9">
        <v>-23</v>
      </c>
      <c r="L97" s="9">
        <v>-23</v>
      </c>
      <c r="M97" s="9">
        <v>-22</v>
      </c>
      <c r="N97" s="9">
        <v>-23</v>
      </c>
      <c r="O97" s="9">
        <v>-23</v>
      </c>
      <c r="P97" s="9">
        <v>-23</v>
      </c>
      <c r="Q97" s="9">
        <v>-23</v>
      </c>
      <c r="R97" s="9">
        <v>-23</v>
      </c>
      <c r="S97" s="9">
        <v>-23</v>
      </c>
      <c r="T97" s="9">
        <v>-23</v>
      </c>
      <c r="U97" s="9">
        <v>-23</v>
      </c>
      <c r="V97" s="9">
        <v>-23</v>
      </c>
      <c r="W97" s="9">
        <v>-23</v>
      </c>
      <c r="X97" s="9">
        <v>-23</v>
      </c>
      <c r="Y97" s="9">
        <v>-23</v>
      </c>
      <c r="Z97" s="9">
        <v>-22</v>
      </c>
      <c r="AA97" s="9">
        <v>-21</v>
      </c>
      <c r="AB97" s="9">
        <v>-21</v>
      </c>
      <c r="AC97" s="9">
        <v>-20</v>
      </c>
      <c r="AD97" s="9">
        <v>-20</v>
      </c>
      <c r="AE97" s="9">
        <v>-20</v>
      </c>
      <c r="AF97" s="9">
        <v>-20</v>
      </c>
      <c r="AG97" s="9">
        <v>-20</v>
      </c>
      <c r="AH97" s="9">
        <v>-20</v>
      </c>
      <c r="AI97" s="9">
        <v>-20</v>
      </c>
      <c r="AJ97" s="9">
        <v>-20</v>
      </c>
      <c r="AK97" s="9">
        <v>-20</v>
      </c>
      <c r="AL97" s="9">
        <v>-20</v>
      </c>
      <c r="AM97" s="9">
        <v>-20</v>
      </c>
      <c r="AN97" s="9">
        <v>-20</v>
      </c>
      <c r="AO97" s="9">
        <v>-20</v>
      </c>
      <c r="AP97" s="9">
        <v>-20</v>
      </c>
      <c r="AQ97" s="9">
        <v>-20</v>
      </c>
      <c r="AR97" s="9">
        <v>-20</v>
      </c>
      <c r="AS97" s="9">
        <v>-20</v>
      </c>
      <c r="AT97" s="9">
        <v>-20</v>
      </c>
      <c r="AU97" s="9">
        <v>-20</v>
      </c>
      <c r="AV97" s="9">
        <v>-20</v>
      </c>
      <c r="AW97" s="9">
        <v>-20</v>
      </c>
      <c r="AX97" s="9">
        <v>-20</v>
      </c>
      <c r="AY97" s="9">
        <v>-19</v>
      </c>
      <c r="AZ97" s="9">
        <v>-18</v>
      </c>
      <c r="BA97" s="9">
        <v>-17</v>
      </c>
      <c r="BB97" s="8">
        <f t="shared" si="1"/>
        <v>-948</v>
      </c>
      <c r="BC97" t="str">
        <f>VLOOKUP(D97,'lookup table'!$A$2:$D$57,4,FALSE)</f>
        <v>misc rev</v>
      </c>
      <c r="BD97" t="str">
        <f>VLOOKUP(B97,'lookup table'!$A$58:$C$72,3,FALSE)</f>
        <v>OR</v>
      </c>
    </row>
    <row r="98" spans="1:56" ht="23.25" thickBot="1" x14ac:dyDescent="0.3">
      <c r="A98" s="4" t="s">
        <v>83</v>
      </c>
      <c r="B98" s="48">
        <v>81195</v>
      </c>
      <c r="C98" s="4" t="s">
        <v>76</v>
      </c>
      <c r="D98" s="4" t="s">
        <v>90</v>
      </c>
      <c r="E98" s="4" t="s">
        <v>91</v>
      </c>
      <c r="F98" s="4" t="s">
        <v>60</v>
      </c>
      <c r="G98" s="4" t="s">
        <v>61</v>
      </c>
      <c r="H98" s="4" t="s">
        <v>92</v>
      </c>
      <c r="I98" s="7">
        <v>-10</v>
      </c>
      <c r="J98" s="7">
        <v>-12.5</v>
      </c>
      <c r="K98" s="7">
        <v>-12.5</v>
      </c>
      <c r="L98" s="7">
        <v>-7.5</v>
      </c>
      <c r="M98" s="7">
        <v>-17.5</v>
      </c>
      <c r="N98" s="7">
        <v>-2.5</v>
      </c>
      <c r="O98" s="7">
        <v>-5</v>
      </c>
      <c r="P98" s="7">
        <v>-2.5</v>
      </c>
      <c r="Q98" s="7">
        <v>-5</v>
      </c>
      <c r="R98" s="7">
        <v>-5</v>
      </c>
      <c r="S98" s="7">
        <v>-5</v>
      </c>
      <c r="T98" s="7">
        <v>-10</v>
      </c>
      <c r="U98" s="7">
        <v>-12.5</v>
      </c>
      <c r="V98" s="7">
        <v>-17.5</v>
      </c>
      <c r="W98" s="7">
        <v>-2.5</v>
      </c>
      <c r="X98" s="7">
        <v>-7.5</v>
      </c>
      <c r="Y98" s="7">
        <v>-12.5</v>
      </c>
      <c r="Z98" s="7">
        <v>-7.5</v>
      </c>
      <c r="AA98" s="7">
        <v>-2.5</v>
      </c>
      <c r="AB98" s="11"/>
      <c r="AC98" s="7">
        <v>-5</v>
      </c>
      <c r="AD98" s="7">
        <v>-7.5</v>
      </c>
      <c r="AE98" s="7">
        <v>-7.5</v>
      </c>
      <c r="AF98" s="7">
        <v>-5</v>
      </c>
      <c r="AG98" s="7">
        <v>-15</v>
      </c>
      <c r="AH98" s="7">
        <v>-7.5</v>
      </c>
      <c r="AI98" s="7">
        <v>-10</v>
      </c>
      <c r="AJ98" s="7">
        <v>-7.5</v>
      </c>
      <c r="AK98" s="7">
        <v>-5</v>
      </c>
      <c r="AL98" s="7">
        <v>-7.5</v>
      </c>
      <c r="AM98" s="7">
        <v>-7.5</v>
      </c>
      <c r="AN98" s="7">
        <v>-5</v>
      </c>
      <c r="AO98" s="7">
        <v>-5</v>
      </c>
      <c r="AP98" s="7">
        <v>-5</v>
      </c>
      <c r="AQ98" s="7">
        <v>-10</v>
      </c>
      <c r="AR98" s="7">
        <v>-2.5</v>
      </c>
      <c r="AS98" s="7">
        <v>-5</v>
      </c>
      <c r="AT98" s="7">
        <v>-10</v>
      </c>
      <c r="AU98" s="7">
        <v>-2.5</v>
      </c>
      <c r="AV98" s="7">
        <v>-2.5</v>
      </c>
      <c r="AW98" s="11"/>
      <c r="AX98" s="7">
        <v>-2.5</v>
      </c>
      <c r="AY98" s="7">
        <v>-7.5</v>
      </c>
      <c r="AZ98" s="7">
        <v>-2.5</v>
      </c>
      <c r="BA98" s="11"/>
      <c r="BB98" s="8">
        <f t="shared" si="1"/>
        <v>-302.5</v>
      </c>
      <c r="BC98" t="str">
        <f>VLOOKUP(D98,'lookup table'!$A$2:$D$57,4,FALSE)</f>
        <v>misc rev</v>
      </c>
      <c r="BD98" t="str">
        <f>VLOOKUP(B98,'lookup table'!$A$58:$C$72,3,FALSE)</f>
        <v>OR</v>
      </c>
    </row>
    <row r="99" spans="1:56" ht="23.25" thickBot="1" x14ac:dyDescent="0.3">
      <c r="A99" s="4" t="s">
        <v>83</v>
      </c>
      <c r="B99" s="48">
        <v>81195</v>
      </c>
      <c r="C99" s="4" t="s">
        <v>76</v>
      </c>
      <c r="D99" s="4" t="s">
        <v>93</v>
      </c>
      <c r="E99" s="4" t="s">
        <v>94</v>
      </c>
      <c r="F99" s="4" t="s">
        <v>60</v>
      </c>
      <c r="G99" s="4" t="s">
        <v>61</v>
      </c>
      <c r="H99" s="4" t="s">
        <v>95</v>
      </c>
      <c r="I99" s="9">
        <v>-20</v>
      </c>
      <c r="J99" s="9">
        <v>-20</v>
      </c>
      <c r="K99" s="9">
        <v>-120</v>
      </c>
      <c r="L99" s="9">
        <v>-80</v>
      </c>
      <c r="M99" s="9">
        <v>-160</v>
      </c>
      <c r="N99" s="9">
        <v>-100</v>
      </c>
      <c r="O99" s="9">
        <v>-100</v>
      </c>
      <c r="P99" s="9">
        <v>-140</v>
      </c>
      <c r="Q99" s="9">
        <v>-40</v>
      </c>
      <c r="R99" s="9">
        <v>-60</v>
      </c>
      <c r="S99" s="9">
        <v>-20</v>
      </c>
      <c r="T99" s="9">
        <v>-20</v>
      </c>
      <c r="U99" s="9">
        <v>-20</v>
      </c>
      <c r="V99" s="9">
        <v>-80</v>
      </c>
      <c r="W99" s="9">
        <v>-20</v>
      </c>
      <c r="X99" s="9">
        <v>-20</v>
      </c>
      <c r="Y99" s="9">
        <v>-100</v>
      </c>
      <c r="Z99" s="9">
        <v>-120</v>
      </c>
      <c r="AA99" s="9">
        <v>-80</v>
      </c>
      <c r="AB99" s="10"/>
      <c r="AC99" s="9">
        <v>-40</v>
      </c>
      <c r="AD99" s="9">
        <v>-80</v>
      </c>
      <c r="AE99" s="9">
        <v>-80</v>
      </c>
      <c r="AF99" s="9">
        <v>-20</v>
      </c>
      <c r="AG99" s="9">
        <v>-20</v>
      </c>
      <c r="AH99" s="9">
        <v>-40</v>
      </c>
      <c r="AI99" s="9">
        <v>-60</v>
      </c>
      <c r="AJ99" s="9">
        <v>-20</v>
      </c>
      <c r="AK99" s="9">
        <v>-20</v>
      </c>
      <c r="AL99" s="9">
        <v>-40</v>
      </c>
      <c r="AM99" s="9">
        <v>-60</v>
      </c>
      <c r="AN99" s="9">
        <v>-40</v>
      </c>
      <c r="AO99" s="9">
        <v>-40</v>
      </c>
      <c r="AP99" s="9">
        <v>-40</v>
      </c>
      <c r="AQ99" s="9">
        <v>-40</v>
      </c>
      <c r="AR99" s="9">
        <v>-20</v>
      </c>
      <c r="AS99" s="9">
        <v>-20</v>
      </c>
      <c r="AT99" s="10"/>
      <c r="AU99" s="9">
        <v>-80</v>
      </c>
      <c r="AV99" s="10"/>
      <c r="AW99" s="10"/>
      <c r="AX99" s="10"/>
      <c r="AY99" s="10"/>
      <c r="AZ99" s="10"/>
      <c r="BA99" s="10"/>
      <c r="BB99" s="8">
        <f t="shared" si="1"/>
        <v>-2080</v>
      </c>
      <c r="BC99" t="str">
        <f>VLOOKUP(D99,'lookup table'!$A$2:$D$57,4,FALSE)</f>
        <v>misc rev</v>
      </c>
      <c r="BD99" t="str">
        <f>VLOOKUP(B99,'lookup table'!$A$58:$C$72,3,FALSE)</f>
        <v>OR</v>
      </c>
    </row>
    <row r="100" spans="1:56" ht="23.25" thickBot="1" x14ac:dyDescent="0.3">
      <c r="A100" s="4" t="s">
        <v>83</v>
      </c>
      <c r="B100" s="48">
        <v>81195</v>
      </c>
      <c r="C100" s="4" t="s">
        <v>76</v>
      </c>
      <c r="D100" s="4" t="s">
        <v>96</v>
      </c>
      <c r="E100" s="4" t="s">
        <v>97</v>
      </c>
      <c r="F100" s="4" t="s">
        <v>60</v>
      </c>
      <c r="G100" s="4" t="s">
        <v>61</v>
      </c>
      <c r="H100" s="4" t="s">
        <v>98</v>
      </c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7">
        <v>-1124.82</v>
      </c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8">
        <f t="shared" si="1"/>
        <v>-1124.82</v>
      </c>
      <c r="BC100" t="str">
        <f>VLOOKUP(D100,'lookup table'!$A$2:$D$57,4,FALSE)</f>
        <v>misc rev</v>
      </c>
      <c r="BD100" t="str">
        <f>VLOOKUP(B100,'lookup table'!$A$58:$C$72,3,FALSE)</f>
        <v>OR</v>
      </c>
    </row>
    <row r="101" spans="1:56" ht="23.25" thickBot="1" x14ac:dyDescent="0.3">
      <c r="A101" s="4" t="s">
        <v>83</v>
      </c>
      <c r="B101" s="48">
        <v>81195</v>
      </c>
      <c r="C101" s="4" t="s">
        <v>76</v>
      </c>
      <c r="D101" s="4" t="s">
        <v>102</v>
      </c>
      <c r="E101" s="4" t="s">
        <v>103</v>
      </c>
      <c r="F101" s="4" t="s">
        <v>60</v>
      </c>
      <c r="G101" s="4" t="s">
        <v>61</v>
      </c>
      <c r="H101" s="4" t="s">
        <v>104</v>
      </c>
      <c r="I101" s="9">
        <v>-60</v>
      </c>
      <c r="J101" s="9">
        <v>-90</v>
      </c>
      <c r="K101" s="9">
        <v>-60</v>
      </c>
      <c r="L101" s="9">
        <v>-30</v>
      </c>
      <c r="M101" s="9">
        <v>-90</v>
      </c>
      <c r="N101" s="9">
        <v>-90</v>
      </c>
      <c r="O101" s="9">
        <v>-90</v>
      </c>
      <c r="P101" s="9">
        <v>-120</v>
      </c>
      <c r="Q101" s="9">
        <v>-60</v>
      </c>
      <c r="R101" s="9">
        <v>-60</v>
      </c>
      <c r="S101" s="9">
        <v>-120</v>
      </c>
      <c r="T101" s="9">
        <v>-30</v>
      </c>
      <c r="U101" s="10"/>
      <c r="V101" s="9">
        <v>-90</v>
      </c>
      <c r="W101" s="10"/>
      <c r="X101" s="9">
        <v>-60</v>
      </c>
      <c r="Y101" s="10"/>
      <c r="Z101" s="9">
        <v>-30</v>
      </c>
      <c r="AA101" s="9">
        <v>-30</v>
      </c>
      <c r="AB101" s="9">
        <v>-30</v>
      </c>
      <c r="AC101" s="9">
        <v>-30</v>
      </c>
      <c r="AD101" s="9">
        <v>-190</v>
      </c>
      <c r="AE101" s="9">
        <v>-60</v>
      </c>
      <c r="AF101" s="10"/>
      <c r="AG101" s="9">
        <v>-90</v>
      </c>
      <c r="AH101" s="9">
        <v>-60</v>
      </c>
      <c r="AI101" s="9">
        <v>-60</v>
      </c>
      <c r="AJ101" s="9">
        <v>-30</v>
      </c>
      <c r="AK101" s="9">
        <v>-180</v>
      </c>
      <c r="AL101" s="9">
        <v>-60</v>
      </c>
      <c r="AM101" s="10"/>
      <c r="AN101" s="9">
        <v>-30</v>
      </c>
      <c r="AO101" s="9">
        <v>-60</v>
      </c>
      <c r="AP101" s="9">
        <v>-90</v>
      </c>
      <c r="AQ101" s="9">
        <v>-90</v>
      </c>
      <c r="AR101" s="9">
        <v>-30</v>
      </c>
      <c r="AS101" s="9">
        <v>-120</v>
      </c>
      <c r="AT101" s="9">
        <v>-190</v>
      </c>
      <c r="AU101" s="9">
        <v>-30</v>
      </c>
      <c r="AV101" s="10"/>
      <c r="AW101" s="10"/>
      <c r="AX101" s="10"/>
      <c r="AY101" s="10"/>
      <c r="AZ101" s="10"/>
      <c r="BA101" s="10"/>
      <c r="BB101" s="8">
        <f t="shared" si="1"/>
        <v>-2540</v>
      </c>
      <c r="BC101" t="str">
        <f>VLOOKUP(D101,'lookup table'!$A$2:$D$57,4,FALSE)</f>
        <v>misc rev</v>
      </c>
      <c r="BD101" t="str">
        <f>VLOOKUP(B101,'lookup table'!$A$58:$C$72,3,FALSE)</f>
        <v>OR</v>
      </c>
    </row>
    <row r="102" spans="1:56" ht="23.25" thickBot="1" x14ac:dyDescent="0.3">
      <c r="A102" s="4" t="s">
        <v>83</v>
      </c>
      <c r="B102" s="48">
        <v>81195</v>
      </c>
      <c r="C102" s="4" t="s">
        <v>76</v>
      </c>
      <c r="D102" s="4" t="s">
        <v>108</v>
      </c>
      <c r="E102" s="4" t="s">
        <v>109</v>
      </c>
      <c r="F102" s="4" t="s">
        <v>60</v>
      </c>
      <c r="G102" s="4" t="s">
        <v>61</v>
      </c>
      <c r="H102" s="4" t="s">
        <v>110</v>
      </c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7">
        <v>-30</v>
      </c>
      <c r="AG102" s="11"/>
      <c r="AH102" s="11"/>
      <c r="AI102" s="11"/>
      <c r="AJ102" s="11"/>
      <c r="AK102" s="11"/>
      <c r="AL102" s="11"/>
      <c r="AM102" s="11"/>
      <c r="AN102" s="11"/>
      <c r="AO102" s="7">
        <v>-30</v>
      </c>
      <c r="AP102" s="11"/>
      <c r="AQ102" s="11"/>
      <c r="AR102" s="7">
        <v>-60</v>
      </c>
      <c r="AS102" s="11"/>
      <c r="AT102" s="11"/>
      <c r="AU102" s="11"/>
      <c r="AV102" s="11"/>
      <c r="AW102" s="11"/>
      <c r="AX102" s="11"/>
      <c r="AY102" s="11"/>
      <c r="AZ102" s="11"/>
      <c r="BA102" s="11"/>
      <c r="BB102" s="8">
        <f t="shared" si="1"/>
        <v>-120</v>
      </c>
      <c r="BC102" t="str">
        <f>VLOOKUP(D102,'lookup table'!$A$2:$D$57,4,FALSE)</f>
        <v>misc rev</v>
      </c>
      <c r="BD102" t="str">
        <f>VLOOKUP(B102,'lookup table'!$A$58:$C$72,3,FALSE)</f>
        <v>OR</v>
      </c>
    </row>
    <row r="103" spans="1:56" ht="23.25" thickBot="1" x14ac:dyDescent="0.3">
      <c r="A103" s="4" t="s">
        <v>83</v>
      </c>
      <c r="B103" s="48">
        <v>81195</v>
      </c>
      <c r="C103" s="4" t="s">
        <v>76</v>
      </c>
      <c r="D103" s="4" t="s">
        <v>111</v>
      </c>
      <c r="E103" s="4" t="s">
        <v>112</v>
      </c>
      <c r="F103" s="4" t="s">
        <v>60</v>
      </c>
      <c r="G103" s="4" t="s">
        <v>61</v>
      </c>
      <c r="H103" s="4" t="s">
        <v>113</v>
      </c>
      <c r="I103" s="9">
        <v>-100</v>
      </c>
      <c r="J103" s="10"/>
      <c r="K103" s="9">
        <v>-100</v>
      </c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9">
        <v>-200</v>
      </c>
      <c r="W103" s="9">
        <v>-100</v>
      </c>
      <c r="X103" s="10"/>
      <c r="Y103" s="10"/>
      <c r="Z103" s="10"/>
      <c r="AA103" s="10"/>
      <c r="AB103" s="10"/>
      <c r="AC103" s="9">
        <v>-100</v>
      </c>
      <c r="AD103" s="10"/>
      <c r="AE103" s="10"/>
      <c r="AF103" s="10"/>
      <c r="AG103" s="10"/>
      <c r="AH103" s="10"/>
      <c r="AI103" s="9">
        <v>-200</v>
      </c>
      <c r="AJ103" s="10"/>
      <c r="AK103" s="10"/>
      <c r="AL103" s="10"/>
      <c r="AM103" s="10"/>
      <c r="AN103" s="9">
        <v>-100</v>
      </c>
      <c r="AO103" s="10"/>
      <c r="AP103" s="10"/>
      <c r="AQ103" s="9">
        <v>-200</v>
      </c>
      <c r="AR103" s="10"/>
      <c r="AS103" s="9">
        <v>-100</v>
      </c>
      <c r="AT103" s="9">
        <v>-200</v>
      </c>
      <c r="AU103" s="10"/>
      <c r="AV103" s="10"/>
      <c r="AW103" s="10"/>
      <c r="AX103" s="10"/>
      <c r="AY103" s="10"/>
      <c r="AZ103" s="10"/>
      <c r="BA103" s="10"/>
      <c r="BB103" s="8">
        <f t="shared" si="1"/>
        <v>-1400</v>
      </c>
      <c r="BC103" t="str">
        <f>VLOOKUP(D103,'lookup table'!$A$2:$D$57,4,FALSE)</f>
        <v>misc rev</v>
      </c>
      <c r="BD103" t="str">
        <f>VLOOKUP(B103,'lookup table'!$A$58:$C$72,3,FALSE)</f>
        <v>OR</v>
      </c>
    </row>
    <row r="104" spans="1:56" ht="23.25" thickBot="1" x14ac:dyDescent="0.3">
      <c r="A104" s="4" t="s">
        <v>83</v>
      </c>
      <c r="B104" s="48">
        <v>81195</v>
      </c>
      <c r="C104" s="4" t="s">
        <v>76</v>
      </c>
      <c r="D104" s="4" t="s">
        <v>114</v>
      </c>
      <c r="E104" s="4" t="s">
        <v>115</v>
      </c>
      <c r="F104" s="4" t="s">
        <v>60</v>
      </c>
      <c r="G104" s="4" t="s">
        <v>61</v>
      </c>
      <c r="H104" s="4" t="s">
        <v>116</v>
      </c>
      <c r="I104" s="11"/>
      <c r="J104" s="11"/>
      <c r="K104" s="11"/>
      <c r="L104" s="11"/>
      <c r="M104" s="11"/>
      <c r="N104" s="11"/>
      <c r="O104" s="11"/>
      <c r="P104" s="7">
        <v>-100</v>
      </c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7">
        <v>-100</v>
      </c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8">
        <f t="shared" si="1"/>
        <v>-200</v>
      </c>
      <c r="BC104" t="str">
        <f>VLOOKUP(D104,'lookup table'!$A$2:$D$57,4,FALSE)</f>
        <v>misc rev</v>
      </c>
      <c r="BD104" t="str">
        <f>VLOOKUP(B104,'lookup table'!$A$58:$C$72,3,FALSE)</f>
        <v>OR</v>
      </c>
    </row>
    <row r="105" spans="1:56" ht="23.25" thickBot="1" x14ac:dyDescent="0.3">
      <c r="A105" s="4" t="s">
        <v>83</v>
      </c>
      <c r="B105" s="48">
        <v>81195</v>
      </c>
      <c r="C105" s="4" t="s">
        <v>76</v>
      </c>
      <c r="D105" s="4" t="s">
        <v>117</v>
      </c>
      <c r="E105" s="4" t="s">
        <v>118</v>
      </c>
      <c r="F105" s="4" t="s">
        <v>60</v>
      </c>
      <c r="G105" s="4" t="s">
        <v>61</v>
      </c>
      <c r="H105" s="4" t="s">
        <v>119</v>
      </c>
      <c r="I105" s="9">
        <v>-30</v>
      </c>
      <c r="J105" s="9">
        <v>-45</v>
      </c>
      <c r="K105" s="9">
        <v>-15</v>
      </c>
      <c r="L105" s="10"/>
      <c r="M105" s="9">
        <v>-15</v>
      </c>
      <c r="N105" s="9">
        <v>-30</v>
      </c>
      <c r="O105" s="9">
        <v>-45</v>
      </c>
      <c r="P105" s="9">
        <v>-30</v>
      </c>
      <c r="Q105" s="9">
        <v>-15</v>
      </c>
      <c r="R105" s="10"/>
      <c r="S105" s="9">
        <v>-15</v>
      </c>
      <c r="T105" s="9">
        <v>-15</v>
      </c>
      <c r="U105" s="10"/>
      <c r="V105" s="9">
        <v>-15</v>
      </c>
      <c r="W105" s="10"/>
      <c r="X105" s="9">
        <v>-15</v>
      </c>
      <c r="Y105" s="9">
        <v>-30</v>
      </c>
      <c r="Z105" s="9">
        <v>-30</v>
      </c>
      <c r="AA105" s="10"/>
      <c r="AB105" s="9">
        <v>-60</v>
      </c>
      <c r="AC105" s="9">
        <v>15</v>
      </c>
      <c r="AD105" s="10"/>
      <c r="AE105" s="9">
        <v>-30</v>
      </c>
      <c r="AF105" s="9">
        <v>-15</v>
      </c>
      <c r="AG105" s="9">
        <v>-75</v>
      </c>
      <c r="AH105" s="9">
        <v>-15</v>
      </c>
      <c r="AI105" s="9">
        <v>-30</v>
      </c>
      <c r="AJ105" s="9">
        <v>-15</v>
      </c>
      <c r="AK105" s="9">
        <v>-30</v>
      </c>
      <c r="AL105" s="9">
        <v>-30</v>
      </c>
      <c r="AM105" s="10"/>
      <c r="AN105" s="9">
        <v>-45</v>
      </c>
      <c r="AO105" s="9">
        <v>-15</v>
      </c>
      <c r="AP105" s="10"/>
      <c r="AQ105" s="9">
        <v>-15</v>
      </c>
      <c r="AR105" s="9">
        <v>-15</v>
      </c>
      <c r="AS105" s="9">
        <v>-75</v>
      </c>
      <c r="AT105" s="10"/>
      <c r="AU105" s="9">
        <v>-15</v>
      </c>
      <c r="AV105" s="9">
        <v>-15</v>
      </c>
      <c r="AW105" s="9">
        <v>-60</v>
      </c>
      <c r="AX105" s="9">
        <v>-45</v>
      </c>
      <c r="AY105" s="10"/>
      <c r="AZ105" s="9">
        <v>-45</v>
      </c>
      <c r="BA105" s="10"/>
      <c r="BB105" s="8">
        <f t="shared" si="1"/>
        <v>-975</v>
      </c>
      <c r="BC105" t="str">
        <f>VLOOKUP(D105,'lookup table'!$A$2:$D$57,4,FALSE)</f>
        <v>misc rev</v>
      </c>
      <c r="BD105" t="str">
        <f>VLOOKUP(B105,'lookup table'!$A$58:$C$72,3,FALSE)</f>
        <v>OR</v>
      </c>
    </row>
    <row r="106" spans="1:56" ht="23.25" thickBot="1" x14ac:dyDescent="0.3">
      <c r="A106" s="4" t="s">
        <v>83</v>
      </c>
      <c r="B106" s="48">
        <v>82230</v>
      </c>
      <c r="C106" s="4" t="s">
        <v>78</v>
      </c>
      <c r="D106" s="4" t="s">
        <v>90</v>
      </c>
      <c r="E106" s="4" t="s">
        <v>91</v>
      </c>
      <c r="F106" s="4" t="s">
        <v>60</v>
      </c>
      <c r="G106" s="4" t="s">
        <v>61</v>
      </c>
      <c r="H106" s="4" t="s">
        <v>92</v>
      </c>
      <c r="I106" s="7">
        <v>-517.5</v>
      </c>
      <c r="J106" s="7">
        <v>-675</v>
      </c>
      <c r="K106" s="7">
        <v>-720</v>
      </c>
      <c r="L106" s="7">
        <v>-612.5</v>
      </c>
      <c r="M106" s="7">
        <v>-697.5</v>
      </c>
      <c r="N106" s="7">
        <v>-567.5</v>
      </c>
      <c r="O106" s="7">
        <v>-457.5</v>
      </c>
      <c r="P106" s="7">
        <v>-385</v>
      </c>
      <c r="Q106" s="7">
        <v>-367.5</v>
      </c>
      <c r="R106" s="7">
        <v>-307.5</v>
      </c>
      <c r="S106" s="7">
        <v>-332.5</v>
      </c>
      <c r="T106" s="7">
        <v>-400</v>
      </c>
      <c r="U106" s="7">
        <v>-592.5</v>
      </c>
      <c r="V106" s="7">
        <v>-625</v>
      </c>
      <c r="W106" s="7">
        <v>-610</v>
      </c>
      <c r="X106" s="7">
        <v>-515</v>
      </c>
      <c r="Y106" s="7">
        <v>-592.5</v>
      </c>
      <c r="Z106" s="7">
        <v>-505</v>
      </c>
      <c r="AA106" s="7">
        <v>-415</v>
      </c>
      <c r="AB106" s="7">
        <v>-345</v>
      </c>
      <c r="AC106" s="7">
        <v>-312.5</v>
      </c>
      <c r="AD106" s="7">
        <v>-262.5</v>
      </c>
      <c r="AE106" s="7">
        <v>-310</v>
      </c>
      <c r="AF106" s="7">
        <v>-355</v>
      </c>
      <c r="AG106" s="7">
        <v>-450</v>
      </c>
      <c r="AH106" s="7">
        <v>-522.5</v>
      </c>
      <c r="AI106" s="7">
        <v>-572.5</v>
      </c>
      <c r="AJ106" s="7">
        <v>-527.5</v>
      </c>
      <c r="AK106" s="7">
        <v>-540</v>
      </c>
      <c r="AL106" s="7">
        <v>-390</v>
      </c>
      <c r="AM106" s="7">
        <v>-432.5</v>
      </c>
      <c r="AN106" s="7">
        <v>-310</v>
      </c>
      <c r="AO106" s="7">
        <v>-300</v>
      </c>
      <c r="AP106" s="7">
        <v>-300</v>
      </c>
      <c r="AQ106" s="7">
        <v>-287.5</v>
      </c>
      <c r="AR106" s="7">
        <v>-327.5</v>
      </c>
      <c r="AS106" s="7">
        <v>-435</v>
      </c>
      <c r="AT106" s="7">
        <v>-542.5</v>
      </c>
      <c r="AU106" s="7">
        <v>-470</v>
      </c>
      <c r="AV106" s="7">
        <v>-207.5</v>
      </c>
      <c r="AW106" s="7">
        <v>-222.5</v>
      </c>
      <c r="AX106" s="7">
        <v>-170</v>
      </c>
      <c r="AY106" s="7">
        <v>-192.5</v>
      </c>
      <c r="AZ106" s="7">
        <v>-245</v>
      </c>
      <c r="BA106" s="7">
        <v>-155</v>
      </c>
      <c r="BB106" s="8">
        <f t="shared" si="1"/>
        <v>-19080</v>
      </c>
      <c r="BC106" t="str">
        <f>VLOOKUP(D106,'lookup table'!$A$2:$D$57,4,FALSE)</f>
        <v>misc rev</v>
      </c>
      <c r="BD106" t="str">
        <f>VLOOKUP(B106,'lookup table'!$A$58:$C$72,3,FALSE)</f>
        <v>WA</v>
      </c>
    </row>
    <row r="107" spans="1:56" ht="23.25" thickBot="1" x14ac:dyDescent="0.3">
      <c r="A107" s="4" t="s">
        <v>83</v>
      </c>
      <c r="B107" s="48">
        <v>82230</v>
      </c>
      <c r="C107" s="4" t="s">
        <v>78</v>
      </c>
      <c r="D107" s="4" t="s">
        <v>93</v>
      </c>
      <c r="E107" s="4" t="s">
        <v>94</v>
      </c>
      <c r="F107" s="4" t="s">
        <v>60</v>
      </c>
      <c r="G107" s="4" t="s">
        <v>61</v>
      </c>
      <c r="H107" s="4" t="s">
        <v>95</v>
      </c>
      <c r="I107" s="9">
        <v>-1695</v>
      </c>
      <c r="J107" s="9">
        <v>-3285</v>
      </c>
      <c r="K107" s="9">
        <v>-4520</v>
      </c>
      <c r="L107" s="9">
        <v>-4145</v>
      </c>
      <c r="M107" s="9">
        <v>-3370</v>
      </c>
      <c r="N107" s="9">
        <v>-3255</v>
      </c>
      <c r="O107" s="9">
        <v>-3260</v>
      </c>
      <c r="P107" s="9">
        <v>-2725</v>
      </c>
      <c r="Q107" s="9">
        <v>-2540</v>
      </c>
      <c r="R107" s="9">
        <v>-1740</v>
      </c>
      <c r="S107" s="9">
        <v>-1695</v>
      </c>
      <c r="T107" s="9">
        <v>-1890</v>
      </c>
      <c r="U107" s="9">
        <v>-3285</v>
      </c>
      <c r="V107" s="9">
        <v>-3875</v>
      </c>
      <c r="W107" s="9">
        <v>-3920</v>
      </c>
      <c r="X107" s="9">
        <v>-3455</v>
      </c>
      <c r="Y107" s="9">
        <v>-4005</v>
      </c>
      <c r="Z107" s="9">
        <v>-3075</v>
      </c>
      <c r="AA107" s="9">
        <v>-2295</v>
      </c>
      <c r="AB107" s="9">
        <v>-1910</v>
      </c>
      <c r="AC107" s="9">
        <v>-1520</v>
      </c>
      <c r="AD107" s="9">
        <v>-1410</v>
      </c>
      <c r="AE107" s="9">
        <v>-1350</v>
      </c>
      <c r="AF107" s="9">
        <v>-1800</v>
      </c>
      <c r="AG107" s="9">
        <v>-3330</v>
      </c>
      <c r="AH107" s="9">
        <v>-3025</v>
      </c>
      <c r="AI107" s="9">
        <v>-3350</v>
      </c>
      <c r="AJ107" s="9">
        <v>-3200</v>
      </c>
      <c r="AK107" s="9">
        <v>-3665</v>
      </c>
      <c r="AL107" s="9">
        <v>-2675</v>
      </c>
      <c r="AM107" s="9">
        <v>-2400</v>
      </c>
      <c r="AN107" s="9">
        <v>-1740</v>
      </c>
      <c r="AO107" s="9">
        <v>-1310</v>
      </c>
      <c r="AP107" s="9">
        <v>-1170</v>
      </c>
      <c r="AQ107" s="9">
        <v>-890</v>
      </c>
      <c r="AR107" s="9">
        <v>-1725</v>
      </c>
      <c r="AS107" s="9">
        <v>-2520</v>
      </c>
      <c r="AT107" s="9">
        <v>-3630</v>
      </c>
      <c r="AU107" s="9">
        <v>-3345</v>
      </c>
      <c r="AV107" s="9">
        <v>-15</v>
      </c>
      <c r="AW107" s="9">
        <v>15</v>
      </c>
      <c r="AX107" s="14">
        <v>0</v>
      </c>
      <c r="AY107" s="10"/>
      <c r="AZ107" s="10"/>
      <c r="BA107" s="10"/>
      <c r="BB107" s="8">
        <f t="shared" si="1"/>
        <v>-103995</v>
      </c>
      <c r="BC107" t="str">
        <f>VLOOKUP(D107,'lookup table'!$A$2:$D$57,4,FALSE)</f>
        <v>misc rev</v>
      </c>
      <c r="BD107" t="str">
        <f>VLOOKUP(B107,'lookup table'!$A$58:$C$72,3,FALSE)</f>
        <v>WA</v>
      </c>
    </row>
    <row r="108" spans="1:56" ht="23.25" thickBot="1" x14ac:dyDescent="0.3">
      <c r="A108" s="4" t="s">
        <v>83</v>
      </c>
      <c r="B108" s="48">
        <v>82230</v>
      </c>
      <c r="C108" s="4" t="s">
        <v>78</v>
      </c>
      <c r="D108" s="4" t="s">
        <v>96</v>
      </c>
      <c r="E108" s="4" t="s">
        <v>97</v>
      </c>
      <c r="F108" s="4" t="s">
        <v>60</v>
      </c>
      <c r="G108" s="4" t="s">
        <v>61</v>
      </c>
      <c r="H108" s="4" t="s">
        <v>98</v>
      </c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7">
        <v>-415.28</v>
      </c>
      <c r="U108" s="7">
        <v>-509.27</v>
      </c>
      <c r="V108" s="7">
        <v>-458.45</v>
      </c>
      <c r="W108" s="11"/>
      <c r="X108" s="11"/>
      <c r="Y108" s="11"/>
      <c r="Z108" s="11"/>
      <c r="AA108" s="11"/>
      <c r="AB108" s="11"/>
      <c r="AC108" s="11"/>
      <c r="AD108" s="7">
        <v>-224.65</v>
      </c>
      <c r="AE108" s="11"/>
      <c r="AF108" s="11"/>
      <c r="AG108" s="11"/>
      <c r="AH108" s="11"/>
      <c r="AI108" s="11"/>
      <c r="AJ108" s="11"/>
      <c r="AK108" s="11"/>
      <c r="AL108" s="11"/>
      <c r="AM108" s="7">
        <v>-598.51</v>
      </c>
      <c r="AN108" s="11"/>
      <c r="AO108" s="11"/>
      <c r="AP108" s="11"/>
      <c r="AQ108" s="7">
        <v>-604.99</v>
      </c>
      <c r="AR108" s="7">
        <v>-843.29</v>
      </c>
      <c r="AS108" s="11"/>
      <c r="AT108" s="11"/>
      <c r="AU108" s="7">
        <v>-311.85000000000002</v>
      </c>
      <c r="AV108" s="11"/>
      <c r="AW108" s="11"/>
      <c r="AX108" s="11"/>
      <c r="AY108" s="11"/>
      <c r="AZ108" s="7">
        <v>-171.42</v>
      </c>
      <c r="BA108" s="11"/>
      <c r="BB108" s="8">
        <f t="shared" si="1"/>
        <v>-4137.7099999999991</v>
      </c>
      <c r="BC108" t="str">
        <f>VLOOKUP(D108,'lookup table'!$A$2:$D$57,4,FALSE)</f>
        <v>misc rev</v>
      </c>
      <c r="BD108" t="str">
        <f>VLOOKUP(B108,'lookup table'!$A$58:$C$72,3,FALSE)</f>
        <v>WA</v>
      </c>
    </row>
    <row r="109" spans="1:56" ht="23.25" thickBot="1" x14ac:dyDescent="0.3">
      <c r="A109" s="4" t="s">
        <v>83</v>
      </c>
      <c r="B109" s="48">
        <v>82230</v>
      </c>
      <c r="C109" s="4" t="s">
        <v>78</v>
      </c>
      <c r="D109" s="4" t="s">
        <v>99</v>
      </c>
      <c r="E109" s="4" t="s">
        <v>100</v>
      </c>
      <c r="F109" s="4" t="s">
        <v>60</v>
      </c>
      <c r="G109" s="4" t="s">
        <v>61</v>
      </c>
      <c r="H109" s="4" t="s">
        <v>101</v>
      </c>
      <c r="I109" s="9">
        <v>-2100</v>
      </c>
      <c r="J109" s="9">
        <v>-4700</v>
      </c>
      <c r="K109" s="9">
        <v>-6475</v>
      </c>
      <c r="L109" s="9">
        <v>-3900</v>
      </c>
      <c r="M109" s="9">
        <v>-4250</v>
      </c>
      <c r="N109" s="9">
        <v>-3925</v>
      </c>
      <c r="O109" s="9">
        <v>-2700</v>
      </c>
      <c r="P109" s="9">
        <v>-2200</v>
      </c>
      <c r="Q109" s="9">
        <v>-2350</v>
      </c>
      <c r="R109" s="9">
        <v>-1600</v>
      </c>
      <c r="S109" s="9">
        <v>-1550</v>
      </c>
      <c r="T109" s="9">
        <v>-2250</v>
      </c>
      <c r="U109" s="9">
        <v>-3100</v>
      </c>
      <c r="V109" s="9">
        <v>-3000</v>
      </c>
      <c r="W109" s="9">
        <v>-4950</v>
      </c>
      <c r="X109" s="9">
        <v>-3300</v>
      </c>
      <c r="Y109" s="9">
        <v>-4500</v>
      </c>
      <c r="Z109" s="9">
        <v>-3700</v>
      </c>
      <c r="AA109" s="9">
        <v>-2500</v>
      </c>
      <c r="AB109" s="9">
        <v>-2000</v>
      </c>
      <c r="AC109" s="9">
        <v>-1750</v>
      </c>
      <c r="AD109" s="9">
        <v>-1450</v>
      </c>
      <c r="AE109" s="9">
        <v>-1350</v>
      </c>
      <c r="AF109" s="9">
        <v>-2500</v>
      </c>
      <c r="AG109" s="9">
        <v>-3100</v>
      </c>
      <c r="AH109" s="9">
        <v>-4500</v>
      </c>
      <c r="AI109" s="9">
        <v>-5000</v>
      </c>
      <c r="AJ109" s="9">
        <v>-3800</v>
      </c>
      <c r="AK109" s="9">
        <v>-5150</v>
      </c>
      <c r="AL109" s="9">
        <v>-2600</v>
      </c>
      <c r="AM109" s="9">
        <v>-2300</v>
      </c>
      <c r="AN109" s="9">
        <v>-2050</v>
      </c>
      <c r="AO109" s="9">
        <v>-1750</v>
      </c>
      <c r="AP109" s="9">
        <v>-1500</v>
      </c>
      <c r="AQ109" s="9">
        <v>-1650</v>
      </c>
      <c r="AR109" s="9">
        <v>-2100</v>
      </c>
      <c r="AS109" s="9">
        <v>-4550</v>
      </c>
      <c r="AT109" s="9">
        <v>-4500</v>
      </c>
      <c r="AU109" s="9">
        <v>-3350</v>
      </c>
      <c r="AV109" s="9">
        <v>-550</v>
      </c>
      <c r="AW109" s="9">
        <v>50</v>
      </c>
      <c r="AX109" s="10"/>
      <c r="AY109" s="10"/>
      <c r="AZ109" s="10"/>
      <c r="BA109" s="10"/>
      <c r="BB109" s="8">
        <f t="shared" si="1"/>
        <v>-120500</v>
      </c>
      <c r="BC109" t="str">
        <f>VLOOKUP(D109,'lookup table'!$A$2:$D$57,4,FALSE)</f>
        <v>misc rev</v>
      </c>
      <c r="BD109" t="str">
        <f>VLOOKUP(B109,'lookup table'!$A$58:$C$72,3,FALSE)</f>
        <v>WA</v>
      </c>
    </row>
    <row r="110" spans="1:56" ht="23.25" thickBot="1" x14ac:dyDescent="0.3">
      <c r="A110" s="4" t="s">
        <v>83</v>
      </c>
      <c r="B110" s="48">
        <v>82230</v>
      </c>
      <c r="C110" s="4" t="s">
        <v>78</v>
      </c>
      <c r="D110" s="4" t="s">
        <v>102</v>
      </c>
      <c r="E110" s="4" t="s">
        <v>103</v>
      </c>
      <c r="F110" s="4" t="s">
        <v>60</v>
      </c>
      <c r="G110" s="4" t="s">
        <v>61</v>
      </c>
      <c r="H110" s="4" t="s">
        <v>104</v>
      </c>
      <c r="I110" s="7">
        <v>-700</v>
      </c>
      <c r="J110" s="7">
        <v>-825</v>
      </c>
      <c r="K110" s="7">
        <v>-1525</v>
      </c>
      <c r="L110" s="7">
        <v>-1450</v>
      </c>
      <c r="M110" s="7">
        <v>-1375</v>
      </c>
      <c r="N110" s="7">
        <v>-1350</v>
      </c>
      <c r="O110" s="7">
        <v>-1175</v>
      </c>
      <c r="P110" s="7">
        <v>-1350</v>
      </c>
      <c r="Q110" s="7">
        <v>-1275</v>
      </c>
      <c r="R110" s="7">
        <v>-1125</v>
      </c>
      <c r="S110" s="7">
        <v>-1355</v>
      </c>
      <c r="T110" s="7">
        <v>-645</v>
      </c>
      <c r="U110" s="7">
        <v>-1325</v>
      </c>
      <c r="V110" s="7">
        <v>-1375</v>
      </c>
      <c r="W110" s="7">
        <v>-2150</v>
      </c>
      <c r="X110" s="7">
        <v>-1250</v>
      </c>
      <c r="Y110" s="7">
        <v>-1550</v>
      </c>
      <c r="Z110" s="7">
        <v>-1500</v>
      </c>
      <c r="AA110" s="7">
        <v>-1250</v>
      </c>
      <c r="AB110" s="7">
        <v>-1100</v>
      </c>
      <c r="AC110" s="7">
        <v>-825</v>
      </c>
      <c r="AD110" s="7">
        <v>-850</v>
      </c>
      <c r="AE110" s="7">
        <v>-1125</v>
      </c>
      <c r="AF110" s="7">
        <v>-850</v>
      </c>
      <c r="AG110" s="7">
        <v>-1100</v>
      </c>
      <c r="AH110" s="7">
        <v>-1150</v>
      </c>
      <c r="AI110" s="7">
        <v>-1050</v>
      </c>
      <c r="AJ110" s="7">
        <v>-1400</v>
      </c>
      <c r="AK110" s="7">
        <v>-1775</v>
      </c>
      <c r="AL110" s="7">
        <v>-1475</v>
      </c>
      <c r="AM110" s="7">
        <v>-950</v>
      </c>
      <c r="AN110" s="7">
        <v>-670</v>
      </c>
      <c r="AO110" s="7">
        <v>-800</v>
      </c>
      <c r="AP110" s="7">
        <v>-1100</v>
      </c>
      <c r="AQ110" s="7">
        <v>-1075</v>
      </c>
      <c r="AR110" s="7">
        <v>-950</v>
      </c>
      <c r="AS110" s="7">
        <v>-1075</v>
      </c>
      <c r="AT110" s="7">
        <v>-1050</v>
      </c>
      <c r="AU110" s="7">
        <v>-1050</v>
      </c>
      <c r="AV110" s="7">
        <v>-250</v>
      </c>
      <c r="AW110" s="7">
        <v>-50</v>
      </c>
      <c r="AX110" s="11"/>
      <c r="AY110" s="11"/>
      <c r="AZ110" s="7">
        <v>-25</v>
      </c>
      <c r="BA110" s="11"/>
      <c r="BB110" s="8">
        <f t="shared" si="1"/>
        <v>-46295</v>
      </c>
      <c r="BC110" t="str">
        <f>VLOOKUP(D110,'lookup table'!$A$2:$D$57,4,FALSE)</f>
        <v>misc rev</v>
      </c>
      <c r="BD110" t="str">
        <f>VLOOKUP(B110,'lookup table'!$A$58:$C$72,3,FALSE)</f>
        <v>WA</v>
      </c>
    </row>
    <row r="111" spans="1:56" ht="23.25" thickBot="1" x14ac:dyDescent="0.3">
      <c r="A111" s="4" t="s">
        <v>83</v>
      </c>
      <c r="B111" s="48">
        <v>82230</v>
      </c>
      <c r="C111" s="4" t="s">
        <v>78</v>
      </c>
      <c r="D111" s="4" t="s">
        <v>105</v>
      </c>
      <c r="E111" s="4" t="s">
        <v>106</v>
      </c>
      <c r="F111" s="4" t="s">
        <v>60</v>
      </c>
      <c r="G111" s="4" t="s">
        <v>61</v>
      </c>
      <c r="H111" s="4" t="s">
        <v>107</v>
      </c>
      <c r="I111" s="9">
        <v>-200</v>
      </c>
      <c r="J111" s="9">
        <v>-650</v>
      </c>
      <c r="K111" s="9">
        <v>-350</v>
      </c>
      <c r="L111" s="9">
        <v>-200</v>
      </c>
      <c r="M111" s="9">
        <v>-150</v>
      </c>
      <c r="N111" s="9">
        <v>-300</v>
      </c>
      <c r="O111" s="10"/>
      <c r="P111" s="9">
        <v>-150</v>
      </c>
      <c r="Q111" s="10"/>
      <c r="R111" s="9">
        <v>-50</v>
      </c>
      <c r="S111" s="9">
        <v>-150</v>
      </c>
      <c r="T111" s="10"/>
      <c r="U111" s="10"/>
      <c r="V111" s="9">
        <v>-100</v>
      </c>
      <c r="W111" s="9">
        <v>-50</v>
      </c>
      <c r="X111" s="9">
        <v>-200</v>
      </c>
      <c r="Y111" s="9">
        <v>-200</v>
      </c>
      <c r="Z111" s="9">
        <v>-50</v>
      </c>
      <c r="AA111" s="9">
        <v>-200</v>
      </c>
      <c r="AB111" s="9">
        <v>-50</v>
      </c>
      <c r="AC111" s="9">
        <v>-100</v>
      </c>
      <c r="AD111" s="9">
        <v>-100</v>
      </c>
      <c r="AE111" s="10"/>
      <c r="AF111" s="9">
        <v>-50</v>
      </c>
      <c r="AG111" s="9">
        <v>-250</v>
      </c>
      <c r="AH111" s="9">
        <v>-150</v>
      </c>
      <c r="AI111" s="9">
        <v>-100</v>
      </c>
      <c r="AJ111" s="9">
        <v>-100</v>
      </c>
      <c r="AK111" s="9">
        <v>-100</v>
      </c>
      <c r="AL111" s="10"/>
      <c r="AM111" s="9">
        <v>-100</v>
      </c>
      <c r="AN111" s="9">
        <v>-100</v>
      </c>
      <c r="AO111" s="9">
        <v>-50</v>
      </c>
      <c r="AP111" s="9">
        <v>-50</v>
      </c>
      <c r="AQ111" s="9">
        <v>-50</v>
      </c>
      <c r="AR111" s="9">
        <v>-100</v>
      </c>
      <c r="AS111" s="9">
        <v>-300</v>
      </c>
      <c r="AT111" s="9">
        <v>-550</v>
      </c>
      <c r="AU111" s="9">
        <v>-250</v>
      </c>
      <c r="AV111" s="10"/>
      <c r="AW111" s="10"/>
      <c r="AX111" s="10"/>
      <c r="AY111" s="10"/>
      <c r="AZ111" s="10"/>
      <c r="BA111" s="10"/>
      <c r="BB111" s="8">
        <f t="shared" si="1"/>
        <v>-5550</v>
      </c>
      <c r="BC111" t="str">
        <f>VLOOKUP(D111,'lookup table'!$A$2:$D$57,4,FALSE)</f>
        <v>misc rev</v>
      </c>
      <c r="BD111" t="str">
        <f>VLOOKUP(B111,'lookup table'!$A$58:$C$72,3,FALSE)</f>
        <v>WA</v>
      </c>
    </row>
    <row r="112" spans="1:56" ht="23.25" thickBot="1" x14ac:dyDescent="0.3">
      <c r="A112" s="4" t="s">
        <v>83</v>
      </c>
      <c r="B112" s="48">
        <v>82230</v>
      </c>
      <c r="C112" s="4" t="s">
        <v>78</v>
      </c>
      <c r="D112" s="4" t="s">
        <v>108</v>
      </c>
      <c r="E112" s="4" t="s">
        <v>109</v>
      </c>
      <c r="F112" s="4" t="s">
        <v>60</v>
      </c>
      <c r="G112" s="4" t="s">
        <v>61</v>
      </c>
      <c r="H112" s="4" t="s">
        <v>110</v>
      </c>
      <c r="I112" s="7">
        <v>-100</v>
      </c>
      <c r="J112" s="7">
        <v>-50</v>
      </c>
      <c r="K112" s="7">
        <v>-30</v>
      </c>
      <c r="L112" s="7">
        <v>-80</v>
      </c>
      <c r="M112" s="7">
        <v>-25</v>
      </c>
      <c r="N112" s="12">
        <v>0</v>
      </c>
      <c r="O112" s="7">
        <v>-25</v>
      </c>
      <c r="P112" s="7">
        <v>-25</v>
      </c>
      <c r="Q112" s="7">
        <v>-25</v>
      </c>
      <c r="R112" s="7">
        <v>-150</v>
      </c>
      <c r="S112" s="7">
        <v>-75</v>
      </c>
      <c r="T112" s="7">
        <v>-75</v>
      </c>
      <c r="U112" s="11"/>
      <c r="V112" s="11"/>
      <c r="W112" s="12">
        <v>0</v>
      </c>
      <c r="X112" s="11"/>
      <c r="Y112" s="7">
        <v>-25</v>
      </c>
      <c r="Z112" s="7">
        <v>-50</v>
      </c>
      <c r="AA112" s="11"/>
      <c r="AB112" s="7">
        <v>-25</v>
      </c>
      <c r="AC112" s="7">
        <v>-25</v>
      </c>
      <c r="AD112" s="7">
        <v>-25</v>
      </c>
      <c r="AE112" s="7">
        <v>-210</v>
      </c>
      <c r="AF112" s="7">
        <v>-160</v>
      </c>
      <c r="AG112" s="7">
        <v>-150</v>
      </c>
      <c r="AH112" s="7">
        <v>-110</v>
      </c>
      <c r="AI112" s="7">
        <v>-25</v>
      </c>
      <c r="AJ112" s="7">
        <v>55</v>
      </c>
      <c r="AK112" s="7">
        <v>-80</v>
      </c>
      <c r="AL112" s="7">
        <v>-55</v>
      </c>
      <c r="AM112" s="7">
        <v>-80</v>
      </c>
      <c r="AN112" s="7">
        <v>-50</v>
      </c>
      <c r="AO112" s="11"/>
      <c r="AP112" s="7">
        <v>-100</v>
      </c>
      <c r="AQ112" s="7">
        <v>-175</v>
      </c>
      <c r="AR112" s="7">
        <v>-155</v>
      </c>
      <c r="AS112" s="7">
        <v>-25</v>
      </c>
      <c r="AT112" s="7">
        <v>5</v>
      </c>
      <c r="AU112" s="11"/>
      <c r="AV112" s="7">
        <v>-80</v>
      </c>
      <c r="AW112" s="11"/>
      <c r="AX112" s="7">
        <v>-25</v>
      </c>
      <c r="AY112" s="7">
        <v>-30</v>
      </c>
      <c r="AZ112" s="11"/>
      <c r="BA112" s="11"/>
      <c r="BB112" s="8">
        <f t="shared" si="1"/>
        <v>-2260</v>
      </c>
      <c r="BC112" t="str">
        <f>VLOOKUP(D112,'lookup table'!$A$2:$D$57,4,FALSE)</f>
        <v>misc rev</v>
      </c>
      <c r="BD112" t="str">
        <f>VLOOKUP(B112,'lookup table'!$A$58:$C$72,3,FALSE)</f>
        <v>WA</v>
      </c>
    </row>
    <row r="113" spans="1:56" ht="23.25" thickBot="1" x14ac:dyDescent="0.3">
      <c r="A113" s="4" t="s">
        <v>83</v>
      </c>
      <c r="B113" s="48">
        <v>82230</v>
      </c>
      <c r="C113" s="4" t="s">
        <v>78</v>
      </c>
      <c r="D113" s="4" t="s">
        <v>111</v>
      </c>
      <c r="E113" s="4" t="s">
        <v>112</v>
      </c>
      <c r="F113" s="4" t="s">
        <v>60</v>
      </c>
      <c r="G113" s="4" t="s">
        <v>61</v>
      </c>
      <c r="H113" s="4" t="s">
        <v>113</v>
      </c>
      <c r="I113" s="10"/>
      <c r="J113" s="9">
        <v>-50</v>
      </c>
      <c r="K113" s="9">
        <v>-300</v>
      </c>
      <c r="L113" s="9">
        <v>-250</v>
      </c>
      <c r="M113" s="9">
        <v>-350</v>
      </c>
      <c r="N113" s="9">
        <v>-100</v>
      </c>
      <c r="O113" s="9">
        <v>-150</v>
      </c>
      <c r="P113" s="9">
        <v>-150</v>
      </c>
      <c r="Q113" s="9">
        <v>-150</v>
      </c>
      <c r="R113" s="9">
        <v>-50</v>
      </c>
      <c r="S113" s="9">
        <v>-50</v>
      </c>
      <c r="T113" s="9">
        <v>-100</v>
      </c>
      <c r="U113" s="9">
        <v>-400</v>
      </c>
      <c r="V113" s="9">
        <v>-200</v>
      </c>
      <c r="W113" s="9">
        <v>-100</v>
      </c>
      <c r="X113" s="9">
        <v>-100</v>
      </c>
      <c r="Y113" s="9">
        <v>-300</v>
      </c>
      <c r="Z113" s="9">
        <v>-200</v>
      </c>
      <c r="AA113" s="10"/>
      <c r="AB113" s="9">
        <v>-50</v>
      </c>
      <c r="AC113" s="9">
        <v>50</v>
      </c>
      <c r="AD113" s="10"/>
      <c r="AE113" s="10"/>
      <c r="AF113" s="10"/>
      <c r="AG113" s="9">
        <v>-100</v>
      </c>
      <c r="AH113" s="9">
        <v>-50</v>
      </c>
      <c r="AI113" s="9">
        <v>-100</v>
      </c>
      <c r="AJ113" s="9">
        <v>-100</v>
      </c>
      <c r="AK113" s="9">
        <v>-100</v>
      </c>
      <c r="AL113" s="10"/>
      <c r="AM113" s="9">
        <v>-100</v>
      </c>
      <c r="AN113" s="10"/>
      <c r="AO113" s="9">
        <v>-50</v>
      </c>
      <c r="AP113" s="10"/>
      <c r="AQ113" s="9">
        <v>-50</v>
      </c>
      <c r="AR113" s="9">
        <v>-100</v>
      </c>
      <c r="AS113" s="9">
        <v>-300</v>
      </c>
      <c r="AT113" s="9">
        <v>-250</v>
      </c>
      <c r="AU113" s="10"/>
      <c r="AV113" s="10"/>
      <c r="AW113" s="10"/>
      <c r="AX113" s="10"/>
      <c r="AY113" s="10"/>
      <c r="AZ113" s="10"/>
      <c r="BA113" s="10"/>
      <c r="BB113" s="8">
        <f t="shared" si="1"/>
        <v>-4300</v>
      </c>
      <c r="BC113" t="str">
        <f>VLOOKUP(D113,'lookup table'!$A$2:$D$57,4,FALSE)</f>
        <v>misc rev</v>
      </c>
      <c r="BD113" t="str">
        <f>VLOOKUP(B113,'lookup table'!$A$58:$C$72,3,FALSE)</f>
        <v>WA</v>
      </c>
    </row>
    <row r="114" spans="1:56" ht="23.25" thickBot="1" x14ac:dyDescent="0.3">
      <c r="A114" s="4" t="s">
        <v>83</v>
      </c>
      <c r="B114" s="48">
        <v>82230</v>
      </c>
      <c r="C114" s="4" t="s">
        <v>78</v>
      </c>
      <c r="D114" s="4" t="s">
        <v>114</v>
      </c>
      <c r="E114" s="4" t="s">
        <v>115</v>
      </c>
      <c r="F114" s="4" t="s">
        <v>60</v>
      </c>
      <c r="G114" s="4" t="s">
        <v>61</v>
      </c>
      <c r="H114" s="4" t="s">
        <v>116</v>
      </c>
      <c r="I114" s="7">
        <v>-50</v>
      </c>
      <c r="J114" s="7">
        <v>-100</v>
      </c>
      <c r="K114" s="7">
        <v>-50</v>
      </c>
      <c r="L114" s="7">
        <v>-100</v>
      </c>
      <c r="M114" s="11"/>
      <c r="N114" s="7">
        <v>-100</v>
      </c>
      <c r="O114" s="7">
        <v>-50</v>
      </c>
      <c r="P114" s="11"/>
      <c r="Q114" s="11"/>
      <c r="R114" s="11"/>
      <c r="S114" s="11"/>
      <c r="T114" s="7">
        <v>-50</v>
      </c>
      <c r="U114" s="11"/>
      <c r="V114" s="11"/>
      <c r="W114" s="7">
        <v>-50</v>
      </c>
      <c r="X114" s="7">
        <v>-100</v>
      </c>
      <c r="Y114" s="11"/>
      <c r="Z114" s="11"/>
      <c r="AA114" s="11"/>
      <c r="AB114" s="11"/>
      <c r="AC114" s="7">
        <v>-100</v>
      </c>
      <c r="AD114" s="11"/>
      <c r="AE114" s="11"/>
      <c r="AF114" s="11"/>
      <c r="AG114" s="11"/>
      <c r="AH114" s="11"/>
      <c r="AI114" s="7">
        <v>-50</v>
      </c>
      <c r="AJ114" s="11"/>
      <c r="AK114" s="11"/>
      <c r="AL114" s="7">
        <v>-50</v>
      </c>
      <c r="AM114" s="11"/>
      <c r="AN114" s="11"/>
      <c r="AO114" s="7">
        <v>-50</v>
      </c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8">
        <f t="shared" si="1"/>
        <v>-900</v>
      </c>
      <c r="BC114" t="str">
        <f>VLOOKUP(D114,'lookup table'!$A$2:$D$57,4,FALSE)</f>
        <v>misc rev</v>
      </c>
      <c r="BD114" t="str">
        <f>VLOOKUP(B114,'lookup table'!$A$58:$C$72,3,FALSE)</f>
        <v>WA</v>
      </c>
    </row>
    <row r="115" spans="1:56" ht="23.25" thickBot="1" x14ac:dyDescent="0.3">
      <c r="A115" s="4" t="s">
        <v>83</v>
      </c>
      <c r="B115" s="48">
        <v>82230</v>
      </c>
      <c r="C115" s="4" t="s">
        <v>78</v>
      </c>
      <c r="D115" s="4" t="s">
        <v>117</v>
      </c>
      <c r="E115" s="4" t="s">
        <v>118</v>
      </c>
      <c r="F115" s="4" t="s">
        <v>60</v>
      </c>
      <c r="G115" s="4" t="s">
        <v>61</v>
      </c>
      <c r="H115" s="4" t="s">
        <v>119</v>
      </c>
      <c r="I115" s="9">
        <v>-825</v>
      </c>
      <c r="J115" s="9">
        <v>-1335</v>
      </c>
      <c r="K115" s="9">
        <v>-1095</v>
      </c>
      <c r="L115" s="9">
        <v>-960</v>
      </c>
      <c r="M115" s="9">
        <v>-735</v>
      </c>
      <c r="N115" s="9">
        <v>-735</v>
      </c>
      <c r="O115" s="9">
        <v>-1035</v>
      </c>
      <c r="P115" s="9">
        <v>-825</v>
      </c>
      <c r="Q115" s="9">
        <v>-1080</v>
      </c>
      <c r="R115" s="9">
        <v>-690</v>
      </c>
      <c r="S115" s="9">
        <v>-765</v>
      </c>
      <c r="T115" s="9">
        <v>-945</v>
      </c>
      <c r="U115" s="9">
        <v>-1245</v>
      </c>
      <c r="V115" s="9">
        <v>-1185</v>
      </c>
      <c r="W115" s="9">
        <v>-870</v>
      </c>
      <c r="X115" s="9">
        <v>-1110</v>
      </c>
      <c r="Y115" s="9">
        <v>-810</v>
      </c>
      <c r="Z115" s="9">
        <v>-1095</v>
      </c>
      <c r="AA115" s="9">
        <v>-1050</v>
      </c>
      <c r="AB115" s="9">
        <v>-885</v>
      </c>
      <c r="AC115" s="9">
        <v>-872.5</v>
      </c>
      <c r="AD115" s="9">
        <v>-1080</v>
      </c>
      <c r="AE115" s="9">
        <v>-930</v>
      </c>
      <c r="AF115" s="9">
        <v>-945</v>
      </c>
      <c r="AG115" s="9">
        <v>-1065</v>
      </c>
      <c r="AH115" s="9">
        <v>-1230</v>
      </c>
      <c r="AI115" s="9">
        <v>-1019.04</v>
      </c>
      <c r="AJ115" s="9">
        <v>-1005</v>
      </c>
      <c r="AK115" s="9">
        <v>-1080</v>
      </c>
      <c r="AL115" s="9">
        <v>-1170</v>
      </c>
      <c r="AM115" s="9">
        <v>-1200</v>
      </c>
      <c r="AN115" s="9">
        <v>-1065</v>
      </c>
      <c r="AO115" s="9">
        <v>-1080</v>
      </c>
      <c r="AP115" s="9">
        <v>-960</v>
      </c>
      <c r="AQ115" s="9">
        <v>-810</v>
      </c>
      <c r="AR115" s="9">
        <v>-1335</v>
      </c>
      <c r="AS115" s="9">
        <v>-1274.04</v>
      </c>
      <c r="AT115" s="9">
        <v>-1890</v>
      </c>
      <c r="AU115" s="9">
        <v>-1185</v>
      </c>
      <c r="AV115" s="9">
        <v>-1005</v>
      </c>
      <c r="AW115" s="9">
        <v>-840</v>
      </c>
      <c r="AX115" s="9">
        <v>-690</v>
      </c>
      <c r="AY115" s="9">
        <v>-720</v>
      </c>
      <c r="AZ115" s="9">
        <v>-660</v>
      </c>
      <c r="BA115" s="9">
        <v>-510</v>
      </c>
      <c r="BB115" s="8">
        <f t="shared" si="1"/>
        <v>-44895.58</v>
      </c>
      <c r="BC115" t="str">
        <f>VLOOKUP(D115,'lookup table'!$A$2:$D$57,4,FALSE)</f>
        <v>misc rev</v>
      </c>
      <c r="BD115" t="str">
        <f>VLOOKUP(B115,'lookup table'!$A$58:$C$72,3,FALSE)</f>
        <v>WA</v>
      </c>
    </row>
    <row r="116" spans="1:56" ht="23.25" thickBot="1" x14ac:dyDescent="0.3">
      <c r="A116" s="4" t="s">
        <v>83</v>
      </c>
      <c r="B116" s="48">
        <v>82230</v>
      </c>
      <c r="C116" s="4" t="s">
        <v>78</v>
      </c>
      <c r="D116" s="4" t="s">
        <v>120</v>
      </c>
      <c r="E116" s="4" t="s">
        <v>121</v>
      </c>
      <c r="F116" s="4" t="s">
        <v>60</v>
      </c>
      <c r="G116" s="4" t="s">
        <v>61</v>
      </c>
      <c r="H116" s="4" t="s">
        <v>122</v>
      </c>
      <c r="I116" s="11"/>
      <c r="J116" s="11"/>
      <c r="K116" s="11"/>
      <c r="L116" s="11"/>
      <c r="M116" s="7">
        <v>-5</v>
      </c>
      <c r="N116" s="7">
        <v>-1</v>
      </c>
      <c r="O116" s="7">
        <v>-1</v>
      </c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8">
        <f t="shared" si="1"/>
        <v>-7</v>
      </c>
      <c r="BC116" t="str">
        <f>VLOOKUP(D116,'lookup table'!$A$2:$D$57,4,FALSE)</f>
        <v>misc rev</v>
      </c>
      <c r="BD116" t="str">
        <f>VLOOKUP(B116,'lookup table'!$A$58:$C$72,3,FALSE)</f>
        <v>WA</v>
      </c>
    </row>
    <row r="117" spans="1:56" ht="23.25" thickBot="1" x14ac:dyDescent="0.3">
      <c r="A117" s="4" t="s">
        <v>83</v>
      </c>
      <c r="B117" s="48">
        <v>82280</v>
      </c>
      <c r="C117" s="4" t="s">
        <v>80</v>
      </c>
      <c r="D117" s="4" t="s">
        <v>90</v>
      </c>
      <c r="E117" s="4" t="s">
        <v>91</v>
      </c>
      <c r="F117" s="4" t="s">
        <v>60</v>
      </c>
      <c r="G117" s="4" t="s">
        <v>61</v>
      </c>
      <c r="H117" s="4" t="s">
        <v>92</v>
      </c>
      <c r="I117" s="9">
        <v>-17.5</v>
      </c>
      <c r="J117" s="9">
        <v>-17.5</v>
      </c>
      <c r="K117" s="9">
        <v>-22.5</v>
      </c>
      <c r="L117" s="9">
        <v>-20</v>
      </c>
      <c r="M117" s="9">
        <v>-15</v>
      </c>
      <c r="N117" s="9">
        <v>-12.5</v>
      </c>
      <c r="O117" s="9">
        <v>-7.5</v>
      </c>
      <c r="P117" s="9">
        <v>-22.5</v>
      </c>
      <c r="Q117" s="9">
        <v>-10</v>
      </c>
      <c r="R117" s="9">
        <v>-17.5</v>
      </c>
      <c r="S117" s="9">
        <v>-7.5</v>
      </c>
      <c r="T117" s="9">
        <v>-15</v>
      </c>
      <c r="U117" s="9">
        <v>-15</v>
      </c>
      <c r="V117" s="9">
        <v>-17.5</v>
      </c>
      <c r="W117" s="9">
        <v>-20</v>
      </c>
      <c r="X117" s="9">
        <v>-10</v>
      </c>
      <c r="Y117" s="9">
        <v>-25</v>
      </c>
      <c r="Z117" s="9">
        <v>-10</v>
      </c>
      <c r="AA117" s="9">
        <v>-7.5</v>
      </c>
      <c r="AB117" s="9">
        <v>-17.5</v>
      </c>
      <c r="AC117" s="9">
        <v>-7.5</v>
      </c>
      <c r="AD117" s="9">
        <v>-5</v>
      </c>
      <c r="AE117" s="9">
        <v>-10</v>
      </c>
      <c r="AF117" s="9">
        <v>-17.5</v>
      </c>
      <c r="AG117" s="9">
        <v>-12.5</v>
      </c>
      <c r="AH117" s="9">
        <v>-12.5</v>
      </c>
      <c r="AI117" s="9">
        <v>-15</v>
      </c>
      <c r="AJ117" s="9">
        <v>-15</v>
      </c>
      <c r="AK117" s="9">
        <v>-15</v>
      </c>
      <c r="AL117" s="9">
        <v>-10</v>
      </c>
      <c r="AM117" s="9">
        <v>-7.5</v>
      </c>
      <c r="AN117" s="9">
        <v>-17.5</v>
      </c>
      <c r="AO117" s="9">
        <v>-15</v>
      </c>
      <c r="AP117" s="9">
        <v>-7.5</v>
      </c>
      <c r="AQ117" s="9">
        <v>-7.5</v>
      </c>
      <c r="AR117" s="9">
        <v>-10</v>
      </c>
      <c r="AS117" s="9">
        <v>-10</v>
      </c>
      <c r="AT117" s="9">
        <v>-35</v>
      </c>
      <c r="AU117" s="9">
        <v>-7.5</v>
      </c>
      <c r="AV117" s="9">
        <v>-10</v>
      </c>
      <c r="AW117" s="9">
        <v>-2.5</v>
      </c>
      <c r="AX117" s="9">
        <v>-2.5</v>
      </c>
      <c r="AY117" s="9">
        <v>-5</v>
      </c>
      <c r="AZ117" s="9">
        <v>-2.5</v>
      </c>
      <c r="BA117" s="9">
        <v>-5</v>
      </c>
      <c r="BB117" s="8">
        <f t="shared" si="1"/>
        <v>-572.5</v>
      </c>
      <c r="BC117" t="str">
        <f>VLOOKUP(D117,'lookup table'!$A$2:$D$57,4,FALSE)</f>
        <v>misc rev</v>
      </c>
      <c r="BD117" t="str">
        <f>VLOOKUP(B117,'lookup table'!$A$58:$C$72,3,FALSE)</f>
        <v>WA</v>
      </c>
    </row>
    <row r="118" spans="1:56" ht="23.25" thickBot="1" x14ac:dyDescent="0.3">
      <c r="A118" s="4" t="s">
        <v>83</v>
      </c>
      <c r="B118" s="48">
        <v>82280</v>
      </c>
      <c r="C118" s="4" t="s">
        <v>80</v>
      </c>
      <c r="D118" s="4" t="s">
        <v>93</v>
      </c>
      <c r="E118" s="4" t="s">
        <v>94</v>
      </c>
      <c r="F118" s="4" t="s">
        <v>60</v>
      </c>
      <c r="G118" s="4" t="s">
        <v>61</v>
      </c>
      <c r="H118" s="4" t="s">
        <v>95</v>
      </c>
      <c r="I118" s="11"/>
      <c r="J118" s="7">
        <v>-60</v>
      </c>
      <c r="K118" s="7">
        <v>-45</v>
      </c>
      <c r="L118" s="7">
        <v>-90</v>
      </c>
      <c r="M118" s="7">
        <v>-15</v>
      </c>
      <c r="N118" s="7">
        <v>-60</v>
      </c>
      <c r="O118" s="7">
        <v>-60</v>
      </c>
      <c r="P118" s="7">
        <v>-15</v>
      </c>
      <c r="Q118" s="7">
        <v>-45</v>
      </c>
      <c r="R118" s="7">
        <v>-45</v>
      </c>
      <c r="S118" s="7">
        <v>-15</v>
      </c>
      <c r="T118" s="11"/>
      <c r="U118" s="7">
        <v>-105</v>
      </c>
      <c r="V118" s="7">
        <v>-15</v>
      </c>
      <c r="W118" s="7">
        <v>-45</v>
      </c>
      <c r="X118" s="7">
        <v>-60</v>
      </c>
      <c r="Y118" s="7">
        <v>-105</v>
      </c>
      <c r="Z118" s="7">
        <v>-105</v>
      </c>
      <c r="AA118" s="7">
        <v>-15</v>
      </c>
      <c r="AB118" s="7">
        <v>-30</v>
      </c>
      <c r="AC118" s="7">
        <v>-15</v>
      </c>
      <c r="AD118" s="11"/>
      <c r="AE118" s="7">
        <v>-45</v>
      </c>
      <c r="AF118" s="7">
        <v>-30</v>
      </c>
      <c r="AG118" s="7">
        <v>-75</v>
      </c>
      <c r="AH118" s="7">
        <v>-75</v>
      </c>
      <c r="AI118" s="7">
        <v>-45</v>
      </c>
      <c r="AJ118" s="7">
        <v>-90</v>
      </c>
      <c r="AK118" s="7">
        <v>-135</v>
      </c>
      <c r="AL118" s="7">
        <v>-30</v>
      </c>
      <c r="AM118" s="7">
        <v>-45</v>
      </c>
      <c r="AN118" s="7">
        <v>-15</v>
      </c>
      <c r="AO118" s="7">
        <v>-15</v>
      </c>
      <c r="AP118" s="7">
        <v>-30</v>
      </c>
      <c r="AQ118" s="7">
        <v>-45</v>
      </c>
      <c r="AR118" s="7">
        <v>-30</v>
      </c>
      <c r="AS118" s="7">
        <v>-165</v>
      </c>
      <c r="AT118" s="7">
        <v>-90</v>
      </c>
      <c r="AU118" s="11"/>
      <c r="AV118" s="11"/>
      <c r="AW118" s="11"/>
      <c r="AX118" s="11"/>
      <c r="AY118" s="11"/>
      <c r="AZ118" s="11"/>
      <c r="BA118" s="11"/>
      <c r="BB118" s="8">
        <f t="shared" si="1"/>
        <v>-1905</v>
      </c>
      <c r="BC118" t="str">
        <f>VLOOKUP(D118,'lookup table'!$A$2:$D$57,4,FALSE)</f>
        <v>misc rev</v>
      </c>
      <c r="BD118" t="str">
        <f>VLOOKUP(B118,'lookup table'!$A$58:$C$72,3,FALSE)</f>
        <v>WA</v>
      </c>
    </row>
    <row r="119" spans="1:56" ht="23.25" thickBot="1" x14ac:dyDescent="0.3">
      <c r="A119" s="4" t="s">
        <v>83</v>
      </c>
      <c r="B119" s="48">
        <v>82280</v>
      </c>
      <c r="C119" s="4" t="s">
        <v>80</v>
      </c>
      <c r="D119" s="4" t="s">
        <v>96</v>
      </c>
      <c r="E119" s="4" t="s">
        <v>97</v>
      </c>
      <c r="F119" s="4" t="s">
        <v>60</v>
      </c>
      <c r="G119" s="4" t="s">
        <v>61</v>
      </c>
      <c r="H119" s="4" t="s">
        <v>98</v>
      </c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9">
        <v>-325.08999999999997</v>
      </c>
      <c r="AY119" s="10"/>
      <c r="AZ119" s="10"/>
      <c r="BA119" s="10"/>
      <c r="BB119" s="8">
        <f t="shared" si="1"/>
        <v>-325.08999999999997</v>
      </c>
      <c r="BC119" t="str">
        <f>VLOOKUP(D119,'lookup table'!$A$2:$D$57,4,FALSE)</f>
        <v>misc rev</v>
      </c>
      <c r="BD119" t="str">
        <f>VLOOKUP(B119,'lookup table'!$A$58:$C$72,3,FALSE)</f>
        <v>WA</v>
      </c>
    </row>
    <row r="120" spans="1:56" ht="23.25" thickBot="1" x14ac:dyDescent="0.3">
      <c r="A120" s="4" t="s">
        <v>83</v>
      </c>
      <c r="B120" s="48">
        <v>82280</v>
      </c>
      <c r="C120" s="4" t="s">
        <v>80</v>
      </c>
      <c r="D120" s="4" t="s">
        <v>99</v>
      </c>
      <c r="E120" s="4" t="s">
        <v>100</v>
      </c>
      <c r="F120" s="4" t="s">
        <v>60</v>
      </c>
      <c r="G120" s="4" t="s">
        <v>61</v>
      </c>
      <c r="H120" s="4" t="s">
        <v>101</v>
      </c>
      <c r="I120" s="11"/>
      <c r="J120" s="11"/>
      <c r="K120" s="11"/>
      <c r="L120" s="7">
        <v>-50</v>
      </c>
      <c r="M120" s="11"/>
      <c r="N120" s="7">
        <v>-50</v>
      </c>
      <c r="O120" s="11"/>
      <c r="P120" s="11"/>
      <c r="Q120" s="11"/>
      <c r="R120" s="7">
        <v>-150</v>
      </c>
      <c r="S120" s="11"/>
      <c r="T120" s="11"/>
      <c r="U120" s="7">
        <v>-100</v>
      </c>
      <c r="V120" s="11"/>
      <c r="W120" s="7">
        <v>-50</v>
      </c>
      <c r="X120" s="11"/>
      <c r="Y120" s="7">
        <v>-50</v>
      </c>
      <c r="Z120" s="7">
        <v>-100</v>
      </c>
      <c r="AA120" s="7">
        <v>-50</v>
      </c>
      <c r="AB120" s="11"/>
      <c r="AC120" s="11"/>
      <c r="AD120" s="11"/>
      <c r="AE120" s="11"/>
      <c r="AF120" s="7">
        <v>-100</v>
      </c>
      <c r="AG120" s="7">
        <v>-50</v>
      </c>
      <c r="AH120" s="11"/>
      <c r="AI120" s="7">
        <v>-50</v>
      </c>
      <c r="AJ120" s="7">
        <v>-50</v>
      </c>
      <c r="AK120" s="7">
        <v>-50</v>
      </c>
      <c r="AL120" s="11"/>
      <c r="AM120" s="7">
        <v>-100</v>
      </c>
      <c r="AN120" s="11"/>
      <c r="AO120" s="11"/>
      <c r="AP120" s="11"/>
      <c r="AQ120" s="7">
        <v>-50</v>
      </c>
      <c r="AR120" s="7">
        <v>-50</v>
      </c>
      <c r="AS120" s="11"/>
      <c r="AT120" s="7">
        <v>-100</v>
      </c>
      <c r="AU120" s="11"/>
      <c r="AV120" s="11"/>
      <c r="AW120" s="11"/>
      <c r="AX120" s="11"/>
      <c r="AY120" s="11"/>
      <c r="AZ120" s="11"/>
      <c r="BA120" s="11"/>
      <c r="BB120" s="8">
        <f t="shared" si="1"/>
        <v>-1200</v>
      </c>
      <c r="BC120" t="str">
        <f>VLOOKUP(D120,'lookup table'!$A$2:$D$57,4,FALSE)</f>
        <v>misc rev</v>
      </c>
      <c r="BD120" t="str">
        <f>VLOOKUP(B120,'lookup table'!$A$58:$C$72,3,FALSE)</f>
        <v>WA</v>
      </c>
    </row>
    <row r="121" spans="1:56" ht="23.25" thickBot="1" x14ac:dyDescent="0.3">
      <c r="A121" s="4" t="s">
        <v>83</v>
      </c>
      <c r="B121" s="48">
        <v>82280</v>
      </c>
      <c r="C121" s="4" t="s">
        <v>80</v>
      </c>
      <c r="D121" s="4" t="s">
        <v>102</v>
      </c>
      <c r="E121" s="4" t="s">
        <v>103</v>
      </c>
      <c r="F121" s="4" t="s">
        <v>60</v>
      </c>
      <c r="G121" s="4" t="s">
        <v>61</v>
      </c>
      <c r="H121" s="4" t="s">
        <v>104</v>
      </c>
      <c r="I121" s="9">
        <v>-25</v>
      </c>
      <c r="J121" s="9">
        <v>-50</v>
      </c>
      <c r="K121" s="9">
        <v>-50</v>
      </c>
      <c r="L121" s="10"/>
      <c r="M121" s="9">
        <v>-105</v>
      </c>
      <c r="N121" s="9">
        <v>-75</v>
      </c>
      <c r="O121" s="9">
        <v>-25</v>
      </c>
      <c r="P121" s="9">
        <v>-25</v>
      </c>
      <c r="Q121" s="10"/>
      <c r="R121" s="9">
        <v>-125</v>
      </c>
      <c r="S121" s="9">
        <v>-25</v>
      </c>
      <c r="T121" s="10"/>
      <c r="U121" s="9">
        <v>-50</v>
      </c>
      <c r="V121" s="9">
        <v>-25</v>
      </c>
      <c r="W121" s="9">
        <v>-50</v>
      </c>
      <c r="X121" s="10"/>
      <c r="Y121" s="9">
        <v>-25</v>
      </c>
      <c r="Z121" s="9">
        <v>-75</v>
      </c>
      <c r="AA121" s="9">
        <v>-25</v>
      </c>
      <c r="AB121" s="9">
        <v>-25</v>
      </c>
      <c r="AC121" s="9">
        <v>-25</v>
      </c>
      <c r="AD121" s="9">
        <v>-25</v>
      </c>
      <c r="AE121" s="9">
        <v>-100</v>
      </c>
      <c r="AF121" s="10"/>
      <c r="AG121" s="9">
        <v>-25</v>
      </c>
      <c r="AH121" s="9">
        <v>-25</v>
      </c>
      <c r="AI121" s="10"/>
      <c r="AJ121" s="9">
        <v>-25</v>
      </c>
      <c r="AK121" s="10"/>
      <c r="AL121" s="10"/>
      <c r="AM121" s="10"/>
      <c r="AN121" s="10"/>
      <c r="AO121" s="10"/>
      <c r="AP121" s="9">
        <v>-200</v>
      </c>
      <c r="AQ121" s="10"/>
      <c r="AR121" s="9">
        <v>-25</v>
      </c>
      <c r="AS121" s="10"/>
      <c r="AT121" s="9">
        <v>-75</v>
      </c>
      <c r="AU121" s="9">
        <v>-25</v>
      </c>
      <c r="AV121" s="10"/>
      <c r="AW121" s="10"/>
      <c r="AX121" s="10"/>
      <c r="AY121" s="10"/>
      <c r="AZ121" s="10"/>
      <c r="BA121" s="10"/>
      <c r="BB121" s="8">
        <f t="shared" si="1"/>
        <v>-1330</v>
      </c>
      <c r="BC121" t="str">
        <f>VLOOKUP(D121,'lookup table'!$A$2:$D$57,4,FALSE)</f>
        <v>misc rev</v>
      </c>
      <c r="BD121" t="str">
        <f>VLOOKUP(B121,'lookup table'!$A$58:$C$72,3,FALSE)</f>
        <v>WA</v>
      </c>
    </row>
    <row r="122" spans="1:56" ht="23.25" thickBot="1" x14ac:dyDescent="0.3">
      <c r="A122" s="4" t="s">
        <v>83</v>
      </c>
      <c r="B122" s="48">
        <v>82280</v>
      </c>
      <c r="C122" s="4" t="s">
        <v>80</v>
      </c>
      <c r="D122" s="4" t="s">
        <v>105</v>
      </c>
      <c r="E122" s="4" t="s">
        <v>106</v>
      </c>
      <c r="F122" s="4" t="s">
        <v>60</v>
      </c>
      <c r="G122" s="4" t="s">
        <v>61</v>
      </c>
      <c r="H122" s="4" t="s">
        <v>107</v>
      </c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7">
        <v>-50</v>
      </c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7">
        <v>-50</v>
      </c>
      <c r="AU122" s="11"/>
      <c r="AV122" s="11"/>
      <c r="AW122" s="11"/>
      <c r="AX122" s="11"/>
      <c r="AY122" s="11"/>
      <c r="AZ122" s="11"/>
      <c r="BA122" s="11"/>
      <c r="BB122" s="8">
        <f t="shared" si="1"/>
        <v>-100</v>
      </c>
      <c r="BC122" t="str">
        <f>VLOOKUP(D122,'lookup table'!$A$2:$D$57,4,FALSE)</f>
        <v>misc rev</v>
      </c>
      <c r="BD122" t="str">
        <f>VLOOKUP(B122,'lookup table'!$A$58:$C$72,3,FALSE)</f>
        <v>WA</v>
      </c>
    </row>
    <row r="123" spans="1:56" ht="23.25" thickBot="1" x14ac:dyDescent="0.3">
      <c r="A123" s="4" t="s">
        <v>83</v>
      </c>
      <c r="B123" s="48">
        <v>82280</v>
      </c>
      <c r="C123" s="4" t="s">
        <v>80</v>
      </c>
      <c r="D123" s="4" t="s">
        <v>108</v>
      </c>
      <c r="E123" s="4" t="s">
        <v>109</v>
      </c>
      <c r="F123" s="4" t="s">
        <v>60</v>
      </c>
      <c r="G123" s="4" t="s">
        <v>61</v>
      </c>
      <c r="H123" s="4" t="s">
        <v>110</v>
      </c>
      <c r="I123" s="10"/>
      <c r="J123" s="10"/>
      <c r="K123" s="10"/>
      <c r="L123" s="10"/>
      <c r="M123" s="10"/>
      <c r="N123" s="10"/>
      <c r="O123" s="10"/>
      <c r="P123" s="10"/>
      <c r="Q123" s="10"/>
      <c r="R123" s="9">
        <v>-50</v>
      </c>
      <c r="S123" s="9">
        <v>-50</v>
      </c>
      <c r="T123" s="10"/>
      <c r="U123" s="10"/>
      <c r="V123" s="10"/>
      <c r="W123" s="10"/>
      <c r="X123" s="10"/>
      <c r="Y123" s="10"/>
      <c r="Z123" s="9">
        <v>-25</v>
      </c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9">
        <v>-25</v>
      </c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8">
        <f t="shared" si="1"/>
        <v>-150</v>
      </c>
      <c r="BC123" t="str">
        <f>VLOOKUP(D123,'lookup table'!$A$2:$D$57,4,FALSE)</f>
        <v>misc rev</v>
      </c>
      <c r="BD123" t="str">
        <f>VLOOKUP(B123,'lookup table'!$A$58:$C$72,3,FALSE)</f>
        <v>WA</v>
      </c>
    </row>
    <row r="124" spans="1:56" ht="23.25" thickBot="1" x14ac:dyDescent="0.3">
      <c r="A124" s="4" t="s">
        <v>83</v>
      </c>
      <c r="B124" s="48">
        <v>82280</v>
      </c>
      <c r="C124" s="4" t="s">
        <v>80</v>
      </c>
      <c r="D124" s="4" t="s">
        <v>111</v>
      </c>
      <c r="E124" s="4" t="s">
        <v>112</v>
      </c>
      <c r="F124" s="4" t="s">
        <v>60</v>
      </c>
      <c r="G124" s="4" t="s">
        <v>61</v>
      </c>
      <c r="H124" s="4" t="s">
        <v>113</v>
      </c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7">
        <v>-50</v>
      </c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8">
        <f t="shared" si="1"/>
        <v>-50</v>
      </c>
      <c r="BC124" t="str">
        <f>VLOOKUP(D124,'lookup table'!$A$2:$D$57,4,FALSE)</f>
        <v>misc rev</v>
      </c>
      <c r="BD124" t="str">
        <f>VLOOKUP(B124,'lookup table'!$A$58:$C$72,3,FALSE)</f>
        <v>WA</v>
      </c>
    </row>
    <row r="125" spans="1:56" ht="23.25" thickBot="1" x14ac:dyDescent="0.3">
      <c r="A125" s="4" t="s">
        <v>83</v>
      </c>
      <c r="B125" s="48">
        <v>82280</v>
      </c>
      <c r="C125" s="4" t="s">
        <v>80</v>
      </c>
      <c r="D125" s="4" t="s">
        <v>117</v>
      </c>
      <c r="E125" s="4" t="s">
        <v>118</v>
      </c>
      <c r="F125" s="4" t="s">
        <v>60</v>
      </c>
      <c r="G125" s="4" t="s">
        <v>61</v>
      </c>
      <c r="H125" s="4" t="s">
        <v>119</v>
      </c>
      <c r="I125" s="10"/>
      <c r="J125" s="10"/>
      <c r="K125" s="9">
        <v>-30</v>
      </c>
      <c r="L125" s="9">
        <v>-15</v>
      </c>
      <c r="M125" s="9">
        <v>-30</v>
      </c>
      <c r="N125" s="9">
        <v>-15</v>
      </c>
      <c r="O125" s="10"/>
      <c r="P125" s="9">
        <v>-15</v>
      </c>
      <c r="Q125" s="9">
        <v>-30</v>
      </c>
      <c r="R125" s="9">
        <v>-30</v>
      </c>
      <c r="S125" s="14">
        <v>0</v>
      </c>
      <c r="T125" s="9">
        <v>-15</v>
      </c>
      <c r="U125" s="9">
        <v>-30</v>
      </c>
      <c r="V125" s="9">
        <v>-15</v>
      </c>
      <c r="W125" s="10"/>
      <c r="X125" s="10"/>
      <c r="Y125" s="10"/>
      <c r="Z125" s="10"/>
      <c r="AA125" s="9">
        <v>-15</v>
      </c>
      <c r="AB125" s="9">
        <v>-30</v>
      </c>
      <c r="AC125" s="10"/>
      <c r="AD125" s="9">
        <v>-15</v>
      </c>
      <c r="AE125" s="9">
        <v>-15</v>
      </c>
      <c r="AF125" s="9">
        <v>-30</v>
      </c>
      <c r="AG125" s="10"/>
      <c r="AH125" s="9">
        <v>15</v>
      </c>
      <c r="AI125" s="9">
        <v>-30</v>
      </c>
      <c r="AJ125" s="9">
        <v>-15</v>
      </c>
      <c r="AK125" s="9">
        <v>-30</v>
      </c>
      <c r="AL125" s="10"/>
      <c r="AM125" s="9">
        <v>-15</v>
      </c>
      <c r="AN125" s="9">
        <v>-15</v>
      </c>
      <c r="AO125" s="9">
        <v>-15</v>
      </c>
      <c r="AP125" s="9">
        <v>-45</v>
      </c>
      <c r="AQ125" s="10"/>
      <c r="AR125" s="10"/>
      <c r="AS125" s="9">
        <v>-45</v>
      </c>
      <c r="AT125" s="9">
        <v>-30</v>
      </c>
      <c r="AU125" s="10"/>
      <c r="AV125" s="10"/>
      <c r="AW125" s="9">
        <v>-15</v>
      </c>
      <c r="AX125" s="9">
        <v>-45</v>
      </c>
      <c r="AY125" s="9">
        <v>-15</v>
      </c>
      <c r="AZ125" s="9">
        <v>-15</v>
      </c>
      <c r="BA125" s="9">
        <v>-15</v>
      </c>
      <c r="BB125" s="8">
        <f t="shared" si="1"/>
        <v>-660</v>
      </c>
      <c r="BC125" t="str">
        <f>VLOOKUP(D125,'lookup table'!$A$2:$D$57,4,FALSE)</f>
        <v>misc rev</v>
      </c>
      <c r="BD125" t="str">
        <f>VLOOKUP(B125,'lookup table'!$A$58:$C$72,3,FALSE)</f>
        <v>WA</v>
      </c>
    </row>
    <row r="126" spans="1:56" ht="23.25" thickBot="1" x14ac:dyDescent="0.3">
      <c r="A126" s="4" t="s">
        <v>123</v>
      </c>
      <c r="B126" s="48">
        <v>81110</v>
      </c>
      <c r="C126" s="4" t="s">
        <v>57</v>
      </c>
      <c r="D126" s="4" t="s">
        <v>124</v>
      </c>
      <c r="E126" s="4" t="s">
        <v>125</v>
      </c>
      <c r="F126" s="4" t="s">
        <v>126</v>
      </c>
      <c r="G126" s="4" t="s">
        <v>127</v>
      </c>
      <c r="H126" s="4" t="s">
        <v>128</v>
      </c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7">
        <v>-26737</v>
      </c>
      <c r="X126" s="7">
        <v>-26737</v>
      </c>
      <c r="Y126" s="7">
        <v>-26737</v>
      </c>
      <c r="Z126" s="7">
        <v>-26737</v>
      </c>
      <c r="AA126" s="7">
        <v>-26737</v>
      </c>
      <c r="AB126" s="7">
        <v>-25638.17</v>
      </c>
      <c r="AC126" s="7">
        <v>-25638.17</v>
      </c>
      <c r="AD126" s="7">
        <v>-25638.17</v>
      </c>
      <c r="AE126" s="7">
        <v>-25149.83</v>
      </c>
      <c r="AF126" s="7">
        <v>28304.720000000001</v>
      </c>
      <c r="AG126" s="7">
        <v>-19997</v>
      </c>
      <c r="AH126" s="7">
        <v>-19997</v>
      </c>
      <c r="AI126" s="7">
        <v>-19997</v>
      </c>
      <c r="AJ126" s="7">
        <v>-18249.689999999999</v>
      </c>
      <c r="AK126" s="7">
        <v>-18249.689999999999</v>
      </c>
      <c r="AL126" s="7">
        <v>-18249.689999999999</v>
      </c>
      <c r="AM126" s="7">
        <v>-18249.689999999999</v>
      </c>
      <c r="AN126" s="7">
        <v>-18249.689999999999</v>
      </c>
      <c r="AO126" s="7">
        <v>-18249.689999999999</v>
      </c>
      <c r="AP126" s="7">
        <v>-18249.689999999999</v>
      </c>
      <c r="AQ126" s="7">
        <v>-18249.689999999999</v>
      </c>
      <c r="AR126" s="7">
        <v>-18249.689999999999</v>
      </c>
      <c r="AS126" s="7">
        <v>-18249.689999999999</v>
      </c>
      <c r="AT126" s="7">
        <v>-18249.689999999999</v>
      </c>
      <c r="AU126" s="7">
        <v>-17181.89</v>
      </c>
      <c r="AV126" s="7">
        <v>-17181.89</v>
      </c>
      <c r="AW126" s="7">
        <v>-17181.89</v>
      </c>
      <c r="AX126" s="7">
        <v>-17181.89</v>
      </c>
      <c r="AY126" s="7">
        <v>-17181.89</v>
      </c>
      <c r="AZ126" s="7">
        <v>-17181.89</v>
      </c>
      <c r="BA126" s="7">
        <v>-17181.89</v>
      </c>
      <c r="BB126" s="8">
        <f t="shared" si="1"/>
        <v>-588455.44000000006</v>
      </c>
      <c r="BC126" t="str">
        <f>VLOOKUP(D126,'lookup table'!$A$2:$D$57,4,FALSE)</f>
        <v>misc rev</v>
      </c>
      <c r="BD126" t="str">
        <f>VLOOKUP(B126,'lookup table'!$A$58:$C$72,3,FALSE)</f>
        <v>OR</v>
      </c>
    </row>
    <row r="127" spans="1:56" ht="23.25" thickBot="1" x14ac:dyDescent="0.3">
      <c r="A127" s="4" t="s">
        <v>123</v>
      </c>
      <c r="B127" s="48">
        <v>81110</v>
      </c>
      <c r="C127" s="4" t="s">
        <v>57</v>
      </c>
      <c r="D127" s="4" t="s">
        <v>129</v>
      </c>
      <c r="E127" s="4" t="s">
        <v>130</v>
      </c>
      <c r="F127" s="4" t="s">
        <v>131</v>
      </c>
      <c r="G127" s="4" t="s">
        <v>132</v>
      </c>
      <c r="H127" s="4" t="s">
        <v>113</v>
      </c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7">
        <v>-2087</v>
      </c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8">
        <f t="shared" si="1"/>
        <v>-2087</v>
      </c>
      <c r="BC127" t="str">
        <f>VLOOKUP(D127,'lookup table'!$A$2:$D$57,4,FALSE)</f>
        <v>misc rev</v>
      </c>
      <c r="BD127" t="str">
        <f>VLOOKUP(B127,'lookup table'!$A$58:$C$72,3,FALSE)</f>
        <v>OR</v>
      </c>
    </row>
    <row r="128" spans="1:56" ht="23.25" thickBot="1" x14ac:dyDescent="0.3">
      <c r="A128" s="4" t="s">
        <v>123</v>
      </c>
      <c r="B128" s="48">
        <v>81120</v>
      </c>
      <c r="C128" s="4" t="s">
        <v>64</v>
      </c>
      <c r="D128" s="4" t="s">
        <v>129</v>
      </c>
      <c r="E128" s="4" t="s">
        <v>130</v>
      </c>
      <c r="F128" s="4" t="s">
        <v>126</v>
      </c>
      <c r="G128" s="4" t="s">
        <v>127</v>
      </c>
      <c r="H128" s="4" t="s">
        <v>113</v>
      </c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9">
        <v>-500</v>
      </c>
      <c r="AS128" s="10"/>
      <c r="AT128" s="10"/>
      <c r="AU128" s="10"/>
      <c r="AV128" s="10"/>
      <c r="AW128" s="10"/>
      <c r="AX128" s="10"/>
      <c r="AY128" s="10"/>
      <c r="AZ128" s="10"/>
      <c r="BA128" s="10"/>
      <c r="BB128" s="8">
        <f t="shared" si="1"/>
        <v>-500</v>
      </c>
      <c r="BC128" t="str">
        <f>VLOOKUP(D128,'lookup table'!$A$2:$D$57,4,FALSE)</f>
        <v>misc rev</v>
      </c>
      <c r="BD128" t="str">
        <f>VLOOKUP(B128,'lookup table'!$A$58:$C$72,3,FALSE)</f>
        <v>OR</v>
      </c>
    </row>
    <row r="129" spans="1:56" ht="23.25" thickBot="1" x14ac:dyDescent="0.3">
      <c r="A129" s="4" t="s">
        <v>123</v>
      </c>
      <c r="B129" s="48">
        <v>81140</v>
      </c>
      <c r="C129" s="4" t="s">
        <v>66</v>
      </c>
      <c r="D129" s="4" t="s">
        <v>129</v>
      </c>
      <c r="E129" s="4" t="s">
        <v>130</v>
      </c>
      <c r="F129" s="4" t="s">
        <v>126</v>
      </c>
      <c r="G129" s="4" t="s">
        <v>127</v>
      </c>
      <c r="H129" s="4" t="s">
        <v>113</v>
      </c>
      <c r="I129" s="7">
        <v>-4877.91</v>
      </c>
      <c r="J129" s="7">
        <v>-4877.91</v>
      </c>
      <c r="K129" s="7">
        <v>-2981.76</v>
      </c>
      <c r="L129" s="7">
        <v>-3732.17</v>
      </c>
      <c r="M129" s="7">
        <v>-4877.91</v>
      </c>
      <c r="N129" s="7">
        <v>-4877.91</v>
      </c>
      <c r="O129" s="7">
        <v>-4877.91</v>
      </c>
      <c r="P129" s="7">
        <v>-4877.91</v>
      </c>
      <c r="Q129" s="7">
        <v>-4877.91</v>
      </c>
      <c r="R129" s="7">
        <v>-4913.3100000000004</v>
      </c>
      <c r="S129" s="7">
        <v>-4913.3100000000004</v>
      </c>
      <c r="T129" s="7">
        <v>-4913.3100000000004</v>
      </c>
      <c r="U129" s="7">
        <v>-4913.3100000000004</v>
      </c>
      <c r="V129" s="7">
        <v>-4913.3100000000004</v>
      </c>
      <c r="W129" s="7">
        <v>-4913.3100000000004</v>
      </c>
      <c r="X129" s="7">
        <v>-5355.38</v>
      </c>
      <c r="Y129" s="7">
        <v>-4973.3999999999996</v>
      </c>
      <c r="Z129" s="7">
        <v>-4973.3999999999996</v>
      </c>
      <c r="AA129" s="7">
        <v>-4973.3999999999996</v>
      </c>
      <c r="AB129" s="7">
        <v>-4973.3999999999996</v>
      </c>
      <c r="AC129" s="7">
        <v>-4973.3999999999996</v>
      </c>
      <c r="AD129" s="7">
        <v>-5190.93</v>
      </c>
      <c r="AE129" s="7">
        <v>-5195.75</v>
      </c>
      <c r="AF129" s="7">
        <v>-5195.75</v>
      </c>
      <c r="AG129" s="7">
        <v>-5195.75</v>
      </c>
      <c r="AH129" s="7">
        <v>-5195.75</v>
      </c>
      <c r="AI129" s="7">
        <v>-5195.75</v>
      </c>
      <c r="AJ129" s="7">
        <v>-5214.04</v>
      </c>
      <c r="AK129" s="7">
        <v>-5216.8500000000004</v>
      </c>
      <c r="AL129" s="7">
        <v>-5216.8500000000004</v>
      </c>
      <c r="AM129" s="7">
        <v>-5216.8500000000004</v>
      </c>
      <c r="AN129" s="7">
        <v>-5216.8500000000004</v>
      </c>
      <c r="AO129" s="7">
        <v>-5216.8500000000004</v>
      </c>
      <c r="AP129" s="7">
        <v>-5254.41</v>
      </c>
      <c r="AQ129" s="7">
        <v>-5254.41</v>
      </c>
      <c r="AR129" s="7">
        <v>-5254.41</v>
      </c>
      <c r="AS129" s="7">
        <v>-5254.41</v>
      </c>
      <c r="AT129" s="7">
        <v>-5254.41</v>
      </c>
      <c r="AU129" s="7">
        <v>-5254.41</v>
      </c>
      <c r="AV129" s="7">
        <v>-5288.75</v>
      </c>
      <c r="AW129" s="7">
        <v>-5288.75</v>
      </c>
      <c r="AX129" s="7">
        <v>-5288.75</v>
      </c>
      <c r="AY129" s="7">
        <v>-5288.75</v>
      </c>
      <c r="AZ129" s="7">
        <v>-5288.75</v>
      </c>
      <c r="BA129" s="7">
        <v>-5288.75</v>
      </c>
      <c r="BB129" s="8">
        <f t="shared" si="1"/>
        <v>-226288.47000000003</v>
      </c>
      <c r="BC129" t="str">
        <f>VLOOKUP(D129,'lookup table'!$A$2:$D$57,4,FALSE)</f>
        <v>misc rev</v>
      </c>
      <c r="BD129" t="str">
        <f>VLOOKUP(B129,'lookup table'!$A$58:$C$72,3,FALSE)</f>
        <v>OR</v>
      </c>
    </row>
    <row r="130" spans="1:56" ht="23.25" thickBot="1" x14ac:dyDescent="0.3">
      <c r="A130" s="4" t="s">
        <v>123</v>
      </c>
      <c r="B130" s="48">
        <v>81190</v>
      </c>
      <c r="C130" s="4" t="s">
        <v>74</v>
      </c>
      <c r="D130" s="4" t="s">
        <v>129</v>
      </c>
      <c r="E130" s="4" t="s">
        <v>130</v>
      </c>
      <c r="F130" s="4" t="s">
        <v>126</v>
      </c>
      <c r="G130" s="4" t="s">
        <v>127</v>
      </c>
      <c r="H130" s="4" t="s">
        <v>113</v>
      </c>
      <c r="I130" s="9">
        <v>-3500</v>
      </c>
      <c r="J130" s="9">
        <v>-3500</v>
      </c>
      <c r="K130" s="9">
        <v>-3500</v>
      </c>
      <c r="L130" s="9">
        <v>-3500</v>
      </c>
      <c r="M130" s="9">
        <v>-3500</v>
      </c>
      <c r="N130" s="9">
        <v>-3500</v>
      </c>
      <c r="O130" s="9">
        <v>-3500</v>
      </c>
      <c r="P130" s="9">
        <v>-3500</v>
      </c>
      <c r="Q130" s="9">
        <v>-3500</v>
      </c>
      <c r="R130" s="9">
        <v>-3500</v>
      </c>
      <c r="S130" s="9">
        <v>-3500</v>
      </c>
      <c r="T130" s="9">
        <v>-3500</v>
      </c>
      <c r="U130" s="9">
        <v>-3500</v>
      </c>
      <c r="V130" s="9">
        <v>-3500</v>
      </c>
      <c r="W130" s="9">
        <v>-3500</v>
      </c>
      <c r="X130" s="9">
        <v>-3500</v>
      </c>
      <c r="Y130" s="9">
        <v>-3500</v>
      </c>
      <c r="Z130" s="9">
        <v>-3500</v>
      </c>
      <c r="AA130" s="9">
        <v>-3500</v>
      </c>
      <c r="AB130" s="9">
        <v>-3500</v>
      </c>
      <c r="AC130" s="9">
        <v>-3500</v>
      </c>
      <c r="AD130" s="9">
        <v>-3500</v>
      </c>
      <c r="AE130" s="9">
        <v>-3500</v>
      </c>
      <c r="AF130" s="9">
        <v>-3500</v>
      </c>
      <c r="AG130" s="9">
        <v>-3500</v>
      </c>
      <c r="AH130" s="9">
        <v>-3500</v>
      </c>
      <c r="AI130" s="9">
        <v>-3500</v>
      </c>
      <c r="AJ130" s="9">
        <v>-3500</v>
      </c>
      <c r="AK130" s="9">
        <v>-3500</v>
      </c>
      <c r="AL130" s="9">
        <v>-3500</v>
      </c>
      <c r="AM130" s="9">
        <v>-3500</v>
      </c>
      <c r="AN130" s="9">
        <v>-3500</v>
      </c>
      <c r="AO130" s="9">
        <v>-3500</v>
      </c>
      <c r="AP130" s="9">
        <v>-3500</v>
      </c>
      <c r="AQ130" s="9">
        <v>-3500</v>
      </c>
      <c r="AR130" s="9">
        <v>-3500</v>
      </c>
      <c r="AS130" s="9">
        <v>-3500</v>
      </c>
      <c r="AT130" s="9">
        <v>-3500</v>
      </c>
      <c r="AU130" s="9">
        <v>-3500</v>
      </c>
      <c r="AV130" s="9">
        <v>-3500</v>
      </c>
      <c r="AW130" s="9">
        <v>-3510</v>
      </c>
      <c r="AX130" s="10"/>
      <c r="AY130" s="10"/>
      <c r="AZ130" s="10"/>
      <c r="BA130" s="10"/>
      <c r="BB130" s="8">
        <f t="shared" si="1"/>
        <v>-143510</v>
      </c>
      <c r="BC130" t="str">
        <f>VLOOKUP(D130,'lookup table'!$A$2:$D$57,4,FALSE)</f>
        <v>misc rev</v>
      </c>
      <c r="BD130" t="str">
        <f>VLOOKUP(B130,'lookup table'!$A$58:$C$72,3,FALSE)</f>
        <v>OR</v>
      </c>
    </row>
    <row r="131" spans="1:56" ht="23.25" thickBot="1" x14ac:dyDescent="0.3">
      <c r="A131" s="4" t="s">
        <v>123</v>
      </c>
      <c r="B131" s="48">
        <v>81195</v>
      </c>
      <c r="C131" s="4" t="s">
        <v>76</v>
      </c>
      <c r="D131" s="4" t="s">
        <v>129</v>
      </c>
      <c r="E131" s="4" t="s">
        <v>130</v>
      </c>
      <c r="F131" s="4" t="s">
        <v>126</v>
      </c>
      <c r="G131" s="4" t="s">
        <v>127</v>
      </c>
      <c r="H131" s="4" t="s">
        <v>113</v>
      </c>
      <c r="I131" s="7">
        <v>-643.75</v>
      </c>
      <c r="J131" s="7">
        <v>-643.75</v>
      </c>
      <c r="K131" s="7">
        <v>-643.75</v>
      </c>
      <c r="L131" s="7">
        <v>-643.75</v>
      </c>
      <c r="M131" s="7">
        <v>-643.75</v>
      </c>
      <c r="N131" s="7">
        <v>-643.75</v>
      </c>
      <c r="O131" s="7">
        <v>-643.75</v>
      </c>
      <c r="P131" s="7">
        <v>-643.75</v>
      </c>
      <c r="Q131" s="7">
        <v>-643.75</v>
      </c>
      <c r="R131" s="7">
        <v>-643.75</v>
      </c>
      <c r="S131" s="7">
        <v>-643.75</v>
      </c>
      <c r="T131" s="7">
        <v>-643.75</v>
      </c>
      <c r="U131" s="7">
        <v>-643.75</v>
      </c>
      <c r="V131" s="7">
        <v>-643.75</v>
      </c>
      <c r="W131" s="7">
        <v>-643.75</v>
      </c>
      <c r="X131" s="7">
        <v>-643.75</v>
      </c>
      <c r="Y131" s="7">
        <v>-643.75</v>
      </c>
      <c r="Z131" s="7">
        <v>-643.75</v>
      </c>
      <c r="AA131" s="7">
        <v>-643.75</v>
      </c>
      <c r="AB131" s="7">
        <v>-643.75</v>
      </c>
      <c r="AC131" s="7">
        <v>-643.75</v>
      </c>
      <c r="AD131" s="7">
        <v>-643.75</v>
      </c>
      <c r="AE131" s="7">
        <v>-643.75</v>
      </c>
      <c r="AF131" s="7">
        <v>-643.75</v>
      </c>
      <c r="AG131" s="7">
        <v>-643.75</v>
      </c>
      <c r="AH131" s="7">
        <v>-643.75</v>
      </c>
      <c r="AI131" s="7">
        <v>-643.75</v>
      </c>
      <c r="AJ131" s="7">
        <v>-643.75</v>
      </c>
      <c r="AK131" s="7">
        <v>-643.75</v>
      </c>
      <c r="AL131" s="7">
        <v>-643.75</v>
      </c>
      <c r="AM131" s="7">
        <v>-643.75</v>
      </c>
      <c r="AN131" s="7">
        <v>-643.75</v>
      </c>
      <c r="AO131" s="7">
        <v>-643.75</v>
      </c>
      <c r="AP131" s="7">
        <v>-643.75</v>
      </c>
      <c r="AQ131" s="7">
        <v>-643.75</v>
      </c>
      <c r="AR131" s="7">
        <v>-643.75</v>
      </c>
      <c r="AS131" s="7">
        <v>-643.75</v>
      </c>
      <c r="AT131" s="7">
        <v>-643.75</v>
      </c>
      <c r="AU131" s="7">
        <v>-643.75</v>
      </c>
      <c r="AV131" s="7">
        <v>-643.75</v>
      </c>
      <c r="AW131" s="7">
        <v>-515</v>
      </c>
      <c r="AX131" s="7">
        <v>-515</v>
      </c>
      <c r="AY131" s="7">
        <v>-643.75</v>
      </c>
      <c r="AZ131" s="7">
        <v>-643.75</v>
      </c>
      <c r="BA131" s="7">
        <v>-643.75</v>
      </c>
      <c r="BB131" s="8">
        <f t="shared" si="1"/>
        <v>-28711.25</v>
      </c>
      <c r="BC131" t="str">
        <f>VLOOKUP(D131,'lookup table'!$A$2:$D$57,4,FALSE)</f>
        <v>misc rev</v>
      </c>
      <c r="BD131" t="str">
        <f>VLOOKUP(B131,'lookup table'!$A$58:$C$72,3,FALSE)</f>
        <v>OR</v>
      </c>
    </row>
    <row r="132" spans="1:56" ht="23.25" thickBot="1" x14ac:dyDescent="0.3">
      <c r="A132" s="4" t="s">
        <v>123</v>
      </c>
      <c r="B132" s="48">
        <v>83010</v>
      </c>
      <c r="C132" s="4" t="s">
        <v>134</v>
      </c>
      <c r="D132" s="4" t="s">
        <v>129</v>
      </c>
      <c r="E132" s="4" t="s">
        <v>130</v>
      </c>
      <c r="F132" s="4" t="s">
        <v>126</v>
      </c>
      <c r="G132" s="4" t="s">
        <v>127</v>
      </c>
      <c r="H132" s="4" t="s">
        <v>113</v>
      </c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9">
        <v>-600000</v>
      </c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8">
        <f t="shared" si="1"/>
        <v>-600000</v>
      </c>
      <c r="BC132" t="str">
        <f>VLOOKUP(D132,'lookup table'!$A$2:$D$57,4,FALSE)</f>
        <v>misc rev</v>
      </c>
      <c r="BD132" t="str">
        <f>VLOOKUP(B132,'lookup table'!$A$58:$C$72,3,FALSE)</f>
        <v>OR</v>
      </c>
    </row>
    <row r="133" spans="1:56" ht="23.25" thickBot="1" x14ac:dyDescent="0.3">
      <c r="A133" s="4" t="s">
        <v>135</v>
      </c>
      <c r="B133" s="48">
        <v>11528</v>
      </c>
      <c r="C133" s="4" t="s">
        <v>137</v>
      </c>
      <c r="D133" s="4" t="s">
        <v>138</v>
      </c>
      <c r="E133" s="4" t="s">
        <v>139</v>
      </c>
      <c r="F133" s="4" t="s">
        <v>140</v>
      </c>
      <c r="G133" s="4" t="s">
        <v>141</v>
      </c>
      <c r="H133" s="4" t="s">
        <v>142</v>
      </c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7">
        <v>10100</v>
      </c>
      <c r="AT133" s="7">
        <v>909584.9</v>
      </c>
      <c r="AU133" s="11"/>
      <c r="AV133" s="11"/>
      <c r="AW133" s="11"/>
      <c r="AX133" s="7">
        <v>29411.95</v>
      </c>
      <c r="AY133" s="7">
        <v>850761</v>
      </c>
      <c r="AZ133" s="11"/>
      <c r="BA133" s="7">
        <v>22037.06</v>
      </c>
      <c r="BB133" s="8">
        <f t="shared" si="1"/>
        <v>1821894.9100000001</v>
      </c>
      <c r="BC133" t="str">
        <f>VLOOKUP(D133,'lookup table'!$A$2:$D$57,4,FALSE)</f>
        <v>rate adj</v>
      </c>
      <c r="BD133" t="str">
        <f>VLOOKUP(B133,'lookup table'!$A$58:$C$72,3,FALSE)</f>
        <v>WA</v>
      </c>
    </row>
    <row r="134" spans="1:56" ht="23.25" thickBot="1" x14ac:dyDescent="0.3">
      <c r="A134" s="4" t="s">
        <v>135</v>
      </c>
      <c r="B134" s="48">
        <v>11528</v>
      </c>
      <c r="C134" s="4" t="s">
        <v>137</v>
      </c>
      <c r="D134" s="4" t="s">
        <v>138</v>
      </c>
      <c r="E134" s="4" t="s">
        <v>139</v>
      </c>
      <c r="F134" s="4" t="s">
        <v>143</v>
      </c>
      <c r="G134" s="4" t="s">
        <v>144</v>
      </c>
      <c r="H134" s="4" t="s">
        <v>142</v>
      </c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9">
        <v>5978.61</v>
      </c>
      <c r="AR134" s="9">
        <v>6694.8</v>
      </c>
      <c r="AS134" s="9">
        <v>7347.61</v>
      </c>
      <c r="AT134" s="9">
        <v>7312.63</v>
      </c>
      <c r="AU134" s="9">
        <v>7959.26</v>
      </c>
      <c r="AV134" s="9">
        <v>7597.48</v>
      </c>
      <c r="AW134" s="9">
        <v>7199.52</v>
      </c>
      <c r="AX134" s="9">
        <v>7959.26</v>
      </c>
      <c r="AY134" s="9">
        <v>6768.39</v>
      </c>
      <c r="AZ134" s="9">
        <v>7687.92</v>
      </c>
      <c r="BA134" s="9">
        <v>7597.48</v>
      </c>
      <c r="BB134" s="8">
        <f t="shared" si="1"/>
        <v>80102.960000000006</v>
      </c>
      <c r="BC134" t="str">
        <f>VLOOKUP(D134,'lookup table'!$A$2:$D$57,4,FALSE)</f>
        <v>rate adj</v>
      </c>
      <c r="BD134" t="str">
        <f>VLOOKUP(B134,'lookup table'!$A$58:$C$72,3,FALSE)</f>
        <v>WA</v>
      </c>
    </row>
    <row r="135" spans="1:56" ht="23.25" thickBot="1" x14ac:dyDescent="0.3">
      <c r="A135" s="4" t="s">
        <v>135</v>
      </c>
      <c r="B135" s="48">
        <v>11528</v>
      </c>
      <c r="C135" s="4" t="s">
        <v>137</v>
      </c>
      <c r="D135" s="4" t="s">
        <v>138</v>
      </c>
      <c r="E135" s="4" t="s">
        <v>139</v>
      </c>
      <c r="F135" s="4" t="s">
        <v>145</v>
      </c>
      <c r="G135" s="4" t="s">
        <v>146</v>
      </c>
      <c r="H135" s="4" t="s">
        <v>142</v>
      </c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7">
        <v>1020.09</v>
      </c>
      <c r="AR135" s="7">
        <v>1020.1</v>
      </c>
      <c r="AS135" s="7">
        <v>1050.7</v>
      </c>
      <c r="AT135" s="7">
        <v>1050.71</v>
      </c>
      <c r="AU135" s="7">
        <v>1086.44</v>
      </c>
      <c r="AV135" s="7">
        <v>1086.44</v>
      </c>
      <c r="AW135" s="7">
        <v>1086.44</v>
      </c>
      <c r="AX135" s="7">
        <v>1086.44</v>
      </c>
      <c r="AY135" s="7">
        <v>1086.44</v>
      </c>
      <c r="AZ135" s="7">
        <v>1086.44</v>
      </c>
      <c r="BA135" s="7">
        <v>1086.44</v>
      </c>
      <c r="BB135" s="8">
        <f t="shared" ref="BB135:BB198" si="2">SUM(I135:BA135)</f>
        <v>11746.680000000004</v>
      </c>
      <c r="BC135" t="str">
        <f>VLOOKUP(D135,'lookup table'!$A$2:$D$57,4,FALSE)</f>
        <v>rate adj</v>
      </c>
      <c r="BD135" t="str">
        <f>VLOOKUP(B135,'lookup table'!$A$58:$C$72,3,FALSE)</f>
        <v>WA</v>
      </c>
    </row>
    <row r="136" spans="1:56" ht="23.25" thickBot="1" x14ac:dyDescent="0.3">
      <c r="A136" s="4" t="s">
        <v>135</v>
      </c>
      <c r="B136" s="48">
        <v>11528</v>
      </c>
      <c r="C136" s="4" t="s">
        <v>137</v>
      </c>
      <c r="D136" s="4" t="s">
        <v>138</v>
      </c>
      <c r="E136" s="4" t="s">
        <v>139</v>
      </c>
      <c r="F136" s="4" t="s">
        <v>147</v>
      </c>
      <c r="G136" s="4" t="s">
        <v>148</v>
      </c>
      <c r="H136" s="4" t="s">
        <v>142</v>
      </c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9">
        <v>3775.47</v>
      </c>
      <c r="AR136" s="9">
        <v>3775.48</v>
      </c>
      <c r="AS136" s="9">
        <v>3899.56</v>
      </c>
      <c r="AT136" s="9">
        <v>3899.56</v>
      </c>
      <c r="AU136" s="9">
        <v>4032.16</v>
      </c>
      <c r="AV136" s="9">
        <v>4032.16</v>
      </c>
      <c r="AW136" s="9">
        <v>4032.16</v>
      </c>
      <c r="AX136" s="9">
        <v>4032.16</v>
      </c>
      <c r="AY136" s="9">
        <v>4032.17</v>
      </c>
      <c r="AZ136" s="9">
        <v>4032.16</v>
      </c>
      <c r="BA136" s="9">
        <v>4032.16</v>
      </c>
      <c r="BB136" s="8">
        <f t="shared" si="2"/>
        <v>43575.199999999997</v>
      </c>
      <c r="BC136" t="str">
        <f>VLOOKUP(D136,'lookup table'!$A$2:$D$57,4,FALSE)</f>
        <v>rate adj</v>
      </c>
      <c r="BD136" t="str">
        <f>VLOOKUP(B136,'lookup table'!$A$58:$C$72,3,FALSE)</f>
        <v>WA</v>
      </c>
    </row>
    <row r="137" spans="1:56" ht="23.25" thickBot="1" x14ac:dyDescent="0.3">
      <c r="A137" s="4" t="s">
        <v>135</v>
      </c>
      <c r="B137" s="48">
        <v>11528</v>
      </c>
      <c r="C137" s="4" t="s">
        <v>137</v>
      </c>
      <c r="D137" s="4" t="s">
        <v>138</v>
      </c>
      <c r="E137" s="4" t="s">
        <v>139</v>
      </c>
      <c r="F137" s="4" t="s">
        <v>149</v>
      </c>
      <c r="G137" s="4" t="s">
        <v>150</v>
      </c>
      <c r="H137" s="4" t="s">
        <v>142</v>
      </c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7">
        <v>122.5</v>
      </c>
      <c r="AU137" s="11"/>
      <c r="AV137" s="7">
        <v>-122.5</v>
      </c>
      <c r="AW137" s="11"/>
      <c r="AX137" s="11"/>
      <c r="AY137" s="11"/>
      <c r="AZ137" s="11"/>
      <c r="BA137" s="11"/>
      <c r="BB137" s="8">
        <f t="shared" si="2"/>
        <v>0</v>
      </c>
      <c r="BC137" t="str">
        <f>VLOOKUP(D137,'lookup table'!$A$2:$D$57,4,FALSE)</f>
        <v>rate adj</v>
      </c>
      <c r="BD137" t="str">
        <f>VLOOKUP(B137,'lookup table'!$A$58:$C$72,3,FALSE)</f>
        <v>WA</v>
      </c>
    </row>
    <row r="138" spans="1:56" ht="23.25" thickBot="1" x14ac:dyDescent="0.3">
      <c r="A138" s="4" t="s">
        <v>135</v>
      </c>
      <c r="B138" s="48">
        <v>11528</v>
      </c>
      <c r="C138" s="4" t="s">
        <v>137</v>
      </c>
      <c r="D138" s="4" t="s">
        <v>138</v>
      </c>
      <c r="E138" s="4" t="s">
        <v>139</v>
      </c>
      <c r="F138" s="4" t="s">
        <v>151</v>
      </c>
      <c r="G138" s="4" t="s">
        <v>152</v>
      </c>
      <c r="H138" s="4" t="s">
        <v>142</v>
      </c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9">
        <v>136.30000000000001</v>
      </c>
      <c r="AS138" s="10"/>
      <c r="AT138" s="10"/>
      <c r="AU138" s="10"/>
      <c r="AV138" s="10"/>
      <c r="AW138" s="10"/>
      <c r="AX138" s="10"/>
      <c r="AY138" s="10"/>
      <c r="AZ138" s="10"/>
      <c r="BA138" s="10"/>
      <c r="BB138" s="8">
        <f t="shared" si="2"/>
        <v>136.30000000000001</v>
      </c>
      <c r="BC138" t="str">
        <f>VLOOKUP(D138,'lookup table'!$A$2:$D$57,4,FALSE)</f>
        <v>rate adj</v>
      </c>
      <c r="BD138" t="str">
        <f>VLOOKUP(B138,'lookup table'!$A$58:$C$72,3,FALSE)</f>
        <v>WA</v>
      </c>
    </row>
    <row r="139" spans="1:56" ht="23.25" thickBot="1" x14ac:dyDescent="0.3">
      <c r="A139" s="4" t="s">
        <v>135</v>
      </c>
      <c r="B139" s="48">
        <v>11528</v>
      </c>
      <c r="C139" s="4" t="s">
        <v>137</v>
      </c>
      <c r="D139" s="4" t="s">
        <v>138</v>
      </c>
      <c r="E139" s="4" t="s">
        <v>139</v>
      </c>
      <c r="F139" s="4" t="s">
        <v>153</v>
      </c>
      <c r="G139" s="4" t="s">
        <v>154</v>
      </c>
      <c r="H139" s="4" t="s">
        <v>142</v>
      </c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7">
        <v>14.96</v>
      </c>
      <c r="AV139" s="11"/>
      <c r="AW139" s="7">
        <v>39</v>
      </c>
      <c r="AX139" s="11"/>
      <c r="AY139" s="7">
        <v>-535.86</v>
      </c>
      <c r="AZ139" s="12">
        <v>0</v>
      </c>
      <c r="BA139" s="7">
        <v>221.28</v>
      </c>
      <c r="BB139" s="8">
        <f t="shared" si="2"/>
        <v>-260.62</v>
      </c>
      <c r="BC139" t="str">
        <f>VLOOKUP(D139,'lookup table'!$A$2:$D$57,4,FALSE)</f>
        <v>rate adj</v>
      </c>
      <c r="BD139" t="str">
        <f>VLOOKUP(B139,'lookup table'!$A$58:$C$72,3,FALSE)</f>
        <v>WA</v>
      </c>
    </row>
    <row r="140" spans="1:56" ht="23.25" thickBot="1" x14ac:dyDescent="0.3">
      <c r="A140" s="4" t="s">
        <v>135</v>
      </c>
      <c r="B140" s="48">
        <v>11528</v>
      </c>
      <c r="C140" s="4" t="s">
        <v>137</v>
      </c>
      <c r="D140" s="4" t="s">
        <v>138</v>
      </c>
      <c r="E140" s="4" t="s">
        <v>139</v>
      </c>
      <c r="F140" s="4" t="s">
        <v>155</v>
      </c>
      <c r="G140" s="4" t="s">
        <v>156</v>
      </c>
      <c r="H140" s="4" t="s">
        <v>142</v>
      </c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9">
        <v>4.2</v>
      </c>
      <c r="AS140" s="10"/>
      <c r="AT140" s="10"/>
      <c r="AU140" s="10"/>
      <c r="AV140" s="10"/>
      <c r="AW140" s="10"/>
      <c r="AX140" s="10"/>
      <c r="AY140" s="10"/>
      <c r="AZ140" s="10"/>
      <c r="BA140" s="10"/>
      <c r="BB140" s="8">
        <f t="shared" si="2"/>
        <v>4.2</v>
      </c>
      <c r="BC140" t="str">
        <f>VLOOKUP(D140,'lookup table'!$A$2:$D$57,4,FALSE)</f>
        <v>rate adj</v>
      </c>
      <c r="BD140" t="str">
        <f>VLOOKUP(B140,'lookup table'!$A$58:$C$72,3,FALSE)</f>
        <v>WA</v>
      </c>
    </row>
    <row r="141" spans="1:56" ht="23.25" thickBot="1" x14ac:dyDescent="0.3">
      <c r="A141" s="4" t="s">
        <v>135</v>
      </c>
      <c r="B141" s="48">
        <v>11528</v>
      </c>
      <c r="C141" s="4" t="s">
        <v>137</v>
      </c>
      <c r="D141" s="4" t="s">
        <v>138</v>
      </c>
      <c r="E141" s="4" t="s">
        <v>139</v>
      </c>
      <c r="F141" s="4" t="s">
        <v>157</v>
      </c>
      <c r="G141" s="4" t="s">
        <v>158</v>
      </c>
      <c r="H141" s="4" t="s">
        <v>142</v>
      </c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7">
        <v>21.19</v>
      </c>
      <c r="AS141" s="11"/>
      <c r="AT141" s="11"/>
      <c r="AU141" s="11"/>
      <c r="AV141" s="11"/>
      <c r="AW141" s="11"/>
      <c r="AX141" s="11"/>
      <c r="AY141" s="11"/>
      <c r="AZ141" s="11"/>
      <c r="BA141" s="11"/>
      <c r="BB141" s="8">
        <f t="shared" si="2"/>
        <v>21.19</v>
      </c>
      <c r="BC141" t="str">
        <f>VLOOKUP(D141,'lookup table'!$A$2:$D$57,4,FALSE)</f>
        <v>rate adj</v>
      </c>
      <c r="BD141" t="str">
        <f>VLOOKUP(B141,'lookup table'!$A$58:$C$72,3,FALSE)</f>
        <v>WA</v>
      </c>
    </row>
    <row r="142" spans="1:56" ht="23.25" thickBot="1" x14ac:dyDescent="0.3">
      <c r="A142" s="4" t="s">
        <v>135</v>
      </c>
      <c r="B142" s="48">
        <v>11528</v>
      </c>
      <c r="C142" s="4" t="s">
        <v>137</v>
      </c>
      <c r="D142" s="4" t="s">
        <v>138</v>
      </c>
      <c r="E142" s="4" t="s">
        <v>139</v>
      </c>
      <c r="F142" s="4" t="s">
        <v>159</v>
      </c>
      <c r="G142" s="4" t="s">
        <v>160</v>
      </c>
      <c r="H142" s="4" t="s">
        <v>142</v>
      </c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9">
        <v>186.29</v>
      </c>
      <c r="AR142" s="9">
        <v>114.64</v>
      </c>
      <c r="AS142" s="9">
        <v>200.73</v>
      </c>
      <c r="AT142" s="9">
        <v>157.74</v>
      </c>
      <c r="AU142" s="9">
        <v>207.16</v>
      </c>
      <c r="AV142" s="9">
        <v>191.62</v>
      </c>
      <c r="AW142" s="9">
        <v>117.92</v>
      </c>
      <c r="AX142" s="9">
        <v>176.88</v>
      </c>
      <c r="AY142" s="9">
        <v>265.32</v>
      </c>
      <c r="AZ142" s="9">
        <v>235.84</v>
      </c>
      <c r="BA142" s="9">
        <v>383.24</v>
      </c>
      <c r="BB142" s="8">
        <f t="shared" si="2"/>
        <v>2237.38</v>
      </c>
      <c r="BC142" t="str">
        <f>VLOOKUP(D142,'lookup table'!$A$2:$D$57,4,FALSE)</f>
        <v>rate adj</v>
      </c>
      <c r="BD142" t="str">
        <f>VLOOKUP(B142,'lookup table'!$A$58:$C$72,3,FALSE)</f>
        <v>WA</v>
      </c>
    </row>
    <row r="143" spans="1:56" ht="23.25" thickBot="1" x14ac:dyDescent="0.3">
      <c r="A143" s="4" t="s">
        <v>135</v>
      </c>
      <c r="B143" s="48">
        <v>11528</v>
      </c>
      <c r="C143" s="4" t="s">
        <v>137</v>
      </c>
      <c r="D143" s="4" t="s">
        <v>138</v>
      </c>
      <c r="E143" s="4" t="s">
        <v>139</v>
      </c>
      <c r="F143" s="4" t="s">
        <v>161</v>
      </c>
      <c r="G143" s="4" t="s">
        <v>162</v>
      </c>
      <c r="H143" s="4" t="s">
        <v>142</v>
      </c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7">
        <v>-7515.9</v>
      </c>
      <c r="AR143" s="7">
        <v>-6513.78</v>
      </c>
      <c r="AS143" s="7">
        <v>-10340.66</v>
      </c>
      <c r="AT143" s="7">
        <v>-9441.6</v>
      </c>
      <c r="AU143" s="7">
        <v>-11050.42</v>
      </c>
      <c r="AV143" s="7">
        <v>-10324.48</v>
      </c>
      <c r="AW143" s="7">
        <v>-9679.2000000000007</v>
      </c>
      <c r="AX143" s="7">
        <v>-8227.32</v>
      </c>
      <c r="AY143" s="7">
        <v>-10001.84</v>
      </c>
      <c r="AZ143" s="7">
        <v>-10647.12</v>
      </c>
      <c r="BA143" s="7">
        <v>-12582.96</v>
      </c>
      <c r="BB143" s="8">
        <f t="shared" si="2"/>
        <v>-106325.27999999997</v>
      </c>
      <c r="BC143" t="str">
        <f>VLOOKUP(D143,'lookup table'!$A$2:$D$57,4,FALSE)</f>
        <v>rate adj</v>
      </c>
      <c r="BD143" t="str">
        <f>VLOOKUP(B143,'lookup table'!$A$58:$C$72,3,FALSE)</f>
        <v>WA</v>
      </c>
    </row>
    <row r="144" spans="1:56" ht="23.25" thickBot="1" x14ac:dyDescent="0.3">
      <c r="A144" s="4" t="s">
        <v>135</v>
      </c>
      <c r="B144" s="48">
        <v>81110</v>
      </c>
      <c r="C144" s="4" t="s">
        <v>57</v>
      </c>
      <c r="D144" s="4" t="s">
        <v>167</v>
      </c>
      <c r="E144" s="4" t="s">
        <v>168</v>
      </c>
      <c r="F144" s="4" t="s">
        <v>169</v>
      </c>
      <c r="G144" s="4" t="s">
        <v>170</v>
      </c>
      <c r="H144" s="4" t="s">
        <v>171</v>
      </c>
      <c r="I144" s="7">
        <v>1771940.06</v>
      </c>
      <c r="J144" s="7">
        <v>496091.27</v>
      </c>
      <c r="K144" s="7">
        <v>33674.47</v>
      </c>
      <c r="L144" s="7">
        <v>3419.39</v>
      </c>
      <c r="M144" s="7">
        <v>13181.62</v>
      </c>
      <c r="N144" s="7">
        <v>-135.26</v>
      </c>
      <c r="O144" s="7">
        <v>-256.8</v>
      </c>
      <c r="P144" s="7">
        <v>-104.28</v>
      </c>
      <c r="Q144" s="7">
        <v>-32.880000000000003</v>
      </c>
      <c r="R144" s="7">
        <v>1.5</v>
      </c>
      <c r="S144" s="7">
        <v>-19.100000000000001</v>
      </c>
      <c r="T144" s="7">
        <v>-6709.24</v>
      </c>
      <c r="U144" s="7">
        <v>-38695.68</v>
      </c>
      <c r="V144" s="7">
        <v>-249261.25</v>
      </c>
      <c r="W144" s="7">
        <v>59488.51</v>
      </c>
      <c r="X144" s="7">
        <v>8849.51</v>
      </c>
      <c r="Y144" s="7">
        <v>-67309.210000000006</v>
      </c>
      <c r="Z144" s="7">
        <v>-488.2</v>
      </c>
      <c r="AA144" s="7">
        <v>23.91</v>
      </c>
      <c r="AB144" s="7">
        <v>14.29</v>
      </c>
      <c r="AC144" s="7">
        <v>-2.41</v>
      </c>
      <c r="AD144" s="7">
        <v>26.44</v>
      </c>
      <c r="AE144" s="7">
        <v>-0.54</v>
      </c>
      <c r="AF144" s="7">
        <v>-53832.34</v>
      </c>
      <c r="AG144" s="7">
        <v>-160563.5</v>
      </c>
      <c r="AH144" s="7">
        <v>75996.850000000006</v>
      </c>
      <c r="AI144" s="7">
        <v>762585.08</v>
      </c>
      <c r="AJ144" s="7">
        <v>-173461.94</v>
      </c>
      <c r="AK144" s="7">
        <v>-170369.67</v>
      </c>
      <c r="AL144" s="7">
        <v>-763.5</v>
      </c>
      <c r="AM144" s="7">
        <v>-44.99</v>
      </c>
      <c r="AN144" s="7">
        <v>-23.23</v>
      </c>
      <c r="AO144" s="7">
        <v>-0.1</v>
      </c>
      <c r="AP144" s="7">
        <v>11.88</v>
      </c>
      <c r="AQ144" s="7">
        <v>-6.9</v>
      </c>
      <c r="AR144" s="7">
        <v>-14561.95</v>
      </c>
      <c r="AS144" s="7">
        <v>-164395.29999999999</v>
      </c>
      <c r="AT144" s="7">
        <v>-122097.28</v>
      </c>
      <c r="AU144" s="7">
        <v>9036.16</v>
      </c>
      <c r="AV144" s="7">
        <v>10539.98</v>
      </c>
      <c r="AW144" s="7">
        <v>-264188.3</v>
      </c>
      <c r="AX144" s="7">
        <v>-213.37</v>
      </c>
      <c r="AY144" s="7">
        <v>104.25</v>
      </c>
      <c r="AZ144" s="7">
        <v>75.010000000000005</v>
      </c>
      <c r="BA144" s="7">
        <v>84.83</v>
      </c>
      <c r="BB144" s="8">
        <f t="shared" si="2"/>
        <v>1757607.7900000005</v>
      </c>
      <c r="BC144" t="str">
        <f>VLOOKUP(D144,'lookup table'!$A$2:$D$57,4,FALSE)</f>
        <v>rate adj</v>
      </c>
      <c r="BD144" t="str">
        <f>VLOOKUP(B144,'lookup table'!$A$58:$C$72,3,FALSE)</f>
        <v>OR</v>
      </c>
    </row>
    <row r="145" spans="1:56" ht="23.25" thickBot="1" x14ac:dyDescent="0.3">
      <c r="A145" s="4" t="s">
        <v>135</v>
      </c>
      <c r="B145" s="48">
        <v>81110</v>
      </c>
      <c r="C145" s="4" t="s">
        <v>57</v>
      </c>
      <c r="D145" s="4" t="s">
        <v>167</v>
      </c>
      <c r="E145" s="4" t="s">
        <v>168</v>
      </c>
      <c r="F145" s="4" t="s">
        <v>172</v>
      </c>
      <c r="G145" s="4" t="s">
        <v>173</v>
      </c>
      <c r="H145" s="4" t="s">
        <v>171</v>
      </c>
      <c r="I145" s="9">
        <v>1181567.18</v>
      </c>
      <c r="J145" s="9">
        <v>441199.82</v>
      </c>
      <c r="K145" s="9">
        <v>86895.97</v>
      </c>
      <c r="L145" s="9">
        <v>10713.21</v>
      </c>
      <c r="M145" s="9">
        <v>26803.63</v>
      </c>
      <c r="N145" s="9">
        <v>-153.71</v>
      </c>
      <c r="O145" s="9">
        <v>-12.19</v>
      </c>
      <c r="P145" s="9">
        <v>-57.99</v>
      </c>
      <c r="Q145" s="9">
        <v>-20.85</v>
      </c>
      <c r="R145" s="9">
        <v>-133.86000000000001</v>
      </c>
      <c r="S145" s="9">
        <v>-116.26</v>
      </c>
      <c r="T145" s="9">
        <v>-15041.79</v>
      </c>
      <c r="U145" s="9">
        <v>-92700.68</v>
      </c>
      <c r="V145" s="9">
        <v>-411626.99</v>
      </c>
      <c r="W145" s="9">
        <v>137726.35</v>
      </c>
      <c r="X145" s="9">
        <v>23432.67</v>
      </c>
      <c r="Y145" s="9">
        <v>-79021.31</v>
      </c>
      <c r="Z145" s="9">
        <v>-271.19</v>
      </c>
      <c r="AA145" s="9">
        <v>6.64</v>
      </c>
      <c r="AB145" s="9">
        <v>-63.38</v>
      </c>
      <c r="AC145" s="9">
        <v>46.6</v>
      </c>
      <c r="AD145" s="9">
        <v>3.29</v>
      </c>
      <c r="AE145" s="9">
        <v>51.42</v>
      </c>
      <c r="AF145" s="9">
        <v>-81825.22</v>
      </c>
      <c r="AG145" s="9">
        <v>-217113.93</v>
      </c>
      <c r="AH145" s="9">
        <v>112016.5</v>
      </c>
      <c r="AI145" s="9">
        <v>507129.3</v>
      </c>
      <c r="AJ145" s="9">
        <v>-178537.69</v>
      </c>
      <c r="AK145" s="9">
        <v>-117471.45</v>
      </c>
      <c r="AL145" s="9">
        <v>-27.12</v>
      </c>
      <c r="AM145" s="9">
        <v>-16.350000000000001</v>
      </c>
      <c r="AN145" s="9">
        <v>86.41</v>
      </c>
      <c r="AO145" s="9">
        <v>3.35</v>
      </c>
      <c r="AP145" s="9">
        <v>5.34</v>
      </c>
      <c r="AQ145" s="9">
        <v>55</v>
      </c>
      <c r="AR145" s="9">
        <v>-25502.14</v>
      </c>
      <c r="AS145" s="9">
        <v>-211057.19</v>
      </c>
      <c r="AT145" s="9">
        <v>-161167.25</v>
      </c>
      <c r="AU145" s="9">
        <v>17744.810000000001</v>
      </c>
      <c r="AV145" s="9">
        <v>-4370.03</v>
      </c>
      <c r="AW145" s="9">
        <v>-201246.51</v>
      </c>
      <c r="AX145" s="9">
        <v>-63.63</v>
      </c>
      <c r="AY145" s="9">
        <v>51</v>
      </c>
      <c r="AZ145" s="9">
        <v>31.54</v>
      </c>
      <c r="BA145" s="9">
        <v>-6.41</v>
      </c>
      <c r="BB145" s="8">
        <f t="shared" si="2"/>
        <v>747944.91000000015</v>
      </c>
      <c r="BC145" t="str">
        <f>VLOOKUP(D145,'lookup table'!$A$2:$D$57,4,FALSE)</f>
        <v>rate adj</v>
      </c>
      <c r="BD145" t="str">
        <f>VLOOKUP(B145,'lookup table'!$A$58:$C$72,3,FALSE)</f>
        <v>OR</v>
      </c>
    </row>
    <row r="146" spans="1:56" ht="23.25" thickBot="1" x14ac:dyDescent="0.3">
      <c r="A146" s="4" t="s">
        <v>135</v>
      </c>
      <c r="B146" s="48">
        <v>81110</v>
      </c>
      <c r="C146" s="4" t="s">
        <v>57</v>
      </c>
      <c r="D146" s="4" t="s">
        <v>174</v>
      </c>
      <c r="E146" s="4" t="s">
        <v>175</v>
      </c>
      <c r="F146" s="4" t="s">
        <v>60</v>
      </c>
      <c r="G146" s="4" t="s">
        <v>61</v>
      </c>
      <c r="H146" s="4" t="s">
        <v>98</v>
      </c>
      <c r="I146" s="7">
        <v>-10273.77</v>
      </c>
      <c r="J146" s="7">
        <v>-9821.5400000000009</v>
      </c>
      <c r="K146" s="7">
        <v>-10014.4</v>
      </c>
      <c r="L146" s="7">
        <v>-9584.5</v>
      </c>
      <c r="M146" s="7">
        <v>-9600.41</v>
      </c>
      <c r="N146" s="7">
        <v>-9880.5400000000009</v>
      </c>
      <c r="O146" s="7">
        <v>-9560.76</v>
      </c>
      <c r="P146" s="7">
        <v>-9529.2900000000009</v>
      </c>
      <c r="Q146" s="7">
        <v>-9450.65</v>
      </c>
      <c r="R146" s="7">
        <v>-9733.5300000000007</v>
      </c>
      <c r="S146" s="7">
        <v>-9969.7900000000009</v>
      </c>
      <c r="T146" s="7">
        <v>-9312.56</v>
      </c>
      <c r="U146" s="7">
        <v>-9504.35</v>
      </c>
      <c r="V146" s="7">
        <v>-9273.67</v>
      </c>
      <c r="W146" s="7">
        <v>-9352.56</v>
      </c>
      <c r="X146" s="7">
        <v>-9194.93</v>
      </c>
      <c r="Y146" s="7">
        <v>-9055.8700000000008</v>
      </c>
      <c r="Z146" s="7">
        <v>-6298.94</v>
      </c>
      <c r="AA146" s="7">
        <v>-9431.68</v>
      </c>
      <c r="AB146" s="7">
        <v>-10097.01</v>
      </c>
      <c r="AC146" s="7">
        <v>-9985.8700000000008</v>
      </c>
      <c r="AD146" s="7">
        <v>-9635</v>
      </c>
      <c r="AE146" s="7">
        <v>-10422.48</v>
      </c>
      <c r="AF146" s="7">
        <v>-9016.32</v>
      </c>
      <c r="AG146" s="7">
        <v>-8888.94</v>
      </c>
      <c r="AH146" s="7">
        <v>-8733.1200000000008</v>
      </c>
      <c r="AI146" s="7">
        <v>-9407.8700000000008</v>
      </c>
      <c r="AJ146" s="7">
        <v>-10259.879999999999</v>
      </c>
      <c r="AK146" s="7">
        <v>-9474.27</v>
      </c>
      <c r="AL146" s="7">
        <v>-9402.26</v>
      </c>
      <c r="AM146" s="7">
        <v>-9352.2800000000007</v>
      </c>
      <c r="AN146" s="7">
        <v>-9339.58</v>
      </c>
      <c r="AO146" s="7">
        <v>-9392.2800000000007</v>
      </c>
      <c r="AP146" s="7">
        <v>-9132.11</v>
      </c>
      <c r="AQ146" s="7">
        <v>-9660.4500000000007</v>
      </c>
      <c r="AR146" s="7">
        <v>-9241.5400000000009</v>
      </c>
      <c r="AS146" s="7">
        <v>-9430.7199999999993</v>
      </c>
      <c r="AT146" s="7">
        <v>-9420.49</v>
      </c>
      <c r="AU146" s="7">
        <v>-9355.99</v>
      </c>
      <c r="AV146" s="7">
        <v>-9327.57</v>
      </c>
      <c r="AW146" s="7">
        <v>-9484.7099999999991</v>
      </c>
      <c r="AX146" s="7">
        <v>-9414.6200000000008</v>
      </c>
      <c r="AY146" s="7">
        <v>-9352.98</v>
      </c>
      <c r="AZ146" s="7">
        <v>-9191.0400000000009</v>
      </c>
      <c r="BA146" s="7">
        <v>-9254.91</v>
      </c>
      <c r="BB146" s="8">
        <f t="shared" si="2"/>
        <v>-424518.02999999997</v>
      </c>
      <c r="BC146" t="str">
        <f>VLOOKUP(D146,'lookup table'!$A$2:$D$57,4,FALSE)</f>
        <v>misc rev</v>
      </c>
      <c r="BD146" t="str">
        <f>VLOOKUP(B146,'lookup table'!$A$58:$C$72,3,FALSE)</f>
        <v>OR</v>
      </c>
    </row>
    <row r="147" spans="1:56" ht="23.25" thickBot="1" x14ac:dyDescent="0.3">
      <c r="A147" s="4" t="s">
        <v>135</v>
      </c>
      <c r="B147" s="48">
        <v>81110</v>
      </c>
      <c r="C147" s="4" t="s">
        <v>57</v>
      </c>
      <c r="D147" s="4" t="s">
        <v>176</v>
      </c>
      <c r="E147" s="4" t="s">
        <v>177</v>
      </c>
      <c r="F147" s="4" t="s">
        <v>60</v>
      </c>
      <c r="G147" s="4" t="s">
        <v>61</v>
      </c>
      <c r="H147" s="4" t="s">
        <v>178</v>
      </c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9">
        <v>-77.69</v>
      </c>
      <c r="AB147" s="9">
        <v>-77.69</v>
      </c>
      <c r="AC147" s="9">
        <v>-74.38</v>
      </c>
      <c r="AD147" s="9">
        <v>-74.38</v>
      </c>
      <c r="AE147" s="9">
        <v>-74.38</v>
      </c>
      <c r="AF147" s="9">
        <v>-71.69</v>
      </c>
      <c r="AG147" s="9">
        <v>-71.69</v>
      </c>
      <c r="AH147" s="9">
        <v>-71.69</v>
      </c>
      <c r="AI147" s="9">
        <v>-71.69</v>
      </c>
      <c r="AJ147" s="9">
        <v>-71.69</v>
      </c>
      <c r="AK147" s="9">
        <v>-71.69</v>
      </c>
      <c r="AL147" s="9">
        <v>-71.69</v>
      </c>
      <c r="AM147" s="9">
        <v>-71.69</v>
      </c>
      <c r="AN147" s="9">
        <v>-71.69</v>
      </c>
      <c r="AO147" s="9">
        <v>-71.69</v>
      </c>
      <c r="AP147" s="9">
        <v>-71.69</v>
      </c>
      <c r="AQ147" s="9">
        <v>-71.69</v>
      </c>
      <c r="AR147" s="9">
        <v>-71.69</v>
      </c>
      <c r="AS147" s="9">
        <v>-71.69</v>
      </c>
      <c r="AT147" s="9">
        <v>-71.69</v>
      </c>
      <c r="AU147" s="9">
        <v>-71.69</v>
      </c>
      <c r="AV147" s="9">
        <v>-71.69</v>
      </c>
      <c r="AW147" s="9">
        <v>-71.69</v>
      </c>
      <c r="AX147" s="9">
        <v>-71.69</v>
      </c>
      <c r="AY147" s="9">
        <v>-71.69</v>
      </c>
      <c r="AZ147" s="9">
        <v>-71.69</v>
      </c>
      <c r="BA147" s="9">
        <v>-71.69</v>
      </c>
      <c r="BB147" s="8">
        <f t="shared" si="2"/>
        <v>-1955.700000000001</v>
      </c>
      <c r="BC147" t="str">
        <f>VLOOKUP(D147,'lookup table'!$A$2:$D$57,4,FALSE)</f>
        <v>misc rev</v>
      </c>
      <c r="BD147" t="str">
        <f>VLOOKUP(B147,'lookup table'!$A$58:$C$72,3,FALSE)</f>
        <v>OR</v>
      </c>
    </row>
    <row r="148" spans="1:56" ht="23.25" thickBot="1" x14ac:dyDescent="0.3">
      <c r="A148" s="4" t="s">
        <v>135</v>
      </c>
      <c r="B148" s="48">
        <v>81110</v>
      </c>
      <c r="C148" s="4" t="s">
        <v>57</v>
      </c>
      <c r="D148" s="4" t="s">
        <v>179</v>
      </c>
      <c r="E148" s="4" t="s">
        <v>180</v>
      </c>
      <c r="F148" s="4" t="s">
        <v>60</v>
      </c>
      <c r="G148" s="4" t="s">
        <v>61</v>
      </c>
      <c r="H148" s="4" t="s">
        <v>181</v>
      </c>
      <c r="I148" s="7">
        <v>-997.98</v>
      </c>
      <c r="J148" s="7">
        <v>-223.81</v>
      </c>
      <c r="K148" s="7">
        <v>1999.06</v>
      </c>
      <c r="L148" s="7">
        <v>-2511.42</v>
      </c>
      <c r="M148" s="7">
        <v>-3167.8</v>
      </c>
      <c r="N148" s="7">
        <v>-466.64</v>
      </c>
      <c r="O148" s="7">
        <v>-3128.72</v>
      </c>
      <c r="P148" s="7">
        <v>-345.33</v>
      </c>
      <c r="Q148" s="7">
        <v>-400</v>
      </c>
      <c r="R148" s="7">
        <v>-200</v>
      </c>
      <c r="S148" s="7">
        <v>-600</v>
      </c>
      <c r="T148" s="7">
        <v>-1900</v>
      </c>
      <c r="U148" s="7">
        <v>-8714.2099999999991</v>
      </c>
      <c r="V148" s="7">
        <v>-5014.05</v>
      </c>
      <c r="W148" s="7">
        <v>-1852.45</v>
      </c>
      <c r="X148" s="7">
        <v>-615.34</v>
      </c>
      <c r="Y148" s="7">
        <v>-241.18</v>
      </c>
      <c r="Z148" s="7">
        <v>-200</v>
      </c>
      <c r="AA148" s="7">
        <v>-6813.55</v>
      </c>
      <c r="AB148" s="7">
        <v>-1755.53</v>
      </c>
      <c r="AC148" s="7">
        <v>-800</v>
      </c>
      <c r="AD148" s="7">
        <v>-640</v>
      </c>
      <c r="AE148" s="7">
        <v>-1200</v>
      </c>
      <c r="AF148" s="7">
        <v>-1900</v>
      </c>
      <c r="AG148" s="7">
        <v>-1500</v>
      </c>
      <c r="AH148" s="7">
        <v>-573.96</v>
      </c>
      <c r="AI148" s="7">
        <v>-400</v>
      </c>
      <c r="AJ148" s="7">
        <v>-200</v>
      </c>
      <c r="AK148" s="7">
        <v>-2567</v>
      </c>
      <c r="AL148" s="11"/>
      <c r="AM148" s="7">
        <v>-300</v>
      </c>
      <c r="AN148" s="12">
        <v>0</v>
      </c>
      <c r="AO148" s="7">
        <v>-583.15</v>
      </c>
      <c r="AP148" s="7">
        <v>-200</v>
      </c>
      <c r="AQ148" s="7">
        <v>-200</v>
      </c>
      <c r="AR148" s="7">
        <v>-600</v>
      </c>
      <c r="AS148" s="7">
        <v>-700</v>
      </c>
      <c r="AT148" s="7">
        <v>-600</v>
      </c>
      <c r="AU148" s="7">
        <v>-800</v>
      </c>
      <c r="AV148" s="7">
        <v>-4938.3999999999996</v>
      </c>
      <c r="AW148" s="7">
        <v>-1566.82</v>
      </c>
      <c r="AX148" s="7">
        <v>-200</v>
      </c>
      <c r="AY148" s="7">
        <v>-800</v>
      </c>
      <c r="AZ148" s="7">
        <v>-400</v>
      </c>
      <c r="BA148" s="7">
        <v>-200</v>
      </c>
      <c r="BB148" s="8">
        <f t="shared" si="2"/>
        <v>-59018.28</v>
      </c>
      <c r="BC148" t="str">
        <f>VLOOKUP(D148,'lookup table'!$A$2:$D$57,4,FALSE)</f>
        <v>misc rev</v>
      </c>
      <c r="BD148" t="str">
        <f>VLOOKUP(B148,'lookup table'!$A$58:$C$72,3,FALSE)</f>
        <v>OR</v>
      </c>
    </row>
    <row r="149" spans="1:56" ht="23.25" thickBot="1" x14ac:dyDescent="0.3">
      <c r="A149" s="4" t="s">
        <v>135</v>
      </c>
      <c r="B149" s="48">
        <v>81110</v>
      </c>
      <c r="C149" s="4" t="s">
        <v>57</v>
      </c>
      <c r="D149" s="4" t="s">
        <v>182</v>
      </c>
      <c r="E149" s="4" t="s">
        <v>183</v>
      </c>
      <c r="F149" s="4" t="s">
        <v>140</v>
      </c>
      <c r="G149" s="4" t="s">
        <v>141</v>
      </c>
      <c r="H149" s="4" t="s">
        <v>184</v>
      </c>
      <c r="I149" s="10"/>
      <c r="J149" s="9">
        <v>-290</v>
      </c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9">
        <v>-370880</v>
      </c>
      <c r="AE149" s="9">
        <v>3329.99</v>
      </c>
      <c r="AF149" s="10"/>
      <c r="AG149" s="10"/>
      <c r="AH149" s="9">
        <v>-287030</v>
      </c>
      <c r="AI149" s="9">
        <v>-324380</v>
      </c>
      <c r="AJ149" s="14">
        <v>0</v>
      </c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8">
        <f t="shared" si="2"/>
        <v>-979250.01</v>
      </c>
      <c r="BC149" t="str">
        <f>VLOOKUP(D149,'lookup table'!$A$2:$D$57,4,FALSE)</f>
        <v>misc rev</v>
      </c>
      <c r="BD149" t="str">
        <f>VLOOKUP(B149,'lookup table'!$A$58:$C$72,3,FALSE)</f>
        <v>OR</v>
      </c>
    </row>
    <row r="150" spans="1:56" ht="23.25" thickBot="1" x14ac:dyDescent="0.3">
      <c r="A150" s="4" t="s">
        <v>135</v>
      </c>
      <c r="B150" s="48">
        <v>81110</v>
      </c>
      <c r="C150" s="4" t="s">
        <v>57</v>
      </c>
      <c r="D150" s="4" t="s">
        <v>185</v>
      </c>
      <c r="E150" s="4" t="s">
        <v>186</v>
      </c>
      <c r="F150" s="4" t="s">
        <v>60</v>
      </c>
      <c r="G150" s="4" t="s">
        <v>61</v>
      </c>
      <c r="H150" s="4" t="s">
        <v>187</v>
      </c>
      <c r="I150" s="11"/>
      <c r="J150" s="11"/>
      <c r="K150" s="11"/>
      <c r="L150" s="11"/>
      <c r="M150" s="11"/>
      <c r="N150" s="11"/>
      <c r="O150" s="11"/>
      <c r="P150" s="11"/>
      <c r="Q150" s="11"/>
      <c r="R150" s="7">
        <v>-172</v>
      </c>
      <c r="S150" s="7">
        <v>-344</v>
      </c>
      <c r="T150" s="11"/>
      <c r="U150" s="11"/>
      <c r="V150" s="11"/>
      <c r="W150" s="11"/>
      <c r="X150" s="11"/>
      <c r="Y150" s="11"/>
      <c r="Z150" s="11"/>
      <c r="AA150" s="7">
        <v>-172</v>
      </c>
      <c r="AB150" s="11"/>
      <c r="AC150" s="7">
        <v>-172</v>
      </c>
      <c r="AD150" s="11"/>
      <c r="AE150" s="11"/>
      <c r="AF150" s="11"/>
      <c r="AG150" s="11"/>
      <c r="AH150" s="7">
        <v>-172</v>
      </c>
      <c r="AI150" s="7">
        <v>-172</v>
      </c>
      <c r="AJ150" s="7">
        <v>-172</v>
      </c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7">
        <v>-172</v>
      </c>
      <c r="AY150" s="11"/>
      <c r="AZ150" s="11"/>
      <c r="BA150" s="11"/>
      <c r="BB150" s="8">
        <f t="shared" si="2"/>
        <v>-1548</v>
      </c>
      <c r="BC150" t="str">
        <f>VLOOKUP(D150,'lookup table'!$A$2:$D$57,4,FALSE)</f>
        <v>misc rev</v>
      </c>
      <c r="BD150" t="str">
        <f>VLOOKUP(B150,'lookup table'!$A$58:$C$72,3,FALSE)</f>
        <v>OR</v>
      </c>
    </row>
    <row r="151" spans="1:56" ht="23.25" thickBot="1" x14ac:dyDescent="0.3">
      <c r="A151" s="4" t="s">
        <v>135</v>
      </c>
      <c r="B151" s="48">
        <v>81110</v>
      </c>
      <c r="C151" s="4" t="s">
        <v>57</v>
      </c>
      <c r="D151" s="4" t="s">
        <v>188</v>
      </c>
      <c r="E151" s="4" t="s">
        <v>189</v>
      </c>
      <c r="F151" s="4" t="s">
        <v>60</v>
      </c>
      <c r="G151" s="4" t="s">
        <v>61</v>
      </c>
      <c r="H151" s="4" t="s">
        <v>190</v>
      </c>
      <c r="I151" s="9">
        <v>-159.30000000000001</v>
      </c>
      <c r="J151" s="9">
        <v>-132.75</v>
      </c>
      <c r="K151" s="9">
        <v>-185.85</v>
      </c>
      <c r="L151" s="9">
        <v>-106.2</v>
      </c>
      <c r="M151" s="9">
        <v>-159.30000000000001</v>
      </c>
      <c r="N151" s="9">
        <v>-132.75</v>
      </c>
      <c r="O151" s="9">
        <v>-106.2</v>
      </c>
      <c r="P151" s="9">
        <v>-106.2</v>
      </c>
      <c r="Q151" s="9">
        <v>-79.650000000000006</v>
      </c>
      <c r="R151" s="9">
        <v>-159.30000000000001</v>
      </c>
      <c r="S151" s="9">
        <v>-185.85</v>
      </c>
      <c r="T151" s="9">
        <v>-185.85</v>
      </c>
      <c r="U151" s="9">
        <v>-185.85</v>
      </c>
      <c r="V151" s="9">
        <v>-185.85</v>
      </c>
      <c r="W151" s="9">
        <v>-185.85</v>
      </c>
      <c r="X151" s="9">
        <v>-185.85</v>
      </c>
      <c r="Y151" s="9">
        <v>-185.85</v>
      </c>
      <c r="Z151" s="9">
        <v>-185.85</v>
      </c>
      <c r="AA151" s="9">
        <v>-212.4</v>
      </c>
      <c r="AB151" s="9">
        <v>-212.4</v>
      </c>
      <c r="AC151" s="9">
        <v>-238.95</v>
      </c>
      <c r="AD151" s="9">
        <v>-212.4</v>
      </c>
      <c r="AE151" s="9">
        <v>-185.85</v>
      </c>
      <c r="AF151" s="9">
        <v>-238.95</v>
      </c>
      <c r="AG151" s="9">
        <v>-212.4</v>
      </c>
      <c r="AH151" s="9">
        <v>-238.95</v>
      </c>
      <c r="AI151" s="9">
        <v>-265.5</v>
      </c>
      <c r="AJ151" s="9">
        <v>-292.05</v>
      </c>
      <c r="AK151" s="9">
        <v>-292.05</v>
      </c>
      <c r="AL151" s="9">
        <v>-292.05</v>
      </c>
      <c r="AM151" s="9">
        <v>-292.05</v>
      </c>
      <c r="AN151" s="9">
        <v>-292.05</v>
      </c>
      <c r="AO151" s="9">
        <v>-238.95</v>
      </c>
      <c r="AP151" s="9">
        <v>-238.95</v>
      </c>
      <c r="AQ151" s="9">
        <v>-238.95</v>
      </c>
      <c r="AR151" s="9">
        <v>-238.95</v>
      </c>
      <c r="AS151" s="9">
        <v>-238.95</v>
      </c>
      <c r="AT151" s="9">
        <v>-238.95</v>
      </c>
      <c r="AU151" s="9">
        <v>-238.95</v>
      </c>
      <c r="AV151" s="9">
        <v>-238.95</v>
      </c>
      <c r="AW151" s="9">
        <v>-238.95</v>
      </c>
      <c r="AX151" s="9">
        <v>-265.5</v>
      </c>
      <c r="AY151" s="9">
        <v>-265.5</v>
      </c>
      <c r="AZ151" s="9">
        <v>-265.5</v>
      </c>
      <c r="BA151" s="9">
        <v>-265.5</v>
      </c>
      <c r="BB151" s="8">
        <f t="shared" si="2"/>
        <v>-9504.9</v>
      </c>
      <c r="BC151" t="str">
        <f>VLOOKUP(D151,'lookup table'!$A$2:$D$57,4,FALSE)</f>
        <v>misc rev</v>
      </c>
      <c r="BD151" t="str">
        <f>VLOOKUP(B151,'lookup table'!$A$58:$C$72,3,FALSE)</f>
        <v>OR</v>
      </c>
    </row>
    <row r="152" spans="1:56" ht="23.25" thickBot="1" x14ac:dyDescent="0.3">
      <c r="A152" s="4" t="s">
        <v>135</v>
      </c>
      <c r="B152" s="48">
        <v>81120</v>
      </c>
      <c r="C152" s="4" t="s">
        <v>64</v>
      </c>
      <c r="D152" s="4" t="s">
        <v>167</v>
      </c>
      <c r="E152" s="4" t="s">
        <v>168</v>
      </c>
      <c r="F152" s="4" t="s">
        <v>169</v>
      </c>
      <c r="G152" s="4" t="s">
        <v>170</v>
      </c>
      <c r="H152" s="4" t="s">
        <v>171</v>
      </c>
      <c r="I152" s="7">
        <v>31358.14</v>
      </c>
      <c r="J152" s="7">
        <v>2524.7199999999998</v>
      </c>
      <c r="K152" s="7">
        <v>8225.4500000000007</v>
      </c>
      <c r="L152" s="7">
        <v>1629.94</v>
      </c>
      <c r="M152" s="7">
        <v>19.39</v>
      </c>
      <c r="N152" s="7">
        <v>-0.34</v>
      </c>
      <c r="O152" s="7">
        <v>-27.4</v>
      </c>
      <c r="P152" s="7">
        <v>-44.43</v>
      </c>
      <c r="Q152" s="7">
        <v>-12.97</v>
      </c>
      <c r="R152" s="11"/>
      <c r="S152" s="7">
        <v>-0.84</v>
      </c>
      <c r="T152" s="7">
        <v>254.6</v>
      </c>
      <c r="U152" s="7">
        <v>-74.680000000000007</v>
      </c>
      <c r="V152" s="7">
        <v>3176.66</v>
      </c>
      <c r="W152" s="7">
        <v>15998.46</v>
      </c>
      <c r="X152" s="7">
        <v>5899.56</v>
      </c>
      <c r="Y152" s="7">
        <v>31.32</v>
      </c>
      <c r="Z152" s="7">
        <v>7.0000000000000007E-2</v>
      </c>
      <c r="AA152" s="11"/>
      <c r="AB152" s="11"/>
      <c r="AC152" s="11"/>
      <c r="AD152" s="11"/>
      <c r="AE152" s="11"/>
      <c r="AF152" s="7">
        <v>-451</v>
      </c>
      <c r="AG152" s="7">
        <v>-819.3</v>
      </c>
      <c r="AH152" s="7">
        <v>9490.32</v>
      </c>
      <c r="AI152" s="7">
        <v>18683.46</v>
      </c>
      <c r="AJ152" s="7">
        <v>-1615.76</v>
      </c>
      <c r="AK152" s="7">
        <v>-29.22</v>
      </c>
      <c r="AL152" s="7">
        <v>-18.25</v>
      </c>
      <c r="AM152" s="11"/>
      <c r="AN152" s="11"/>
      <c r="AO152" s="11"/>
      <c r="AP152" s="11"/>
      <c r="AQ152" s="11"/>
      <c r="AR152" s="7">
        <v>2050.31</v>
      </c>
      <c r="AS152" s="7">
        <v>864.07</v>
      </c>
      <c r="AT152" s="7">
        <v>1582.5</v>
      </c>
      <c r="AU152" s="7">
        <v>15048.66</v>
      </c>
      <c r="AV152" s="7">
        <v>5932.34</v>
      </c>
      <c r="AW152" s="7">
        <v>-1039.18</v>
      </c>
      <c r="AX152" s="7">
        <v>-19.13</v>
      </c>
      <c r="AY152" s="7">
        <v>-24.22</v>
      </c>
      <c r="AZ152" s="7">
        <v>-26.08</v>
      </c>
      <c r="BA152" s="7">
        <v>-6.56</v>
      </c>
      <c r="BB152" s="8">
        <f t="shared" si="2"/>
        <v>118560.61000000002</v>
      </c>
      <c r="BC152" t="str">
        <f>VLOOKUP(D152,'lookup table'!$A$2:$D$57,4,FALSE)</f>
        <v>rate adj</v>
      </c>
      <c r="BD152" t="str">
        <f>VLOOKUP(B152,'lookup table'!$A$58:$C$72,3,FALSE)</f>
        <v>OR</v>
      </c>
    </row>
    <row r="153" spans="1:56" ht="23.25" thickBot="1" x14ac:dyDescent="0.3">
      <c r="A153" s="4" t="s">
        <v>135</v>
      </c>
      <c r="B153" s="48">
        <v>81120</v>
      </c>
      <c r="C153" s="4" t="s">
        <v>64</v>
      </c>
      <c r="D153" s="4" t="s">
        <v>167</v>
      </c>
      <c r="E153" s="4" t="s">
        <v>168</v>
      </c>
      <c r="F153" s="4" t="s">
        <v>172</v>
      </c>
      <c r="G153" s="4" t="s">
        <v>173</v>
      </c>
      <c r="H153" s="4" t="s">
        <v>171</v>
      </c>
      <c r="I153" s="9">
        <v>34968.74</v>
      </c>
      <c r="J153" s="9">
        <v>3688.85</v>
      </c>
      <c r="K153" s="9">
        <v>10621.06</v>
      </c>
      <c r="L153" s="9">
        <v>2814.87</v>
      </c>
      <c r="M153" s="9">
        <v>36.18</v>
      </c>
      <c r="N153" s="9">
        <v>-0.56999999999999995</v>
      </c>
      <c r="O153" s="10"/>
      <c r="P153" s="10"/>
      <c r="Q153" s="10"/>
      <c r="R153" s="10"/>
      <c r="S153" s="10"/>
      <c r="T153" s="9">
        <v>383.7</v>
      </c>
      <c r="U153" s="9">
        <v>-91.59</v>
      </c>
      <c r="V153" s="9">
        <v>3844.61</v>
      </c>
      <c r="W153" s="9">
        <v>21884.63</v>
      </c>
      <c r="X153" s="9">
        <v>8147.37</v>
      </c>
      <c r="Y153" s="9">
        <v>11.37</v>
      </c>
      <c r="Z153" s="10"/>
      <c r="AA153" s="10"/>
      <c r="AB153" s="10"/>
      <c r="AC153" s="10"/>
      <c r="AD153" s="10"/>
      <c r="AE153" s="10"/>
      <c r="AF153" s="9">
        <v>-412.2</v>
      </c>
      <c r="AG153" s="9">
        <v>-980.18</v>
      </c>
      <c r="AH153" s="9">
        <v>7570.05</v>
      </c>
      <c r="AI153" s="9">
        <v>16246.7</v>
      </c>
      <c r="AJ153" s="9">
        <v>-1804.25</v>
      </c>
      <c r="AK153" s="9">
        <v>-66.94</v>
      </c>
      <c r="AL153" s="10"/>
      <c r="AM153" s="10"/>
      <c r="AN153" s="10"/>
      <c r="AO153" s="10"/>
      <c r="AP153" s="10"/>
      <c r="AQ153" s="10"/>
      <c r="AR153" s="9">
        <v>2206.83</v>
      </c>
      <c r="AS153" s="9">
        <v>973.9</v>
      </c>
      <c r="AT153" s="9">
        <v>1642.63</v>
      </c>
      <c r="AU153" s="9">
        <v>12330.94</v>
      </c>
      <c r="AV153" s="9">
        <v>6941.62</v>
      </c>
      <c r="AW153" s="9">
        <v>-1818.45</v>
      </c>
      <c r="AX153" s="10"/>
      <c r="AY153" s="9">
        <v>1.56</v>
      </c>
      <c r="AZ153" s="10"/>
      <c r="BA153" s="10"/>
      <c r="BB153" s="8">
        <f t="shared" si="2"/>
        <v>129141.43</v>
      </c>
      <c r="BC153" t="str">
        <f>VLOOKUP(D153,'lookup table'!$A$2:$D$57,4,FALSE)</f>
        <v>rate adj</v>
      </c>
      <c r="BD153" t="str">
        <f>VLOOKUP(B153,'lookup table'!$A$58:$C$72,3,FALSE)</f>
        <v>OR</v>
      </c>
    </row>
    <row r="154" spans="1:56" ht="23.25" thickBot="1" x14ac:dyDescent="0.3">
      <c r="A154" s="4" t="s">
        <v>135</v>
      </c>
      <c r="B154" s="48">
        <v>81120</v>
      </c>
      <c r="C154" s="4" t="s">
        <v>64</v>
      </c>
      <c r="D154" s="4" t="s">
        <v>174</v>
      </c>
      <c r="E154" s="4" t="s">
        <v>175</v>
      </c>
      <c r="F154" s="4" t="s">
        <v>60</v>
      </c>
      <c r="G154" s="4" t="s">
        <v>61</v>
      </c>
      <c r="H154" s="4" t="s">
        <v>98</v>
      </c>
      <c r="I154" s="7">
        <v>-150.69999999999999</v>
      </c>
      <c r="J154" s="7">
        <v>-150.69999999999999</v>
      </c>
      <c r="K154" s="7">
        <v>-150.69999999999999</v>
      </c>
      <c r="L154" s="7">
        <v>-150.69999999999999</v>
      </c>
      <c r="M154" s="7">
        <v>-150.69999999999999</v>
      </c>
      <c r="N154" s="7">
        <v>-150.69999999999999</v>
      </c>
      <c r="O154" s="7">
        <v>-150.69999999999999</v>
      </c>
      <c r="P154" s="7">
        <v>-150.69999999999999</v>
      </c>
      <c r="Q154" s="7">
        <v>-150.69999999999999</v>
      </c>
      <c r="R154" s="7">
        <v>-150.69999999999999</v>
      </c>
      <c r="S154" s="7">
        <v>-150.69999999999999</v>
      </c>
      <c r="T154" s="7">
        <v>-150.69999999999999</v>
      </c>
      <c r="U154" s="7">
        <v>-150.69999999999999</v>
      </c>
      <c r="V154" s="7">
        <v>-150.69999999999999</v>
      </c>
      <c r="W154" s="7">
        <v>-150.69999999999999</v>
      </c>
      <c r="X154" s="7">
        <v>-150.69999999999999</v>
      </c>
      <c r="Y154" s="7">
        <v>-150.69999999999999</v>
      </c>
      <c r="Z154" s="7">
        <v>-23.7</v>
      </c>
      <c r="AA154" s="7">
        <v>-24.53</v>
      </c>
      <c r="AB154" s="7">
        <v>-25</v>
      </c>
      <c r="AC154" s="7">
        <v>-25</v>
      </c>
      <c r="AD154" s="7">
        <v>-25</v>
      </c>
      <c r="AE154" s="7">
        <v>-24.97</v>
      </c>
      <c r="AF154" s="7">
        <v>-24.93</v>
      </c>
      <c r="AG154" s="7">
        <v>-24.93</v>
      </c>
      <c r="AH154" s="7">
        <v>-24.93</v>
      </c>
      <c r="AI154" s="7">
        <v>-27.16</v>
      </c>
      <c r="AJ154" s="7">
        <v>-24.93</v>
      </c>
      <c r="AK154" s="7">
        <v>-24.93</v>
      </c>
      <c r="AL154" s="7">
        <v>-24.93</v>
      </c>
      <c r="AM154" s="7">
        <v>-24.93</v>
      </c>
      <c r="AN154" s="7">
        <v>-24.93</v>
      </c>
      <c r="AO154" s="7">
        <v>-24.93</v>
      </c>
      <c r="AP154" s="7">
        <v>-24.93</v>
      </c>
      <c r="AQ154" s="7">
        <v>-24.93</v>
      </c>
      <c r="AR154" s="7">
        <v>-24.93</v>
      </c>
      <c r="AS154" s="7">
        <v>-24.93</v>
      </c>
      <c r="AT154" s="7">
        <v>-24.93</v>
      </c>
      <c r="AU154" s="7">
        <v>-24.93</v>
      </c>
      <c r="AV154" s="7">
        <v>-24.93</v>
      </c>
      <c r="AW154" s="7">
        <v>-24.93</v>
      </c>
      <c r="AX154" s="7">
        <v>-24.93</v>
      </c>
      <c r="AY154" s="7">
        <v>-24.93</v>
      </c>
      <c r="AZ154" s="7">
        <v>-24.93</v>
      </c>
      <c r="BA154" s="7">
        <v>-24.93</v>
      </c>
      <c r="BB154" s="8">
        <f t="shared" si="2"/>
        <v>-3260.7899999999959</v>
      </c>
      <c r="BC154" t="str">
        <f>VLOOKUP(D154,'lookup table'!$A$2:$D$57,4,FALSE)</f>
        <v>misc rev</v>
      </c>
      <c r="BD154" t="str">
        <f>VLOOKUP(B154,'lookup table'!$A$58:$C$72,3,FALSE)</f>
        <v>OR</v>
      </c>
    </row>
    <row r="155" spans="1:56" ht="23.25" thickBot="1" x14ac:dyDescent="0.3">
      <c r="A155" s="4" t="s">
        <v>135</v>
      </c>
      <c r="B155" s="48">
        <v>81120</v>
      </c>
      <c r="C155" s="4" t="s">
        <v>64</v>
      </c>
      <c r="D155" s="4" t="s">
        <v>179</v>
      </c>
      <c r="E155" s="4" t="s">
        <v>180</v>
      </c>
      <c r="F155" s="4" t="s">
        <v>60</v>
      </c>
      <c r="G155" s="4" t="s">
        <v>61</v>
      </c>
      <c r="H155" s="4" t="s">
        <v>181</v>
      </c>
      <c r="I155" s="10"/>
      <c r="J155" s="10"/>
      <c r="K155" s="9">
        <v>-885</v>
      </c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8">
        <f t="shared" si="2"/>
        <v>-885</v>
      </c>
      <c r="BC155" t="str">
        <f>VLOOKUP(D155,'lookup table'!$A$2:$D$57,4,FALSE)</f>
        <v>misc rev</v>
      </c>
      <c r="BD155" t="str">
        <f>VLOOKUP(B155,'lookup table'!$A$58:$C$72,3,FALSE)</f>
        <v>OR</v>
      </c>
    </row>
    <row r="156" spans="1:56" ht="23.25" thickBot="1" x14ac:dyDescent="0.3">
      <c r="A156" s="4" t="s">
        <v>135</v>
      </c>
      <c r="B156" s="48">
        <v>81120</v>
      </c>
      <c r="C156" s="4" t="s">
        <v>64</v>
      </c>
      <c r="D156" s="4" t="s">
        <v>182</v>
      </c>
      <c r="E156" s="4" t="s">
        <v>183</v>
      </c>
      <c r="F156" s="4" t="s">
        <v>140</v>
      </c>
      <c r="G156" s="4" t="s">
        <v>141</v>
      </c>
      <c r="H156" s="4" t="s">
        <v>184</v>
      </c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7">
        <v>-611030</v>
      </c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8">
        <f t="shared" si="2"/>
        <v>-611030</v>
      </c>
      <c r="BC156" t="str">
        <f>VLOOKUP(D156,'lookup table'!$A$2:$D$57,4,FALSE)</f>
        <v>misc rev</v>
      </c>
      <c r="BD156" t="str">
        <f>VLOOKUP(B156,'lookup table'!$A$58:$C$72,3,FALSE)</f>
        <v>OR</v>
      </c>
    </row>
    <row r="157" spans="1:56" ht="23.25" thickBot="1" x14ac:dyDescent="0.3">
      <c r="A157" s="4" t="s">
        <v>135</v>
      </c>
      <c r="B157" s="48">
        <v>81140</v>
      </c>
      <c r="C157" s="4" t="s">
        <v>66</v>
      </c>
      <c r="D157" s="4" t="s">
        <v>167</v>
      </c>
      <c r="E157" s="4" t="s">
        <v>168</v>
      </c>
      <c r="F157" s="4" t="s">
        <v>169</v>
      </c>
      <c r="G157" s="4" t="s">
        <v>170</v>
      </c>
      <c r="H157" s="4" t="s">
        <v>171</v>
      </c>
      <c r="I157" s="9">
        <v>155834.97</v>
      </c>
      <c r="J157" s="9">
        <v>11794.03</v>
      </c>
      <c r="K157" s="9">
        <v>519.87</v>
      </c>
      <c r="L157" s="9">
        <v>-5886.44</v>
      </c>
      <c r="M157" s="9">
        <v>-61.93</v>
      </c>
      <c r="N157" s="9">
        <v>-49.41</v>
      </c>
      <c r="O157" s="9">
        <v>-36.97</v>
      </c>
      <c r="P157" s="9">
        <v>3.92</v>
      </c>
      <c r="Q157" s="9">
        <v>4.1500000000000004</v>
      </c>
      <c r="R157" s="10"/>
      <c r="S157" s="9">
        <v>-1.25</v>
      </c>
      <c r="T157" s="9">
        <v>-5451.89</v>
      </c>
      <c r="U157" s="9">
        <v>-3825.2</v>
      </c>
      <c r="V157" s="9">
        <v>-110849.93</v>
      </c>
      <c r="W157" s="9">
        <v>10514.43</v>
      </c>
      <c r="X157" s="9">
        <v>1383.94</v>
      </c>
      <c r="Y157" s="9">
        <v>-15201.92</v>
      </c>
      <c r="Z157" s="9">
        <v>-226.25</v>
      </c>
      <c r="AA157" s="9">
        <v>14.54</v>
      </c>
      <c r="AB157" s="9">
        <v>0.62</v>
      </c>
      <c r="AC157" s="9">
        <v>-3.5</v>
      </c>
      <c r="AD157" s="9">
        <v>10.050000000000001</v>
      </c>
      <c r="AE157" s="9">
        <v>-1.02</v>
      </c>
      <c r="AF157" s="9">
        <v>-3191.7</v>
      </c>
      <c r="AG157" s="9">
        <v>-21513.71</v>
      </c>
      <c r="AH157" s="9">
        <v>1989.02</v>
      </c>
      <c r="AI157" s="9">
        <v>146663.16</v>
      </c>
      <c r="AJ157" s="9">
        <v>-22754.32</v>
      </c>
      <c r="AK157" s="9">
        <v>-32089.03</v>
      </c>
      <c r="AL157" s="9">
        <v>-153.22999999999999</v>
      </c>
      <c r="AM157" s="9">
        <v>12.21</v>
      </c>
      <c r="AN157" s="9">
        <v>-5.27</v>
      </c>
      <c r="AO157" s="9">
        <v>16.78</v>
      </c>
      <c r="AP157" s="9">
        <v>-1.1000000000000001</v>
      </c>
      <c r="AQ157" s="9">
        <v>1.08</v>
      </c>
      <c r="AR157" s="9">
        <v>4666.18</v>
      </c>
      <c r="AS157" s="9">
        <v>-18846.150000000001</v>
      </c>
      <c r="AT157" s="9">
        <v>-14944.78</v>
      </c>
      <c r="AU157" s="9">
        <v>7639.26</v>
      </c>
      <c r="AV157" s="9">
        <v>14293.98</v>
      </c>
      <c r="AW157" s="9">
        <v>-25713.3</v>
      </c>
      <c r="AX157" s="9">
        <v>-63.81</v>
      </c>
      <c r="AY157" s="9">
        <v>4.4400000000000004</v>
      </c>
      <c r="AZ157" s="9">
        <v>-17.489999999999998</v>
      </c>
      <c r="BA157" s="9">
        <v>0.22</v>
      </c>
      <c r="BB157" s="8">
        <f t="shared" si="2"/>
        <v>74477.25</v>
      </c>
      <c r="BC157" t="str">
        <f>VLOOKUP(D157,'lookup table'!$A$2:$D$57,4,FALSE)</f>
        <v>rate adj</v>
      </c>
      <c r="BD157" t="str">
        <f>VLOOKUP(B157,'lookup table'!$A$58:$C$72,3,FALSE)</f>
        <v>OR</v>
      </c>
    </row>
    <row r="158" spans="1:56" ht="23.25" thickBot="1" x14ac:dyDescent="0.3">
      <c r="A158" s="4" t="s">
        <v>135</v>
      </c>
      <c r="B158" s="48">
        <v>81140</v>
      </c>
      <c r="C158" s="4" t="s">
        <v>66</v>
      </c>
      <c r="D158" s="4" t="s">
        <v>167</v>
      </c>
      <c r="E158" s="4" t="s">
        <v>168</v>
      </c>
      <c r="F158" s="4" t="s">
        <v>172</v>
      </c>
      <c r="G158" s="4" t="s">
        <v>173</v>
      </c>
      <c r="H158" s="4" t="s">
        <v>171</v>
      </c>
      <c r="I158" s="7">
        <v>166481.14000000001</v>
      </c>
      <c r="J158" s="7">
        <v>42279.82</v>
      </c>
      <c r="K158" s="7">
        <v>2637.19</v>
      </c>
      <c r="L158" s="7">
        <v>-24531.55</v>
      </c>
      <c r="M158" s="7">
        <v>-44.86</v>
      </c>
      <c r="N158" s="7">
        <v>-39.200000000000003</v>
      </c>
      <c r="O158" s="7">
        <v>-8.41</v>
      </c>
      <c r="P158" s="7">
        <v>11.35</v>
      </c>
      <c r="Q158" s="11"/>
      <c r="R158" s="7">
        <v>-3.33</v>
      </c>
      <c r="S158" s="11"/>
      <c r="T158" s="7">
        <v>-21554.01</v>
      </c>
      <c r="U158" s="7">
        <v>-5864.71</v>
      </c>
      <c r="V158" s="7">
        <v>-186487.2</v>
      </c>
      <c r="W158" s="7">
        <v>31405.119999999999</v>
      </c>
      <c r="X158" s="7">
        <v>6437.92</v>
      </c>
      <c r="Y158" s="7">
        <v>-38718.61</v>
      </c>
      <c r="Z158" s="7">
        <v>76.510000000000005</v>
      </c>
      <c r="AA158" s="7">
        <v>7.4</v>
      </c>
      <c r="AB158" s="7">
        <v>11.37</v>
      </c>
      <c r="AC158" s="7">
        <v>16.41</v>
      </c>
      <c r="AD158" s="11"/>
      <c r="AE158" s="7">
        <v>2.15</v>
      </c>
      <c r="AF158" s="7">
        <v>-5300.98</v>
      </c>
      <c r="AG158" s="7">
        <v>-37922.199999999997</v>
      </c>
      <c r="AH158" s="7">
        <v>-1319.33</v>
      </c>
      <c r="AI158" s="7">
        <v>121723.2</v>
      </c>
      <c r="AJ158" s="7">
        <v>-29876.69</v>
      </c>
      <c r="AK158" s="7">
        <v>-40632.519999999997</v>
      </c>
      <c r="AL158" s="7">
        <v>-7.33</v>
      </c>
      <c r="AM158" s="7">
        <v>18.32</v>
      </c>
      <c r="AN158" s="7">
        <v>-5.45</v>
      </c>
      <c r="AO158" s="11"/>
      <c r="AP158" s="7">
        <v>12.36</v>
      </c>
      <c r="AQ158" s="11"/>
      <c r="AR158" s="7">
        <v>12162.79</v>
      </c>
      <c r="AS158" s="7">
        <v>-35400.54</v>
      </c>
      <c r="AT158" s="7">
        <v>-29765.42</v>
      </c>
      <c r="AU158" s="7">
        <v>16697.41</v>
      </c>
      <c r="AV158" s="7">
        <v>34547.050000000003</v>
      </c>
      <c r="AW158" s="7">
        <v>-43345.64</v>
      </c>
      <c r="AX158" s="7">
        <v>14.08</v>
      </c>
      <c r="AY158" s="7">
        <v>28.92</v>
      </c>
      <c r="AZ158" s="11"/>
      <c r="BA158" s="7">
        <v>48.2</v>
      </c>
      <c r="BB158" s="8">
        <f t="shared" si="2"/>
        <v>-66209.26999999996</v>
      </c>
      <c r="BC158" t="str">
        <f>VLOOKUP(D158,'lookup table'!$A$2:$D$57,4,FALSE)</f>
        <v>rate adj</v>
      </c>
      <c r="BD158" t="str">
        <f>VLOOKUP(B158,'lookup table'!$A$58:$C$72,3,FALSE)</f>
        <v>OR</v>
      </c>
    </row>
    <row r="159" spans="1:56" ht="23.25" thickBot="1" x14ac:dyDescent="0.3">
      <c r="A159" s="4" t="s">
        <v>135</v>
      </c>
      <c r="B159" s="48">
        <v>81140</v>
      </c>
      <c r="C159" s="4" t="s">
        <v>66</v>
      </c>
      <c r="D159" s="4" t="s">
        <v>174</v>
      </c>
      <c r="E159" s="4" t="s">
        <v>175</v>
      </c>
      <c r="F159" s="4" t="s">
        <v>60</v>
      </c>
      <c r="G159" s="4" t="s">
        <v>61</v>
      </c>
      <c r="H159" s="4" t="s">
        <v>98</v>
      </c>
      <c r="I159" s="9">
        <v>-2006.02</v>
      </c>
      <c r="J159" s="9">
        <v>-2006.02</v>
      </c>
      <c r="K159" s="9">
        <v>-1944.02</v>
      </c>
      <c r="L159" s="9">
        <v>-2084.02</v>
      </c>
      <c r="M159" s="9">
        <v>-2022.02</v>
      </c>
      <c r="N159" s="9">
        <v>-2014.02</v>
      </c>
      <c r="O159" s="9">
        <v>-2014.02</v>
      </c>
      <c r="P159" s="9">
        <v>-2047.54</v>
      </c>
      <c r="Q159" s="9">
        <v>-1845.5</v>
      </c>
      <c r="R159" s="9">
        <v>-2198.54</v>
      </c>
      <c r="S159" s="9">
        <v>-1988.5</v>
      </c>
      <c r="T159" s="9">
        <v>-1940.02</v>
      </c>
      <c r="U159" s="9">
        <v>-1862.02</v>
      </c>
      <c r="V159" s="9">
        <v>-1933.02</v>
      </c>
      <c r="W159" s="9">
        <v>-1869.02</v>
      </c>
      <c r="X159" s="9">
        <v>-1717.62</v>
      </c>
      <c r="Y159" s="9">
        <v>-2024.62</v>
      </c>
      <c r="Z159" s="9">
        <v>-907.6</v>
      </c>
      <c r="AA159" s="9">
        <v>-1353.88</v>
      </c>
      <c r="AB159" s="9">
        <v>-1559.27</v>
      </c>
      <c r="AC159" s="9">
        <v>-1425.62</v>
      </c>
      <c r="AD159" s="9">
        <v>-1562.09</v>
      </c>
      <c r="AE159" s="9">
        <v>-1384.58</v>
      </c>
      <c r="AF159" s="9">
        <v>-1483.26</v>
      </c>
      <c r="AG159" s="9">
        <v>-1451.25</v>
      </c>
      <c r="AH159" s="9">
        <v>-1120.27</v>
      </c>
      <c r="AI159" s="9">
        <v>-1784.85</v>
      </c>
      <c r="AJ159" s="9">
        <v>-1506.96</v>
      </c>
      <c r="AK159" s="9">
        <v>-1556.09</v>
      </c>
      <c r="AL159" s="9">
        <v>-1501.69</v>
      </c>
      <c r="AM159" s="9">
        <v>-1502.5</v>
      </c>
      <c r="AN159" s="9">
        <v>-1478.09</v>
      </c>
      <c r="AO159" s="9">
        <v>-1541.29</v>
      </c>
      <c r="AP159" s="9">
        <v>-1628.81</v>
      </c>
      <c r="AQ159" s="9">
        <v>-1535.9</v>
      </c>
      <c r="AR159" s="9">
        <v>-1601.38</v>
      </c>
      <c r="AS159" s="9">
        <v>-1601.38</v>
      </c>
      <c r="AT159" s="9">
        <v>-1601.38</v>
      </c>
      <c r="AU159" s="9">
        <v>-1601.38</v>
      </c>
      <c r="AV159" s="9">
        <v>-1402.07</v>
      </c>
      <c r="AW159" s="9">
        <v>-1881.63</v>
      </c>
      <c r="AX159" s="9">
        <v>-1642.15</v>
      </c>
      <c r="AY159" s="9">
        <v>-1634.15</v>
      </c>
      <c r="AZ159" s="9">
        <v>-1634.15</v>
      </c>
      <c r="BA159" s="9">
        <v>-1619.93</v>
      </c>
      <c r="BB159" s="8">
        <f t="shared" si="2"/>
        <v>-76020.13999999997</v>
      </c>
      <c r="BC159" t="str">
        <f>VLOOKUP(D159,'lookup table'!$A$2:$D$57,4,FALSE)</f>
        <v>misc rev</v>
      </c>
      <c r="BD159" t="str">
        <f>VLOOKUP(B159,'lookup table'!$A$58:$C$72,3,FALSE)</f>
        <v>OR</v>
      </c>
    </row>
    <row r="160" spans="1:56" ht="23.25" thickBot="1" x14ac:dyDescent="0.3">
      <c r="A160" s="4" t="s">
        <v>135</v>
      </c>
      <c r="B160" s="48">
        <v>81140</v>
      </c>
      <c r="C160" s="4" t="s">
        <v>66</v>
      </c>
      <c r="D160" s="4" t="s">
        <v>179</v>
      </c>
      <c r="E160" s="4" t="s">
        <v>180</v>
      </c>
      <c r="F160" s="4" t="s">
        <v>60</v>
      </c>
      <c r="G160" s="4" t="s">
        <v>61</v>
      </c>
      <c r="H160" s="4" t="s">
        <v>181</v>
      </c>
      <c r="I160" s="7">
        <v>-600</v>
      </c>
      <c r="J160" s="7">
        <v>-323.81</v>
      </c>
      <c r="K160" s="11"/>
      <c r="L160" s="11"/>
      <c r="M160" s="11"/>
      <c r="N160" s="7">
        <v>-610.19000000000005</v>
      </c>
      <c r="O160" s="11"/>
      <c r="P160" s="11"/>
      <c r="Q160" s="11"/>
      <c r="R160" s="11"/>
      <c r="S160" s="7">
        <v>-286.3</v>
      </c>
      <c r="T160" s="11"/>
      <c r="U160" s="7">
        <v>-544.75</v>
      </c>
      <c r="V160" s="11"/>
      <c r="W160" s="7">
        <v>-21007.06</v>
      </c>
      <c r="X160" s="11"/>
      <c r="Y160" s="7">
        <v>-2853.97</v>
      </c>
      <c r="Z160" s="7">
        <v>-200</v>
      </c>
      <c r="AA160" s="7">
        <v>-1470.53</v>
      </c>
      <c r="AB160" s="11"/>
      <c r="AC160" s="7">
        <v>-200</v>
      </c>
      <c r="AD160" s="11"/>
      <c r="AE160" s="11"/>
      <c r="AF160" s="11"/>
      <c r="AG160" s="7">
        <v>-200</v>
      </c>
      <c r="AH160" s="11"/>
      <c r="AI160" s="11"/>
      <c r="AJ160" s="11"/>
      <c r="AK160" s="7">
        <v>-200</v>
      </c>
      <c r="AL160" s="11"/>
      <c r="AM160" s="11"/>
      <c r="AN160" s="7">
        <v>-1270.53</v>
      </c>
      <c r="AO160" s="11"/>
      <c r="AP160" s="7">
        <v>-200</v>
      </c>
      <c r="AQ160" s="7">
        <v>-200</v>
      </c>
      <c r="AR160" s="11"/>
      <c r="AS160" s="11"/>
      <c r="AT160" s="11"/>
      <c r="AU160" s="7">
        <v>-400</v>
      </c>
      <c r="AV160" s="7">
        <v>-200</v>
      </c>
      <c r="AW160" s="11"/>
      <c r="AX160" s="11"/>
      <c r="AY160" s="11"/>
      <c r="AZ160" s="11"/>
      <c r="BA160" s="7">
        <v>-200</v>
      </c>
      <c r="BB160" s="8">
        <f t="shared" si="2"/>
        <v>-30967.14</v>
      </c>
      <c r="BC160" t="str">
        <f>VLOOKUP(D160,'lookup table'!$A$2:$D$57,4,FALSE)</f>
        <v>misc rev</v>
      </c>
      <c r="BD160" t="str">
        <f>VLOOKUP(B160,'lookup table'!$A$58:$C$72,3,FALSE)</f>
        <v>OR</v>
      </c>
    </row>
    <row r="161" spans="1:56" ht="23.25" thickBot="1" x14ac:dyDescent="0.3">
      <c r="A161" s="4" t="s">
        <v>135</v>
      </c>
      <c r="B161" s="48">
        <v>81140</v>
      </c>
      <c r="C161" s="4" t="s">
        <v>66</v>
      </c>
      <c r="D161" s="4" t="s">
        <v>182</v>
      </c>
      <c r="E161" s="4" t="s">
        <v>183</v>
      </c>
      <c r="F161" s="4" t="s">
        <v>140</v>
      </c>
      <c r="G161" s="4" t="s">
        <v>141</v>
      </c>
      <c r="H161" s="4" t="s">
        <v>184</v>
      </c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9">
        <v>-137390</v>
      </c>
      <c r="AE161" s="9">
        <v>9810</v>
      </c>
      <c r="AF161" s="10"/>
      <c r="AG161" s="10"/>
      <c r="AH161" s="9">
        <v>-338270</v>
      </c>
      <c r="AI161" s="9">
        <v>-320290</v>
      </c>
      <c r="AJ161" s="9">
        <v>-65290</v>
      </c>
      <c r="AK161" s="10"/>
      <c r="AL161" s="10"/>
      <c r="AM161" s="10"/>
      <c r="AN161" s="9">
        <v>10110</v>
      </c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8">
        <f t="shared" si="2"/>
        <v>-841320</v>
      </c>
      <c r="BC161" t="str">
        <f>VLOOKUP(D161,'lookup table'!$A$2:$D$57,4,FALSE)</f>
        <v>misc rev</v>
      </c>
      <c r="BD161" t="str">
        <f>VLOOKUP(B161,'lookup table'!$A$58:$C$72,3,FALSE)</f>
        <v>OR</v>
      </c>
    </row>
    <row r="162" spans="1:56" ht="23.25" thickBot="1" x14ac:dyDescent="0.3">
      <c r="A162" s="4" t="s">
        <v>135</v>
      </c>
      <c r="B162" s="48">
        <v>81140</v>
      </c>
      <c r="C162" s="4" t="s">
        <v>66</v>
      </c>
      <c r="D162" s="4" t="s">
        <v>185</v>
      </c>
      <c r="E162" s="4" t="s">
        <v>186</v>
      </c>
      <c r="F162" s="4" t="s">
        <v>60</v>
      </c>
      <c r="G162" s="4" t="s">
        <v>61</v>
      </c>
      <c r="H162" s="4" t="s">
        <v>187</v>
      </c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7">
        <v>-172</v>
      </c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7">
        <v>-172</v>
      </c>
      <c r="AY162" s="11"/>
      <c r="AZ162" s="11"/>
      <c r="BA162" s="11"/>
      <c r="BB162" s="8">
        <f t="shared" si="2"/>
        <v>-344</v>
      </c>
      <c r="BC162" t="str">
        <f>VLOOKUP(D162,'lookup table'!$A$2:$D$57,4,FALSE)</f>
        <v>misc rev</v>
      </c>
      <c r="BD162" t="str">
        <f>VLOOKUP(B162,'lookup table'!$A$58:$C$72,3,FALSE)</f>
        <v>OR</v>
      </c>
    </row>
    <row r="163" spans="1:56" ht="23.25" thickBot="1" x14ac:dyDescent="0.3">
      <c r="A163" s="4" t="s">
        <v>135</v>
      </c>
      <c r="B163" s="48">
        <v>81140</v>
      </c>
      <c r="C163" s="4" t="s">
        <v>66</v>
      </c>
      <c r="D163" s="4" t="s">
        <v>188</v>
      </c>
      <c r="E163" s="4" t="s">
        <v>189</v>
      </c>
      <c r="F163" s="4" t="s">
        <v>60</v>
      </c>
      <c r="G163" s="4" t="s">
        <v>61</v>
      </c>
      <c r="H163" s="4" t="s">
        <v>190</v>
      </c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9">
        <v>-26.55</v>
      </c>
      <c r="W163" s="9">
        <v>-26.55</v>
      </c>
      <c r="X163" s="9">
        <v>-26.55</v>
      </c>
      <c r="Y163" s="9">
        <v>-26.55</v>
      </c>
      <c r="Z163" s="9">
        <v>-26.55</v>
      </c>
      <c r="AA163" s="9">
        <v>-26.55</v>
      </c>
      <c r="AB163" s="9">
        <v>-26.55</v>
      </c>
      <c r="AC163" s="9">
        <v>-26.55</v>
      </c>
      <c r="AD163" s="9">
        <v>-26.55</v>
      </c>
      <c r="AE163" s="9">
        <v>-26.55</v>
      </c>
      <c r="AF163" s="9">
        <v>-26.55</v>
      </c>
      <c r="AG163" s="9">
        <v>-26.55</v>
      </c>
      <c r="AH163" s="9">
        <v>-26.55</v>
      </c>
      <c r="AI163" s="9">
        <v>-26.55</v>
      </c>
      <c r="AJ163" s="9">
        <v>-26.55</v>
      </c>
      <c r="AK163" s="9">
        <v>-26.55</v>
      </c>
      <c r="AL163" s="9">
        <v>-26.55</v>
      </c>
      <c r="AM163" s="9">
        <v>-26.55</v>
      </c>
      <c r="AN163" s="9">
        <v>-53.1</v>
      </c>
      <c r="AO163" s="10"/>
      <c r="AP163" s="9">
        <v>-26.55</v>
      </c>
      <c r="AQ163" s="9">
        <v>-26.55</v>
      </c>
      <c r="AR163" s="9">
        <v>-53.1</v>
      </c>
      <c r="AS163" s="10"/>
      <c r="AT163" s="10"/>
      <c r="AU163" s="10"/>
      <c r="AV163" s="10"/>
      <c r="AW163" s="10"/>
      <c r="AX163" s="9">
        <v>-26.55</v>
      </c>
      <c r="AY163" s="9">
        <v>-26.55</v>
      </c>
      <c r="AZ163" s="9">
        <v>-26.55</v>
      </c>
      <c r="BA163" s="9">
        <v>-26.55</v>
      </c>
      <c r="BB163" s="8">
        <f t="shared" si="2"/>
        <v>-743.39999999999986</v>
      </c>
      <c r="BC163" t="str">
        <f>VLOOKUP(D163,'lookup table'!$A$2:$D$57,4,FALSE)</f>
        <v>misc rev</v>
      </c>
      <c r="BD163" t="str">
        <f>VLOOKUP(B163,'lookup table'!$A$58:$C$72,3,FALSE)</f>
        <v>OR</v>
      </c>
    </row>
    <row r="164" spans="1:56" ht="23.25" thickBot="1" x14ac:dyDescent="0.3">
      <c r="A164" s="4" t="s">
        <v>135</v>
      </c>
      <c r="B164" s="48">
        <v>81150</v>
      </c>
      <c r="C164" s="4" t="s">
        <v>68</v>
      </c>
      <c r="D164" s="4" t="s">
        <v>167</v>
      </c>
      <c r="E164" s="4" t="s">
        <v>168</v>
      </c>
      <c r="F164" s="4" t="s">
        <v>169</v>
      </c>
      <c r="G164" s="4" t="s">
        <v>170</v>
      </c>
      <c r="H164" s="4" t="s">
        <v>171</v>
      </c>
      <c r="I164" s="7">
        <v>175991.49</v>
      </c>
      <c r="J164" s="7">
        <v>1248.68</v>
      </c>
      <c r="K164" s="7">
        <v>709.28</v>
      </c>
      <c r="L164" s="7">
        <v>-497.98</v>
      </c>
      <c r="M164" s="7">
        <v>-123.24</v>
      </c>
      <c r="N164" s="7">
        <v>-47.34</v>
      </c>
      <c r="O164" s="7">
        <v>-33.1</v>
      </c>
      <c r="P164" s="11"/>
      <c r="Q164" s="7">
        <v>-2.2799999999999998</v>
      </c>
      <c r="R164" s="11"/>
      <c r="S164" s="7">
        <v>0.31</v>
      </c>
      <c r="T164" s="7">
        <v>-274.08999999999997</v>
      </c>
      <c r="U164" s="7">
        <v>-1565.89</v>
      </c>
      <c r="V164" s="7">
        <v>-10267.41</v>
      </c>
      <c r="W164" s="7">
        <v>13922.13</v>
      </c>
      <c r="X164" s="7">
        <v>1911.46</v>
      </c>
      <c r="Y164" s="7">
        <v>-13307.33</v>
      </c>
      <c r="Z164" s="7">
        <v>-19.45</v>
      </c>
      <c r="AA164" s="7">
        <v>0.99</v>
      </c>
      <c r="AB164" s="7">
        <v>-2.42</v>
      </c>
      <c r="AC164" s="11"/>
      <c r="AD164" s="7">
        <v>7.52</v>
      </c>
      <c r="AE164" s="7">
        <v>5.62</v>
      </c>
      <c r="AF164" s="7">
        <v>-1248.22</v>
      </c>
      <c r="AG164" s="7">
        <v>-6033.57</v>
      </c>
      <c r="AH164" s="7">
        <v>10822.37</v>
      </c>
      <c r="AI164" s="7">
        <v>86565.87</v>
      </c>
      <c r="AJ164" s="7">
        <v>-14544.44</v>
      </c>
      <c r="AK164" s="7">
        <v>-35305.64</v>
      </c>
      <c r="AL164" s="7">
        <v>-5.17</v>
      </c>
      <c r="AM164" s="7">
        <v>3.62</v>
      </c>
      <c r="AN164" s="7">
        <v>-16.27</v>
      </c>
      <c r="AO164" s="7">
        <v>-5.35</v>
      </c>
      <c r="AP164" s="7">
        <v>10.87</v>
      </c>
      <c r="AQ164" s="7">
        <v>-2.42</v>
      </c>
      <c r="AR164" s="7">
        <v>381.41</v>
      </c>
      <c r="AS164" s="7">
        <v>-8766.2999999999993</v>
      </c>
      <c r="AT164" s="7">
        <v>-7991</v>
      </c>
      <c r="AU164" s="7">
        <v>5313.28</v>
      </c>
      <c r="AV164" s="7">
        <v>2631.43</v>
      </c>
      <c r="AW164" s="7">
        <v>-33009.78</v>
      </c>
      <c r="AX164" s="7">
        <v>-11.26</v>
      </c>
      <c r="AY164" s="7">
        <v>5.23</v>
      </c>
      <c r="AZ164" s="7">
        <v>25.29</v>
      </c>
      <c r="BA164" s="7">
        <v>-2.5299999999999998</v>
      </c>
      <c r="BB164" s="8">
        <f t="shared" si="2"/>
        <v>166474.36999999988</v>
      </c>
      <c r="BC164" t="str">
        <f>VLOOKUP(D164,'lookup table'!$A$2:$D$57,4,FALSE)</f>
        <v>rate adj</v>
      </c>
      <c r="BD164" t="str">
        <f>VLOOKUP(B164,'lookup table'!$A$58:$C$72,3,FALSE)</f>
        <v>OR</v>
      </c>
    </row>
    <row r="165" spans="1:56" ht="23.25" thickBot="1" x14ac:dyDescent="0.3">
      <c r="A165" s="4" t="s">
        <v>135</v>
      </c>
      <c r="B165" s="48">
        <v>81150</v>
      </c>
      <c r="C165" s="4" t="s">
        <v>68</v>
      </c>
      <c r="D165" s="4" t="s">
        <v>167</v>
      </c>
      <c r="E165" s="4" t="s">
        <v>168</v>
      </c>
      <c r="F165" s="4" t="s">
        <v>172</v>
      </c>
      <c r="G165" s="4" t="s">
        <v>173</v>
      </c>
      <c r="H165" s="4" t="s">
        <v>171</v>
      </c>
      <c r="I165" s="9">
        <v>142869.53</v>
      </c>
      <c r="J165" s="9">
        <v>3405.21</v>
      </c>
      <c r="K165" s="9">
        <v>1957.21</v>
      </c>
      <c r="L165" s="9">
        <v>-1790.54</v>
      </c>
      <c r="M165" s="9">
        <v>-470.7</v>
      </c>
      <c r="N165" s="9">
        <v>-2.11</v>
      </c>
      <c r="O165" s="9">
        <v>10.54</v>
      </c>
      <c r="P165" s="9">
        <v>0.79</v>
      </c>
      <c r="Q165" s="10"/>
      <c r="R165" s="10"/>
      <c r="S165" s="9">
        <v>-1.52</v>
      </c>
      <c r="T165" s="9">
        <v>-1299.18</v>
      </c>
      <c r="U165" s="9">
        <v>-3034.61</v>
      </c>
      <c r="V165" s="9">
        <v>-25486.85</v>
      </c>
      <c r="W165" s="9">
        <v>33564.92</v>
      </c>
      <c r="X165" s="9">
        <v>6827.98</v>
      </c>
      <c r="Y165" s="9">
        <v>-19691.919999999998</v>
      </c>
      <c r="Z165" s="9">
        <v>-6.56</v>
      </c>
      <c r="AA165" s="9">
        <v>14.74</v>
      </c>
      <c r="AB165" s="10"/>
      <c r="AC165" s="9">
        <v>-30.91</v>
      </c>
      <c r="AD165" s="9">
        <v>-13.07</v>
      </c>
      <c r="AE165" s="10"/>
      <c r="AF165" s="9">
        <v>-1763.78</v>
      </c>
      <c r="AG165" s="9">
        <v>-10691.49</v>
      </c>
      <c r="AH165" s="9">
        <v>14316.81</v>
      </c>
      <c r="AI165" s="9">
        <v>67726.509999999995</v>
      </c>
      <c r="AJ165" s="9">
        <v>-21647.74</v>
      </c>
      <c r="AK165" s="9">
        <v>-25214.32</v>
      </c>
      <c r="AL165" s="9">
        <v>-21.7</v>
      </c>
      <c r="AM165" s="10"/>
      <c r="AN165" s="9">
        <v>11.78</v>
      </c>
      <c r="AO165" s="10"/>
      <c r="AP165" s="10"/>
      <c r="AQ165" s="10"/>
      <c r="AR165" s="9">
        <v>857.35</v>
      </c>
      <c r="AS165" s="9">
        <v>-14257.51</v>
      </c>
      <c r="AT165" s="9">
        <v>-14947.9</v>
      </c>
      <c r="AU165" s="9">
        <v>10629.38</v>
      </c>
      <c r="AV165" s="9">
        <v>5767.28</v>
      </c>
      <c r="AW165" s="9">
        <v>-29458.6</v>
      </c>
      <c r="AX165" s="10"/>
      <c r="AY165" s="9">
        <v>14.68</v>
      </c>
      <c r="AZ165" s="10"/>
      <c r="BA165" s="9">
        <v>19.29</v>
      </c>
      <c r="BB165" s="8">
        <f t="shared" si="2"/>
        <v>118162.98999999998</v>
      </c>
      <c r="BC165" t="str">
        <f>VLOOKUP(D165,'lookup table'!$A$2:$D$57,4,FALSE)</f>
        <v>rate adj</v>
      </c>
      <c r="BD165" t="str">
        <f>VLOOKUP(B165,'lookup table'!$A$58:$C$72,3,FALSE)</f>
        <v>OR</v>
      </c>
    </row>
    <row r="166" spans="1:56" ht="23.25" thickBot="1" x14ac:dyDescent="0.3">
      <c r="A166" s="4" t="s">
        <v>135</v>
      </c>
      <c r="B166" s="48">
        <v>81150</v>
      </c>
      <c r="C166" s="4" t="s">
        <v>68</v>
      </c>
      <c r="D166" s="4" t="s">
        <v>174</v>
      </c>
      <c r="E166" s="4" t="s">
        <v>175</v>
      </c>
      <c r="F166" s="4" t="s">
        <v>60</v>
      </c>
      <c r="G166" s="4" t="s">
        <v>61</v>
      </c>
      <c r="H166" s="4" t="s">
        <v>98</v>
      </c>
      <c r="I166" s="7">
        <v>-1301.29</v>
      </c>
      <c r="J166" s="7">
        <v>-1293.29</v>
      </c>
      <c r="K166" s="7">
        <v>-1309.29</v>
      </c>
      <c r="L166" s="7">
        <v>-1174.29</v>
      </c>
      <c r="M166" s="7">
        <v>-1428.29</v>
      </c>
      <c r="N166" s="7">
        <v>-1301.29</v>
      </c>
      <c r="O166" s="7">
        <v>-1301.29</v>
      </c>
      <c r="P166" s="7">
        <v>-1271.29</v>
      </c>
      <c r="Q166" s="7">
        <v>-1242.8</v>
      </c>
      <c r="R166" s="7">
        <v>-1299.78</v>
      </c>
      <c r="S166" s="7">
        <v>-1271.29</v>
      </c>
      <c r="T166" s="7">
        <v>-1271.29</v>
      </c>
      <c r="U166" s="7">
        <v>-1271.29</v>
      </c>
      <c r="V166" s="7">
        <v>-1286.29</v>
      </c>
      <c r="W166" s="7">
        <v>-1271.29</v>
      </c>
      <c r="X166" s="7">
        <v>-1271.29</v>
      </c>
      <c r="Y166" s="7">
        <v>-1279.29</v>
      </c>
      <c r="Z166" s="7">
        <v>-912.74</v>
      </c>
      <c r="AA166" s="7">
        <v>-1448.84</v>
      </c>
      <c r="AB166" s="7">
        <v>-1410.62</v>
      </c>
      <c r="AC166" s="7">
        <v>-1439.48</v>
      </c>
      <c r="AD166" s="7">
        <v>-1503.49</v>
      </c>
      <c r="AE166" s="7">
        <v>-1418.65</v>
      </c>
      <c r="AF166" s="7">
        <v>-1529.07</v>
      </c>
      <c r="AG166" s="7">
        <v>-1500.42</v>
      </c>
      <c r="AH166" s="7">
        <v>-1378</v>
      </c>
      <c r="AI166" s="7">
        <v>-1418.07</v>
      </c>
      <c r="AJ166" s="7">
        <v>-1736.79</v>
      </c>
      <c r="AK166" s="7">
        <v>-1411.92</v>
      </c>
      <c r="AL166" s="7">
        <v>-1616.36</v>
      </c>
      <c r="AM166" s="7">
        <v>-1407.85</v>
      </c>
      <c r="AN166" s="7">
        <v>-1764.43</v>
      </c>
      <c r="AO166" s="7">
        <v>-1538.74</v>
      </c>
      <c r="AP166" s="7">
        <v>-1443.52</v>
      </c>
      <c r="AQ166" s="7">
        <v>-1728.76</v>
      </c>
      <c r="AR166" s="7">
        <v>-1577.45</v>
      </c>
      <c r="AS166" s="7">
        <v>-1570.65</v>
      </c>
      <c r="AT166" s="7">
        <v>-1584.25</v>
      </c>
      <c r="AU166" s="7">
        <v>-1577.45</v>
      </c>
      <c r="AV166" s="7">
        <v>-1577.45</v>
      </c>
      <c r="AW166" s="7">
        <v>-1577.45</v>
      </c>
      <c r="AX166" s="7">
        <v>-1577.45</v>
      </c>
      <c r="AY166" s="7">
        <v>-1326.31</v>
      </c>
      <c r="AZ166" s="7">
        <v>-1828.59</v>
      </c>
      <c r="BA166" s="7">
        <v>-1577.45</v>
      </c>
      <c r="BB166" s="8">
        <f t="shared" si="2"/>
        <v>-64227.179999999978</v>
      </c>
      <c r="BC166" t="str">
        <f>VLOOKUP(D166,'lookup table'!$A$2:$D$57,4,FALSE)</f>
        <v>misc rev</v>
      </c>
      <c r="BD166" t="str">
        <f>VLOOKUP(B166,'lookup table'!$A$58:$C$72,3,FALSE)</f>
        <v>OR</v>
      </c>
    </row>
    <row r="167" spans="1:56" ht="23.25" thickBot="1" x14ac:dyDescent="0.3">
      <c r="A167" s="4" t="s">
        <v>135</v>
      </c>
      <c r="B167" s="48">
        <v>81150</v>
      </c>
      <c r="C167" s="4" t="s">
        <v>68</v>
      </c>
      <c r="D167" s="4" t="s">
        <v>179</v>
      </c>
      <c r="E167" s="4" t="s">
        <v>180</v>
      </c>
      <c r="F167" s="4" t="s">
        <v>60</v>
      </c>
      <c r="G167" s="4" t="s">
        <v>61</v>
      </c>
      <c r="H167" s="4" t="s">
        <v>181</v>
      </c>
      <c r="I167" s="10"/>
      <c r="J167" s="10"/>
      <c r="K167" s="10"/>
      <c r="L167" s="10"/>
      <c r="M167" s="9">
        <v>-353.63</v>
      </c>
      <c r="N167" s="10"/>
      <c r="O167" s="10"/>
      <c r="P167" s="10"/>
      <c r="Q167" s="10"/>
      <c r="R167" s="10"/>
      <c r="S167" s="14">
        <v>0</v>
      </c>
      <c r="T167" s="10"/>
      <c r="U167" s="9">
        <v>-480.9</v>
      </c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9">
        <v>-300</v>
      </c>
      <c r="AK167" s="10"/>
      <c r="AL167" s="10"/>
      <c r="AM167" s="10"/>
      <c r="AN167" s="10"/>
      <c r="AO167" s="10"/>
      <c r="AP167" s="10"/>
      <c r="AQ167" s="10"/>
      <c r="AR167" s="9">
        <v>-100</v>
      </c>
      <c r="AS167" s="10"/>
      <c r="AT167" s="10"/>
      <c r="AU167" s="10"/>
      <c r="AV167" s="10"/>
      <c r="AW167" s="10"/>
      <c r="AX167" s="10"/>
      <c r="AY167" s="10"/>
      <c r="AZ167" s="10"/>
      <c r="BA167" s="10"/>
      <c r="BB167" s="8">
        <f t="shared" si="2"/>
        <v>-1234.53</v>
      </c>
      <c r="BC167" t="str">
        <f>VLOOKUP(D167,'lookup table'!$A$2:$D$57,4,FALSE)</f>
        <v>misc rev</v>
      </c>
      <c r="BD167" t="str">
        <f>VLOOKUP(B167,'lookup table'!$A$58:$C$72,3,FALSE)</f>
        <v>OR</v>
      </c>
    </row>
    <row r="168" spans="1:56" ht="23.25" thickBot="1" x14ac:dyDescent="0.3">
      <c r="A168" s="4" t="s">
        <v>135</v>
      </c>
      <c r="B168" s="48">
        <v>81150</v>
      </c>
      <c r="C168" s="4" t="s">
        <v>68</v>
      </c>
      <c r="D168" s="4" t="s">
        <v>182</v>
      </c>
      <c r="E168" s="4" t="s">
        <v>183</v>
      </c>
      <c r="F168" s="4" t="s">
        <v>191</v>
      </c>
      <c r="G168" s="4" t="s">
        <v>192</v>
      </c>
      <c r="H168" s="4" t="s">
        <v>184</v>
      </c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7">
        <v>81.67</v>
      </c>
      <c r="AF168" s="7">
        <v>-81.67</v>
      </c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8">
        <f t="shared" si="2"/>
        <v>0</v>
      </c>
      <c r="BC168" t="str">
        <f>VLOOKUP(D168,'lookup table'!$A$2:$D$57,4,FALSE)</f>
        <v>misc rev</v>
      </c>
      <c r="BD168" t="str">
        <f>VLOOKUP(B168,'lookup table'!$A$58:$C$72,3,FALSE)</f>
        <v>OR</v>
      </c>
    </row>
    <row r="169" spans="1:56" ht="23.25" thickBot="1" x14ac:dyDescent="0.3">
      <c r="A169" s="4" t="s">
        <v>135</v>
      </c>
      <c r="B169" s="48">
        <v>81150</v>
      </c>
      <c r="C169" s="4" t="s">
        <v>68</v>
      </c>
      <c r="D169" s="4" t="s">
        <v>182</v>
      </c>
      <c r="E169" s="4" t="s">
        <v>183</v>
      </c>
      <c r="F169" s="4" t="s">
        <v>140</v>
      </c>
      <c r="G169" s="4" t="s">
        <v>141</v>
      </c>
      <c r="H169" s="4" t="s">
        <v>184</v>
      </c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9">
        <v>-20440</v>
      </c>
      <c r="AE169" s="9">
        <v>1880</v>
      </c>
      <c r="AF169" s="9">
        <v>81.67</v>
      </c>
      <c r="AG169" s="10"/>
      <c r="AH169" s="9">
        <v>-27880</v>
      </c>
      <c r="AI169" s="9">
        <v>-456400</v>
      </c>
      <c r="AJ169" s="9">
        <v>457430</v>
      </c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8">
        <f t="shared" si="2"/>
        <v>-45328.330000000016</v>
      </c>
      <c r="BC169" t="str">
        <f>VLOOKUP(D169,'lookup table'!$A$2:$D$57,4,FALSE)</f>
        <v>misc rev</v>
      </c>
      <c r="BD169" t="str">
        <f>VLOOKUP(B169,'lookup table'!$A$58:$C$72,3,FALSE)</f>
        <v>OR</v>
      </c>
    </row>
    <row r="170" spans="1:56" ht="23.25" thickBot="1" x14ac:dyDescent="0.3">
      <c r="A170" s="4" t="s">
        <v>135</v>
      </c>
      <c r="B170" s="48">
        <v>81150</v>
      </c>
      <c r="C170" s="4" t="s">
        <v>68</v>
      </c>
      <c r="D170" s="4" t="s">
        <v>185</v>
      </c>
      <c r="E170" s="4" t="s">
        <v>186</v>
      </c>
      <c r="F170" s="4" t="s">
        <v>60</v>
      </c>
      <c r="G170" s="4" t="s">
        <v>61</v>
      </c>
      <c r="H170" s="4" t="s">
        <v>187</v>
      </c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7">
        <v>-172</v>
      </c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7">
        <v>-172</v>
      </c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8">
        <f t="shared" si="2"/>
        <v>-344</v>
      </c>
      <c r="BC170" t="str">
        <f>VLOOKUP(D170,'lookup table'!$A$2:$D$57,4,FALSE)</f>
        <v>misc rev</v>
      </c>
      <c r="BD170" t="str">
        <f>VLOOKUP(B170,'lookup table'!$A$58:$C$72,3,FALSE)</f>
        <v>OR</v>
      </c>
    </row>
    <row r="171" spans="1:56" ht="23.25" thickBot="1" x14ac:dyDescent="0.3">
      <c r="A171" s="4" t="s">
        <v>135</v>
      </c>
      <c r="B171" s="48">
        <v>81150</v>
      </c>
      <c r="C171" s="4" t="s">
        <v>68</v>
      </c>
      <c r="D171" s="4" t="s">
        <v>188</v>
      </c>
      <c r="E171" s="4" t="s">
        <v>189</v>
      </c>
      <c r="F171" s="4" t="s">
        <v>60</v>
      </c>
      <c r="G171" s="4" t="s">
        <v>61</v>
      </c>
      <c r="H171" s="4" t="s">
        <v>190</v>
      </c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9">
        <v>-26.55</v>
      </c>
      <c r="AB171" s="9">
        <v>-26.55</v>
      </c>
      <c r="AC171" s="9">
        <v>-26.55</v>
      </c>
      <c r="AD171" s="9">
        <v>-26.55</v>
      </c>
      <c r="AE171" s="9">
        <v>-26.55</v>
      </c>
      <c r="AF171" s="9">
        <v>-26.55</v>
      </c>
      <c r="AG171" s="9">
        <v>-26.55</v>
      </c>
      <c r="AH171" s="9">
        <v>-26.55</v>
      </c>
      <c r="AI171" s="9">
        <v>-26.55</v>
      </c>
      <c r="AJ171" s="9">
        <v>-26.55</v>
      </c>
      <c r="AK171" s="9">
        <v>-26.55</v>
      </c>
      <c r="AL171" s="9">
        <v>-26.55</v>
      </c>
      <c r="AM171" s="9">
        <v>-26.55</v>
      </c>
      <c r="AN171" s="9">
        <v>-26.55</v>
      </c>
      <c r="AO171" s="9">
        <v>-26.55</v>
      </c>
      <c r="AP171" s="9">
        <v>-26.55</v>
      </c>
      <c r="AQ171" s="9">
        <v>-53.1</v>
      </c>
      <c r="AR171" s="9">
        <v>-53.1</v>
      </c>
      <c r="AS171" s="9">
        <v>-53.1</v>
      </c>
      <c r="AT171" s="9">
        <v>-53.1</v>
      </c>
      <c r="AU171" s="9">
        <v>-53.1</v>
      </c>
      <c r="AV171" s="9">
        <v>-53.1</v>
      </c>
      <c r="AW171" s="9">
        <v>-53.1</v>
      </c>
      <c r="AX171" s="9">
        <v>-53.1</v>
      </c>
      <c r="AY171" s="9">
        <v>-53.1</v>
      </c>
      <c r="AZ171" s="9">
        <v>-53.1</v>
      </c>
      <c r="BA171" s="9">
        <v>-53.1</v>
      </c>
      <c r="BB171" s="8">
        <f t="shared" si="2"/>
        <v>-1008.9000000000003</v>
      </c>
      <c r="BC171" t="str">
        <f>VLOOKUP(D171,'lookup table'!$A$2:$D$57,4,FALSE)</f>
        <v>misc rev</v>
      </c>
      <c r="BD171" t="str">
        <f>VLOOKUP(B171,'lookup table'!$A$58:$C$72,3,FALSE)</f>
        <v>OR</v>
      </c>
    </row>
    <row r="172" spans="1:56" ht="23.25" thickBot="1" x14ac:dyDescent="0.3">
      <c r="A172" s="4" t="s">
        <v>135</v>
      </c>
      <c r="B172" s="48">
        <v>81160</v>
      </c>
      <c r="C172" s="4" t="s">
        <v>70</v>
      </c>
      <c r="D172" s="4" t="s">
        <v>167</v>
      </c>
      <c r="E172" s="4" t="s">
        <v>168</v>
      </c>
      <c r="F172" s="4" t="s">
        <v>169</v>
      </c>
      <c r="G172" s="4" t="s">
        <v>170</v>
      </c>
      <c r="H172" s="4" t="s">
        <v>171</v>
      </c>
      <c r="I172" s="7">
        <v>55094.74</v>
      </c>
      <c r="J172" s="7">
        <v>10544.42</v>
      </c>
      <c r="K172" s="7">
        <v>693.22</v>
      </c>
      <c r="L172" s="7">
        <v>-3607.87</v>
      </c>
      <c r="M172" s="7">
        <v>285.75</v>
      </c>
      <c r="N172" s="7">
        <v>-14.8</v>
      </c>
      <c r="O172" s="7">
        <v>1.94</v>
      </c>
      <c r="P172" s="7">
        <v>-7.52</v>
      </c>
      <c r="Q172" s="11"/>
      <c r="R172" s="7">
        <v>-2.87</v>
      </c>
      <c r="S172" s="7">
        <v>2.87</v>
      </c>
      <c r="T172" s="7">
        <v>4960.08</v>
      </c>
      <c r="U172" s="7">
        <v>11806.33</v>
      </c>
      <c r="V172" s="7">
        <v>-18150.2</v>
      </c>
      <c r="W172" s="7">
        <v>29334.19</v>
      </c>
      <c r="X172" s="7">
        <v>13358.51</v>
      </c>
      <c r="Y172" s="7">
        <v>-77.599999999999994</v>
      </c>
      <c r="Z172" s="7">
        <v>-41.99</v>
      </c>
      <c r="AA172" s="11"/>
      <c r="AB172" s="7">
        <v>-0.85</v>
      </c>
      <c r="AC172" s="7">
        <v>-2.04</v>
      </c>
      <c r="AD172" s="11"/>
      <c r="AE172" s="7">
        <v>-3.37</v>
      </c>
      <c r="AF172" s="7">
        <v>-3850.54</v>
      </c>
      <c r="AG172" s="7">
        <v>-9886.9500000000007</v>
      </c>
      <c r="AH172" s="7">
        <v>5564.09</v>
      </c>
      <c r="AI172" s="7">
        <v>91213.65</v>
      </c>
      <c r="AJ172" s="7">
        <v>-16590.97</v>
      </c>
      <c r="AK172" s="7">
        <v>-15920.5</v>
      </c>
      <c r="AL172" s="7">
        <v>-59.39</v>
      </c>
      <c r="AM172" s="7">
        <v>-7.46</v>
      </c>
      <c r="AN172" s="7">
        <v>-15.37</v>
      </c>
      <c r="AO172" s="11"/>
      <c r="AP172" s="11"/>
      <c r="AQ172" s="11"/>
      <c r="AR172" s="7">
        <v>4582.67</v>
      </c>
      <c r="AS172" s="7">
        <v>-36153.85</v>
      </c>
      <c r="AT172" s="7">
        <v>-33376.79</v>
      </c>
      <c r="AU172" s="7">
        <v>2900.34</v>
      </c>
      <c r="AV172" s="7">
        <v>3597.51</v>
      </c>
      <c r="AW172" s="7">
        <v>-36792.39</v>
      </c>
      <c r="AX172" s="7">
        <v>-3.61</v>
      </c>
      <c r="AY172" s="7">
        <v>7.1</v>
      </c>
      <c r="AZ172" s="7">
        <v>14.66</v>
      </c>
      <c r="BA172" s="11"/>
      <c r="BB172" s="8">
        <f t="shared" si="2"/>
        <v>59395.139999999992</v>
      </c>
      <c r="BC172" t="str">
        <f>VLOOKUP(D172,'lookup table'!$A$2:$D$57,4,FALSE)</f>
        <v>rate adj</v>
      </c>
      <c r="BD172" t="str">
        <f>VLOOKUP(B172,'lookup table'!$A$58:$C$72,3,FALSE)</f>
        <v>OR</v>
      </c>
    </row>
    <row r="173" spans="1:56" ht="23.25" thickBot="1" x14ac:dyDescent="0.3">
      <c r="A173" s="4" t="s">
        <v>135</v>
      </c>
      <c r="B173" s="48">
        <v>81160</v>
      </c>
      <c r="C173" s="4" t="s">
        <v>70</v>
      </c>
      <c r="D173" s="4" t="s">
        <v>167</v>
      </c>
      <c r="E173" s="4" t="s">
        <v>168</v>
      </c>
      <c r="F173" s="4" t="s">
        <v>172</v>
      </c>
      <c r="G173" s="4" t="s">
        <v>173</v>
      </c>
      <c r="H173" s="4" t="s">
        <v>171</v>
      </c>
      <c r="I173" s="9">
        <v>99626.82</v>
      </c>
      <c r="J173" s="9">
        <v>22729.25</v>
      </c>
      <c r="K173" s="9">
        <v>1772.03</v>
      </c>
      <c r="L173" s="9">
        <v>-12359.49</v>
      </c>
      <c r="M173" s="9">
        <v>961.35</v>
      </c>
      <c r="N173" s="9">
        <v>12.69</v>
      </c>
      <c r="O173" s="14">
        <v>0</v>
      </c>
      <c r="P173" s="10"/>
      <c r="Q173" s="10"/>
      <c r="R173" s="10"/>
      <c r="S173" s="10"/>
      <c r="T173" s="9">
        <v>11462.8</v>
      </c>
      <c r="U173" s="9">
        <v>25109.37</v>
      </c>
      <c r="V173" s="9">
        <v>-35171.21</v>
      </c>
      <c r="W173" s="9">
        <v>63115.16</v>
      </c>
      <c r="X173" s="9">
        <v>29533.13</v>
      </c>
      <c r="Y173" s="9">
        <v>-308.02999999999997</v>
      </c>
      <c r="Z173" s="9">
        <v>-55.83</v>
      </c>
      <c r="AA173" s="10"/>
      <c r="AB173" s="10"/>
      <c r="AC173" s="10"/>
      <c r="AD173" s="10"/>
      <c r="AE173" s="10"/>
      <c r="AF173" s="9">
        <v>-6159.57</v>
      </c>
      <c r="AG173" s="9">
        <v>-14032.23</v>
      </c>
      <c r="AH173" s="9">
        <v>6741.71</v>
      </c>
      <c r="AI173" s="9">
        <v>75752.479999999996</v>
      </c>
      <c r="AJ173" s="9">
        <v>-19297.25</v>
      </c>
      <c r="AK173" s="9">
        <v>-20567.080000000002</v>
      </c>
      <c r="AL173" s="9">
        <v>-29.07</v>
      </c>
      <c r="AM173" s="9">
        <v>1.67</v>
      </c>
      <c r="AN173" s="9">
        <v>5.12</v>
      </c>
      <c r="AO173" s="10"/>
      <c r="AP173" s="10"/>
      <c r="AQ173" s="10"/>
      <c r="AR173" s="9">
        <v>7476.1</v>
      </c>
      <c r="AS173" s="9">
        <v>-46830.45</v>
      </c>
      <c r="AT173" s="9">
        <v>-35127.519999999997</v>
      </c>
      <c r="AU173" s="9">
        <v>4775.13</v>
      </c>
      <c r="AV173" s="9">
        <v>4975.58</v>
      </c>
      <c r="AW173" s="9">
        <v>-39115.67</v>
      </c>
      <c r="AX173" s="9">
        <v>-0.21</v>
      </c>
      <c r="AY173" s="9">
        <v>51.53</v>
      </c>
      <c r="AZ173" s="10"/>
      <c r="BA173" s="9">
        <v>71.69</v>
      </c>
      <c r="BB173" s="8">
        <f t="shared" si="2"/>
        <v>125119.99999999997</v>
      </c>
      <c r="BC173" t="str">
        <f>VLOOKUP(D173,'lookup table'!$A$2:$D$57,4,FALSE)</f>
        <v>rate adj</v>
      </c>
      <c r="BD173" t="str">
        <f>VLOOKUP(B173,'lookup table'!$A$58:$C$72,3,FALSE)</f>
        <v>OR</v>
      </c>
    </row>
    <row r="174" spans="1:56" ht="23.25" thickBot="1" x14ac:dyDescent="0.3">
      <c r="A174" s="4" t="s">
        <v>135</v>
      </c>
      <c r="B174" s="48">
        <v>81160</v>
      </c>
      <c r="C174" s="4" t="s">
        <v>70</v>
      </c>
      <c r="D174" s="4" t="s">
        <v>174</v>
      </c>
      <c r="E174" s="4" t="s">
        <v>175</v>
      </c>
      <c r="F174" s="4" t="s">
        <v>60</v>
      </c>
      <c r="G174" s="4" t="s">
        <v>61</v>
      </c>
      <c r="H174" s="4" t="s">
        <v>98</v>
      </c>
      <c r="I174" s="7">
        <v>-1117.57</v>
      </c>
      <c r="J174" s="7">
        <v>-1109.57</v>
      </c>
      <c r="K174" s="7">
        <v>-1126.7</v>
      </c>
      <c r="L174" s="7">
        <v>-1117.8900000000001</v>
      </c>
      <c r="M174" s="7">
        <v>-940.89</v>
      </c>
      <c r="N174" s="7">
        <v>-1294.8900000000001</v>
      </c>
      <c r="O174" s="7">
        <v>-1117.8900000000001</v>
      </c>
      <c r="P174" s="7">
        <v>-1117.8900000000001</v>
      </c>
      <c r="Q174" s="7">
        <v>-1056.8900000000001</v>
      </c>
      <c r="R174" s="7">
        <v>-1018.89</v>
      </c>
      <c r="S174" s="7">
        <v>-1117.8900000000001</v>
      </c>
      <c r="T174" s="7">
        <v>-1219.8900000000001</v>
      </c>
      <c r="U174" s="7">
        <v>-1175.8900000000001</v>
      </c>
      <c r="V174" s="7">
        <v>-1117.8900000000001</v>
      </c>
      <c r="W174" s="7">
        <v>-1117.8900000000001</v>
      </c>
      <c r="X174" s="7">
        <v>-1056.8900000000001</v>
      </c>
      <c r="Y174" s="7">
        <v>-1056.8900000000001</v>
      </c>
      <c r="Z174" s="7">
        <v>-856.37</v>
      </c>
      <c r="AA174" s="7">
        <v>-1426.53</v>
      </c>
      <c r="AB174" s="7">
        <v>-1394.78</v>
      </c>
      <c r="AC174" s="7">
        <v>-1419.11</v>
      </c>
      <c r="AD174" s="7">
        <v>-1332.54</v>
      </c>
      <c r="AE174" s="7">
        <v>-1370.81</v>
      </c>
      <c r="AF174" s="7">
        <v>-1382.42</v>
      </c>
      <c r="AG174" s="7">
        <v>-1374.24</v>
      </c>
      <c r="AH174" s="7">
        <v>-1192.49</v>
      </c>
      <c r="AI174" s="7">
        <v>-1489.38</v>
      </c>
      <c r="AJ174" s="7">
        <v>-1418.89</v>
      </c>
      <c r="AK174" s="7">
        <v>-1326.21</v>
      </c>
      <c r="AL174" s="7">
        <v>-1324.51</v>
      </c>
      <c r="AM174" s="7">
        <v>-1324.51</v>
      </c>
      <c r="AN174" s="7">
        <v>-1300.51</v>
      </c>
      <c r="AO174" s="7">
        <v>-1300.51</v>
      </c>
      <c r="AP174" s="7">
        <v>-1300.51</v>
      </c>
      <c r="AQ174" s="7">
        <v>-1154.01</v>
      </c>
      <c r="AR174" s="7">
        <v>-1374.61</v>
      </c>
      <c r="AS174" s="7">
        <v>-1374.61</v>
      </c>
      <c r="AT174" s="7">
        <v>-1226.4100000000001</v>
      </c>
      <c r="AU174" s="7">
        <v>-1300.51</v>
      </c>
      <c r="AV174" s="7">
        <v>-1581.11</v>
      </c>
      <c r="AW174" s="7">
        <v>-1300.51</v>
      </c>
      <c r="AX174" s="7">
        <v>-1234.1099999999999</v>
      </c>
      <c r="AY174" s="7">
        <v>-1160.01</v>
      </c>
      <c r="AZ174" s="7">
        <v>-1160.01</v>
      </c>
      <c r="BA174" s="7">
        <v>-1168.01</v>
      </c>
      <c r="BB174" s="8">
        <f t="shared" si="2"/>
        <v>-55450.530000000028</v>
      </c>
      <c r="BC174" t="str">
        <f>VLOOKUP(D174,'lookup table'!$A$2:$D$57,4,FALSE)</f>
        <v>misc rev</v>
      </c>
      <c r="BD174" t="str">
        <f>VLOOKUP(B174,'lookup table'!$A$58:$C$72,3,FALSE)</f>
        <v>OR</v>
      </c>
    </row>
    <row r="175" spans="1:56" ht="23.25" thickBot="1" x14ac:dyDescent="0.3">
      <c r="A175" s="4" t="s">
        <v>135</v>
      </c>
      <c r="B175" s="48">
        <v>81160</v>
      </c>
      <c r="C175" s="4" t="s">
        <v>70</v>
      </c>
      <c r="D175" s="4" t="s">
        <v>179</v>
      </c>
      <c r="E175" s="4" t="s">
        <v>180</v>
      </c>
      <c r="F175" s="4" t="s">
        <v>60</v>
      </c>
      <c r="G175" s="4" t="s">
        <v>61</v>
      </c>
      <c r="H175" s="4" t="s">
        <v>181</v>
      </c>
      <c r="I175" s="10"/>
      <c r="J175" s="10"/>
      <c r="K175" s="10"/>
      <c r="L175" s="10"/>
      <c r="M175" s="10"/>
      <c r="N175" s="10"/>
      <c r="O175" s="10"/>
      <c r="P175" s="10"/>
      <c r="Q175" s="9">
        <v>-200</v>
      </c>
      <c r="R175" s="9">
        <v>-200</v>
      </c>
      <c r="S175" s="9">
        <v>-514.78</v>
      </c>
      <c r="T175" s="9">
        <v>-200</v>
      </c>
      <c r="U175" s="10"/>
      <c r="V175" s="10"/>
      <c r="W175" s="9">
        <v>-7.59</v>
      </c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9">
        <v>-1270.53</v>
      </c>
      <c r="AI175" s="10"/>
      <c r="AJ175" s="10"/>
      <c r="AK175" s="10"/>
      <c r="AL175" s="10"/>
      <c r="AM175" s="10"/>
      <c r="AN175" s="9">
        <v>-200</v>
      </c>
      <c r="AO175" s="10"/>
      <c r="AP175" s="9">
        <v>-400</v>
      </c>
      <c r="AQ175" s="9">
        <v>-200</v>
      </c>
      <c r="AR175" s="10"/>
      <c r="AS175" s="9">
        <v>-200</v>
      </c>
      <c r="AT175" s="10"/>
      <c r="AU175" s="9">
        <v>-600</v>
      </c>
      <c r="AV175" s="10"/>
      <c r="AW175" s="9">
        <v>-431</v>
      </c>
      <c r="AX175" s="10"/>
      <c r="AY175" s="9">
        <v>-400</v>
      </c>
      <c r="AZ175" s="10"/>
      <c r="BA175" s="9">
        <v>-200</v>
      </c>
      <c r="BB175" s="8">
        <f t="shared" si="2"/>
        <v>-5023.8999999999996</v>
      </c>
      <c r="BC175" t="str">
        <f>VLOOKUP(D175,'lookup table'!$A$2:$D$57,4,FALSE)</f>
        <v>misc rev</v>
      </c>
      <c r="BD175" t="str">
        <f>VLOOKUP(B175,'lookup table'!$A$58:$C$72,3,FALSE)</f>
        <v>OR</v>
      </c>
    </row>
    <row r="176" spans="1:56" ht="23.25" thickBot="1" x14ac:dyDescent="0.3">
      <c r="A176" s="4" t="s">
        <v>135</v>
      </c>
      <c r="B176" s="48">
        <v>81160</v>
      </c>
      <c r="C176" s="4" t="s">
        <v>70</v>
      </c>
      <c r="D176" s="4" t="s">
        <v>182</v>
      </c>
      <c r="E176" s="4" t="s">
        <v>183</v>
      </c>
      <c r="F176" s="4" t="s">
        <v>140</v>
      </c>
      <c r="G176" s="4" t="s">
        <v>141</v>
      </c>
      <c r="H176" s="4" t="s">
        <v>184</v>
      </c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7">
        <v>-27970</v>
      </c>
      <c r="AE176" s="7">
        <v>17410</v>
      </c>
      <c r="AF176" s="11"/>
      <c r="AG176" s="11"/>
      <c r="AH176" s="7">
        <v>-33200</v>
      </c>
      <c r="AI176" s="7">
        <v>-47650</v>
      </c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8">
        <f t="shared" si="2"/>
        <v>-91410</v>
      </c>
      <c r="BC176" t="str">
        <f>VLOOKUP(D176,'lookup table'!$A$2:$D$57,4,FALSE)</f>
        <v>misc rev</v>
      </c>
      <c r="BD176" t="str">
        <f>VLOOKUP(B176,'lookup table'!$A$58:$C$72,3,FALSE)</f>
        <v>OR</v>
      </c>
    </row>
    <row r="177" spans="1:56" ht="23.25" thickBot="1" x14ac:dyDescent="0.3">
      <c r="A177" s="4" t="s">
        <v>135</v>
      </c>
      <c r="B177" s="48">
        <v>81160</v>
      </c>
      <c r="C177" s="4" t="s">
        <v>70</v>
      </c>
      <c r="D177" s="4" t="s">
        <v>185</v>
      </c>
      <c r="E177" s="4" t="s">
        <v>186</v>
      </c>
      <c r="F177" s="4" t="s">
        <v>60</v>
      </c>
      <c r="G177" s="4" t="s">
        <v>61</v>
      </c>
      <c r="H177" s="4" t="s">
        <v>187</v>
      </c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9">
        <v>-172</v>
      </c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8">
        <f t="shared" si="2"/>
        <v>-172</v>
      </c>
      <c r="BC177" t="str">
        <f>VLOOKUP(D177,'lookup table'!$A$2:$D$57,4,FALSE)</f>
        <v>misc rev</v>
      </c>
      <c r="BD177" t="str">
        <f>VLOOKUP(B177,'lookup table'!$A$58:$C$72,3,FALSE)</f>
        <v>OR</v>
      </c>
    </row>
    <row r="178" spans="1:56" ht="23.25" thickBot="1" x14ac:dyDescent="0.3">
      <c r="A178" s="4" t="s">
        <v>135</v>
      </c>
      <c r="B178" s="48">
        <v>81160</v>
      </c>
      <c r="C178" s="4" t="s">
        <v>70</v>
      </c>
      <c r="D178" s="4" t="s">
        <v>188</v>
      </c>
      <c r="E178" s="4" t="s">
        <v>189</v>
      </c>
      <c r="F178" s="4" t="s">
        <v>60</v>
      </c>
      <c r="G178" s="4" t="s">
        <v>61</v>
      </c>
      <c r="H178" s="4" t="s">
        <v>190</v>
      </c>
      <c r="I178" s="7">
        <v>-26.55</v>
      </c>
      <c r="J178" s="7">
        <v>-26.55</v>
      </c>
      <c r="K178" s="7">
        <v>-26.55</v>
      </c>
      <c r="L178" s="7">
        <v>-26.55</v>
      </c>
      <c r="M178" s="7">
        <v>-26.55</v>
      </c>
      <c r="N178" s="7">
        <v>-26.55</v>
      </c>
      <c r="O178" s="7">
        <v>-26.55</v>
      </c>
      <c r="P178" s="7">
        <v>-26.55</v>
      </c>
      <c r="Q178" s="7">
        <v>-26.55</v>
      </c>
      <c r="R178" s="7">
        <v>-26.55</v>
      </c>
      <c r="S178" s="7">
        <v>-26.55</v>
      </c>
      <c r="T178" s="7">
        <v>-26.55</v>
      </c>
      <c r="U178" s="7">
        <v>-26.55</v>
      </c>
      <c r="V178" s="7">
        <v>-26.55</v>
      </c>
      <c r="W178" s="7">
        <v>-26.55</v>
      </c>
      <c r="X178" s="7">
        <v>-26.55</v>
      </c>
      <c r="Y178" s="7">
        <v>-26.55</v>
      </c>
      <c r="Z178" s="7">
        <v>-26.55</v>
      </c>
      <c r="AA178" s="7">
        <v>-26.55</v>
      </c>
      <c r="AB178" s="7">
        <v>-26.55</v>
      </c>
      <c r="AC178" s="7">
        <v>-26.55</v>
      </c>
      <c r="AD178" s="7">
        <v>-26.55</v>
      </c>
      <c r="AE178" s="7">
        <v>-26.55</v>
      </c>
      <c r="AF178" s="7">
        <v>-26.55</v>
      </c>
      <c r="AG178" s="7">
        <v>-26.55</v>
      </c>
      <c r="AH178" s="7">
        <v>-26.55</v>
      </c>
      <c r="AI178" s="7">
        <v>-53.1</v>
      </c>
      <c r="AJ178" s="7">
        <v>-53.1</v>
      </c>
      <c r="AK178" s="7">
        <v>-53.1</v>
      </c>
      <c r="AL178" s="7">
        <v>-53.1</v>
      </c>
      <c r="AM178" s="7">
        <v>-53.1</v>
      </c>
      <c r="AN178" s="7">
        <v>-53.1</v>
      </c>
      <c r="AO178" s="7">
        <v>-53.1</v>
      </c>
      <c r="AP178" s="7">
        <v>-53.1</v>
      </c>
      <c r="AQ178" s="7">
        <v>-53.1</v>
      </c>
      <c r="AR178" s="7">
        <v>-79.650000000000006</v>
      </c>
      <c r="AS178" s="7">
        <v>-79.650000000000006</v>
      </c>
      <c r="AT178" s="7">
        <v>-79.650000000000006</v>
      </c>
      <c r="AU178" s="7">
        <v>-79.650000000000006</v>
      </c>
      <c r="AV178" s="7">
        <v>-79.650000000000006</v>
      </c>
      <c r="AW178" s="7">
        <v>-79.650000000000006</v>
      </c>
      <c r="AX178" s="7">
        <v>-79.650000000000006</v>
      </c>
      <c r="AY178" s="7">
        <v>-79.650000000000006</v>
      </c>
      <c r="AZ178" s="7">
        <v>-79.650000000000006</v>
      </c>
      <c r="BA178" s="7">
        <v>-79.650000000000006</v>
      </c>
      <c r="BB178" s="8">
        <f t="shared" si="2"/>
        <v>-1964.7000000000007</v>
      </c>
      <c r="BC178" t="str">
        <f>VLOOKUP(D178,'lookup table'!$A$2:$D$57,4,FALSE)</f>
        <v>misc rev</v>
      </c>
      <c r="BD178" t="str">
        <f>VLOOKUP(B178,'lookup table'!$A$58:$C$72,3,FALSE)</f>
        <v>OR</v>
      </c>
    </row>
    <row r="179" spans="1:56" ht="23.25" thickBot="1" x14ac:dyDescent="0.3">
      <c r="A179" s="4" t="s">
        <v>135</v>
      </c>
      <c r="B179" s="48">
        <v>81170</v>
      </c>
      <c r="C179" s="4" t="s">
        <v>72</v>
      </c>
      <c r="D179" s="4" t="s">
        <v>167</v>
      </c>
      <c r="E179" s="4" t="s">
        <v>168</v>
      </c>
      <c r="F179" s="4" t="s">
        <v>169</v>
      </c>
      <c r="G179" s="4" t="s">
        <v>170</v>
      </c>
      <c r="H179" s="4" t="s">
        <v>171</v>
      </c>
      <c r="I179" s="9">
        <v>47751.82</v>
      </c>
      <c r="J179" s="9">
        <v>19751.54</v>
      </c>
      <c r="K179" s="9">
        <v>766.16</v>
      </c>
      <c r="L179" s="9">
        <v>76.23</v>
      </c>
      <c r="M179" s="9">
        <v>209.64</v>
      </c>
      <c r="N179" s="9">
        <v>-13.92</v>
      </c>
      <c r="O179" s="9">
        <v>-32.229999999999997</v>
      </c>
      <c r="P179" s="9">
        <v>-10.35</v>
      </c>
      <c r="Q179" s="10"/>
      <c r="R179" s="10"/>
      <c r="S179" s="10"/>
      <c r="T179" s="9">
        <v>-62.94</v>
      </c>
      <c r="U179" s="9">
        <v>-331.64</v>
      </c>
      <c r="V179" s="9">
        <v>-6738.69</v>
      </c>
      <c r="W179" s="9">
        <v>1664.93</v>
      </c>
      <c r="X179" s="9">
        <v>248.81</v>
      </c>
      <c r="Y179" s="9">
        <v>-3871.04</v>
      </c>
      <c r="Z179" s="9">
        <v>-15.17</v>
      </c>
      <c r="AA179" s="9">
        <v>-2.04</v>
      </c>
      <c r="AB179" s="10"/>
      <c r="AC179" s="10"/>
      <c r="AD179" s="10"/>
      <c r="AE179" s="10"/>
      <c r="AF179" s="9">
        <v>56.64</v>
      </c>
      <c r="AG179" s="9">
        <v>-2692.62</v>
      </c>
      <c r="AH179" s="9">
        <v>900.67</v>
      </c>
      <c r="AI179" s="9">
        <v>56972.52</v>
      </c>
      <c r="AJ179" s="9">
        <v>813.27</v>
      </c>
      <c r="AK179" s="9">
        <v>-11579.95</v>
      </c>
      <c r="AL179" s="9">
        <v>-7.83</v>
      </c>
      <c r="AM179" s="9">
        <v>-18.95</v>
      </c>
      <c r="AN179" s="9">
        <v>18.95</v>
      </c>
      <c r="AO179" s="10"/>
      <c r="AP179" s="9">
        <v>3.26</v>
      </c>
      <c r="AQ179" s="10"/>
      <c r="AR179" s="9">
        <v>-169.29</v>
      </c>
      <c r="AS179" s="9">
        <v>-2349.0100000000002</v>
      </c>
      <c r="AT179" s="9">
        <v>-4376.79</v>
      </c>
      <c r="AU179" s="9">
        <v>-622.67999999999995</v>
      </c>
      <c r="AV179" s="9">
        <v>268.49</v>
      </c>
      <c r="AW179" s="9">
        <v>-8106.81</v>
      </c>
      <c r="AX179" s="9">
        <v>18.25</v>
      </c>
      <c r="AY179" s="10"/>
      <c r="AZ179" s="9">
        <v>1.81</v>
      </c>
      <c r="BA179" s="10"/>
      <c r="BB179" s="8">
        <f t="shared" si="2"/>
        <v>88521.040000000008</v>
      </c>
      <c r="BC179" t="str">
        <f>VLOOKUP(D179,'lookup table'!$A$2:$D$57,4,FALSE)</f>
        <v>rate adj</v>
      </c>
      <c r="BD179" t="str">
        <f>VLOOKUP(B179,'lookup table'!$A$58:$C$72,3,FALSE)</f>
        <v>OR</v>
      </c>
    </row>
    <row r="180" spans="1:56" ht="23.25" thickBot="1" x14ac:dyDescent="0.3">
      <c r="A180" s="4" t="s">
        <v>135</v>
      </c>
      <c r="B180" s="48">
        <v>81170</v>
      </c>
      <c r="C180" s="4" t="s">
        <v>72</v>
      </c>
      <c r="D180" s="4" t="s">
        <v>167</v>
      </c>
      <c r="E180" s="4" t="s">
        <v>168</v>
      </c>
      <c r="F180" s="4" t="s">
        <v>172</v>
      </c>
      <c r="G180" s="4" t="s">
        <v>173</v>
      </c>
      <c r="H180" s="4" t="s">
        <v>171</v>
      </c>
      <c r="I180" s="7">
        <v>50153.54</v>
      </c>
      <c r="J180" s="7">
        <v>35928.1</v>
      </c>
      <c r="K180" s="7">
        <v>2042.55</v>
      </c>
      <c r="L180" s="7">
        <v>-1.89</v>
      </c>
      <c r="M180" s="7">
        <v>1336.32</v>
      </c>
      <c r="N180" s="7">
        <v>-7.48</v>
      </c>
      <c r="O180" s="7">
        <v>-66.709999999999994</v>
      </c>
      <c r="P180" s="7">
        <v>-61.13</v>
      </c>
      <c r="Q180" s="11"/>
      <c r="R180" s="11"/>
      <c r="S180" s="7">
        <v>-10.039999999999999</v>
      </c>
      <c r="T180" s="7">
        <v>-157.08000000000001</v>
      </c>
      <c r="U180" s="7">
        <v>-441.16</v>
      </c>
      <c r="V180" s="7">
        <v>-17216.28</v>
      </c>
      <c r="W180" s="7">
        <v>4123.4399999999996</v>
      </c>
      <c r="X180" s="7">
        <v>1110.7</v>
      </c>
      <c r="Y180" s="7">
        <v>-6875.01</v>
      </c>
      <c r="Z180" s="7">
        <v>-19.53</v>
      </c>
      <c r="AA180" s="7">
        <v>31.46</v>
      </c>
      <c r="AB180" s="11"/>
      <c r="AC180" s="7">
        <v>1.6</v>
      </c>
      <c r="AD180" s="7">
        <v>0.67</v>
      </c>
      <c r="AE180" s="11"/>
      <c r="AF180" s="7">
        <v>108.32</v>
      </c>
      <c r="AG180" s="7">
        <v>-4015.31</v>
      </c>
      <c r="AH180" s="7">
        <v>705.75</v>
      </c>
      <c r="AI180" s="7">
        <v>47629.02</v>
      </c>
      <c r="AJ180" s="7">
        <v>1436.35</v>
      </c>
      <c r="AK180" s="7">
        <v>-10423.469999999999</v>
      </c>
      <c r="AL180" s="7">
        <v>19.02</v>
      </c>
      <c r="AM180" s="11"/>
      <c r="AN180" s="11"/>
      <c r="AO180" s="11"/>
      <c r="AP180" s="11"/>
      <c r="AQ180" s="11"/>
      <c r="AR180" s="7">
        <v>-199.59</v>
      </c>
      <c r="AS180" s="7">
        <v>-3495.55</v>
      </c>
      <c r="AT180" s="7">
        <v>-6454.79</v>
      </c>
      <c r="AU180" s="7">
        <v>-1241.6099999999999</v>
      </c>
      <c r="AV180" s="7">
        <v>760.43</v>
      </c>
      <c r="AW180" s="7">
        <v>-12673.7</v>
      </c>
      <c r="AX180" s="11"/>
      <c r="AY180" s="11"/>
      <c r="AZ180" s="11"/>
      <c r="BA180" s="11"/>
      <c r="BB180" s="8">
        <f t="shared" si="2"/>
        <v>82026.940000000046</v>
      </c>
      <c r="BC180" t="str">
        <f>VLOOKUP(D180,'lookup table'!$A$2:$D$57,4,FALSE)</f>
        <v>rate adj</v>
      </c>
      <c r="BD180" t="str">
        <f>VLOOKUP(B180,'lookup table'!$A$58:$C$72,3,FALSE)</f>
        <v>OR</v>
      </c>
    </row>
    <row r="181" spans="1:56" ht="23.25" thickBot="1" x14ac:dyDescent="0.3">
      <c r="A181" s="4" t="s">
        <v>135</v>
      </c>
      <c r="B181" s="48">
        <v>81170</v>
      </c>
      <c r="C181" s="4" t="s">
        <v>72</v>
      </c>
      <c r="D181" s="4" t="s">
        <v>174</v>
      </c>
      <c r="E181" s="4" t="s">
        <v>175</v>
      </c>
      <c r="F181" s="4" t="s">
        <v>60</v>
      </c>
      <c r="G181" s="4" t="s">
        <v>61</v>
      </c>
      <c r="H181" s="4" t="s">
        <v>98</v>
      </c>
      <c r="I181" s="9">
        <v>-434.47</v>
      </c>
      <c r="J181" s="9">
        <v>-458.47</v>
      </c>
      <c r="K181" s="9">
        <v>-419.47</v>
      </c>
      <c r="L181" s="9">
        <v>-437.47</v>
      </c>
      <c r="M181" s="9">
        <v>-455.47</v>
      </c>
      <c r="N181" s="9">
        <v>-437.47</v>
      </c>
      <c r="O181" s="9">
        <v>-437.47</v>
      </c>
      <c r="P181" s="9">
        <v>-437.47</v>
      </c>
      <c r="Q181" s="9">
        <v>-437.47</v>
      </c>
      <c r="R181" s="9">
        <v>-437.47</v>
      </c>
      <c r="S181" s="9">
        <v>-437.47</v>
      </c>
      <c r="T181" s="9">
        <v>-437.47</v>
      </c>
      <c r="U181" s="9">
        <v>-437.47</v>
      </c>
      <c r="V181" s="9">
        <v>-437.47</v>
      </c>
      <c r="W181" s="9">
        <v>-437.47</v>
      </c>
      <c r="X181" s="9">
        <v>-437.47</v>
      </c>
      <c r="Y181" s="9">
        <v>-437.47</v>
      </c>
      <c r="Z181" s="9">
        <v>-185.41</v>
      </c>
      <c r="AA181" s="9">
        <v>-221.2</v>
      </c>
      <c r="AB181" s="9">
        <v>-243.29</v>
      </c>
      <c r="AC181" s="9">
        <v>-243.29</v>
      </c>
      <c r="AD181" s="9">
        <v>-248.98</v>
      </c>
      <c r="AE181" s="9">
        <v>-241.04</v>
      </c>
      <c r="AF181" s="9">
        <v>-239.5</v>
      </c>
      <c r="AG181" s="9">
        <v>-239.5</v>
      </c>
      <c r="AH181" s="9">
        <v>-239.5</v>
      </c>
      <c r="AI181" s="9">
        <v>-239.5</v>
      </c>
      <c r="AJ181" s="9">
        <v>-239.5</v>
      </c>
      <c r="AK181" s="9">
        <v>-239.5</v>
      </c>
      <c r="AL181" s="9">
        <v>-239.5</v>
      </c>
      <c r="AM181" s="9">
        <v>-239.5</v>
      </c>
      <c r="AN181" s="9">
        <v>-231.5</v>
      </c>
      <c r="AO181" s="9">
        <v>-231.5</v>
      </c>
      <c r="AP181" s="9">
        <v>-231.5</v>
      </c>
      <c r="AQ181" s="9">
        <v>-285.89999999999998</v>
      </c>
      <c r="AR181" s="9">
        <v>-231.5</v>
      </c>
      <c r="AS181" s="9">
        <v>-285.89999999999998</v>
      </c>
      <c r="AT181" s="9">
        <v>-285.89999999999998</v>
      </c>
      <c r="AU181" s="9">
        <v>-285.89999999999998</v>
      </c>
      <c r="AV181" s="9">
        <v>-321.45999999999998</v>
      </c>
      <c r="AW181" s="9">
        <v>-321.45999999999998</v>
      </c>
      <c r="AX181" s="9">
        <v>-321.45999999999998</v>
      </c>
      <c r="AY181" s="9">
        <v>-267.06</v>
      </c>
      <c r="AZ181" s="9">
        <v>-267.06</v>
      </c>
      <c r="BA181" s="9">
        <v>-267.06</v>
      </c>
      <c r="BB181" s="8">
        <f t="shared" si="2"/>
        <v>-14589.359999999999</v>
      </c>
      <c r="BC181" t="str">
        <f>VLOOKUP(D181,'lookup table'!$A$2:$D$57,4,FALSE)</f>
        <v>misc rev</v>
      </c>
      <c r="BD181" t="str">
        <f>VLOOKUP(B181,'lookup table'!$A$58:$C$72,3,FALSE)</f>
        <v>OR</v>
      </c>
    </row>
    <row r="182" spans="1:56" ht="23.25" thickBot="1" x14ac:dyDescent="0.3">
      <c r="A182" s="4" t="s">
        <v>135</v>
      </c>
      <c r="B182" s="48">
        <v>81170</v>
      </c>
      <c r="C182" s="4" t="s">
        <v>72</v>
      </c>
      <c r="D182" s="4" t="s">
        <v>179</v>
      </c>
      <c r="E182" s="4" t="s">
        <v>180</v>
      </c>
      <c r="F182" s="4" t="s">
        <v>60</v>
      </c>
      <c r="G182" s="4" t="s">
        <v>61</v>
      </c>
      <c r="H182" s="4" t="s">
        <v>181</v>
      </c>
      <c r="I182" s="11"/>
      <c r="J182" s="7">
        <v>-100</v>
      </c>
      <c r="K182" s="11"/>
      <c r="L182" s="11"/>
      <c r="M182" s="11"/>
      <c r="N182" s="11"/>
      <c r="O182" s="11"/>
      <c r="P182" s="11"/>
      <c r="Q182" s="11"/>
      <c r="R182" s="11"/>
      <c r="S182" s="7">
        <v>-1244.23</v>
      </c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7">
        <v>-200</v>
      </c>
      <c r="AV182" s="11"/>
      <c r="AW182" s="11"/>
      <c r="AX182" s="11"/>
      <c r="AY182" s="11"/>
      <c r="AZ182" s="11"/>
      <c r="BA182" s="11"/>
      <c r="BB182" s="8">
        <f t="shared" si="2"/>
        <v>-1544.23</v>
      </c>
      <c r="BC182" t="str">
        <f>VLOOKUP(D182,'lookup table'!$A$2:$D$57,4,FALSE)</f>
        <v>misc rev</v>
      </c>
      <c r="BD182" t="str">
        <f>VLOOKUP(B182,'lookup table'!$A$58:$C$72,3,FALSE)</f>
        <v>OR</v>
      </c>
    </row>
    <row r="183" spans="1:56" ht="23.25" thickBot="1" x14ac:dyDescent="0.3">
      <c r="A183" s="4" t="s">
        <v>135</v>
      </c>
      <c r="B183" s="48">
        <v>81170</v>
      </c>
      <c r="C183" s="4" t="s">
        <v>72</v>
      </c>
      <c r="D183" s="4" t="s">
        <v>182</v>
      </c>
      <c r="E183" s="4" t="s">
        <v>183</v>
      </c>
      <c r="F183" s="4" t="s">
        <v>140</v>
      </c>
      <c r="G183" s="4" t="s">
        <v>141</v>
      </c>
      <c r="H183" s="4" t="s">
        <v>184</v>
      </c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9">
        <v>-1240</v>
      </c>
      <c r="AE183" s="9">
        <v>170</v>
      </c>
      <c r="AF183" s="10"/>
      <c r="AG183" s="10"/>
      <c r="AH183" s="9">
        <v>-19500</v>
      </c>
      <c r="AI183" s="9">
        <v>-192700</v>
      </c>
      <c r="AJ183" s="9">
        <v>170640</v>
      </c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8">
        <f t="shared" si="2"/>
        <v>-42630</v>
      </c>
      <c r="BC183" t="str">
        <f>VLOOKUP(D183,'lookup table'!$A$2:$D$57,4,FALSE)</f>
        <v>misc rev</v>
      </c>
      <c r="BD183" t="str">
        <f>VLOOKUP(B183,'lookup table'!$A$58:$C$72,3,FALSE)</f>
        <v>OR</v>
      </c>
    </row>
    <row r="184" spans="1:56" ht="23.25" thickBot="1" x14ac:dyDescent="0.3">
      <c r="A184" s="4" t="s">
        <v>135</v>
      </c>
      <c r="B184" s="48">
        <v>81190</v>
      </c>
      <c r="C184" s="4" t="s">
        <v>74</v>
      </c>
      <c r="D184" s="4" t="s">
        <v>167</v>
      </c>
      <c r="E184" s="4" t="s">
        <v>168</v>
      </c>
      <c r="F184" s="4" t="s">
        <v>169</v>
      </c>
      <c r="G184" s="4" t="s">
        <v>170</v>
      </c>
      <c r="H184" s="4" t="s">
        <v>171</v>
      </c>
      <c r="I184" s="7">
        <v>4766.42</v>
      </c>
      <c r="J184" s="7">
        <v>2087.15</v>
      </c>
      <c r="K184" s="7">
        <v>994.44</v>
      </c>
      <c r="L184" s="7">
        <v>-457.83</v>
      </c>
      <c r="M184" s="7">
        <v>-107.73</v>
      </c>
      <c r="N184" s="7">
        <v>-0.76</v>
      </c>
      <c r="O184" s="7">
        <v>-30.44</v>
      </c>
      <c r="P184" s="7">
        <v>-3.82</v>
      </c>
      <c r="Q184" s="11"/>
      <c r="R184" s="11"/>
      <c r="S184" s="11"/>
      <c r="T184" s="7">
        <v>-158.41999999999999</v>
      </c>
      <c r="U184" s="7">
        <v>-3018.6</v>
      </c>
      <c r="V184" s="7">
        <v>-4756.93</v>
      </c>
      <c r="W184" s="7">
        <v>4043.12</v>
      </c>
      <c r="X184" s="7">
        <v>491.46</v>
      </c>
      <c r="Y184" s="7">
        <v>-369.53</v>
      </c>
      <c r="Z184" s="7">
        <v>-4.29</v>
      </c>
      <c r="AA184" s="11"/>
      <c r="AB184" s="11"/>
      <c r="AC184" s="11"/>
      <c r="AD184" s="7">
        <v>0.63</v>
      </c>
      <c r="AE184" s="11"/>
      <c r="AF184" s="7">
        <v>-1433.56</v>
      </c>
      <c r="AG184" s="7">
        <v>-3219.23</v>
      </c>
      <c r="AH184" s="7">
        <v>5251.92</v>
      </c>
      <c r="AI184" s="7">
        <v>15487.23</v>
      </c>
      <c r="AJ184" s="7">
        <v>-2750.52</v>
      </c>
      <c r="AK184" s="7">
        <v>-975.97</v>
      </c>
      <c r="AL184" s="7">
        <v>-21.32</v>
      </c>
      <c r="AM184" s="7">
        <v>-9.51</v>
      </c>
      <c r="AN184" s="7">
        <v>4.34</v>
      </c>
      <c r="AO184" s="7">
        <v>11.9</v>
      </c>
      <c r="AP184" s="11"/>
      <c r="AQ184" s="11"/>
      <c r="AR184" s="7">
        <v>560.33000000000004</v>
      </c>
      <c r="AS184" s="7">
        <v>-798.12</v>
      </c>
      <c r="AT184" s="7">
        <v>-488.41</v>
      </c>
      <c r="AU184" s="7">
        <v>5143.3900000000003</v>
      </c>
      <c r="AV184" s="7">
        <v>4680.47</v>
      </c>
      <c r="AW184" s="7">
        <v>-59.95</v>
      </c>
      <c r="AX184" s="7">
        <v>-22.13</v>
      </c>
      <c r="AY184" s="7">
        <v>-8.0399999999999991</v>
      </c>
      <c r="AZ184" s="7">
        <v>-2.2999999999999998</v>
      </c>
      <c r="BA184" s="7">
        <v>-9.52</v>
      </c>
      <c r="BB184" s="8">
        <f t="shared" si="2"/>
        <v>24815.87</v>
      </c>
      <c r="BC184" t="str">
        <f>VLOOKUP(D184,'lookup table'!$A$2:$D$57,4,FALSE)</f>
        <v>rate adj</v>
      </c>
      <c r="BD184" t="str">
        <f>VLOOKUP(B184,'lookup table'!$A$58:$C$72,3,FALSE)</f>
        <v>OR</v>
      </c>
    </row>
    <row r="185" spans="1:56" ht="23.25" thickBot="1" x14ac:dyDescent="0.3">
      <c r="A185" s="4" t="s">
        <v>135</v>
      </c>
      <c r="B185" s="48">
        <v>81190</v>
      </c>
      <c r="C185" s="4" t="s">
        <v>74</v>
      </c>
      <c r="D185" s="4" t="s">
        <v>167</v>
      </c>
      <c r="E185" s="4" t="s">
        <v>168</v>
      </c>
      <c r="F185" s="4" t="s">
        <v>172</v>
      </c>
      <c r="G185" s="4" t="s">
        <v>173</v>
      </c>
      <c r="H185" s="4" t="s">
        <v>171</v>
      </c>
      <c r="I185" s="9">
        <v>14700.04</v>
      </c>
      <c r="J185" s="9">
        <v>4252.13</v>
      </c>
      <c r="K185" s="9">
        <v>2577.86</v>
      </c>
      <c r="L185" s="9">
        <v>-1723.42</v>
      </c>
      <c r="M185" s="9">
        <v>-242.2</v>
      </c>
      <c r="N185" s="9">
        <v>-2.12</v>
      </c>
      <c r="O185" s="9">
        <v>13.03</v>
      </c>
      <c r="P185" s="9">
        <v>-0.37</v>
      </c>
      <c r="Q185" s="9">
        <v>3.58</v>
      </c>
      <c r="R185" s="9">
        <v>4.1399999999999997</v>
      </c>
      <c r="S185" s="10"/>
      <c r="T185" s="9">
        <v>-424.48</v>
      </c>
      <c r="U185" s="9">
        <v>-7171.72</v>
      </c>
      <c r="V185" s="9">
        <v>-9359.36</v>
      </c>
      <c r="W185" s="9">
        <v>10450.67</v>
      </c>
      <c r="X185" s="9">
        <v>650.08000000000004</v>
      </c>
      <c r="Y185" s="9">
        <v>-1124.9000000000001</v>
      </c>
      <c r="Z185" s="10"/>
      <c r="AA185" s="9">
        <v>-0.3</v>
      </c>
      <c r="AB185" s="10"/>
      <c r="AC185" s="9">
        <v>-5.0599999999999996</v>
      </c>
      <c r="AD185" s="9">
        <v>3.47</v>
      </c>
      <c r="AE185" s="9">
        <v>1.6</v>
      </c>
      <c r="AF185" s="9">
        <v>-2536.9699999999998</v>
      </c>
      <c r="AG185" s="9">
        <v>-5559.97</v>
      </c>
      <c r="AH185" s="9">
        <v>8419.7900000000009</v>
      </c>
      <c r="AI185" s="9">
        <v>18574.66</v>
      </c>
      <c r="AJ185" s="9">
        <v>-5121.88</v>
      </c>
      <c r="AK185" s="9">
        <v>-1456.39</v>
      </c>
      <c r="AL185" s="10"/>
      <c r="AM185" s="9">
        <v>0.05</v>
      </c>
      <c r="AN185" s="10"/>
      <c r="AO185" s="10"/>
      <c r="AP185" s="10"/>
      <c r="AQ185" s="14">
        <v>0</v>
      </c>
      <c r="AR185" s="9">
        <v>1285.72</v>
      </c>
      <c r="AS185" s="9">
        <v>-2221.52</v>
      </c>
      <c r="AT185" s="9">
        <v>-138.81</v>
      </c>
      <c r="AU185" s="9">
        <v>8967.98</v>
      </c>
      <c r="AV185" s="9">
        <v>7863.12</v>
      </c>
      <c r="AW185" s="9">
        <v>-403.08</v>
      </c>
      <c r="AX185" s="10"/>
      <c r="AY185" s="10"/>
      <c r="AZ185" s="9">
        <v>-31.49</v>
      </c>
      <c r="BA185" s="10"/>
      <c r="BB185" s="8">
        <f t="shared" si="2"/>
        <v>40243.880000000005</v>
      </c>
      <c r="BC185" t="str">
        <f>VLOOKUP(D185,'lookup table'!$A$2:$D$57,4,FALSE)</f>
        <v>rate adj</v>
      </c>
      <c r="BD185" t="str">
        <f>VLOOKUP(B185,'lookup table'!$A$58:$C$72,3,FALSE)</f>
        <v>OR</v>
      </c>
    </row>
    <row r="186" spans="1:56" ht="23.25" thickBot="1" x14ac:dyDescent="0.3">
      <c r="A186" s="4" t="s">
        <v>135</v>
      </c>
      <c r="B186" s="48">
        <v>81190</v>
      </c>
      <c r="C186" s="4" t="s">
        <v>74</v>
      </c>
      <c r="D186" s="4" t="s">
        <v>174</v>
      </c>
      <c r="E186" s="4" t="s">
        <v>175</v>
      </c>
      <c r="F186" s="4" t="s">
        <v>60</v>
      </c>
      <c r="G186" s="4" t="s">
        <v>61</v>
      </c>
      <c r="H186" s="4" t="s">
        <v>98</v>
      </c>
      <c r="I186" s="7">
        <v>-190.76</v>
      </c>
      <c r="J186" s="7">
        <v>-190.76</v>
      </c>
      <c r="K186" s="7">
        <v>-190.76</v>
      </c>
      <c r="L186" s="7">
        <v>-63.76</v>
      </c>
      <c r="M186" s="7">
        <v>-317.76</v>
      </c>
      <c r="N186" s="7">
        <v>-190.76</v>
      </c>
      <c r="O186" s="7">
        <v>-190.76</v>
      </c>
      <c r="P186" s="7">
        <v>-190.76</v>
      </c>
      <c r="Q186" s="7">
        <v>-190.76</v>
      </c>
      <c r="R186" s="7">
        <v>-190.76</v>
      </c>
      <c r="S186" s="7">
        <v>-190.76</v>
      </c>
      <c r="T186" s="7">
        <v>-190.76</v>
      </c>
      <c r="U186" s="7">
        <v>-190.76</v>
      </c>
      <c r="V186" s="7">
        <v>-190.76</v>
      </c>
      <c r="W186" s="7">
        <v>-190.76</v>
      </c>
      <c r="X186" s="7">
        <v>-190.76</v>
      </c>
      <c r="Y186" s="7">
        <v>-190.76</v>
      </c>
      <c r="Z186" s="7">
        <v>-64.22</v>
      </c>
      <c r="AA186" s="7">
        <v>-94.87</v>
      </c>
      <c r="AB186" s="7">
        <v>-112.52</v>
      </c>
      <c r="AC186" s="7">
        <v>-107.92</v>
      </c>
      <c r="AD186" s="7">
        <v>-107.89</v>
      </c>
      <c r="AE186" s="7">
        <v>-106.22</v>
      </c>
      <c r="AF186" s="7">
        <v>-143.88999999999999</v>
      </c>
      <c r="AG186" s="7">
        <v>-143.84</v>
      </c>
      <c r="AH186" s="7">
        <v>-107.31</v>
      </c>
      <c r="AI186" s="7">
        <v>-107.31</v>
      </c>
      <c r="AJ186" s="7">
        <v>-107.31</v>
      </c>
      <c r="AK186" s="7">
        <v>-105.08</v>
      </c>
      <c r="AL186" s="7">
        <v>-105.08</v>
      </c>
      <c r="AM186" s="7">
        <v>-105.08</v>
      </c>
      <c r="AN186" s="7">
        <v>-105.08</v>
      </c>
      <c r="AO186" s="7">
        <v>-105.08</v>
      </c>
      <c r="AP186" s="7">
        <v>-105.08</v>
      </c>
      <c r="AQ186" s="7">
        <v>-105.08</v>
      </c>
      <c r="AR186" s="7">
        <v>-105.08</v>
      </c>
      <c r="AS186" s="7">
        <v>-105.08</v>
      </c>
      <c r="AT186" s="7">
        <v>-105.08</v>
      </c>
      <c r="AU186" s="7">
        <v>-105.08</v>
      </c>
      <c r="AV186" s="7">
        <v>-105.08</v>
      </c>
      <c r="AW186" s="7">
        <v>-105.08</v>
      </c>
      <c r="AX186" s="7">
        <v>-105.08</v>
      </c>
      <c r="AY186" s="7">
        <v>-105.08</v>
      </c>
      <c r="AZ186" s="7">
        <v>-105.08</v>
      </c>
      <c r="BA186" s="7">
        <v>-105.08</v>
      </c>
      <c r="BB186" s="8">
        <f t="shared" si="2"/>
        <v>-6232.58</v>
      </c>
      <c r="BC186" t="str">
        <f>VLOOKUP(D186,'lookup table'!$A$2:$D$57,4,FALSE)</f>
        <v>misc rev</v>
      </c>
      <c r="BD186" t="str">
        <f>VLOOKUP(B186,'lookup table'!$A$58:$C$72,3,FALSE)</f>
        <v>OR</v>
      </c>
    </row>
    <row r="187" spans="1:56" ht="23.25" thickBot="1" x14ac:dyDescent="0.3">
      <c r="A187" s="4" t="s">
        <v>135</v>
      </c>
      <c r="B187" s="48">
        <v>81190</v>
      </c>
      <c r="C187" s="4" t="s">
        <v>74</v>
      </c>
      <c r="D187" s="4" t="s">
        <v>179</v>
      </c>
      <c r="E187" s="4" t="s">
        <v>180</v>
      </c>
      <c r="F187" s="4" t="s">
        <v>60</v>
      </c>
      <c r="G187" s="4" t="s">
        <v>61</v>
      </c>
      <c r="H187" s="4" t="s">
        <v>181</v>
      </c>
      <c r="I187" s="10"/>
      <c r="J187" s="10"/>
      <c r="K187" s="9">
        <v>-223.48</v>
      </c>
      <c r="L187" s="10"/>
      <c r="M187" s="10"/>
      <c r="N187" s="10"/>
      <c r="O187" s="14">
        <v>0</v>
      </c>
      <c r="P187" s="10"/>
      <c r="Q187" s="9">
        <v>-200</v>
      </c>
      <c r="R187" s="9">
        <v>-488.34</v>
      </c>
      <c r="S187" s="10"/>
      <c r="T187" s="10"/>
      <c r="U187" s="9">
        <v>-200</v>
      </c>
      <c r="V187" s="9">
        <v>-200</v>
      </c>
      <c r="W187" s="10"/>
      <c r="X187" s="10"/>
      <c r="Y187" s="10"/>
      <c r="Z187" s="10"/>
      <c r="AA187" s="10"/>
      <c r="AB187" s="10"/>
      <c r="AC187" s="10"/>
      <c r="AD187" s="10"/>
      <c r="AE187" s="9">
        <v>-400</v>
      </c>
      <c r="AF187" s="10"/>
      <c r="AG187" s="9">
        <v>-200</v>
      </c>
      <c r="AH187" s="10"/>
      <c r="AI187" s="10"/>
      <c r="AJ187" s="10"/>
      <c r="AK187" s="10"/>
      <c r="AL187" s="10"/>
      <c r="AM187" s="10"/>
      <c r="AN187" s="9">
        <v>-400</v>
      </c>
      <c r="AO187" s="10"/>
      <c r="AP187" s="9">
        <v>-200</v>
      </c>
      <c r="AQ187" s="10"/>
      <c r="AR187" s="10"/>
      <c r="AS187" s="10"/>
      <c r="AT187" s="10"/>
      <c r="AU187" s="10"/>
      <c r="AV187" s="10"/>
      <c r="AW187" s="10"/>
      <c r="AX187" s="10"/>
      <c r="AY187" s="9">
        <v>-200</v>
      </c>
      <c r="AZ187" s="10"/>
      <c r="BA187" s="10"/>
      <c r="BB187" s="8">
        <f t="shared" si="2"/>
        <v>-2711.8199999999997</v>
      </c>
      <c r="BC187" t="str">
        <f>VLOOKUP(D187,'lookup table'!$A$2:$D$57,4,FALSE)</f>
        <v>misc rev</v>
      </c>
      <c r="BD187" t="str">
        <f>VLOOKUP(B187,'lookup table'!$A$58:$C$72,3,FALSE)</f>
        <v>OR</v>
      </c>
    </row>
    <row r="188" spans="1:56" ht="23.25" thickBot="1" x14ac:dyDescent="0.3">
      <c r="A188" s="4" t="s">
        <v>135</v>
      </c>
      <c r="B188" s="48">
        <v>81190</v>
      </c>
      <c r="C188" s="4" t="s">
        <v>74</v>
      </c>
      <c r="D188" s="4" t="s">
        <v>182</v>
      </c>
      <c r="E188" s="4" t="s">
        <v>183</v>
      </c>
      <c r="F188" s="4" t="s">
        <v>140</v>
      </c>
      <c r="G188" s="4" t="s">
        <v>141</v>
      </c>
      <c r="H188" s="4" t="s">
        <v>184</v>
      </c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7">
        <v>-101090</v>
      </c>
      <c r="AE188" s="12">
        <v>0</v>
      </c>
      <c r="AF188" s="11"/>
      <c r="AG188" s="11"/>
      <c r="AH188" s="7">
        <v>-30</v>
      </c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8">
        <f t="shared" si="2"/>
        <v>-101120</v>
      </c>
      <c r="BC188" t="str">
        <f>VLOOKUP(D188,'lookup table'!$A$2:$D$57,4,FALSE)</f>
        <v>misc rev</v>
      </c>
      <c r="BD188" t="str">
        <f>VLOOKUP(B188,'lookup table'!$A$58:$C$72,3,FALSE)</f>
        <v>OR</v>
      </c>
    </row>
    <row r="189" spans="1:56" ht="23.25" thickBot="1" x14ac:dyDescent="0.3">
      <c r="A189" s="4" t="s">
        <v>135</v>
      </c>
      <c r="B189" s="48">
        <v>81190</v>
      </c>
      <c r="C189" s="4" t="s">
        <v>74</v>
      </c>
      <c r="D189" s="4" t="s">
        <v>185</v>
      </c>
      <c r="E189" s="4" t="s">
        <v>186</v>
      </c>
      <c r="F189" s="4" t="s">
        <v>60</v>
      </c>
      <c r="G189" s="4" t="s">
        <v>61</v>
      </c>
      <c r="H189" s="4" t="s">
        <v>187</v>
      </c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9">
        <v>-172</v>
      </c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8">
        <f t="shared" si="2"/>
        <v>-172</v>
      </c>
      <c r="BC189" t="str">
        <f>VLOOKUP(D189,'lookup table'!$A$2:$D$57,4,FALSE)</f>
        <v>misc rev</v>
      </c>
      <c r="BD189" t="str">
        <f>VLOOKUP(B189,'lookup table'!$A$58:$C$72,3,FALSE)</f>
        <v>OR</v>
      </c>
    </row>
    <row r="190" spans="1:56" ht="23.25" thickBot="1" x14ac:dyDescent="0.3">
      <c r="A190" s="4" t="s">
        <v>135</v>
      </c>
      <c r="B190" s="48">
        <v>81190</v>
      </c>
      <c r="C190" s="4" t="s">
        <v>74</v>
      </c>
      <c r="D190" s="4" t="s">
        <v>188</v>
      </c>
      <c r="E190" s="4" t="s">
        <v>189</v>
      </c>
      <c r="F190" s="4" t="s">
        <v>60</v>
      </c>
      <c r="G190" s="4" t="s">
        <v>61</v>
      </c>
      <c r="H190" s="4" t="s">
        <v>190</v>
      </c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7">
        <v>-26.55</v>
      </c>
      <c r="AA190" s="7">
        <v>-26.55</v>
      </c>
      <c r="AB190" s="7">
        <v>-26.55</v>
      </c>
      <c r="AC190" s="7">
        <v>-26.55</v>
      </c>
      <c r="AD190" s="7">
        <v>-26.55</v>
      </c>
      <c r="AE190" s="7">
        <v>-26.55</v>
      </c>
      <c r="AF190" s="7">
        <v>-26.55</v>
      </c>
      <c r="AG190" s="7">
        <v>-26.55</v>
      </c>
      <c r="AH190" s="7">
        <v>-26.55</v>
      </c>
      <c r="AI190" s="7">
        <v>-26.55</v>
      </c>
      <c r="AJ190" s="7">
        <v>-26.55</v>
      </c>
      <c r="AK190" s="7">
        <v>-26.55</v>
      </c>
      <c r="AL190" s="7">
        <v>-26.55</v>
      </c>
      <c r="AM190" s="7">
        <v>-26.55</v>
      </c>
      <c r="AN190" s="7">
        <v>-26.55</v>
      </c>
      <c r="AO190" s="7">
        <v>-26.55</v>
      </c>
      <c r="AP190" s="7">
        <v>-26.55</v>
      </c>
      <c r="AQ190" s="7">
        <v>-26.55</v>
      </c>
      <c r="AR190" s="7">
        <v>-26.55</v>
      </c>
      <c r="AS190" s="7">
        <v>-26.55</v>
      </c>
      <c r="AT190" s="7">
        <v>-26.55</v>
      </c>
      <c r="AU190" s="7">
        <v>-26.55</v>
      </c>
      <c r="AV190" s="7">
        <v>-26.55</v>
      </c>
      <c r="AW190" s="7">
        <v>-26.55</v>
      </c>
      <c r="AX190" s="7">
        <v>-26.55</v>
      </c>
      <c r="AY190" s="7">
        <v>-26.55</v>
      </c>
      <c r="AZ190" s="7">
        <v>-26.55</v>
      </c>
      <c r="BA190" s="7">
        <v>-26.55</v>
      </c>
      <c r="BB190" s="8">
        <f t="shared" si="2"/>
        <v>-743.39999999999975</v>
      </c>
      <c r="BC190" t="str">
        <f>VLOOKUP(D190,'lookup table'!$A$2:$D$57,4,FALSE)</f>
        <v>misc rev</v>
      </c>
      <c r="BD190" t="str">
        <f>VLOOKUP(B190,'lookup table'!$A$58:$C$72,3,FALSE)</f>
        <v>OR</v>
      </c>
    </row>
    <row r="191" spans="1:56" ht="23.25" thickBot="1" x14ac:dyDescent="0.3">
      <c r="A191" s="4" t="s">
        <v>135</v>
      </c>
      <c r="B191" s="48">
        <v>81195</v>
      </c>
      <c r="C191" s="4" t="s">
        <v>76</v>
      </c>
      <c r="D191" s="4" t="s">
        <v>167</v>
      </c>
      <c r="E191" s="4" t="s">
        <v>168</v>
      </c>
      <c r="F191" s="4" t="s">
        <v>169</v>
      </c>
      <c r="G191" s="4" t="s">
        <v>170</v>
      </c>
      <c r="H191" s="4" t="s">
        <v>171</v>
      </c>
      <c r="I191" s="9">
        <v>1104.57</v>
      </c>
      <c r="J191" s="9">
        <v>-39.32</v>
      </c>
      <c r="K191" s="9">
        <v>2.76</v>
      </c>
      <c r="L191" s="9">
        <v>-104.56</v>
      </c>
      <c r="M191" s="9">
        <v>-72.290000000000006</v>
      </c>
      <c r="N191" s="10"/>
      <c r="O191" s="10"/>
      <c r="P191" s="10"/>
      <c r="Q191" s="10"/>
      <c r="R191" s="10"/>
      <c r="S191" s="10"/>
      <c r="T191" s="9">
        <v>-129.97999999999999</v>
      </c>
      <c r="U191" s="9">
        <v>-138.44999999999999</v>
      </c>
      <c r="V191" s="9">
        <v>-118.73</v>
      </c>
      <c r="W191" s="9">
        <v>894.76</v>
      </c>
      <c r="X191" s="9">
        <v>167.65</v>
      </c>
      <c r="Y191" s="9">
        <v>-74.540000000000006</v>
      </c>
      <c r="Z191" s="10"/>
      <c r="AA191" s="10"/>
      <c r="AB191" s="10"/>
      <c r="AC191" s="9">
        <v>-1.06</v>
      </c>
      <c r="AD191" s="10"/>
      <c r="AE191" s="10"/>
      <c r="AF191" s="9">
        <v>-45.33</v>
      </c>
      <c r="AG191" s="9">
        <v>-301.38</v>
      </c>
      <c r="AH191" s="9">
        <v>247.25</v>
      </c>
      <c r="AI191" s="9">
        <v>4494.3</v>
      </c>
      <c r="AJ191" s="9">
        <v>-447.73</v>
      </c>
      <c r="AK191" s="9">
        <v>-90.52</v>
      </c>
      <c r="AL191" s="10"/>
      <c r="AM191" s="10"/>
      <c r="AN191" s="10"/>
      <c r="AO191" s="10"/>
      <c r="AP191" s="10"/>
      <c r="AQ191" s="10"/>
      <c r="AR191" s="9">
        <v>97.16</v>
      </c>
      <c r="AS191" s="9">
        <v>-0.1</v>
      </c>
      <c r="AT191" s="9">
        <v>2.65</v>
      </c>
      <c r="AU191" s="9">
        <v>763.56</v>
      </c>
      <c r="AV191" s="9">
        <v>949.78</v>
      </c>
      <c r="AW191" s="9">
        <v>-1210.1400000000001</v>
      </c>
      <c r="AX191" s="10"/>
      <c r="AY191" s="10"/>
      <c r="AZ191" s="10"/>
      <c r="BA191" s="10"/>
      <c r="BB191" s="8">
        <f t="shared" si="2"/>
        <v>5950.3099999999977</v>
      </c>
      <c r="BC191" t="str">
        <f>VLOOKUP(D191,'lookup table'!$A$2:$D$57,4,FALSE)</f>
        <v>rate adj</v>
      </c>
      <c r="BD191" t="str">
        <f>VLOOKUP(B191,'lookup table'!$A$58:$C$72,3,FALSE)</f>
        <v>OR</v>
      </c>
    </row>
    <row r="192" spans="1:56" ht="23.25" thickBot="1" x14ac:dyDescent="0.3">
      <c r="A192" s="4" t="s">
        <v>135</v>
      </c>
      <c r="B192" s="48">
        <v>81195</v>
      </c>
      <c r="C192" s="4" t="s">
        <v>76</v>
      </c>
      <c r="D192" s="4" t="s">
        <v>167</v>
      </c>
      <c r="E192" s="4" t="s">
        <v>168</v>
      </c>
      <c r="F192" s="4" t="s">
        <v>172</v>
      </c>
      <c r="G192" s="4" t="s">
        <v>173</v>
      </c>
      <c r="H192" s="4" t="s">
        <v>171</v>
      </c>
      <c r="I192" s="7">
        <v>5239.95</v>
      </c>
      <c r="J192" s="7">
        <v>-89.7</v>
      </c>
      <c r="K192" s="7">
        <v>27.87</v>
      </c>
      <c r="L192" s="7">
        <v>-377.01</v>
      </c>
      <c r="M192" s="7">
        <v>-227.85</v>
      </c>
      <c r="N192" s="11"/>
      <c r="O192" s="11"/>
      <c r="P192" s="11"/>
      <c r="Q192" s="11"/>
      <c r="R192" s="11"/>
      <c r="S192" s="11"/>
      <c r="T192" s="7">
        <v>-323.52999999999997</v>
      </c>
      <c r="U192" s="7">
        <v>-348.25</v>
      </c>
      <c r="V192" s="7">
        <v>-328.4</v>
      </c>
      <c r="W192" s="7">
        <v>2249.69</v>
      </c>
      <c r="X192" s="7">
        <v>537.15</v>
      </c>
      <c r="Y192" s="7">
        <v>-277.83999999999997</v>
      </c>
      <c r="Z192" s="7">
        <v>-4.82</v>
      </c>
      <c r="AA192" s="11"/>
      <c r="AB192" s="11"/>
      <c r="AC192" s="11"/>
      <c r="AD192" s="11"/>
      <c r="AE192" s="11"/>
      <c r="AF192" s="7">
        <v>-64.92</v>
      </c>
      <c r="AG192" s="7">
        <v>-617.41999999999996</v>
      </c>
      <c r="AH192" s="7">
        <v>379.21</v>
      </c>
      <c r="AI192" s="7">
        <v>6075.85</v>
      </c>
      <c r="AJ192" s="7">
        <v>-862.28</v>
      </c>
      <c r="AK192" s="7">
        <v>-239.83</v>
      </c>
      <c r="AL192" s="11"/>
      <c r="AM192" s="11"/>
      <c r="AN192" s="11"/>
      <c r="AO192" s="11"/>
      <c r="AP192" s="11"/>
      <c r="AQ192" s="11"/>
      <c r="AR192" s="7">
        <v>118.87</v>
      </c>
      <c r="AS192" s="7">
        <v>3.83</v>
      </c>
      <c r="AT192" s="7">
        <v>-4.53</v>
      </c>
      <c r="AU192" s="7">
        <v>1316.01</v>
      </c>
      <c r="AV192" s="7">
        <v>2608.1999999999998</v>
      </c>
      <c r="AW192" s="7">
        <v>-2648.85</v>
      </c>
      <c r="AX192" s="11"/>
      <c r="AY192" s="11"/>
      <c r="AZ192" s="11"/>
      <c r="BA192" s="11"/>
      <c r="BB192" s="8">
        <f t="shared" si="2"/>
        <v>12141.4</v>
      </c>
      <c r="BC192" t="str">
        <f>VLOOKUP(D192,'lookup table'!$A$2:$D$57,4,FALSE)</f>
        <v>rate adj</v>
      </c>
      <c r="BD192" t="str">
        <f>VLOOKUP(B192,'lookup table'!$A$58:$C$72,3,FALSE)</f>
        <v>OR</v>
      </c>
    </row>
    <row r="193" spans="1:56" ht="23.25" thickBot="1" x14ac:dyDescent="0.3">
      <c r="A193" s="4" t="s">
        <v>135</v>
      </c>
      <c r="B193" s="48">
        <v>81195</v>
      </c>
      <c r="C193" s="4" t="s">
        <v>76</v>
      </c>
      <c r="D193" s="4" t="s">
        <v>174</v>
      </c>
      <c r="E193" s="4" t="s">
        <v>175</v>
      </c>
      <c r="F193" s="4" t="s">
        <v>60</v>
      </c>
      <c r="G193" s="4" t="s">
        <v>61</v>
      </c>
      <c r="H193" s="4" t="s">
        <v>98</v>
      </c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9">
        <v>-16</v>
      </c>
      <c r="AU193" s="9">
        <v>-16</v>
      </c>
      <c r="AV193" s="9">
        <v>-16</v>
      </c>
      <c r="AW193" s="9">
        <v>-16</v>
      </c>
      <c r="AX193" s="9">
        <v>-16</v>
      </c>
      <c r="AY193" s="9">
        <v>-16</v>
      </c>
      <c r="AZ193" s="9">
        <v>-16</v>
      </c>
      <c r="BA193" s="9">
        <v>-16</v>
      </c>
      <c r="BB193" s="8">
        <f t="shared" si="2"/>
        <v>-128</v>
      </c>
      <c r="BC193" t="str">
        <f>VLOOKUP(D193,'lookup table'!$A$2:$D$57,4,FALSE)</f>
        <v>misc rev</v>
      </c>
      <c r="BD193" t="str">
        <f>VLOOKUP(B193,'lookup table'!$A$58:$C$72,3,FALSE)</f>
        <v>OR</v>
      </c>
    </row>
    <row r="194" spans="1:56" ht="23.25" thickBot="1" x14ac:dyDescent="0.3">
      <c r="A194" s="4" t="s">
        <v>135</v>
      </c>
      <c r="B194" s="48">
        <v>81195</v>
      </c>
      <c r="C194" s="4" t="s">
        <v>76</v>
      </c>
      <c r="D194" s="4" t="s">
        <v>179</v>
      </c>
      <c r="E194" s="4" t="s">
        <v>180</v>
      </c>
      <c r="F194" s="4" t="s">
        <v>60</v>
      </c>
      <c r="G194" s="4" t="s">
        <v>61</v>
      </c>
      <c r="H194" s="4" t="s">
        <v>181</v>
      </c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7">
        <v>-521.64</v>
      </c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7">
        <v>-200</v>
      </c>
      <c r="AT194" s="11"/>
      <c r="AU194" s="11"/>
      <c r="AV194" s="11"/>
      <c r="AW194" s="11"/>
      <c r="AX194" s="11"/>
      <c r="AY194" s="11"/>
      <c r="AZ194" s="11"/>
      <c r="BA194" s="11"/>
      <c r="BB194" s="8">
        <f t="shared" si="2"/>
        <v>-721.64</v>
      </c>
      <c r="BC194" t="str">
        <f>VLOOKUP(D194,'lookup table'!$A$2:$D$57,4,FALSE)</f>
        <v>misc rev</v>
      </c>
      <c r="BD194" t="str">
        <f>VLOOKUP(B194,'lookup table'!$A$58:$C$72,3,FALSE)</f>
        <v>OR</v>
      </c>
    </row>
    <row r="195" spans="1:56" ht="23.25" thickBot="1" x14ac:dyDescent="0.3">
      <c r="A195" s="4" t="s">
        <v>135</v>
      </c>
      <c r="B195" s="48">
        <v>81195</v>
      </c>
      <c r="C195" s="4" t="s">
        <v>76</v>
      </c>
      <c r="D195" s="4" t="s">
        <v>182</v>
      </c>
      <c r="E195" s="4" t="s">
        <v>183</v>
      </c>
      <c r="F195" s="4" t="s">
        <v>140</v>
      </c>
      <c r="G195" s="4" t="s">
        <v>141</v>
      </c>
      <c r="H195" s="4" t="s">
        <v>184</v>
      </c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9">
        <v>-3210</v>
      </c>
      <c r="AE195" s="9">
        <v>50</v>
      </c>
      <c r="AF195" s="10"/>
      <c r="AG195" s="10"/>
      <c r="AH195" s="9">
        <v>-3130</v>
      </c>
      <c r="AI195" s="9">
        <v>-18540</v>
      </c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8">
        <f t="shared" si="2"/>
        <v>-24830</v>
      </c>
      <c r="BC195" t="str">
        <f>VLOOKUP(D195,'lookup table'!$A$2:$D$57,4,FALSE)</f>
        <v>misc rev</v>
      </c>
      <c r="BD195" t="str">
        <f>VLOOKUP(B195,'lookup table'!$A$58:$C$72,3,FALSE)</f>
        <v>OR</v>
      </c>
    </row>
    <row r="196" spans="1:56" ht="23.25" thickBot="1" x14ac:dyDescent="0.3">
      <c r="A196" s="4" t="s">
        <v>135</v>
      </c>
      <c r="B196" s="48">
        <v>81199</v>
      </c>
      <c r="C196" s="4" t="s">
        <v>194</v>
      </c>
      <c r="D196" s="4" t="s">
        <v>195</v>
      </c>
      <c r="E196" s="4" t="s">
        <v>196</v>
      </c>
      <c r="F196" s="4" t="s">
        <v>140</v>
      </c>
      <c r="G196" s="4" t="s">
        <v>141</v>
      </c>
      <c r="H196" s="4" t="s">
        <v>197</v>
      </c>
      <c r="I196" s="11"/>
      <c r="J196" s="11"/>
      <c r="K196" s="11"/>
      <c r="L196" s="11"/>
      <c r="M196" s="11"/>
      <c r="N196" s="7">
        <v>-10796478.83</v>
      </c>
      <c r="O196" s="7">
        <v>-748758.3</v>
      </c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7">
        <v>-10186042.199999999</v>
      </c>
      <c r="AA196" s="7">
        <v>-1404756.2</v>
      </c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7">
        <v>-14180021.539999999</v>
      </c>
      <c r="AM196" s="7">
        <v>-1914158.15</v>
      </c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7">
        <v>-15470857.529999999</v>
      </c>
      <c r="AY196" s="7">
        <v>-1499422.7</v>
      </c>
      <c r="AZ196" s="11"/>
      <c r="BA196" s="11"/>
      <c r="BB196" s="8">
        <f t="shared" si="2"/>
        <v>-56200495.449999996</v>
      </c>
      <c r="BC196" t="str">
        <f>VLOOKUP(D196,'lookup table'!$A$2:$D$57,4,FALSE)</f>
        <v>rate adj</v>
      </c>
      <c r="BD196" t="str">
        <f>VLOOKUP(B196,'lookup table'!$A$58:$C$72,3,FALSE)</f>
        <v>OR</v>
      </c>
    </row>
    <row r="197" spans="1:56" ht="23.25" thickBot="1" x14ac:dyDescent="0.3">
      <c r="A197" s="4" t="s">
        <v>135</v>
      </c>
      <c r="B197" s="48">
        <v>81199</v>
      </c>
      <c r="C197" s="4" t="s">
        <v>194</v>
      </c>
      <c r="D197" s="4" t="s">
        <v>198</v>
      </c>
      <c r="E197" s="4" t="s">
        <v>199</v>
      </c>
      <c r="F197" s="4" t="s">
        <v>140</v>
      </c>
      <c r="G197" s="4" t="s">
        <v>141</v>
      </c>
      <c r="H197" s="4" t="s">
        <v>200</v>
      </c>
      <c r="I197" s="9">
        <v>-199830.66</v>
      </c>
      <c r="J197" s="9">
        <v>-1120917.24</v>
      </c>
      <c r="K197" s="9">
        <v>376017.49</v>
      </c>
      <c r="L197" s="9">
        <v>-1249066.48</v>
      </c>
      <c r="M197" s="9">
        <v>-1774775.39</v>
      </c>
      <c r="N197" s="9">
        <v>-726599.11</v>
      </c>
      <c r="O197" s="9">
        <v>-890145.32</v>
      </c>
      <c r="P197" s="9">
        <v>-1832612.46</v>
      </c>
      <c r="Q197" s="9">
        <v>-667188.64</v>
      </c>
      <c r="R197" s="9">
        <v>440377.09</v>
      </c>
      <c r="S197" s="9">
        <v>-272815.43</v>
      </c>
      <c r="T197" s="9">
        <v>-720067.16</v>
      </c>
      <c r="U197" s="9">
        <v>1887337.97</v>
      </c>
      <c r="V197" s="9">
        <v>-471442.97</v>
      </c>
      <c r="W197" s="9">
        <v>-1600842.18</v>
      </c>
      <c r="X197" s="9">
        <v>664418.24</v>
      </c>
      <c r="Y197" s="9">
        <v>-3464947.06</v>
      </c>
      <c r="Z197" s="9">
        <v>-581875.06999999995</v>
      </c>
      <c r="AA197" s="9">
        <v>-889257.2</v>
      </c>
      <c r="AB197" s="9">
        <v>-1785774.33</v>
      </c>
      <c r="AC197" s="9">
        <v>-130327.27</v>
      </c>
      <c r="AD197" s="9">
        <v>-2229070.75</v>
      </c>
      <c r="AE197" s="9">
        <v>-1214520.3799999999</v>
      </c>
      <c r="AF197" s="9">
        <v>3120762.86</v>
      </c>
      <c r="AG197" s="9">
        <v>2385955.1800000002</v>
      </c>
      <c r="AH197" s="9">
        <v>1536851.93</v>
      </c>
      <c r="AI197" s="9">
        <v>381180.32</v>
      </c>
      <c r="AJ197" s="9">
        <v>1831083.29</v>
      </c>
      <c r="AK197" s="9">
        <v>-1730269.35</v>
      </c>
      <c r="AL197" s="9">
        <v>-920575.19</v>
      </c>
      <c r="AM197" s="9">
        <v>-137634.92000000001</v>
      </c>
      <c r="AN197" s="9">
        <v>151127.78</v>
      </c>
      <c r="AO197" s="9">
        <v>1610495.05</v>
      </c>
      <c r="AP197" s="9">
        <v>7541366.04</v>
      </c>
      <c r="AQ197" s="9">
        <v>223071.13</v>
      </c>
      <c r="AR197" s="9">
        <v>-1108107.0900000001</v>
      </c>
      <c r="AS197" s="9">
        <v>4488131.01</v>
      </c>
      <c r="AT197" s="9">
        <v>2490050.75</v>
      </c>
      <c r="AU197" s="9">
        <v>-873425.38</v>
      </c>
      <c r="AV197" s="9">
        <v>-673324.54</v>
      </c>
      <c r="AW197" s="9">
        <v>-1566241.34</v>
      </c>
      <c r="AX197" s="9">
        <v>228217.39</v>
      </c>
      <c r="AY197" s="9">
        <v>121290.3</v>
      </c>
      <c r="AZ197" s="9">
        <v>-97847.31</v>
      </c>
      <c r="BA197" s="9">
        <v>-336110.58</v>
      </c>
      <c r="BB197" s="8">
        <f t="shared" si="2"/>
        <v>212123.02000000054</v>
      </c>
      <c r="BC197" t="str">
        <f>VLOOKUP(D197,'lookup table'!$A$2:$D$57,4,FALSE)</f>
        <v>rate adj</v>
      </c>
      <c r="BD197" t="str">
        <f>VLOOKUP(B197,'lookup table'!$A$58:$C$72,3,FALSE)</f>
        <v>OR</v>
      </c>
    </row>
    <row r="198" spans="1:56" ht="23.25" thickBot="1" x14ac:dyDescent="0.3">
      <c r="A198" s="4" t="s">
        <v>135</v>
      </c>
      <c r="B198" s="48">
        <v>81199</v>
      </c>
      <c r="C198" s="4" t="s">
        <v>194</v>
      </c>
      <c r="D198" s="4" t="s">
        <v>201</v>
      </c>
      <c r="E198" s="4" t="s">
        <v>202</v>
      </c>
      <c r="F198" s="4" t="s">
        <v>140</v>
      </c>
      <c r="G198" s="4" t="s">
        <v>141</v>
      </c>
      <c r="H198" s="4" t="s">
        <v>203</v>
      </c>
      <c r="I198" s="7">
        <v>3013549.79</v>
      </c>
      <c r="J198" s="7">
        <v>2336434.33</v>
      </c>
      <c r="K198" s="7">
        <v>1792137.26</v>
      </c>
      <c r="L198" s="7">
        <v>1287586.45</v>
      </c>
      <c r="M198" s="7">
        <v>949229.29</v>
      </c>
      <c r="N198" s="7">
        <v>583430.69999999995</v>
      </c>
      <c r="O198" s="7">
        <v>443249.85</v>
      </c>
      <c r="P198" s="7">
        <v>369148.24</v>
      </c>
      <c r="Q198" s="7">
        <v>402806.03</v>
      </c>
      <c r="R198" s="7">
        <v>606504.52</v>
      </c>
      <c r="S198" s="7">
        <v>1046718.51</v>
      </c>
      <c r="T198" s="7">
        <v>1765044.32</v>
      </c>
      <c r="U198" s="7">
        <v>2234620.42</v>
      </c>
      <c r="V198" s="7">
        <v>1636481.53</v>
      </c>
      <c r="W198" s="7">
        <v>1802286.88</v>
      </c>
      <c r="X198" s="7">
        <v>1334261.47</v>
      </c>
      <c r="Y198" s="7">
        <v>770146.7</v>
      </c>
      <c r="Z198" s="7">
        <v>524339.98</v>
      </c>
      <c r="AA198" s="7">
        <v>436762.08</v>
      </c>
      <c r="AB198" s="7">
        <v>370047.74</v>
      </c>
      <c r="AC198" s="7">
        <v>413589.61</v>
      </c>
      <c r="AD198" s="7">
        <v>538639.9</v>
      </c>
      <c r="AE198" s="7">
        <v>726982.67</v>
      </c>
      <c r="AF198" s="7">
        <v>992600.92</v>
      </c>
      <c r="AG198" s="7">
        <v>1183301.3899999999</v>
      </c>
      <c r="AH198" s="7">
        <v>1179710.3500000001</v>
      </c>
      <c r="AI198" s="7">
        <v>1276055.79</v>
      </c>
      <c r="AJ198" s="7">
        <v>708512.05</v>
      </c>
      <c r="AK198" s="7">
        <v>472082.25</v>
      </c>
      <c r="AL198" s="7">
        <v>353510.58</v>
      </c>
      <c r="AM198" s="7">
        <v>307817.45</v>
      </c>
      <c r="AN198" s="7">
        <v>267796.75</v>
      </c>
      <c r="AO198" s="7">
        <v>275475.06</v>
      </c>
      <c r="AP198" s="7">
        <v>416216.99</v>
      </c>
      <c r="AQ198" s="7">
        <v>421745.25</v>
      </c>
      <c r="AR198" s="7">
        <v>-77070.740000000005</v>
      </c>
      <c r="AS198" s="7">
        <v>-84930.96</v>
      </c>
      <c r="AT198" s="7">
        <v>-69064.929999999993</v>
      </c>
      <c r="AU198" s="7">
        <v>-65032.07</v>
      </c>
      <c r="AV198" s="7">
        <v>-50779.91</v>
      </c>
      <c r="AW198" s="7">
        <v>-26413.78</v>
      </c>
      <c r="AX198" s="7">
        <v>-20903.39</v>
      </c>
      <c r="AY198" s="7">
        <v>-14807.43</v>
      </c>
      <c r="AZ198" s="7">
        <v>-11120.26</v>
      </c>
      <c r="BA198" s="7">
        <v>-11690.51</v>
      </c>
      <c r="BB198" s="8">
        <f t="shared" si="2"/>
        <v>32807009.11999999</v>
      </c>
      <c r="BC198" t="str">
        <f>VLOOKUP(D198,'lookup table'!$A$2:$D$57,4,FALSE)</f>
        <v>rate adj</v>
      </c>
      <c r="BD198" t="str">
        <f>VLOOKUP(B198,'lookup table'!$A$58:$C$72,3,FALSE)</f>
        <v>OR</v>
      </c>
    </row>
    <row r="199" spans="1:56" ht="23.25" thickBot="1" x14ac:dyDescent="0.3">
      <c r="A199" s="4" t="s">
        <v>135</v>
      </c>
      <c r="B199" s="48">
        <v>81199</v>
      </c>
      <c r="C199" s="4" t="s">
        <v>194</v>
      </c>
      <c r="D199" s="4" t="s">
        <v>204</v>
      </c>
      <c r="E199" s="4" t="s">
        <v>205</v>
      </c>
      <c r="F199" s="4" t="s">
        <v>140</v>
      </c>
      <c r="G199" s="4" t="s">
        <v>141</v>
      </c>
      <c r="H199" s="4" t="s">
        <v>206</v>
      </c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9">
        <v>-194838.17</v>
      </c>
      <c r="T199" s="9">
        <v>-755992.96</v>
      </c>
      <c r="U199" s="9">
        <v>-939999.41</v>
      </c>
      <c r="V199" s="9">
        <v>-688552.66</v>
      </c>
      <c r="W199" s="9">
        <v>-749895.72</v>
      </c>
      <c r="X199" s="9">
        <v>-548535.06999999995</v>
      </c>
      <c r="Y199" s="9">
        <v>-297981.51</v>
      </c>
      <c r="Z199" s="9">
        <v>-190801.36</v>
      </c>
      <c r="AA199" s="9">
        <v>-152533.46</v>
      </c>
      <c r="AB199" s="9">
        <v>-125939.88</v>
      </c>
      <c r="AC199" s="9">
        <v>-144527.91</v>
      </c>
      <c r="AD199" s="9">
        <v>-206743.02</v>
      </c>
      <c r="AE199" s="9">
        <v>-169632.28</v>
      </c>
      <c r="AF199" s="9">
        <v>160899.91</v>
      </c>
      <c r="AG199" s="9">
        <v>189261.5</v>
      </c>
      <c r="AH199" s="9">
        <v>188031.65</v>
      </c>
      <c r="AI199" s="9">
        <v>196701.47</v>
      </c>
      <c r="AJ199" s="9">
        <v>105162.38</v>
      </c>
      <c r="AK199" s="9">
        <v>64966.93</v>
      </c>
      <c r="AL199" s="9">
        <v>44851.49</v>
      </c>
      <c r="AM199" s="9">
        <v>36235.21</v>
      </c>
      <c r="AN199" s="9">
        <v>30573.31</v>
      </c>
      <c r="AO199" s="9">
        <v>32163.89</v>
      </c>
      <c r="AP199" s="9">
        <v>62156.800000000003</v>
      </c>
      <c r="AQ199" s="9">
        <v>42462.7</v>
      </c>
      <c r="AR199" s="9">
        <v>-93814.2</v>
      </c>
      <c r="AS199" s="9">
        <v>-102095.59</v>
      </c>
      <c r="AT199" s="9">
        <v>-84911.41</v>
      </c>
      <c r="AU199" s="9">
        <v>-80915.289999999994</v>
      </c>
      <c r="AV199" s="9">
        <v>-62314.93</v>
      </c>
      <c r="AW199" s="9">
        <v>-33059.26</v>
      </c>
      <c r="AX199" s="9">
        <v>-25080.55</v>
      </c>
      <c r="AY199" s="9">
        <v>-18226.86</v>
      </c>
      <c r="AZ199" s="9">
        <v>-13826.7</v>
      </c>
      <c r="BA199" s="9">
        <v>-14370.61</v>
      </c>
      <c r="BB199" s="8">
        <f t="shared" ref="BB199:BB217" si="3">SUM(I199:BA199)</f>
        <v>-4541121.57</v>
      </c>
      <c r="BC199" t="str">
        <f>VLOOKUP(D199,'lookup table'!$A$2:$D$57,4,FALSE)</f>
        <v>rate adj</v>
      </c>
      <c r="BD199" t="str">
        <f>VLOOKUP(B199,'lookup table'!$A$58:$C$72,3,FALSE)</f>
        <v>OR</v>
      </c>
    </row>
    <row r="200" spans="1:56" ht="23.25" thickBot="1" x14ac:dyDescent="0.3">
      <c r="A200" s="4" t="s">
        <v>135</v>
      </c>
      <c r="B200" s="48">
        <v>81199</v>
      </c>
      <c r="C200" s="4" t="s">
        <v>194</v>
      </c>
      <c r="D200" s="4" t="s">
        <v>207</v>
      </c>
      <c r="E200" s="4" t="s">
        <v>208</v>
      </c>
      <c r="F200" s="4" t="s">
        <v>140</v>
      </c>
      <c r="G200" s="4" t="s">
        <v>141</v>
      </c>
      <c r="H200" s="4" t="s">
        <v>209</v>
      </c>
      <c r="I200" s="7">
        <v>40689.83</v>
      </c>
      <c r="J200" s="7">
        <v>31700.63</v>
      </c>
      <c r="K200" s="7">
        <v>25298.69</v>
      </c>
      <c r="L200" s="7">
        <v>19373.7</v>
      </c>
      <c r="M200" s="7">
        <v>15176.81</v>
      </c>
      <c r="N200" s="7">
        <v>9907.16</v>
      </c>
      <c r="O200" s="7">
        <v>7886.78</v>
      </c>
      <c r="P200" s="7">
        <v>7095.79</v>
      </c>
      <c r="Q200" s="7">
        <v>7457</v>
      </c>
      <c r="R200" s="7">
        <v>11078.23</v>
      </c>
      <c r="S200" s="7">
        <v>11174.08</v>
      </c>
      <c r="T200" s="7">
        <v>12499.04</v>
      </c>
      <c r="U200" s="7">
        <v>14981.88</v>
      </c>
      <c r="V200" s="7">
        <v>11229.52</v>
      </c>
      <c r="W200" s="7">
        <v>12155.07</v>
      </c>
      <c r="X200" s="7">
        <v>9073.32</v>
      </c>
      <c r="Y200" s="7">
        <v>5222.03</v>
      </c>
      <c r="Z200" s="7">
        <v>3484.78</v>
      </c>
      <c r="AA200" s="7">
        <v>2851.2</v>
      </c>
      <c r="AB200" s="7">
        <v>2460.65</v>
      </c>
      <c r="AC200" s="7">
        <v>2733.72</v>
      </c>
      <c r="AD200" s="7">
        <v>3905.96</v>
      </c>
      <c r="AE200" s="7">
        <v>13066.39</v>
      </c>
      <c r="AF200" s="7">
        <v>24993.69</v>
      </c>
      <c r="AG200" s="7">
        <v>28651.67</v>
      </c>
      <c r="AH200" s="7">
        <v>28203.4</v>
      </c>
      <c r="AI200" s="7">
        <v>28970.55</v>
      </c>
      <c r="AJ200" s="7">
        <v>17880.61</v>
      </c>
      <c r="AK200" s="7">
        <v>12572.24</v>
      </c>
      <c r="AL200" s="7">
        <v>9557.3700000000008</v>
      </c>
      <c r="AM200" s="7">
        <v>8630.98</v>
      </c>
      <c r="AN200" s="7">
        <v>8115.7</v>
      </c>
      <c r="AO200" s="7">
        <v>8331.7999999999993</v>
      </c>
      <c r="AP200" s="7">
        <v>13576.07</v>
      </c>
      <c r="AQ200" s="7">
        <v>28322.89</v>
      </c>
      <c r="AR200" s="7">
        <v>43099.09</v>
      </c>
      <c r="AS200" s="7">
        <v>46123.95</v>
      </c>
      <c r="AT200" s="7">
        <v>39709.300000000003</v>
      </c>
      <c r="AU200" s="7">
        <v>39381.33</v>
      </c>
      <c r="AV200" s="7">
        <v>31855.39</v>
      </c>
      <c r="AW200" s="7">
        <v>21519.25</v>
      </c>
      <c r="AX200" s="7">
        <v>19070.47</v>
      </c>
      <c r="AY200" s="7">
        <v>16519.810000000001</v>
      </c>
      <c r="AZ200" s="7">
        <v>15451.47</v>
      </c>
      <c r="BA200" s="7">
        <v>14478.38</v>
      </c>
      <c r="BB200" s="8">
        <f t="shared" si="3"/>
        <v>785517.67</v>
      </c>
      <c r="BC200" t="str">
        <f>VLOOKUP(D200,'lookup table'!$A$2:$D$57,4,FALSE)</f>
        <v>rate adj</v>
      </c>
      <c r="BD200" t="str">
        <f>VLOOKUP(B200,'lookup table'!$A$58:$C$72,3,FALSE)</f>
        <v>OR</v>
      </c>
    </row>
    <row r="201" spans="1:56" ht="23.25" thickBot="1" x14ac:dyDescent="0.3">
      <c r="A201" s="4" t="s">
        <v>135</v>
      </c>
      <c r="B201" s="48">
        <v>81199</v>
      </c>
      <c r="C201" s="4" t="s">
        <v>194</v>
      </c>
      <c r="D201" s="4" t="s">
        <v>210</v>
      </c>
      <c r="E201" s="4" t="s">
        <v>211</v>
      </c>
      <c r="F201" s="4" t="s">
        <v>140</v>
      </c>
      <c r="G201" s="4" t="s">
        <v>141</v>
      </c>
      <c r="H201" s="4" t="s">
        <v>212</v>
      </c>
      <c r="I201" s="9">
        <v>39405.879999999997</v>
      </c>
      <c r="J201" s="9">
        <v>30518.37</v>
      </c>
      <c r="K201" s="9">
        <v>23691.78</v>
      </c>
      <c r="L201" s="9">
        <v>17493.09</v>
      </c>
      <c r="M201" s="9">
        <v>12711.72</v>
      </c>
      <c r="N201" s="9">
        <v>7274.71</v>
      </c>
      <c r="O201" s="9">
        <v>4847.17</v>
      </c>
      <c r="P201" s="9">
        <v>3645.45</v>
      </c>
      <c r="Q201" s="9">
        <v>3914.36</v>
      </c>
      <c r="R201" s="9">
        <v>7216.23</v>
      </c>
      <c r="S201" s="9">
        <v>15384.89</v>
      </c>
      <c r="T201" s="9">
        <v>35032.07</v>
      </c>
      <c r="U201" s="9">
        <v>43057.29</v>
      </c>
      <c r="V201" s="9">
        <v>31843.15</v>
      </c>
      <c r="W201" s="9">
        <v>34417.58</v>
      </c>
      <c r="X201" s="9">
        <v>25378.81</v>
      </c>
      <c r="Y201" s="9">
        <v>13748.84</v>
      </c>
      <c r="Z201" s="9">
        <v>8709.6</v>
      </c>
      <c r="AA201" s="9">
        <v>6859.5</v>
      </c>
      <c r="AB201" s="9">
        <v>5544.33</v>
      </c>
      <c r="AC201" s="9">
        <v>6646.28</v>
      </c>
      <c r="AD201" s="9">
        <v>9763.25</v>
      </c>
      <c r="AE201" s="9">
        <v>18941.36</v>
      </c>
      <c r="AF201" s="9">
        <v>33341.269999999997</v>
      </c>
      <c r="AG201" s="9">
        <v>38706.800000000003</v>
      </c>
      <c r="AH201" s="9">
        <v>38288.519999999997</v>
      </c>
      <c r="AI201" s="9">
        <v>39697.83</v>
      </c>
      <c r="AJ201" s="9">
        <v>22254.66</v>
      </c>
      <c r="AK201" s="9">
        <v>14160.41</v>
      </c>
      <c r="AL201" s="9">
        <v>9868.51</v>
      </c>
      <c r="AM201" s="9">
        <v>8066.35</v>
      </c>
      <c r="AN201" s="9">
        <v>7042.26</v>
      </c>
      <c r="AO201" s="9">
        <v>7502.9</v>
      </c>
      <c r="AP201" s="9">
        <v>14284.96</v>
      </c>
      <c r="AQ201" s="9">
        <v>19166.48</v>
      </c>
      <c r="AR201" s="9">
        <v>20030.12</v>
      </c>
      <c r="AS201" s="9">
        <v>21789.9</v>
      </c>
      <c r="AT201" s="9">
        <v>18365.71</v>
      </c>
      <c r="AU201" s="9">
        <v>17540.45</v>
      </c>
      <c r="AV201" s="9">
        <v>13424.37</v>
      </c>
      <c r="AW201" s="9">
        <v>7458.71</v>
      </c>
      <c r="AX201" s="9">
        <v>5884.05</v>
      </c>
      <c r="AY201" s="9">
        <v>4582.1400000000003</v>
      </c>
      <c r="AZ201" s="9">
        <v>3722.79</v>
      </c>
      <c r="BA201" s="9">
        <v>3833.35</v>
      </c>
      <c r="BB201" s="8">
        <f t="shared" si="3"/>
        <v>775058.25000000012</v>
      </c>
      <c r="BC201" t="str">
        <f>VLOOKUP(D201,'lookup table'!$A$2:$D$57,4,FALSE)</f>
        <v>rate adj</v>
      </c>
      <c r="BD201" t="str">
        <f>VLOOKUP(B201,'lookup table'!$A$58:$C$72,3,FALSE)</f>
        <v>OR</v>
      </c>
    </row>
    <row r="202" spans="1:56" ht="23.25" thickBot="1" x14ac:dyDescent="0.3">
      <c r="A202" s="4" t="s">
        <v>135</v>
      </c>
      <c r="B202" s="48">
        <v>81199</v>
      </c>
      <c r="C202" s="4" t="s">
        <v>194</v>
      </c>
      <c r="D202" s="4" t="s">
        <v>213</v>
      </c>
      <c r="E202" s="4" t="s">
        <v>214</v>
      </c>
      <c r="F202" s="4" t="s">
        <v>140</v>
      </c>
      <c r="G202" s="4" t="s">
        <v>141</v>
      </c>
      <c r="H202" s="4" t="s">
        <v>215</v>
      </c>
      <c r="I202" s="7">
        <v>453753.26</v>
      </c>
      <c r="J202" s="7">
        <v>390200.49</v>
      </c>
      <c r="K202" s="7">
        <v>367700.95</v>
      </c>
      <c r="L202" s="7">
        <v>313594.95</v>
      </c>
      <c r="M202" s="7">
        <v>275954.67</v>
      </c>
      <c r="N202" s="7">
        <v>227567.31</v>
      </c>
      <c r="O202" s="7">
        <v>201708.73</v>
      </c>
      <c r="P202" s="7">
        <v>192143.69</v>
      </c>
      <c r="Q202" s="7">
        <v>211094.45</v>
      </c>
      <c r="R202" s="7">
        <v>275068.09000000003</v>
      </c>
      <c r="S202" s="7">
        <v>342302.74</v>
      </c>
      <c r="T202" s="7">
        <v>436812.38</v>
      </c>
      <c r="U202" s="7">
        <v>467894.23</v>
      </c>
      <c r="V202" s="7">
        <v>412108.98</v>
      </c>
      <c r="W202" s="7">
        <v>430793.99</v>
      </c>
      <c r="X202" s="7">
        <v>374828.39</v>
      </c>
      <c r="Y202" s="7">
        <v>297320.62</v>
      </c>
      <c r="Z202" s="7">
        <v>259855.52</v>
      </c>
      <c r="AA202" s="7">
        <v>234752.99</v>
      </c>
      <c r="AB202" s="7">
        <v>215201.12</v>
      </c>
      <c r="AC202" s="7">
        <v>251789.34</v>
      </c>
      <c r="AD202" s="7">
        <v>298087.88</v>
      </c>
      <c r="AE202" s="7">
        <v>421880.93</v>
      </c>
      <c r="AF202" s="7">
        <v>599268.94999999995</v>
      </c>
      <c r="AG202" s="7">
        <v>656316.30000000005</v>
      </c>
      <c r="AH202" s="7">
        <v>628220.15</v>
      </c>
      <c r="AI202" s="7">
        <v>652465.09</v>
      </c>
      <c r="AJ202" s="7">
        <v>540481.25</v>
      </c>
      <c r="AK202" s="7">
        <v>437578.17</v>
      </c>
      <c r="AL202" s="7">
        <v>361221.08</v>
      </c>
      <c r="AM202" s="7">
        <v>346499.62</v>
      </c>
      <c r="AN202" s="7">
        <v>347016.9</v>
      </c>
      <c r="AO202" s="7">
        <v>376057.95</v>
      </c>
      <c r="AP202" s="7">
        <v>497780.77</v>
      </c>
      <c r="AQ202" s="7">
        <v>338441.75</v>
      </c>
      <c r="AR202" s="7">
        <v>158809.57</v>
      </c>
      <c r="AS202" s="7">
        <v>166388.24</v>
      </c>
      <c r="AT202" s="7">
        <v>169855</v>
      </c>
      <c r="AU202" s="7">
        <v>168999.32</v>
      </c>
      <c r="AV202" s="7">
        <v>135322.13</v>
      </c>
      <c r="AW202" s="7">
        <v>123156.97</v>
      </c>
      <c r="AX202" s="7">
        <v>131118.70000000001</v>
      </c>
      <c r="AY202" s="7">
        <v>123449.7</v>
      </c>
      <c r="AZ202" s="7">
        <v>121812.74</v>
      </c>
      <c r="BA202" s="7">
        <v>121650.09</v>
      </c>
      <c r="BB202" s="8">
        <f t="shared" si="3"/>
        <v>14554326.139999999</v>
      </c>
      <c r="BC202" t="str">
        <f>VLOOKUP(D202,'lookup table'!$A$2:$D$57,4,FALSE)</f>
        <v>rate adj</v>
      </c>
      <c r="BD202" t="str">
        <f>VLOOKUP(B202,'lookup table'!$A$58:$C$72,3,FALSE)</f>
        <v>OR</v>
      </c>
    </row>
    <row r="203" spans="1:56" ht="23.25" thickBot="1" x14ac:dyDescent="0.3">
      <c r="A203" s="4" t="s">
        <v>135</v>
      </c>
      <c r="B203" s="48">
        <v>81199</v>
      </c>
      <c r="C203" s="4" t="s">
        <v>194</v>
      </c>
      <c r="D203" s="4" t="s">
        <v>216</v>
      </c>
      <c r="E203" s="4" t="s">
        <v>217</v>
      </c>
      <c r="F203" s="4" t="s">
        <v>140</v>
      </c>
      <c r="G203" s="4" t="s">
        <v>141</v>
      </c>
      <c r="H203" s="4" t="s">
        <v>218</v>
      </c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9">
        <v>-155</v>
      </c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8">
        <f t="shared" si="3"/>
        <v>-155</v>
      </c>
      <c r="BC203" t="str">
        <f>VLOOKUP(D203,'lookup table'!$A$2:$D$57,4,FALSE)</f>
        <v>misc rev</v>
      </c>
      <c r="BD203" t="str">
        <f>VLOOKUP(B203,'lookup table'!$A$58:$C$72,3,FALSE)</f>
        <v>OR</v>
      </c>
    </row>
    <row r="204" spans="1:56" ht="23.25" thickBot="1" x14ac:dyDescent="0.3">
      <c r="A204" s="4" t="s">
        <v>135</v>
      </c>
      <c r="B204" s="48">
        <v>81199</v>
      </c>
      <c r="C204" s="4" t="s">
        <v>194</v>
      </c>
      <c r="D204" s="4" t="s">
        <v>216</v>
      </c>
      <c r="E204" s="4" t="s">
        <v>217</v>
      </c>
      <c r="F204" s="4" t="s">
        <v>60</v>
      </c>
      <c r="G204" s="4" t="s">
        <v>61</v>
      </c>
      <c r="H204" s="4" t="s">
        <v>218</v>
      </c>
      <c r="I204" s="7">
        <v>-1840</v>
      </c>
      <c r="J204" s="7">
        <v>-2945</v>
      </c>
      <c r="K204" s="7">
        <v>-2945.3</v>
      </c>
      <c r="L204" s="7">
        <v>-1998</v>
      </c>
      <c r="M204" s="7">
        <v>-2003</v>
      </c>
      <c r="N204" s="7">
        <v>-3533</v>
      </c>
      <c r="O204" s="7">
        <v>-2480</v>
      </c>
      <c r="P204" s="7">
        <v>-2945</v>
      </c>
      <c r="Q204" s="7">
        <v>-3255</v>
      </c>
      <c r="R204" s="7">
        <v>-4805</v>
      </c>
      <c r="S204" s="7">
        <v>-3688</v>
      </c>
      <c r="T204" s="7">
        <v>-4495</v>
      </c>
      <c r="U204" s="7">
        <v>-4642.5</v>
      </c>
      <c r="V204" s="7">
        <v>-3777.5</v>
      </c>
      <c r="W204" s="7">
        <v>-2990</v>
      </c>
      <c r="X204" s="7">
        <v>-4745</v>
      </c>
      <c r="Y204" s="7">
        <v>-5405</v>
      </c>
      <c r="Z204" s="7">
        <v>-4455</v>
      </c>
      <c r="AA204" s="7">
        <v>-5890</v>
      </c>
      <c r="AB204" s="7">
        <v>-4495</v>
      </c>
      <c r="AC204" s="7">
        <v>-3255</v>
      </c>
      <c r="AD204" s="7">
        <v>-6180</v>
      </c>
      <c r="AE204" s="7">
        <v>-4165</v>
      </c>
      <c r="AF204" s="7">
        <v>-4340</v>
      </c>
      <c r="AG204" s="7">
        <v>-3545</v>
      </c>
      <c r="AH204" s="7">
        <v>-2770</v>
      </c>
      <c r="AI204" s="7">
        <v>-3215</v>
      </c>
      <c r="AJ204" s="7">
        <v>-3080</v>
      </c>
      <c r="AK204" s="7">
        <v>-2170</v>
      </c>
      <c r="AL204" s="7">
        <v>-2945</v>
      </c>
      <c r="AM204" s="7">
        <v>-2015</v>
      </c>
      <c r="AN204" s="7">
        <v>-4010</v>
      </c>
      <c r="AO204" s="7">
        <v>-4475</v>
      </c>
      <c r="AP204" s="7">
        <v>-4185</v>
      </c>
      <c r="AQ204" s="7">
        <v>-2305</v>
      </c>
      <c r="AR204" s="7">
        <v>-3088</v>
      </c>
      <c r="AS204" s="7">
        <v>-3791</v>
      </c>
      <c r="AT204" s="7">
        <v>-2468</v>
      </c>
      <c r="AU204" s="7">
        <v>-3243</v>
      </c>
      <c r="AV204" s="7">
        <v>-2945</v>
      </c>
      <c r="AW204" s="7">
        <v>-1550</v>
      </c>
      <c r="AX204" s="7">
        <v>-3525</v>
      </c>
      <c r="AY204" s="7">
        <v>-1550</v>
      </c>
      <c r="AZ204" s="7">
        <v>-2170</v>
      </c>
      <c r="BA204" s="7">
        <v>-1685</v>
      </c>
      <c r="BB204" s="8">
        <f t="shared" si="3"/>
        <v>-152002.29999999999</v>
      </c>
      <c r="BC204" t="str">
        <f>VLOOKUP(D204,'lookup table'!$A$2:$D$57,4,FALSE)</f>
        <v>misc rev</v>
      </c>
      <c r="BD204" t="str">
        <f>VLOOKUP(B204,'lookup table'!$A$58:$C$72,3,FALSE)</f>
        <v>OR</v>
      </c>
    </row>
    <row r="205" spans="1:56" ht="23.25" thickBot="1" x14ac:dyDescent="0.3">
      <c r="A205" s="4" t="s">
        <v>135</v>
      </c>
      <c r="B205" s="48">
        <v>82230</v>
      </c>
      <c r="C205" s="4" t="s">
        <v>78</v>
      </c>
      <c r="D205" s="4" t="s">
        <v>174</v>
      </c>
      <c r="E205" s="4" t="s">
        <v>175</v>
      </c>
      <c r="F205" s="4" t="s">
        <v>60</v>
      </c>
      <c r="G205" s="4" t="s">
        <v>61</v>
      </c>
      <c r="H205" s="4" t="s">
        <v>98</v>
      </c>
      <c r="I205" s="9">
        <v>-1674.91</v>
      </c>
      <c r="J205" s="9">
        <v>-1611.91</v>
      </c>
      <c r="K205" s="9">
        <v>-1737.91</v>
      </c>
      <c r="L205" s="9">
        <v>-1674.91</v>
      </c>
      <c r="M205" s="9">
        <v>-1674.91</v>
      </c>
      <c r="N205" s="9">
        <v>-1084.9100000000001</v>
      </c>
      <c r="O205" s="9">
        <v>-2264.91</v>
      </c>
      <c r="P205" s="9">
        <v>-1674.91</v>
      </c>
      <c r="Q205" s="9">
        <v>-1674.91</v>
      </c>
      <c r="R205" s="9">
        <v>-1594.91</v>
      </c>
      <c r="S205" s="9">
        <v>-1594.91</v>
      </c>
      <c r="T205" s="9">
        <v>-1594.91</v>
      </c>
      <c r="U205" s="9">
        <v>-1591.98</v>
      </c>
      <c r="V205" s="9">
        <v>-1597.84</v>
      </c>
      <c r="W205" s="9">
        <v>-1594.91</v>
      </c>
      <c r="X205" s="9">
        <v>-1594.91</v>
      </c>
      <c r="Y205" s="9">
        <v>-1594.91</v>
      </c>
      <c r="Z205" s="9">
        <v>-1024.76</v>
      </c>
      <c r="AA205" s="9">
        <v>-1445.9</v>
      </c>
      <c r="AB205" s="9">
        <v>-1506.03</v>
      </c>
      <c r="AC205" s="9">
        <v>-1553.38</v>
      </c>
      <c r="AD205" s="9">
        <v>-1555.42</v>
      </c>
      <c r="AE205" s="9">
        <v>-880.24</v>
      </c>
      <c r="AF205" s="9">
        <v>-2178.0700000000002</v>
      </c>
      <c r="AG205" s="9">
        <v>-1502.89</v>
      </c>
      <c r="AH205" s="9">
        <v>-1502.89</v>
      </c>
      <c r="AI205" s="9">
        <v>-1502.89</v>
      </c>
      <c r="AJ205" s="9">
        <v>-1502.89</v>
      </c>
      <c r="AK205" s="9">
        <v>-1491.38</v>
      </c>
      <c r="AL205" s="9">
        <v>-1491.38</v>
      </c>
      <c r="AM205" s="9">
        <v>-1491.38</v>
      </c>
      <c r="AN205" s="9">
        <v>-1566.44</v>
      </c>
      <c r="AO205" s="9">
        <v>-1416.32</v>
      </c>
      <c r="AP205" s="9">
        <v>-1524.73</v>
      </c>
      <c r="AQ205" s="9">
        <v>-1491.38</v>
      </c>
      <c r="AR205" s="9">
        <v>-1491.38</v>
      </c>
      <c r="AS205" s="9">
        <v>-1491.38</v>
      </c>
      <c r="AT205" s="9">
        <v>-1483.38</v>
      </c>
      <c r="AU205" s="9">
        <v>-1499.38</v>
      </c>
      <c r="AV205" s="9">
        <v>-1558.08</v>
      </c>
      <c r="AW205" s="9">
        <v>-1491.38</v>
      </c>
      <c r="AX205" s="9">
        <v>-1491.38</v>
      </c>
      <c r="AY205" s="9">
        <v>-1492.86</v>
      </c>
      <c r="AZ205" s="9">
        <v>-1489.04</v>
      </c>
      <c r="BA205" s="9">
        <v>-1489.04</v>
      </c>
      <c r="BB205" s="8">
        <f t="shared" si="3"/>
        <v>-69439.139999999956</v>
      </c>
      <c r="BC205" t="str">
        <f>VLOOKUP(D205,'lookup table'!$A$2:$D$57,4,FALSE)</f>
        <v>misc rev</v>
      </c>
      <c r="BD205" t="str">
        <f>VLOOKUP(B205,'lookup table'!$A$58:$C$72,3,FALSE)</f>
        <v>WA</v>
      </c>
    </row>
    <row r="206" spans="1:56" ht="23.25" thickBot="1" x14ac:dyDescent="0.3">
      <c r="A206" s="4" t="s">
        <v>135</v>
      </c>
      <c r="B206" s="48">
        <v>82230</v>
      </c>
      <c r="C206" s="4" t="s">
        <v>78</v>
      </c>
      <c r="D206" s="4" t="s">
        <v>179</v>
      </c>
      <c r="E206" s="4" t="s">
        <v>180</v>
      </c>
      <c r="F206" s="4" t="s">
        <v>60</v>
      </c>
      <c r="G206" s="4" t="s">
        <v>61</v>
      </c>
      <c r="H206" s="4" t="s">
        <v>181</v>
      </c>
      <c r="I206" s="11"/>
      <c r="J206" s="11"/>
      <c r="K206" s="7">
        <v>-510.02</v>
      </c>
      <c r="L206" s="7">
        <v>-200</v>
      </c>
      <c r="M206" s="7">
        <v>-1003.7</v>
      </c>
      <c r="N206" s="11"/>
      <c r="O206" s="11"/>
      <c r="P206" s="7">
        <v>-200</v>
      </c>
      <c r="Q206" s="11"/>
      <c r="R206" s="11"/>
      <c r="S206" s="11"/>
      <c r="T206" s="11"/>
      <c r="U206" s="11"/>
      <c r="V206" s="11"/>
      <c r="W206" s="7">
        <v>-200</v>
      </c>
      <c r="X206" s="11"/>
      <c r="Y206" s="11"/>
      <c r="Z206" s="7">
        <v>-200</v>
      </c>
      <c r="AA206" s="11"/>
      <c r="AB206" s="11"/>
      <c r="AC206" s="11"/>
      <c r="AD206" s="11"/>
      <c r="AE206" s="11"/>
      <c r="AF206" s="11"/>
      <c r="AG206" s="11"/>
      <c r="AH206" s="7">
        <v>-200</v>
      </c>
      <c r="AI206" s="7">
        <v>-1798.21</v>
      </c>
      <c r="AJ206" s="7">
        <v>-711.8</v>
      </c>
      <c r="AK206" s="11"/>
      <c r="AL206" s="11"/>
      <c r="AM206" s="11"/>
      <c r="AN206" s="7">
        <v>-200</v>
      </c>
      <c r="AO206" s="7">
        <v>-400</v>
      </c>
      <c r="AP206" s="11"/>
      <c r="AQ206" s="11"/>
      <c r="AR206" s="11"/>
      <c r="AS206" s="7">
        <v>-200</v>
      </c>
      <c r="AT206" s="11"/>
      <c r="AU206" s="7">
        <v>-400</v>
      </c>
      <c r="AV206" s="11"/>
      <c r="AW206" s="11"/>
      <c r="AX206" s="7">
        <v>-200</v>
      </c>
      <c r="AY206" s="11"/>
      <c r="AZ206" s="7">
        <v>-200</v>
      </c>
      <c r="BA206" s="11"/>
      <c r="BB206" s="8">
        <f t="shared" si="3"/>
        <v>-6623.7300000000005</v>
      </c>
      <c r="BC206" t="str">
        <f>VLOOKUP(D206,'lookup table'!$A$2:$D$57,4,FALSE)</f>
        <v>misc rev</v>
      </c>
      <c r="BD206" t="str">
        <f>VLOOKUP(B206,'lookup table'!$A$58:$C$72,3,FALSE)</f>
        <v>WA</v>
      </c>
    </row>
    <row r="207" spans="1:56" ht="23.25" thickBot="1" x14ac:dyDescent="0.3">
      <c r="A207" s="4" t="s">
        <v>135</v>
      </c>
      <c r="B207" s="48">
        <v>82230</v>
      </c>
      <c r="C207" s="4" t="s">
        <v>78</v>
      </c>
      <c r="D207" s="4" t="s">
        <v>182</v>
      </c>
      <c r="E207" s="4" t="s">
        <v>183</v>
      </c>
      <c r="F207" s="4" t="s">
        <v>140</v>
      </c>
      <c r="G207" s="4" t="s">
        <v>141</v>
      </c>
      <c r="H207" s="4" t="s">
        <v>184</v>
      </c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9">
        <v>-40670</v>
      </c>
      <c r="AE207" s="9">
        <v>9563.33</v>
      </c>
      <c r="AF207" s="10"/>
      <c r="AG207" s="10"/>
      <c r="AH207" s="9">
        <v>-7560</v>
      </c>
      <c r="AI207" s="9">
        <v>-12620</v>
      </c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8">
        <f t="shared" si="3"/>
        <v>-51286.67</v>
      </c>
      <c r="BC207" t="str">
        <f>VLOOKUP(D207,'lookup table'!$A$2:$D$57,4,FALSE)</f>
        <v>misc rev</v>
      </c>
      <c r="BD207" t="str">
        <f>VLOOKUP(B207,'lookup table'!$A$58:$C$72,3,FALSE)</f>
        <v>WA</v>
      </c>
    </row>
    <row r="208" spans="1:56" ht="23.25" thickBot="1" x14ac:dyDescent="0.3">
      <c r="A208" s="4" t="s">
        <v>135</v>
      </c>
      <c r="B208" s="48">
        <v>82230</v>
      </c>
      <c r="C208" s="4" t="s">
        <v>78</v>
      </c>
      <c r="D208" s="4" t="s">
        <v>185</v>
      </c>
      <c r="E208" s="4" t="s">
        <v>186</v>
      </c>
      <c r="F208" s="4" t="s">
        <v>60</v>
      </c>
      <c r="G208" s="4" t="s">
        <v>61</v>
      </c>
      <c r="H208" s="4" t="s">
        <v>187</v>
      </c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7">
        <v>-172</v>
      </c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8">
        <f t="shared" si="3"/>
        <v>-172</v>
      </c>
      <c r="BC208" t="str">
        <f>VLOOKUP(D208,'lookup table'!$A$2:$D$57,4,FALSE)</f>
        <v>misc rev</v>
      </c>
      <c r="BD208" t="str">
        <f>VLOOKUP(B208,'lookup table'!$A$58:$C$72,3,FALSE)</f>
        <v>WA</v>
      </c>
    </row>
    <row r="209" spans="1:56" ht="23.25" thickBot="1" x14ac:dyDescent="0.3">
      <c r="A209" s="4" t="s">
        <v>135</v>
      </c>
      <c r="B209" s="48">
        <v>82230</v>
      </c>
      <c r="C209" s="4" t="s">
        <v>78</v>
      </c>
      <c r="D209" s="4" t="s">
        <v>188</v>
      </c>
      <c r="E209" s="4" t="s">
        <v>189</v>
      </c>
      <c r="F209" s="4" t="s">
        <v>60</v>
      </c>
      <c r="G209" s="4" t="s">
        <v>61</v>
      </c>
      <c r="H209" s="4" t="s">
        <v>190</v>
      </c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9">
        <v>-26.55</v>
      </c>
      <c r="AJ209" s="9">
        <v>-26.55</v>
      </c>
      <c r="AK209" s="9">
        <v>-26.55</v>
      </c>
      <c r="AL209" s="9">
        <v>-26.55</v>
      </c>
      <c r="AM209" s="9">
        <v>-26.55</v>
      </c>
      <c r="AN209" s="9">
        <v>-26.55</v>
      </c>
      <c r="AO209" s="9">
        <v>-26.55</v>
      </c>
      <c r="AP209" s="9">
        <v>-26.55</v>
      </c>
      <c r="AQ209" s="9">
        <v>-26.55</v>
      </c>
      <c r="AR209" s="9">
        <v>-26.55</v>
      </c>
      <c r="AS209" s="9">
        <v>-26.55</v>
      </c>
      <c r="AT209" s="9">
        <v>-26.55</v>
      </c>
      <c r="AU209" s="9">
        <v>-26.55</v>
      </c>
      <c r="AV209" s="9">
        <v>-26.55</v>
      </c>
      <c r="AW209" s="9">
        <v>-26.55</v>
      </c>
      <c r="AX209" s="9">
        <v>-26.55</v>
      </c>
      <c r="AY209" s="9">
        <v>-26.55</v>
      </c>
      <c r="AZ209" s="9">
        <v>-26.55</v>
      </c>
      <c r="BA209" s="9">
        <v>-26.55</v>
      </c>
      <c r="BB209" s="8">
        <f t="shared" si="3"/>
        <v>-504.45000000000016</v>
      </c>
      <c r="BC209" t="str">
        <f>VLOOKUP(D209,'lookup table'!$A$2:$D$57,4,FALSE)</f>
        <v>misc rev</v>
      </c>
      <c r="BD209" t="str">
        <f>VLOOKUP(B209,'lookup table'!$A$58:$C$72,3,FALSE)</f>
        <v>WA</v>
      </c>
    </row>
    <row r="210" spans="1:56" ht="23.25" thickBot="1" x14ac:dyDescent="0.3">
      <c r="A210" s="4" t="s">
        <v>135</v>
      </c>
      <c r="B210" s="48">
        <v>82280</v>
      </c>
      <c r="C210" s="4" t="s">
        <v>80</v>
      </c>
      <c r="D210" s="4" t="s">
        <v>174</v>
      </c>
      <c r="E210" s="4" t="s">
        <v>175</v>
      </c>
      <c r="F210" s="4" t="s">
        <v>60</v>
      </c>
      <c r="G210" s="4" t="s">
        <v>61</v>
      </c>
      <c r="H210" s="4" t="s">
        <v>98</v>
      </c>
      <c r="I210" s="7">
        <v>-11.16</v>
      </c>
      <c r="J210" s="7">
        <v>-5.58</v>
      </c>
      <c r="K210" s="7">
        <v>-5.58</v>
      </c>
      <c r="L210" s="7">
        <v>-5.58</v>
      </c>
      <c r="M210" s="7">
        <v>-5.58</v>
      </c>
      <c r="N210" s="7">
        <v>-5.58</v>
      </c>
      <c r="O210" s="7">
        <v>-5.58</v>
      </c>
      <c r="P210" s="7">
        <v>-5.58</v>
      </c>
      <c r="Q210" s="7">
        <v>-5.58</v>
      </c>
      <c r="R210" s="7">
        <v>-5.58</v>
      </c>
      <c r="S210" s="7">
        <v>-5.58</v>
      </c>
      <c r="T210" s="7">
        <v>-5.58</v>
      </c>
      <c r="U210" s="7">
        <v>-5.58</v>
      </c>
      <c r="V210" s="7">
        <v>-5.58</v>
      </c>
      <c r="W210" s="7">
        <v>-5.58</v>
      </c>
      <c r="X210" s="7">
        <v>-5.58</v>
      </c>
      <c r="Y210" s="7">
        <v>-5.58</v>
      </c>
      <c r="Z210" s="7">
        <v>-5.58</v>
      </c>
      <c r="AA210" s="7">
        <v>-5.58</v>
      </c>
      <c r="AB210" s="7">
        <v>-5.58</v>
      </c>
      <c r="AC210" s="7">
        <v>-5.58</v>
      </c>
      <c r="AD210" s="7">
        <v>-5.58</v>
      </c>
      <c r="AE210" s="7">
        <v>-5.58</v>
      </c>
      <c r="AF210" s="7">
        <v>-5.58</v>
      </c>
      <c r="AG210" s="7">
        <v>-5.58</v>
      </c>
      <c r="AH210" s="7">
        <v>-5.58</v>
      </c>
      <c r="AI210" s="7">
        <v>-5.58</v>
      </c>
      <c r="AJ210" s="7">
        <v>-5.58</v>
      </c>
      <c r="AK210" s="7">
        <v>-5.58</v>
      </c>
      <c r="AL210" s="7">
        <v>-5.58</v>
      </c>
      <c r="AM210" s="7">
        <v>-5.58</v>
      </c>
      <c r="AN210" s="7">
        <v>-5.58</v>
      </c>
      <c r="AO210" s="7">
        <v>-5.58</v>
      </c>
      <c r="AP210" s="7">
        <v>-5.58</v>
      </c>
      <c r="AQ210" s="7">
        <v>-5.58</v>
      </c>
      <c r="AR210" s="7">
        <v>-5.58</v>
      </c>
      <c r="AS210" s="7">
        <v>-5.58</v>
      </c>
      <c r="AT210" s="7">
        <v>-5.58</v>
      </c>
      <c r="AU210" s="7">
        <v>-5.58</v>
      </c>
      <c r="AV210" s="7">
        <v>-5.58</v>
      </c>
      <c r="AW210" s="7">
        <v>-5.58</v>
      </c>
      <c r="AX210" s="7">
        <v>-5.58</v>
      </c>
      <c r="AY210" s="7">
        <v>-5.58</v>
      </c>
      <c r="AZ210" s="7">
        <v>-5.58</v>
      </c>
      <c r="BA210" s="7">
        <v>-5.58</v>
      </c>
      <c r="BB210" s="8">
        <f t="shared" si="3"/>
        <v>-256.68000000000023</v>
      </c>
      <c r="BC210" t="str">
        <f>VLOOKUP(D210,'lookup table'!$A$2:$D$57,4,FALSE)</f>
        <v>misc rev</v>
      </c>
      <c r="BD210" t="str">
        <f>VLOOKUP(B210,'lookup table'!$A$58:$C$72,3,FALSE)</f>
        <v>WA</v>
      </c>
    </row>
    <row r="211" spans="1:56" ht="23.25" thickBot="1" x14ac:dyDescent="0.3">
      <c r="A211" s="4" t="s">
        <v>135</v>
      </c>
      <c r="B211" s="48">
        <v>82280</v>
      </c>
      <c r="C211" s="4" t="s">
        <v>80</v>
      </c>
      <c r="D211" s="4" t="s">
        <v>179</v>
      </c>
      <c r="E211" s="4" t="s">
        <v>180</v>
      </c>
      <c r="F211" s="4" t="s">
        <v>60</v>
      </c>
      <c r="G211" s="4" t="s">
        <v>61</v>
      </c>
      <c r="H211" s="4" t="s">
        <v>181</v>
      </c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9">
        <v>-200</v>
      </c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8">
        <f t="shared" si="3"/>
        <v>-200</v>
      </c>
      <c r="BC211" t="str">
        <f>VLOOKUP(D211,'lookup table'!$A$2:$D$57,4,FALSE)</f>
        <v>misc rev</v>
      </c>
      <c r="BD211" t="str">
        <f>VLOOKUP(B211,'lookup table'!$A$58:$C$72,3,FALSE)</f>
        <v>WA</v>
      </c>
    </row>
    <row r="212" spans="1:56" ht="23.25" thickBot="1" x14ac:dyDescent="0.3">
      <c r="A212" s="4" t="s">
        <v>135</v>
      </c>
      <c r="B212" s="48">
        <v>82280</v>
      </c>
      <c r="C212" s="4" t="s">
        <v>80</v>
      </c>
      <c r="D212" s="4" t="s">
        <v>182</v>
      </c>
      <c r="E212" s="4" t="s">
        <v>183</v>
      </c>
      <c r="F212" s="4" t="s">
        <v>140</v>
      </c>
      <c r="G212" s="4" t="s">
        <v>141</v>
      </c>
      <c r="H212" s="4" t="s">
        <v>184</v>
      </c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7">
        <v>-60</v>
      </c>
      <c r="AI212" s="7">
        <v>-90</v>
      </c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8">
        <f t="shared" si="3"/>
        <v>-150</v>
      </c>
      <c r="BC212" t="str">
        <f>VLOOKUP(D212,'lookup table'!$A$2:$D$57,4,FALSE)</f>
        <v>misc rev</v>
      </c>
      <c r="BD212" t="str">
        <f>VLOOKUP(B212,'lookup table'!$A$58:$C$72,3,FALSE)</f>
        <v>WA</v>
      </c>
    </row>
    <row r="213" spans="1:56" ht="23.25" thickBot="1" x14ac:dyDescent="0.3">
      <c r="A213" s="4" t="s">
        <v>135</v>
      </c>
      <c r="B213" s="48">
        <v>82299</v>
      </c>
      <c r="C213" s="4" t="s">
        <v>194</v>
      </c>
      <c r="D213" s="4" t="s">
        <v>220</v>
      </c>
      <c r="E213" s="4" t="s">
        <v>221</v>
      </c>
      <c r="F213" s="4" t="s">
        <v>140</v>
      </c>
      <c r="G213" s="4" t="s">
        <v>141</v>
      </c>
      <c r="H213" s="4" t="s">
        <v>222</v>
      </c>
      <c r="I213" s="9">
        <v>415290.31</v>
      </c>
      <c r="J213" s="9">
        <v>311707.27</v>
      </c>
      <c r="K213" s="9">
        <v>241358.67</v>
      </c>
      <c r="L213" s="9">
        <v>171859.47</v>
      </c>
      <c r="M213" s="9">
        <v>122246.58</v>
      </c>
      <c r="N213" s="9">
        <v>73486.36</v>
      </c>
      <c r="O213" s="9">
        <v>54113.05</v>
      </c>
      <c r="P213" s="9">
        <v>44673.760000000002</v>
      </c>
      <c r="Q213" s="9">
        <v>48086.34</v>
      </c>
      <c r="R213" s="9">
        <v>80130.570000000007</v>
      </c>
      <c r="S213" s="9">
        <v>155483.37</v>
      </c>
      <c r="T213" s="9">
        <v>269421.45</v>
      </c>
      <c r="U213" s="9">
        <v>350788.34</v>
      </c>
      <c r="V213" s="9">
        <v>250201.22</v>
      </c>
      <c r="W213" s="9">
        <v>277607.39</v>
      </c>
      <c r="X213" s="9">
        <v>201019.24</v>
      </c>
      <c r="Y213" s="9">
        <v>106757.96</v>
      </c>
      <c r="Z213" s="9">
        <v>71637.39</v>
      </c>
      <c r="AA213" s="9">
        <v>59735.18</v>
      </c>
      <c r="AB213" s="9">
        <v>49191.31</v>
      </c>
      <c r="AC213" s="9">
        <v>54819.21</v>
      </c>
      <c r="AD213" s="9">
        <v>80518.66</v>
      </c>
      <c r="AE213" s="9">
        <v>152940.31</v>
      </c>
      <c r="AF213" s="9">
        <v>317716.05</v>
      </c>
      <c r="AG213" s="9">
        <v>369674.37</v>
      </c>
      <c r="AH213" s="9">
        <v>365291.09</v>
      </c>
      <c r="AI213" s="9">
        <v>394545.81</v>
      </c>
      <c r="AJ213" s="9">
        <v>190206.11</v>
      </c>
      <c r="AK213" s="9">
        <v>129816.28</v>
      </c>
      <c r="AL213" s="9">
        <v>85508.57</v>
      </c>
      <c r="AM213" s="9">
        <v>73221.62</v>
      </c>
      <c r="AN213" s="9">
        <v>59251.1</v>
      </c>
      <c r="AO213" s="9">
        <v>63116.13</v>
      </c>
      <c r="AP213" s="9">
        <v>125518.98</v>
      </c>
      <c r="AQ213" s="9">
        <v>195318.34</v>
      </c>
      <c r="AR213" s="9">
        <v>211660.69</v>
      </c>
      <c r="AS213" s="9">
        <v>236059.82</v>
      </c>
      <c r="AT213" s="9">
        <v>196004.66</v>
      </c>
      <c r="AU213" s="9">
        <v>189600.41</v>
      </c>
      <c r="AV213" s="9">
        <v>143969.04999999999</v>
      </c>
      <c r="AW213" s="9">
        <v>77725.78</v>
      </c>
      <c r="AX213" s="9">
        <v>59979.19</v>
      </c>
      <c r="AY213" s="9">
        <v>46430.98</v>
      </c>
      <c r="AZ213" s="9">
        <v>36784.46</v>
      </c>
      <c r="BA213" s="9">
        <v>38729.75</v>
      </c>
      <c r="BB213" s="8">
        <f t="shared" si="3"/>
        <v>7249202.6500000032</v>
      </c>
      <c r="BC213" t="str">
        <f>VLOOKUP(D213,'lookup table'!$A$2:$D$57,4,FALSE)</f>
        <v>rate adj</v>
      </c>
      <c r="BD213" t="str">
        <f>VLOOKUP(B213,'lookup table'!$A$58:$C$72,3,FALSE)</f>
        <v>WA</v>
      </c>
    </row>
    <row r="214" spans="1:56" ht="23.25" thickBot="1" x14ac:dyDescent="0.3">
      <c r="A214" s="4" t="s">
        <v>135</v>
      </c>
      <c r="B214" s="48">
        <v>82299</v>
      </c>
      <c r="C214" s="4" t="s">
        <v>194</v>
      </c>
      <c r="D214" s="4" t="s">
        <v>226</v>
      </c>
      <c r="E214" s="4" t="s">
        <v>227</v>
      </c>
      <c r="F214" s="4" t="s">
        <v>140</v>
      </c>
      <c r="G214" s="4" t="s">
        <v>141</v>
      </c>
      <c r="H214" s="4" t="s">
        <v>228</v>
      </c>
      <c r="I214" s="7">
        <v>105335.61</v>
      </c>
      <c r="J214" s="7">
        <v>79203.05</v>
      </c>
      <c r="K214" s="7">
        <v>61529.62</v>
      </c>
      <c r="L214" s="7">
        <v>43944.86</v>
      </c>
      <c r="M214" s="7">
        <v>31415.65</v>
      </c>
      <c r="N214" s="7">
        <v>19094.349999999999</v>
      </c>
      <c r="O214" s="7">
        <v>14169.09</v>
      </c>
      <c r="P214" s="7">
        <v>11752.64</v>
      </c>
      <c r="Q214" s="7">
        <v>12592.57</v>
      </c>
      <c r="R214" s="7">
        <v>20752.650000000001</v>
      </c>
      <c r="S214" s="7">
        <v>32666.080000000002</v>
      </c>
      <c r="T214" s="7">
        <v>39780.33</v>
      </c>
      <c r="U214" s="7">
        <v>51715.55</v>
      </c>
      <c r="V214" s="7">
        <v>37015.56</v>
      </c>
      <c r="W214" s="7">
        <v>40979.800000000003</v>
      </c>
      <c r="X214" s="7">
        <v>29802.2</v>
      </c>
      <c r="Y214" s="7">
        <v>15997.57</v>
      </c>
      <c r="Z214" s="7">
        <v>10833.61</v>
      </c>
      <c r="AA214" s="7">
        <v>9026.31</v>
      </c>
      <c r="AB214" s="7">
        <v>7520.46</v>
      </c>
      <c r="AC214" s="7">
        <v>8352.39</v>
      </c>
      <c r="AD214" s="7">
        <v>12138.41</v>
      </c>
      <c r="AE214" s="7">
        <v>23172.15</v>
      </c>
      <c r="AF214" s="7">
        <v>48722.23</v>
      </c>
      <c r="AG214" s="7">
        <v>56647.87</v>
      </c>
      <c r="AH214" s="7">
        <v>55968.39</v>
      </c>
      <c r="AI214" s="7">
        <v>60457.81</v>
      </c>
      <c r="AJ214" s="7">
        <v>29351.72</v>
      </c>
      <c r="AK214" s="7">
        <v>20104.88</v>
      </c>
      <c r="AL214" s="7">
        <v>13348.13</v>
      </c>
      <c r="AM214" s="7">
        <v>11504.29</v>
      </c>
      <c r="AN214" s="7">
        <v>9392.2099999999991</v>
      </c>
      <c r="AO214" s="7">
        <v>9873.61</v>
      </c>
      <c r="AP214" s="7">
        <v>19459.66</v>
      </c>
      <c r="AQ214" s="7">
        <v>31913.68</v>
      </c>
      <c r="AR214" s="7">
        <v>39295.120000000003</v>
      </c>
      <c r="AS214" s="7">
        <v>43773.04</v>
      </c>
      <c r="AT214" s="7">
        <v>36432.239999999998</v>
      </c>
      <c r="AU214" s="7">
        <v>35269.46</v>
      </c>
      <c r="AV214" s="7">
        <v>26833.68</v>
      </c>
      <c r="AW214" s="7">
        <v>14566.1</v>
      </c>
      <c r="AX214" s="7">
        <v>11270.29</v>
      </c>
      <c r="AY214" s="7">
        <v>8796.02</v>
      </c>
      <c r="AZ214" s="7">
        <v>7017.7</v>
      </c>
      <c r="BA214" s="7">
        <v>7381.59</v>
      </c>
      <c r="BB214" s="8">
        <f t="shared" si="3"/>
        <v>1316170.2300000002</v>
      </c>
      <c r="BC214" t="str">
        <f>VLOOKUP(D214,'lookup table'!$A$2:$D$57,4,FALSE)</f>
        <v>rate adj</v>
      </c>
      <c r="BD214" t="str">
        <f>VLOOKUP(B214,'lookup table'!$A$58:$C$72,3,FALSE)</f>
        <v>WA</v>
      </c>
    </row>
    <row r="215" spans="1:56" ht="23.25" thickBot="1" x14ac:dyDescent="0.3">
      <c r="A215" s="4" t="s">
        <v>135</v>
      </c>
      <c r="B215" s="48">
        <v>82299</v>
      </c>
      <c r="C215" s="4" t="s">
        <v>194</v>
      </c>
      <c r="D215" s="4" t="s">
        <v>229</v>
      </c>
      <c r="E215" s="4" t="s">
        <v>230</v>
      </c>
      <c r="F215" s="4" t="s">
        <v>140</v>
      </c>
      <c r="G215" s="4" t="s">
        <v>141</v>
      </c>
      <c r="H215" s="4" t="s">
        <v>231</v>
      </c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9">
        <v>351491.15</v>
      </c>
      <c r="AT215" s="9">
        <v>-570762.22</v>
      </c>
      <c r="AU215" s="9">
        <v>300148.3</v>
      </c>
      <c r="AV215" s="9">
        <v>163987.5</v>
      </c>
      <c r="AW215" s="9">
        <v>102523.13</v>
      </c>
      <c r="AX215" s="9">
        <v>52928.57</v>
      </c>
      <c r="AY215" s="9">
        <v>-783342.7</v>
      </c>
      <c r="AZ215" s="9">
        <v>64965.9</v>
      </c>
      <c r="BA215" s="9">
        <v>46366.28</v>
      </c>
      <c r="BB215" s="8">
        <f t="shared" si="3"/>
        <v>-271694.08999999985</v>
      </c>
      <c r="BC215" t="str">
        <f>VLOOKUP(D215,'lookup table'!$A$2:$D$57,4,FALSE)</f>
        <v>rate adj</v>
      </c>
      <c r="BD215" t="str">
        <f>VLOOKUP(B215,'lookup table'!$A$58:$C$72,3,FALSE)</f>
        <v>WA</v>
      </c>
    </row>
    <row r="216" spans="1:56" s="41" customFormat="1" ht="23.25" thickBot="1" x14ac:dyDescent="0.3">
      <c r="A216" s="4" t="s">
        <v>135</v>
      </c>
      <c r="B216" s="48">
        <v>83010</v>
      </c>
      <c r="C216" s="4" t="s">
        <v>134</v>
      </c>
      <c r="D216" s="4" t="s">
        <v>246</v>
      </c>
      <c r="E216" s="4" t="s">
        <v>247</v>
      </c>
      <c r="F216" s="4" t="s">
        <v>140</v>
      </c>
      <c r="G216" s="4" t="s">
        <v>141</v>
      </c>
      <c r="H216" s="4" t="s">
        <v>248</v>
      </c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60"/>
      <c r="V216" s="60"/>
      <c r="W216" s="60"/>
      <c r="X216" s="60"/>
      <c r="Y216" s="60"/>
      <c r="Z216" s="60"/>
      <c r="AA216" s="60"/>
      <c r="AB216" s="60"/>
      <c r="AC216" s="60"/>
      <c r="AD216" s="60"/>
      <c r="AE216" s="60"/>
      <c r="AF216" s="60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7">
        <v>469627.36</v>
      </c>
      <c r="AS216" s="7">
        <v>118033.57</v>
      </c>
      <c r="AT216" s="7">
        <v>100851.2</v>
      </c>
      <c r="AU216" s="7">
        <v>87740.91</v>
      </c>
      <c r="AV216" s="7">
        <v>65480.46</v>
      </c>
      <c r="AW216" s="7">
        <v>42781.77</v>
      </c>
      <c r="AX216" s="7">
        <v>29609.75</v>
      </c>
      <c r="AY216" s="7">
        <v>23820.5</v>
      </c>
      <c r="AZ216" s="7">
        <v>23683.27</v>
      </c>
      <c r="BA216" s="7">
        <v>25455.200000000001</v>
      </c>
      <c r="BB216" s="8">
        <f t="shared" si="3"/>
        <v>987083.98999999987</v>
      </c>
      <c r="BC216" t="str">
        <f>VLOOKUP(D216,'lookup table'!$A$2:$D$57,4,FALSE)</f>
        <v>rate adj</v>
      </c>
      <c r="BD216" t="str">
        <f>VLOOKUP(B216,'lookup table'!$A$58:$C$72,3,FALSE)</f>
        <v>OR</v>
      </c>
    </row>
    <row r="217" spans="1:56" s="41" customFormat="1" ht="23.25" thickBot="1" x14ac:dyDescent="0.3">
      <c r="A217" s="88" t="s">
        <v>135</v>
      </c>
      <c r="B217" s="89">
        <v>83010</v>
      </c>
      <c r="C217" s="88" t="s">
        <v>134</v>
      </c>
      <c r="D217" s="88" t="s">
        <v>249</v>
      </c>
      <c r="E217" s="88" t="s">
        <v>250</v>
      </c>
      <c r="F217" s="88" t="s">
        <v>140</v>
      </c>
      <c r="G217" s="88" t="s">
        <v>141</v>
      </c>
      <c r="H217" s="88" t="s">
        <v>251</v>
      </c>
      <c r="I217" s="90"/>
      <c r="J217" s="90"/>
      <c r="K217" s="90"/>
      <c r="L217" s="90"/>
      <c r="M217" s="90"/>
      <c r="N217" s="90"/>
      <c r="O217" s="90"/>
      <c r="P217" s="90"/>
      <c r="Q217" s="90"/>
      <c r="R217" s="90"/>
      <c r="S217" s="90"/>
      <c r="T217" s="90"/>
      <c r="U217" s="91">
        <v>1440310.2472171874</v>
      </c>
      <c r="V217" s="91">
        <v>1175180.7648995921</v>
      </c>
      <c r="W217" s="91">
        <v>1024802.7017511828</v>
      </c>
      <c r="X217" s="91">
        <v>759926.10090296622</v>
      </c>
      <c r="Y217" s="91">
        <v>496157.33824267448</v>
      </c>
      <c r="Z217" s="91">
        <v>330053.41292299476</v>
      </c>
      <c r="AA217" s="92">
        <v>302788.20119375194</v>
      </c>
      <c r="AB217" s="92">
        <v>301690.97387796879</v>
      </c>
      <c r="AC217" s="92">
        <v>317931.65540886548</v>
      </c>
      <c r="AD217" s="93">
        <v>639158.60358281538</v>
      </c>
      <c r="AE217" s="93">
        <v>0</v>
      </c>
      <c r="AF217" s="93">
        <v>0</v>
      </c>
      <c r="AG217" s="94">
        <v>0</v>
      </c>
      <c r="AH217" s="94">
        <v>0</v>
      </c>
      <c r="AI217" s="94">
        <v>-7073708.3200000003</v>
      </c>
      <c r="AJ217" s="94">
        <v>0</v>
      </c>
      <c r="AK217" s="94">
        <v>0</v>
      </c>
      <c r="AL217" s="94">
        <v>0</v>
      </c>
      <c r="AM217" s="94">
        <v>0</v>
      </c>
      <c r="AN217" s="94">
        <v>0</v>
      </c>
      <c r="AO217" s="94">
        <v>0</v>
      </c>
      <c r="AP217" s="94">
        <v>0</v>
      </c>
      <c r="AQ217" s="95">
        <v>0</v>
      </c>
      <c r="AR217" s="95">
        <v>0</v>
      </c>
      <c r="AS217" s="96"/>
      <c r="AT217" s="96"/>
      <c r="AU217" s="96"/>
      <c r="AV217" s="96"/>
      <c r="AW217" s="96"/>
      <c r="AX217" s="96"/>
      <c r="AY217" s="96"/>
      <c r="AZ217" s="96"/>
      <c r="BA217" s="96"/>
      <c r="BB217" s="8">
        <f t="shared" si="3"/>
        <v>-285708.3200000003</v>
      </c>
      <c r="BC217" t="str">
        <f>VLOOKUP(D217,'lookup table'!$A$2:$D$57,4,FALSE)</f>
        <v>rate adj</v>
      </c>
      <c r="BD217" t="str">
        <f>VLOOKUP(B217,'lookup table'!$A$58:$C$72,3,FALSE)</f>
        <v>OR</v>
      </c>
    </row>
  </sheetData>
  <autoFilter ref="A6:BD217" xr:uid="{76868885-DBD6-4F02-B8BC-FF09DE66C559}"/>
  <pageMargins left="0.75" right="0.75" top="1" bottom="1" header="0.5" footer="0.5"/>
  <pageSetup orientation="portrait" r:id="rId1"/>
  <headerFooter>
    <oddHeader>&amp;RExh. KTW-4 Walker WP8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2020-12-18T08:00:00+00:00</OpenedDate>
    <SignificantOrder xmlns="dc463f71-b30c-4ab2-9473-d307f9d35888">false</SignificantOrder>
    <Date1 xmlns="dc463f71-b30c-4ab2-9473-d307f9d35888">2020-12-18T08:00:00+00:00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200994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EEC80525953A745BD9B79DC421B8604" ma:contentTypeVersion="52" ma:contentTypeDescription="" ma:contentTypeScope="" ma:versionID="661ebdd58a449a96898bb3f3afaf286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ADD20A-7581-4D08-8994-5A7FF09812E5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62566CED-3DF6-4593-A75C-07F0B14F26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715216-5142-46B6-8038-E75D32D718F3}"/>
</file>

<file path=customXml/itemProps4.xml><?xml version="1.0" encoding="utf-8"?>
<ds:datastoreItem xmlns:ds="http://schemas.openxmlformats.org/officeDocument/2006/customXml" ds:itemID="{F9FEE5ED-A08F-4761-B24E-7D42BE0F82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</vt:lpstr>
      <vt:lpstr>lookup table</vt:lpstr>
      <vt:lpstr>pivot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Bourdo, Lora</dc:creator>
  <cp:lastModifiedBy>Lee-Pella, Erica N.</cp:lastModifiedBy>
  <cp:lastPrinted>2020-12-17T20:11:42Z</cp:lastPrinted>
  <dcterms:created xsi:type="dcterms:W3CDTF">2020-11-18T20:14:52Z</dcterms:created>
  <dcterms:modified xsi:type="dcterms:W3CDTF">2020-12-17T20:11:47Z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0x0101006E56B4D1795A2E4DB2F0B01679ED314A008EEC80525953A745BD9B79DC421B8604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