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olors3.xml" ContentType="application/vnd.ms-office.chartcolorstyle+xml"/>
  <Override PartName="/xl/charts/chart3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charts/style3.xml" ContentType="application/vnd.ms-office.chartstyle+xml"/>
  <Override PartName="/xl/charts/chart2.xml" ContentType="application/vnd.openxmlformats-officedocument.drawingml.chart+xml"/>
  <Override PartName="/xl/charts/colors2.xml" ContentType="application/vnd.ms-office.chartcolorstyle+xml"/>
  <Override PartName="/xl/charts/style2.xml" ContentType="application/vnd.ms-office.chartsty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UTC 190882\202001 Rebuttal Testimony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7" i="1"/>
  <c r="F20" i="1"/>
  <c r="F19" i="1"/>
  <c r="F18" i="1"/>
  <c r="F17" i="1"/>
  <c r="E34" i="1" l="1"/>
  <c r="E36" i="1"/>
  <c r="E32" i="1"/>
  <c r="E22" i="1"/>
  <c r="E24" i="1" s="1"/>
  <c r="E26" i="1" l="1"/>
  <c r="E23" i="1"/>
  <c r="E25" i="1" s="1"/>
  <c r="E33" i="1"/>
  <c r="E35" i="1" s="1"/>
</calcChain>
</file>

<file path=xl/comments1.xml><?xml version="1.0" encoding="utf-8"?>
<comments xmlns="http://schemas.openxmlformats.org/spreadsheetml/2006/main">
  <authors>
    <author>Dempsey, Tom C</author>
  </authors>
  <commentList>
    <comment ref="C17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Data in this colum taken from Q22018 FPM Report page 9 Date Column</t>
        </r>
      </text>
    </comment>
    <comment ref="D17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FPM page 9, PM CEM column</t>
        </r>
      </text>
    </comment>
    <comment ref="E17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FPM page 9 Calc Metric column</t>
        </r>
      </text>
    </comment>
    <comment ref="G17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FPM Report, Page 9, Colstrip Unit 3 RM 5 Test Data Column"lb/mmbtu"</t>
        </r>
      </text>
    </comment>
    <comment ref="C22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FPM page 9, U3 PM CEM Initial Correlationi Curve Graph</t>
        </r>
      </text>
    </comment>
    <comment ref="C27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Data in this colum taken from Q22018 FPM Report page 40 Date Column</t>
        </r>
      </text>
    </comment>
    <comment ref="D27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FPM page 40, PM CEM column</t>
        </r>
      </text>
    </comment>
    <comment ref="E27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FPM page 40 Calc Metric column</t>
        </r>
      </text>
    </comment>
    <comment ref="G27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FPM Report, Page 40, Colstrip Unit 4 RM 5 Test Data Column"lb/mmbtu"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Dempsey, Tom C:</t>
        </r>
        <r>
          <rPr>
            <sz val="9"/>
            <color indexed="81"/>
            <rFont val="Tahoma"/>
            <charset val="1"/>
          </rPr>
          <t xml:space="preserve">
FPM page 40, U4 PM CEM Initial Correlationi Curve Graph</t>
        </r>
      </text>
    </comment>
  </commentList>
</comments>
</file>

<file path=xl/sharedStrings.xml><?xml version="1.0" encoding="utf-8"?>
<sst xmlns="http://schemas.openxmlformats.org/spreadsheetml/2006/main" count="43" uniqueCount="21">
  <si>
    <t>PM CEMS</t>
  </si>
  <si>
    <t>Unit 4</t>
  </si>
  <si>
    <t>Unit 3</t>
  </si>
  <si>
    <t>X</t>
  </si>
  <si>
    <t>Y</t>
  </si>
  <si>
    <t>U4 Upper Bound</t>
  </si>
  <si>
    <t>U4 Lower Bound</t>
  </si>
  <si>
    <t>2017Q3</t>
  </si>
  <si>
    <t>2017Q4</t>
  </si>
  <si>
    <t>2018Q1</t>
  </si>
  <si>
    <t>2018Q2</t>
  </si>
  <si>
    <t>mg/m3</t>
  </si>
  <si>
    <t>lb/MMBtu</t>
  </si>
  <si>
    <t>RM5 MATS</t>
  </si>
  <si>
    <t>Unit 4 Correlation</t>
  </si>
  <si>
    <t>Unit 3 Correlation</t>
  </si>
  <si>
    <t>U3 Upper Bound</t>
  </si>
  <si>
    <t>U3 Lower Bound</t>
  </si>
  <si>
    <t>Highlighted Data Taken from 2018 Second Quarter MATS Filterable Particulate Matter Test Reports</t>
  </si>
  <si>
    <t>Normalized</t>
  </si>
  <si>
    <t>Prepared by Thomas C Dempsey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</si>
</sst>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9" fontId="0" fillId="0" borderId="0" xfId="0" applyNumberFormat="1"/>
    <xf numFmtId="0" fontId="0" fillId="2" borderId="0" xfId="0" applyNumberFormat="1" applyFill="1" applyBorder="1"/>
    <xf numFmtId="14" fontId="0" fillId="2" borderId="0" xfId="0" applyNumberFormat="1" applyFill="1"/>
    <xf numFmtId="14" fontId="0" fillId="2" borderId="1" xfId="0" applyNumberFormat="1" applyFill="1" applyBorder="1"/>
    <xf numFmtId="0" fontId="0" fillId="2" borderId="0" xfId="0" applyFill="1"/>
    <xf numFmtId="0" fontId="0" fillId="2" borderId="1" xfId="0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Colstrip</a:t>
            </a:r>
            <a:r>
              <a:rPr lang="en-US" baseline="0"/>
              <a:t> Unit 4 PM CEM DATA VS MATS RM5 COMPLIANCE TEST RESULTS</a:t>
            </a:r>
            <a:endParaRPr lang="en-US"/>
          </a:p>
        </c:rich>
      </c:tx>
      <c:layout>
        <c:manualLayout>
          <c:xMode val="edge"/>
          <c:yMode val="edge"/>
          <c:x val="0.12235834204157452"/>
          <c:y val="5.61329833770778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96852183379218"/>
          <c:y val="0.17779299326714595"/>
          <c:w val="0.81495075007197515"/>
          <c:h val="0.63890393648242982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3.9059032401242789E-2"/>
                  <c:y val="9.539293764497575E-2"/>
                </c:manualLayout>
              </c:layout>
              <c:tx>
                <c:strRef>
                  <c:f>Sheet1!$B$27</c:f>
                  <c:strCache>
                    <c:ptCount val="1"/>
                    <c:pt idx="0">
                      <c:v>2017Q3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{B3F5A750-AF52-4E4B-A1D3-7BD6BF57C122}</c15:txfldGUID>
                      <c15:f>Sheet1!$B$27</c15:f>
                      <c15:dlblFieldTableCache>
                        <c:ptCount val="1"/>
                        <c:pt idx="0">
                          <c:v>2017Q3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9.9165487137010663E-2"/>
                  <c:y val="3.4688340961809283E-2"/>
                </c:manualLayout>
              </c:layout>
              <c:tx>
                <c:strRef>
                  <c:f>Sheet1!$B$28</c:f>
                  <c:strCache>
                    <c:ptCount val="1"/>
                    <c:pt idx="0">
                      <c:v>2017Q4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{8556368A-6139-4718-B471-3D4980242ED5}</c15:txfldGUID>
                      <c15:f>Sheet1!$B$28</c15:f>
                      <c15:dlblFieldTableCache>
                        <c:ptCount val="1"/>
                        <c:pt idx="0">
                          <c:v>2017Q4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-7.7860560372696494E-2"/>
                  <c:y val="-2.6016255721357025E-2"/>
                </c:manualLayout>
              </c:layout>
              <c:tx>
                <c:strRef>
                  <c:f>Sheet1!$B$29</c:f>
                  <c:strCache>
                    <c:ptCount val="1"/>
                    <c:pt idx="0">
                      <c:v>2018Q1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{B9123814-B96A-4DEC-BA9A-851D799591B9}</c15:txfldGUID>
                      <c15:f>Sheet1!$B$29</c15:f>
                      <c15:dlblFieldTableCache>
                        <c:ptCount val="1"/>
                        <c:pt idx="0">
                          <c:v>2018Q1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/>
              <c:tx>
                <c:strRef>
                  <c:f>Sheet1!$B$30</c:f>
                  <c:strCache>
                    <c:ptCount val="1"/>
                    <c:pt idx="0">
                      <c:v>2018Q2</c:v>
                    </c:pt>
                  </c:strCache>
                </c:strRef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{26E411E3-141A-41BB-8389-0F5FB1C4C178}</c15:txfldGUID>
                      <c15:f>Sheet1!$B$30</c15:f>
                      <c15:dlblFieldTableCache>
                        <c:ptCount val="1"/>
                        <c:pt idx="0">
                          <c:v>2018Q2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Sheet1!$D$27:$D$30</c:f>
              <c:numCache>
                <c:formatCode>General</c:formatCode>
                <c:ptCount val="4"/>
                <c:pt idx="0">
                  <c:v>51.01</c:v>
                </c:pt>
                <c:pt idx="1">
                  <c:v>50.62</c:v>
                </c:pt>
                <c:pt idx="2">
                  <c:v>58.54</c:v>
                </c:pt>
                <c:pt idx="3">
                  <c:v>38.630000000000003</c:v>
                </c:pt>
              </c:numCache>
            </c:numRef>
          </c:xVal>
          <c:yVal>
            <c:numRef>
              <c:f>Sheet1!$E$27:$E$30</c:f>
              <c:numCache>
                <c:formatCode>General</c:formatCode>
                <c:ptCount val="4"/>
                <c:pt idx="0">
                  <c:v>22.18</c:v>
                </c:pt>
                <c:pt idx="1">
                  <c:v>20.27</c:v>
                </c:pt>
                <c:pt idx="2">
                  <c:v>28.81</c:v>
                </c:pt>
                <c:pt idx="3">
                  <c:v>44.43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Sheet1!$D$31:$D$32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Sheet1!$E$31:$E$32</c:f>
              <c:numCache>
                <c:formatCode>General</c:formatCode>
                <c:ptCount val="2"/>
                <c:pt idx="0">
                  <c:v>0</c:v>
                </c:pt>
                <c:pt idx="1">
                  <c:v>47.463097441739045</c:v>
                </c:pt>
              </c:numCache>
            </c:numRef>
          </c:yVal>
          <c:smooth val="0"/>
        </c:ser>
        <c:ser>
          <c:idx val="2"/>
          <c:order val="2"/>
          <c:spPr>
            <a:ln w="158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Sheet1!$D$33:$D$34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Sheet1!$E$33:$E$34</c:f>
              <c:numCache>
                <c:formatCode>General</c:formatCode>
                <c:ptCount val="2"/>
                <c:pt idx="0">
                  <c:v>11.865774360434763</c:v>
                </c:pt>
                <c:pt idx="1">
                  <c:v>59.328871802173808</c:v>
                </c:pt>
              </c:numCache>
            </c:numRef>
          </c:yVal>
          <c:smooth val="0"/>
        </c:ser>
        <c:ser>
          <c:idx val="3"/>
          <c:order val="3"/>
          <c:spPr>
            <a:ln w="158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Sheet1!$D$35:$D$36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Sheet1!$E$35:$E$36</c:f>
              <c:numCache>
                <c:formatCode>General</c:formatCode>
                <c:ptCount val="2"/>
                <c:pt idx="0">
                  <c:v>-11.865774360434763</c:v>
                </c:pt>
                <c:pt idx="1">
                  <c:v>35.597323081304282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5990608"/>
        <c:axId val="547383152"/>
      </c:scatterChart>
      <c:valAx>
        <c:axId val="425990608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PM</a:t>
                </a:r>
                <a:r>
                  <a:rPr lang="en-US" sz="1200" baseline="0"/>
                  <a:t> CEM Emissions (mg/m3)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83152"/>
        <c:crosses val="autoZero"/>
        <c:crossBetween val="midCat"/>
      </c:valAx>
      <c:valAx>
        <c:axId val="547383152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MATS</a:t>
                </a:r>
                <a:r>
                  <a:rPr lang="en-US" sz="1100" baseline="0"/>
                  <a:t> RM5 Quarterly Result (mg/m3)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2.1636756994306016E-2"/>
              <c:y val="0.122998656742605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99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Colstrip</a:t>
            </a:r>
            <a:r>
              <a:rPr lang="en-US" baseline="0"/>
              <a:t> Unit 3 PM CEM DATA VS MATS RM5 COMPLIANCE TEST RESULTS</a:t>
            </a:r>
            <a:endParaRPr lang="en-US"/>
          </a:p>
        </c:rich>
      </c:tx>
      <c:layout>
        <c:manualLayout>
          <c:xMode val="edge"/>
          <c:yMode val="edge"/>
          <c:x val="0.13174801201463723"/>
          <c:y val="4.3956444327685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896852183379218"/>
          <c:y val="0.17779299326714595"/>
          <c:w val="0.81495075007197515"/>
          <c:h val="0.6389039364824298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7.6995293779114446E-2"/>
                  <c:y val="0.15220707448894377"/>
                </c:manualLayout>
              </c:layout>
              <c:tx>
                <c:strRef>
                  <c:f>Sheet1!$B$17</c:f>
                  <c:strCache>
                    <c:ptCount val="1"/>
                    <c:pt idx="0">
                      <c:v>2017Q3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{7AB4CA83-3DEA-48A6-84EE-9EA1B59B0D16}</c15:txfldGUID>
                      <c15:f>Sheet1!$B$17</c15:f>
                      <c15:dlblFieldTableCache>
                        <c:ptCount val="1"/>
                        <c:pt idx="0">
                          <c:v>2017Q3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1"/>
              <c:layout>
                <c:manualLayout>
                  <c:x val="-9.201876573601489E-2"/>
                  <c:y val="-9.7412527672924076E-2"/>
                </c:manualLayout>
              </c:layout>
              <c:tx>
                <c:strRef>
                  <c:f>Sheet1!$B$18</c:f>
                  <c:strCache>
                    <c:ptCount val="1"/>
                    <c:pt idx="0">
                      <c:v>2017Q4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{E5864A61-17B7-405B-8E7E-BF418A8808C1}</c15:txfldGUID>
                      <c15:f>Sheet1!$B$18</c15:f>
                      <c15:dlblFieldTableCache>
                        <c:ptCount val="1"/>
                        <c:pt idx="0">
                          <c:v>2017Q4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2"/>
              <c:layout>
                <c:manualLayout>
                  <c:x val="3.9436613886863495E-2"/>
                  <c:y val="0.1582953574685014"/>
                </c:manualLayout>
              </c:layout>
              <c:tx>
                <c:strRef>
                  <c:f>Sheet1!$B$19</c:f>
                  <c:strCache>
                    <c:ptCount val="1"/>
                    <c:pt idx="0">
                      <c:v>2018Q1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{1FF577BE-ECBE-4C19-A38E-41DC4A963273}</c15:txfldGUID>
                      <c15:f>Sheet1!$B$19</c15:f>
                      <c15:dlblFieldTableCache>
                        <c:ptCount val="1"/>
                        <c:pt idx="0">
                          <c:v>2018Q1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dLbl>
              <c:idx val="3"/>
              <c:layout>
                <c:manualLayout>
                  <c:x val="3.1924877908413307E-2"/>
                  <c:y val="-3.6529697877346508E-2"/>
                </c:manualLayout>
              </c:layout>
              <c:tx>
                <c:strRef>
                  <c:f>Sheet1!$B$20</c:f>
                  <c:strCache>
                    <c:ptCount val="1"/>
                    <c:pt idx="0">
                      <c:v>2018Q2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>
                    <c15:dlblFTEntry>
                      <c15:txfldGUID>{989A19A8-0FD2-44A5-BAE4-6439A566972A}</c15:txfldGUID>
                      <c15:f>Sheet1!$B$20</c15:f>
                      <c15:dlblFieldTableCache>
                        <c:ptCount val="1"/>
                        <c:pt idx="0">
                          <c:v>2018Q2</c:v>
                        </c:pt>
                      </c15:dlblFieldTableCache>
                    </c15:dlblFTEntry>
                  </c15:dlblFieldTable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Sheet1!$D$17:$D$20</c:f>
              <c:numCache>
                <c:formatCode>General</c:formatCode>
                <c:ptCount val="4"/>
                <c:pt idx="0">
                  <c:v>52.34</c:v>
                </c:pt>
                <c:pt idx="1">
                  <c:v>44.18</c:v>
                </c:pt>
                <c:pt idx="2">
                  <c:v>54.32</c:v>
                </c:pt>
                <c:pt idx="3">
                  <c:v>53.6</c:v>
                </c:pt>
              </c:numCache>
            </c:numRef>
          </c:xVal>
          <c:yVal>
            <c:numRef>
              <c:f>Sheet1!$E$17:$E$20</c:f>
              <c:numCache>
                <c:formatCode>General</c:formatCode>
                <c:ptCount val="4"/>
                <c:pt idx="0">
                  <c:v>19.579999999999998</c:v>
                </c:pt>
                <c:pt idx="1">
                  <c:v>20.37</c:v>
                </c:pt>
                <c:pt idx="2">
                  <c:v>23.61</c:v>
                </c:pt>
                <c:pt idx="3">
                  <c:v>35.950000000000003</c:v>
                </c:pt>
              </c:numCache>
            </c:numRef>
          </c:yVal>
          <c:smooth val="0"/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Sheet1!$D$21:$D$22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Sheet1!$E$21:$E$22</c:f>
              <c:numCache>
                <c:formatCode>General</c:formatCode>
                <c:ptCount val="2"/>
                <c:pt idx="0">
                  <c:v>0</c:v>
                </c:pt>
                <c:pt idx="1">
                  <c:v>33.005478909498976</c:v>
                </c:pt>
              </c:numCache>
            </c:numRef>
          </c:yVal>
          <c:smooth val="0"/>
        </c:ser>
        <c:ser>
          <c:idx val="2"/>
          <c:order val="2"/>
          <c:spPr>
            <a:ln w="158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Sheet1!$D$23:$D$24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Sheet1!$E$23:$E$24</c:f>
              <c:numCache>
                <c:formatCode>General</c:formatCode>
                <c:ptCount val="2"/>
                <c:pt idx="0">
                  <c:v>8.2513697273747439</c:v>
                </c:pt>
                <c:pt idx="1">
                  <c:v>41.25684863687372</c:v>
                </c:pt>
              </c:numCache>
            </c:numRef>
          </c:yVal>
          <c:smooth val="0"/>
        </c:ser>
        <c:ser>
          <c:idx val="3"/>
          <c:order val="3"/>
          <c:spPr>
            <a:ln w="158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Sheet1!$D$25:$D$26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Sheet1!$E$25:$E$26</c:f>
              <c:numCache>
                <c:formatCode>General</c:formatCode>
                <c:ptCount val="2"/>
                <c:pt idx="0">
                  <c:v>-8.2513697273747439</c:v>
                </c:pt>
                <c:pt idx="1">
                  <c:v>24.754109182124232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7389032"/>
        <c:axId val="547385112"/>
      </c:scatterChart>
      <c:valAx>
        <c:axId val="547389032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PM</a:t>
                </a:r>
                <a:r>
                  <a:rPr lang="en-US" sz="1200" baseline="0"/>
                  <a:t> CEM Emissions (mg/m3)</a:t>
                </a:r>
                <a:endParaRPr lang="en-US" sz="12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85112"/>
        <c:crosses val="autoZero"/>
        <c:crossBetween val="midCat"/>
      </c:valAx>
      <c:valAx>
        <c:axId val="547385112"/>
        <c:scaling>
          <c:orientation val="minMax"/>
          <c:max val="60"/>
          <c:min val="-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MATS</a:t>
                </a:r>
                <a:r>
                  <a:rPr lang="en-US" sz="1100" baseline="0"/>
                  <a:t> RM5 Quarterly Result (mg/m3)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2.1636756994306016E-2"/>
              <c:y val="0.122998656742605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89032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Colstrip Unit 3&amp;4  MATS</a:t>
            </a:r>
            <a:r>
              <a:rPr lang="en-US" sz="1200" baseline="0"/>
              <a:t> TEST RESULTS AND PM CEMS PREDICTED RESULTS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40079926245619"/>
          <c:y val="0.16918028627234227"/>
          <c:w val="0.87255453911952596"/>
          <c:h val="0.56086688390078099"/>
        </c:manualLayout>
      </c:layout>
      <c:barChart>
        <c:barDir val="col"/>
        <c:grouping val="clustered"/>
        <c:varyColors val="0"/>
        <c:ser>
          <c:idx val="0"/>
          <c:order val="0"/>
          <c:tx>
            <c:v>U3 CEMS PREDICTED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1.782729700744717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Sheet1!$B$17:$B$20</c:f>
              <c:strCache>
                <c:ptCount val="4"/>
                <c:pt idx="0">
                  <c:v>2017Q3</c:v>
                </c:pt>
                <c:pt idx="1">
                  <c:v>2017Q4</c:v>
                </c:pt>
                <c:pt idx="2">
                  <c:v>2018Q1</c:v>
                </c:pt>
                <c:pt idx="3">
                  <c:v>2018Q2</c:v>
                </c:pt>
              </c:strCache>
            </c:strRef>
          </c:cat>
          <c:val>
            <c:numRef>
              <c:f>Sheet1!$F$17:$F$20</c:f>
              <c:numCache>
                <c:formatCode>0.000</c:formatCode>
                <c:ptCount val="4"/>
                <c:pt idx="0">
                  <c:v>17.275067661231766</c:v>
                </c:pt>
                <c:pt idx="1">
                  <c:v>14.581820582216649</c:v>
                </c:pt>
                <c:pt idx="2">
                  <c:v>17.928576143639845</c:v>
                </c:pt>
                <c:pt idx="3">
                  <c:v>17.690936695491452</c:v>
                </c:pt>
              </c:numCache>
            </c:numRef>
          </c:val>
        </c:ser>
        <c:ser>
          <c:idx val="1"/>
          <c:order val="1"/>
          <c:tx>
            <c:v>U3 MATS</c:v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/>
              <c:tx>
                <c:rich>
                  <a:bodyPr/>
                  <a:lstStyle/>
                  <a:p>
                    <a:fld id="{F5B66735-12BB-44B1-9DAC-7A396FAA87B8}" type="VALUE">
                      <a:rPr lang="en-US">
                        <a:solidFill>
                          <a:srgbClr val="FF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Sheet1!$B$17:$B$20</c:f>
              <c:strCache>
                <c:ptCount val="4"/>
                <c:pt idx="0">
                  <c:v>2017Q3</c:v>
                </c:pt>
                <c:pt idx="1">
                  <c:v>2017Q4</c:v>
                </c:pt>
                <c:pt idx="2">
                  <c:v>2018Q1</c:v>
                </c:pt>
                <c:pt idx="3">
                  <c:v>2018Q2</c:v>
                </c:pt>
              </c:strCache>
            </c:strRef>
          </c:cat>
          <c:val>
            <c:numRef>
              <c:f>Sheet1!$E$17:$E$20</c:f>
              <c:numCache>
                <c:formatCode>General</c:formatCode>
                <c:ptCount val="4"/>
                <c:pt idx="0">
                  <c:v>19.579999999999998</c:v>
                </c:pt>
                <c:pt idx="1">
                  <c:v>20.37</c:v>
                </c:pt>
                <c:pt idx="2">
                  <c:v>23.61</c:v>
                </c:pt>
                <c:pt idx="3">
                  <c:v>35.950000000000003</c:v>
                </c:pt>
              </c:numCache>
            </c:numRef>
          </c:val>
        </c:ser>
        <c:ser>
          <c:idx val="2"/>
          <c:order val="2"/>
          <c:tx>
            <c:v>U4 CEMS PREDICTED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1.782729700744717E-2"/>
                </c:manualLayout>
              </c:layout>
              <c:numFmt formatCode="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Sheet1!$F$27:$F$30</c:f>
              <c:numCache>
                <c:formatCode>0.000</c:formatCode>
                <c:ptCount val="4"/>
                <c:pt idx="0">
                  <c:v>24.210926005031087</c:v>
                </c:pt>
                <c:pt idx="1">
                  <c:v>24.025819925008307</c:v>
                </c:pt>
                <c:pt idx="2">
                  <c:v>27.784897242394038</c:v>
                </c:pt>
                <c:pt idx="3">
                  <c:v>18.334994541743797</c:v>
                </c:pt>
              </c:numCache>
            </c:numRef>
          </c:val>
        </c:ser>
        <c:ser>
          <c:idx val="3"/>
          <c:order val="3"/>
          <c:tx>
            <c:v>U4 MATS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rgbClr val="FF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2555881-CEA0-44DE-8798-EB5BB1437A12}" type="VALUE">
                      <a:rPr lang="en-US">
                        <a:solidFill>
                          <a:srgbClr val="FF0000"/>
                        </a:solidFill>
                      </a:rPr>
                      <a:pPr>
                        <a:defRPr b="1">
                          <a:solidFill>
                            <a:srgbClr val="FF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Sheet1!$E$27:$E$30</c:f>
              <c:numCache>
                <c:formatCode>General</c:formatCode>
                <c:ptCount val="4"/>
                <c:pt idx="0">
                  <c:v>22.18</c:v>
                </c:pt>
                <c:pt idx="1">
                  <c:v>20.27</c:v>
                </c:pt>
                <c:pt idx="2">
                  <c:v>28.81</c:v>
                </c:pt>
                <c:pt idx="3">
                  <c:v>44.43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7385896"/>
        <c:axId val="427675816"/>
      </c:barChart>
      <c:catAx>
        <c:axId val="54738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675816"/>
        <c:crosses val="autoZero"/>
        <c:auto val="1"/>
        <c:lblAlgn val="ctr"/>
        <c:lblOffset val="100"/>
        <c:noMultiLvlLbl val="0"/>
      </c:catAx>
      <c:valAx>
        <c:axId val="42767581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Quarterly Emissions (mg/m3)</a:t>
                </a:r>
              </a:p>
            </c:rich>
          </c:tx>
          <c:layout>
            <c:manualLayout>
              <c:xMode val="edge"/>
              <c:yMode val="edge"/>
              <c:x val="4.6252857523204467E-2"/>
              <c:y val="6.2216330739874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7385896"/>
        <c:crosses val="autoZero"/>
        <c:crossBetween val="between"/>
      </c:valAx>
      <c:spPr>
        <a:noFill/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1736331643573013"/>
          <c:y val="0.19546204049089169"/>
          <c:w val="0.58605901831213703"/>
          <c:h val="9.1320679851691872E-2"/>
        </c:manualLayout>
      </c:layout>
      <c:overlay val="0"/>
      <c:spPr>
        <a:solidFill>
          <a:schemeClr val="bg1"/>
        </a:solidFill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80962</xdr:colOff>
      <xdr:row>25</xdr:row>
      <xdr:rowOff>193279</xdr:rowOff>
    </xdr:from>
    <xdr:to>
      <xdr:col>18</xdr:col>
      <xdr:colOff>138114</xdr:colOff>
      <xdr:row>36</xdr:row>
      <xdr:rowOff>174229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84932</xdr:colOff>
      <xdr:row>15</xdr:row>
      <xdr:rowOff>24608</xdr:rowOff>
    </xdr:from>
    <xdr:to>
      <xdr:col>18</xdr:col>
      <xdr:colOff>142083</xdr:colOff>
      <xdr:row>25</xdr:row>
      <xdr:rowOff>194072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66675</xdr:colOff>
      <xdr:row>36</xdr:row>
      <xdr:rowOff>168672</xdr:rowOff>
    </xdr:from>
    <xdr:to>
      <xdr:col>18</xdr:col>
      <xdr:colOff>140892</xdr:colOff>
      <xdr:row>48</xdr:row>
      <xdr:rowOff>19844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</cdr:x>
      <cdr:y>0.84977</cdr:y>
    </cdr:from>
    <cdr:to>
      <cdr:x>0.97011</cdr:x>
      <cdr:y>0.95305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2515" y="1795860"/>
          <a:ext cx="6062266" cy="2182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Graphs</a:t>
          </a:r>
          <a:r>
            <a:rPr lang="en-US" sz="900" baseline="0"/>
            <a:t> Generated using data from 2018 Second Quarter MATS Filterable PM Test Report</a:t>
          </a:r>
          <a:endParaRPr lang="en-US" sz="900"/>
        </a:p>
      </cdr:txBody>
    </cdr:sp>
  </cdr:relSizeAnchor>
  <cdr:relSizeAnchor xmlns:cdr="http://schemas.openxmlformats.org/drawingml/2006/chartDrawing">
    <cdr:from>
      <cdr:x>0.76052</cdr:x>
      <cdr:y>0.29545</cdr:y>
    </cdr:from>
    <cdr:to>
      <cdr:x>0.80847</cdr:x>
      <cdr:y>0.47372</cdr:y>
    </cdr:to>
    <cdr:cxnSp macro="">
      <cdr:nvCxnSpPr>
        <cdr:cNvPr id="4" name="Straight Arrow Connector 3"/>
        <cdr:cNvCxnSpPr/>
      </cdr:nvCxnSpPr>
      <cdr:spPr>
        <a:xfrm xmlns:a="http://schemas.openxmlformats.org/drawingml/2006/main">
          <a:off x="5135958" y="631428"/>
          <a:ext cx="323850" cy="3810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0.78168</cdr:x>
      <cdr:y>0.29099</cdr:y>
    </cdr:from>
    <cdr:to>
      <cdr:x>0.83386</cdr:x>
      <cdr:y>0.31328</cdr:y>
    </cdr:to>
    <cdr:cxnSp macro="">
      <cdr:nvCxnSpPr>
        <cdr:cNvPr id="7" name="Straight Arrow Connector 6"/>
        <cdr:cNvCxnSpPr/>
      </cdr:nvCxnSpPr>
      <cdr:spPr>
        <a:xfrm xmlns:a="http://schemas.openxmlformats.org/drawingml/2006/main">
          <a:off x="5278833" y="621903"/>
          <a:ext cx="352425" cy="476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6:G36"/>
  <sheetViews>
    <sheetView tabSelected="1" topLeftCell="A19" zoomScaleNormal="100" workbookViewId="0">
      <selection activeCell="A8" sqref="A8"/>
    </sheetView>
  </sheetViews>
  <sheetFormatPr defaultRowHeight="15" x14ac:dyDescent="0.25"/>
  <cols>
    <col min="1" max="1" width="16.140625" customWidth="1"/>
    <col min="2" max="2" width="7.28515625" customWidth="1"/>
    <col min="3" max="3" width="10.7109375" bestFit="1" customWidth="1"/>
    <col min="6" max="7" width="10.5703125" customWidth="1"/>
  </cols>
  <sheetData>
    <row r="6" spans="1:7" x14ac:dyDescent="0.25">
      <c r="A6" t="s">
        <v>20</v>
      </c>
    </row>
    <row r="7" spans="1:7" x14ac:dyDescent="0.25">
      <c r="A7" s="12">
        <v>43852</v>
      </c>
    </row>
    <row r="9" spans="1:7" x14ac:dyDescent="0.25">
      <c r="A9" t="s">
        <v>18</v>
      </c>
    </row>
    <row r="13" spans="1:7" x14ac:dyDescent="0.25">
      <c r="F13" t="s">
        <v>19</v>
      </c>
    </row>
    <row r="14" spans="1:7" x14ac:dyDescent="0.25">
      <c r="D14" t="s">
        <v>0</v>
      </c>
      <c r="E14" t="s">
        <v>13</v>
      </c>
      <c r="F14" t="s">
        <v>0</v>
      </c>
      <c r="G14" t="s">
        <v>13</v>
      </c>
    </row>
    <row r="15" spans="1:7" x14ac:dyDescent="0.25">
      <c r="D15" t="s">
        <v>11</v>
      </c>
      <c r="E15" t="s">
        <v>11</v>
      </c>
      <c r="F15" t="s">
        <v>11</v>
      </c>
      <c r="G15" t="s">
        <v>12</v>
      </c>
    </row>
    <row r="16" spans="1:7" ht="15.75" thickBot="1" x14ac:dyDescent="0.3">
      <c r="A16" s="3"/>
      <c r="B16" s="3"/>
      <c r="C16" s="3"/>
      <c r="D16" s="5" t="s">
        <v>3</v>
      </c>
      <c r="E16" s="5" t="s">
        <v>4</v>
      </c>
      <c r="F16" s="5" t="s">
        <v>3</v>
      </c>
      <c r="G16" s="5" t="s">
        <v>4</v>
      </c>
    </row>
    <row r="17" spans="1:7" x14ac:dyDescent="0.25">
      <c r="A17" t="s">
        <v>2</v>
      </c>
      <c r="B17" t="s">
        <v>7</v>
      </c>
      <c r="C17" s="8">
        <v>42941</v>
      </c>
      <c r="D17" s="10">
        <v>52.34</v>
      </c>
      <c r="E17" s="10">
        <v>19.579999999999998</v>
      </c>
      <c r="F17" s="1">
        <f>D17/$C$22</f>
        <v>17.275067661231766</v>
      </c>
      <c r="G17" s="10">
        <v>2.1999999999999999E-2</v>
      </c>
    </row>
    <row r="18" spans="1:7" x14ac:dyDescent="0.25">
      <c r="A18" t="s">
        <v>2</v>
      </c>
      <c r="B18" t="s">
        <v>8</v>
      </c>
      <c r="C18" s="8">
        <v>43032</v>
      </c>
      <c r="D18" s="10">
        <v>44.18</v>
      </c>
      <c r="E18" s="10">
        <v>20.37</v>
      </c>
      <c r="F18" s="1">
        <f t="shared" ref="F18:F20" si="0">D18/$C$22</f>
        <v>14.581820582216649</v>
      </c>
      <c r="G18" s="10">
        <v>2.3E-2</v>
      </c>
    </row>
    <row r="19" spans="1:7" x14ac:dyDescent="0.25">
      <c r="A19" t="s">
        <v>2</v>
      </c>
      <c r="B19" t="s">
        <v>9</v>
      </c>
      <c r="C19" s="8">
        <v>43138</v>
      </c>
      <c r="D19" s="10">
        <v>54.32</v>
      </c>
      <c r="E19" s="10">
        <v>23.61</v>
      </c>
      <c r="F19" s="1">
        <f t="shared" si="0"/>
        <v>17.928576143639845</v>
      </c>
      <c r="G19" s="10">
        <v>2.7E-2</v>
      </c>
    </row>
    <row r="20" spans="1:7" x14ac:dyDescent="0.25">
      <c r="A20" s="2" t="s">
        <v>2</v>
      </c>
      <c r="B20" s="2" t="s">
        <v>10</v>
      </c>
      <c r="C20" s="9">
        <v>43272</v>
      </c>
      <c r="D20" s="11">
        <v>53.6</v>
      </c>
      <c r="E20" s="11">
        <v>35.950000000000003</v>
      </c>
      <c r="F20" s="4">
        <f t="shared" si="0"/>
        <v>17.690936695491452</v>
      </c>
      <c r="G20" s="11">
        <v>4.2999999999999997E-2</v>
      </c>
    </row>
    <row r="21" spans="1:7" x14ac:dyDescent="0.25">
      <c r="A21" t="s">
        <v>15</v>
      </c>
      <c r="D21">
        <v>0</v>
      </c>
      <c r="E21">
        <v>0</v>
      </c>
    </row>
    <row r="22" spans="1:7" x14ac:dyDescent="0.25">
      <c r="A22" t="s">
        <v>15</v>
      </c>
      <c r="C22" s="7">
        <v>3.0297999999999998</v>
      </c>
      <c r="D22">
        <v>100</v>
      </c>
      <c r="E22">
        <f>D22/C22</f>
        <v>33.005478909498976</v>
      </c>
    </row>
    <row r="23" spans="1:7" x14ac:dyDescent="0.25">
      <c r="A23" t="s">
        <v>16</v>
      </c>
      <c r="D23">
        <v>0</v>
      </c>
      <c r="E23">
        <f>E21+E24-E22</f>
        <v>8.2513697273747439</v>
      </c>
    </row>
    <row r="24" spans="1:7" x14ac:dyDescent="0.25">
      <c r="A24" t="s">
        <v>16</v>
      </c>
      <c r="C24">
        <v>0.25</v>
      </c>
      <c r="D24">
        <v>100</v>
      </c>
      <c r="E24">
        <f>(1+C24)*E22</f>
        <v>41.25684863687372</v>
      </c>
    </row>
    <row r="25" spans="1:7" x14ac:dyDescent="0.25">
      <c r="A25" t="s">
        <v>17</v>
      </c>
      <c r="D25">
        <v>0</v>
      </c>
      <c r="E25">
        <f>-E23</f>
        <v>-8.2513697273747439</v>
      </c>
    </row>
    <row r="26" spans="1:7" ht="15.75" thickBot="1" x14ac:dyDescent="0.3">
      <c r="A26" s="3" t="s">
        <v>17</v>
      </c>
      <c r="B26" s="3"/>
      <c r="C26" s="3">
        <v>-0.25</v>
      </c>
      <c r="D26" s="3">
        <v>100</v>
      </c>
      <c r="E26" s="3">
        <f>(1+C26)*E22</f>
        <v>24.754109182124232</v>
      </c>
      <c r="F26" s="3"/>
      <c r="G26" s="3"/>
    </row>
    <row r="27" spans="1:7" x14ac:dyDescent="0.25">
      <c r="A27" t="s">
        <v>1</v>
      </c>
      <c r="B27" t="s">
        <v>7</v>
      </c>
      <c r="C27" s="8">
        <v>42943</v>
      </c>
      <c r="D27" s="10">
        <v>51.01</v>
      </c>
      <c r="E27" s="10">
        <v>22.18</v>
      </c>
      <c r="F27" s="1">
        <f>D27/$C$32</f>
        <v>24.210926005031087</v>
      </c>
      <c r="G27" s="10">
        <v>2.5999999999999999E-2</v>
      </c>
    </row>
    <row r="28" spans="1:7" x14ac:dyDescent="0.25">
      <c r="A28" t="s">
        <v>1</v>
      </c>
      <c r="B28" t="s">
        <v>8</v>
      </c>
      <c r="C28" s="8">
        <v>43039</v>
      </c>
      <c r="D28" s="10">
        <v>50.62</v>
      </c>
      <c r="E28" s="10">
        <v>20.27</v>
      </c>
      <c r="F28" s="1">
        <f t="shared" ref="F28:F30" si="1">D28/$C$32</f>
        <v>24.025819925008307</v>
      </c>
      <c r="G28" s="10">
        <v>2.1999999999999999E-2</v>
      </c>
    </row>
    <row r="29" spans="1:7" x14ac:dyDescent="0.25">
      <c r="A29" t="s">
        <v>1</v>
      </c>
      <c r="B29" t="s">
        <v>9</v>
      </c>
      <c r="C29" s="8">
        <v>43145</v>
      </c>
      <c r="D29" s="10">
        <v>58.54</v>
      </c>
      <c r="E29" s="10">
        <v>28.81</v>
      </c>
      <c r="F29" s="1">
        <f t="shared" si="1"/>
        <v>27.784897242394038</v>
      </c>
      <c r="G29" s="10">
        <v>3.4000000000000002E-2</v>
      </c>
    </row>
    <row r="30" spans="1:7" x14ac:dyDescent="0.25">
      <c r="A30" s="2" t="s">
        <v>1</v>
      </c>
      <c r="B30" s="2" t="s">
        <v>10</v>
      </c>
      <c r="C30" s="9">
        <v>43277</v>
      </c>
      <c r="D30" s="11">
        <v>38.630000000000003</v>
      </c>
      <c r="E30" s="11">
        <v>44.43</v>
      </c>
      <c r="F30" s="4">
        <f t="shared" si="1"/>
        <v>18.334994541743797</v>
      </c>
      <c r="G30" s="11">
        <v>5.0999999999999997E-2</v>
      </c>
    </row>
    <row r="31" spans="1:7" x14ac:dyDescent="0.25">
      <c r="A31" t="s">
        <v>14</v>
      </c>
      <c r="D31">
        <v>0</v>
      </c>
      <c r="E31">
        <v>0</v>
      </c>
    </row>
    <row r="32" spans="1:7" x14ac:dyDescent="0.25">
      <c r="A32" t="s">
        <v>14</v>
      </c>
      <c r="C32" s="7">
        <v>2.1069</v>
      </c>
      <c r="D32">
        <v>100</v>
      </c>
      <c r="E32">
        <f>D32/C32</f>
        <v>47.463097441739045</v>
      </c>
    </row>
    <row r="33" spans="1:5" x14ac:dyDescent="0.25">
      <c r="A33" t="s">
        <v>5</v>
      </c>
      <c r="D33">
        <v>0</v>
      </c>
      <c r="E33">
        <f>E31+E34-E32</f>
        <v>11.865774360434763</v>
      </c>
    </row>
    <row r="34" spans="1:5" x14ac:dyDescent="0.25">
      <c r="A34" t="s">
        <v>5</v>
      </c>
      <c r="C34" s="6">
        <v>0.25</v>
      </c>
      <c r="D34">
        <v>100</v>
      </c>
      <c r="E34">
        <f>(1+C34)*E32</f>
        <v>59.328871802173808</v>
      </c>
    </row>
    <row r="35" spans="1:5" x14ac:dyDescent="0.25">
      <c r="A35" t="s">
        <v>6</v>
      </c>
      <c r="D35">
        <v>0</v>
      </c>
      <c r="E35">
        <f>-E33</f>
        <v>-11.865774360434763</v>
      </c>
    </row>
    <row r="36" spans="1:5" x14ac:dyDescent="0.25">
      <c r="A36" t="s">
        <v>6</v>
      </c>
      <c r="C36" s="6">
        <v>-0.25</v>
      </c>
      <c r="D36">
        <v>100</v>
      </c>
      <c r="E36">
        <f>(1+C36)*E32</f>
        <v>35.597323081304282</v>
      </c>
    </row>
  </sheetData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2362B7DF54949B73F5FF5A0815C7E" ma:contentTypeVersion="48" ma:contentTypeDescription="" ma:contentTypeScope="" ma:versionID="897423072e251c2a8470850cf2d2290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2019-10-24T07:00:00+00:00</OpenedDate>
    <SignificantOrder xmlns="dc463f71-b30c-4ab2-9473-d307f9d35888">false</SignificantOrder>
    <Date1 xmlns="dc463f71-b30c-4ab2-9473-d307f9d35888">2020-01-23T08:00:00+00:00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Corporation;Puget Sound Energy;Pacific Power &amp; Light Company</CaseCompanyNames>
    <Nickname xmlns="http://schemas.microsoft.com/sharepoint/v3" xsi:nil="true"/>
    <DocketNumber xmlns="dc463f71-b30c-4ab2-9473-d307f9d35888">190882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C3218F6-1A10-40EF-BC7F-68DEDF148CEE}"/>
</file>

<file path=customXml/itemProps2.xml><?xml version="1.0" encoding="utf-8"?>
<ds:datastoreItem xmlns:ds="http://schemas.openxmlformats.org/officeDocument/2006/customXml" ds:itemID="{443BC57A-329C-4467-B67B-3B18CC206483}"/>
</file>

<file path=customXml/itemProps3.xml><?xml version="1.0" encoding="utf-8"?>
<ds:datastoreItem xmlns:ds="http://schemas.openxmlformats.org/officeDocument/2006/customXml" ds:itemID="{79D88C69-9842-409A-AA18-3F04E076B45F}"/>
</file>

<file path=customXml/itemProps4.xml><?xml version="1.0" encoding="utf-8"?>
<ds:datastoreItem xmlns:ds="http://schemas.openxmlformats.org/officeDocument/2006/customXml" ds:itemID="{60C60A29-BC1D-4012-9882-B8231F15AA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Dempsey, Tom C</dc:creator>
  <cp:lastModifiedBy>Dempsey, Tom C</cp:lastModifiedBy>
  <dcterms:created xsi:type="dcterms:W3CDTF">2020-01-21T15:27:11Z</dcterms:created>
  <dcterms:modified xsi:type="dcterms:W3CDTF">2020-01-22T18:44:45Z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0x0101006E56B4D1795A2E4DB2F0B01679ED314A007592362B7DF54949B73F5FF5A0815C7E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