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<sst xmlns="http://schemas.openxmlformats.org/spreadsheetml/2006/main" count="30" uniqueCount="25">
  <si>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Heirborne Investments</t>
  </si>
  <si>
    <t>Loan Fees</t>
  </si>
  <si>
    <t>Lender/Loan #</t>
  </si>
  <si>
    <t>Term</t>
  </si>
  <si>
    <t>Date</t>
  </si>
  <si>
    <t>Cost</t>
  </si>
  <si>
    <t>Amort</t>
  </si>
  <si>
    <t>Current</t>
  </si>
  <si>
    <t>Acct #</t>
  </si>
  <si>
    <t>Bond Loan Fees</t>
  </si>
  <si>
    <t>12/06</t>
  </si>
  <si>
    <t>Bond Reissue Fees</t>
  </si>
  <si>
    <t>09/09</t>
  </si>
  <si>
    <t>240 months</t>
  </si>
  <si>
    <t>208 months</t>
  </si>
  <si>
    <t>TB</t>
  </si>
  <si>
    <t>11/09</t>
  </si>
  <si>
    <t>206 months</t>
  </si>
  <si>
    <t>Loan Consolidation Fees</t>
  </si>
  <si>
    <t>11/10</t>
  </si>
  <si>
    <t>Term Line Extension Fee</t>
  </si>
  <si>
    <t>03/18</t>
  </si>
  <si>
    <t>Letter of Credit Renewal Fee</t>
  </si>
  <si>
    <t>Bond</t>
  </si>
  <si>
    <t>Term Loans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</si>
</sst>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8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left"/>
    </xf>
    <xf numFmtId="16" fontId="0" fillId="0" borderId="0" xfId="0" applyNumberFormat="1" applyAlignment="1" quotePrefix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43" fontId="0" fillId="0" borderId="11" xfId="0" applyNumberFormat="1" applyBorder="1" applyAlignment="1">
      <alignment horizontal="center"/>
    </xf>
    <xf numFmtId="43" fontId="3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 quotePrefix="1">
      <alignment horizontal="center"/>
    </xf>
    <xf numFmtId="4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Layout" workbookViewId="0" topLeftCell="A1">
      <selection activeCell="J7" sqref="J7"/>
    </sheetView>
  </sheetViews>
  <sheetFormatPr defaultColWidth="9.00390625" defaultRowHeight="15.75"/>
  <cols>
    <col min="1" max="1" width="21.50390625" style="0" customWidth="1"/>
    <col min="2" max="2" width="10.125" style="2" customWidth="1"/>
    <col min="3" max="3" width="9.00390625" style="2" customWidth="1"/>
    <col min="4" max="5" width="11.875" style="2" customWidth="1"/>
    <col min="6" max="7" width="9.00390625" style="2" customWidth="1"/>
    <col min="8" max="8" width="10.125" style="0" bestFit="1" customWidth="1"/>
  </cols>
  <sheetData>
    <row r="1" ht="22.5">
      <c r="A1" s="1" t="s">
        <v>0</v>
      </c>
    </row>
    <row r="2" ht="5.25" customHeight="1"/>
    <row r="3" ht="15.75">
      <c r="A3" t="s">
        <v>1</v>
      </c>
    </row>
    <row r="4" ht="6.75" customHeight="1"/>
    <row r="5" ht="15.75">
      <c r="A5" s="5">
        <v>42004</v>
      </c>
    </row>
    <row r="6" ht="15.75">
      <c r="E6" s="2" t="s">
        <v>7</v>
      </c>
    </row>
    <row r="7" spans="1:6" ht="16.5" thickBot="1">
      <c r="A7" s="4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8</v>
      </c>
    </row>
    <row r="8" spans="4:8" ht="15.75">
      <c r="D8" s="7"/>
      <c r="E8" s="7"/>
      <c r="H8" t="s">
        <v>23</v>
      </c>
    </row>
    <row r="9" spans="1:8" ht="15.75">
      <c r="A9" t="s">
        <v>9</v>
      </c>
      <c r="B9" s="2" t="s">
        <v>13</v>
      </c>
      <c r="C9" s="6" t="s">
        <v>10</v>
      </c>
      <c r="D9" s="7">
        <v>421103.5</v>
      </c>
      <c r="E9" s="7">
        <f>D9/20</f>
        <v>21055.175</v>
      </c>
      <c r="H9" s="17">
        <f>+E9+E11+E13+E19</f>
        <v>28360.81353622106</v>
      </c>
    </row>
    <row r="10" spans="4:5" ht="15.75">
      <c r="D10" s="7"/>
      <c r="E10" s="7"/>
    </row>
    <row r="11" spans="1:5" ht="15.75">
      <c r="A11" t="s">
        <v>11</v>
      </c>
      <c r="B11" s="2" t="s">
        <v>14</v>
      </c>
      <c r="C11" s="8" t="s">
        <v>12</v>
      </c>
      <c r="D11" s="7">
        <v>35000</v>
      </c>
      <c r="E11" s="7">
        <f>(D11/208)*12</f>
        <v>2019.2307692307693</v>
      </c>
    </row>
    <row r="12" spans="3:8" ht="15.75">
      <c r="C12" s="8"/>
      <c r="D12" s="7"/>
      <c r="E12" s="7"/>
      <c r="H12" t="s">
        <v>24</v>
      </c>
    </row>
    <row r="13" spans="1:8" ht="15.75">
      <c r="A13" t="s">
        <v>11</v>
      </c>
      <c r="B13" s="2" t="s">
        <v>17</v>
      </c>
      <c r="C13" s="6" t="s">
        <v>16</v>
      </c>
      <c r="D13" s="7">
        <v>39250</v>
      </c>
      <c r="E13" s="7">
        <f>(D13/206)*12</f>
        <v>2286.4077669902913</v>
      </c>
      <c r="H13" s="17">
        <f>+E15+E17+E21</f>
        <v>12113.369999999999</v>
      </c>
    </row>
    <row r="14" spans="3:5" ht="15.75">
      <c r="C14" s="6"/>
      <c r="D14" s="7"/>
      <c r="E14" s="7"/>
    </row>
    <row r="15" spans="1:5" ht="15.75">
      <c r="A15" t="s">
        <v>18</v>
      </c>
      <c r="B15" s="2">
        <v>60</v>
      </c>
      <c r="C15" s="6" t="s">
        <v>19</v>
      </c>
      <c r="D15" s="7">
        <v>13972.45</v>
      </c>
      <c r="E15" s="7">
        <f>(D15/60)*12</f>
        <v>2794.49</v>
      </c>
    </row>
    <row r="16" spans="3:8" ht="15.75">
      <c r="C16" s="6"/>
      <c r="D16" s="7"/>
      <c r="E16" s="7"/>
      <c r="H16" s="17">
        <f>+H9+H13</f>
        <v>40474.183536221055</v>
      </c>
    </row>
    <row r="17" spans="1:5" ht="15.75">
      <c r="A17" t="s">
        <v>18</v>
      </c>
      <c r="B17" s="2">
        <v>60</v>
      </c>
      <c r="C17" s="14" t="s">
        <v>19</v>
      </c>
      <c r="D17" s="7">
        <v>12094.4</v>
      </c>
      <c r="E17" s="7">
        <f>(D17/60)*12</f>
        <v>2418.88</v>
      </c>
    </row>
    <row r="18" spans="3:5" ht="15.75">
      <c r="C18" s="14"/>
      <c r="D18" s="7"/>
      <c r="E18" s="7"/>
    </row>
    <row r="19" spans="1:7" s="12" customFormat="1" ht="15.75">
      <c r="A19" s="12" t="s">
        <v>22</v>
      </c>
      <c r="B19" s="13">
        <v>60</v>
      </c>
      <c r="C19" s="14" t="s">
        <v>21</v>
      </c>
      <c r="D19" s="15">
        <v>15000</v>
      </c>
      <c r="E19" s="15">
        <f>(D19/B19)*12</f>
        <v>3000</v>
      </c>
      <c r="F19" s="13"/>
      <c r="G19" s="16"/>
    </row>
    <row r="20" spans="3:7" ht="15.75">
      <c r="C20" s="14"/>
      <c r="D20" s="7"/>
      <c r="E20" s="7"/>
      <c r="G20" s="11"/>
    </row>
    <row r="21" spans="1:7" ht="15.75">
      <c r="A21" t="s">
        <v>20</v>
      </c>
      <c r="B21" s="2">
        <v>60</v>
      </c>
      <c r="C21" s="14" t="s">
        <v>21</v>
      </c>
      <c r="D21" s="7">
        <v>34500</v>
      </c>
      <c r="E21" s="7">
        <f>(D21/B21)*12</f>
        <v>6900</v>
      </c>
      <c r="G21" s="11"/>
    </row>
    <row r="22" spans="3:5" ht="15.75">
      <c r="C22" s="13"/>
      <c r="D22" s="7"/>
      <c r="E22" s="7"/>
    </row>
    <row r="23" spans="3:6" ht="16.5" thickBot="1">
      <c r="C23" s="13"/>
      <c r="D23" s="9">
        <f>SUM(D9:D22)</f>
        <v>570920.3500000001</v>
      </c>
      <c r="E23" s="9">
        <f>SUM(E9:E22)</f>
        <v>40474.183536221055</v>
      </c>
      <c r="F23" s="8"/>
    </row>
    <row r="24" spans="4:5" ht="15.75">
      <c r="D24" s="10" t="s">
        <v>15</v>
      </c>
      <c r="E24" s="10" t="s">
        <v>15</v>
      </c>
    </row>
    <row r="25" spans="4:5" ht="15.75">
      <c r="D25" s="7"/>
      <c r="E25" s="7"/>
    </row>
    <row r="26" spans="4:5" ht="15.75">
      <c r="D26" s="7"/>
      <c r="E26" s="7"/>
    </row>
    <row r="27" spans="4:5" ht="15.75">
      <c r="D27" s="7"/>
      <c r="E27" s="7"/>
    </row>
    <row r="28" spans="4:5" ht="15.75">
      <c r="D28" s="7"/>
      <c r="E28" s="7"/>
    </row>
    <row r="29" spans="4:5" ht="15.75">
      <c r="D29" s="7"/>
      <c r="E29" s="7"/>
    </row>
    <row r="30" spans="4:5" ht="15.75">
      <c r="D30" s="7"/>
      <c r="E30" s="7"/>
    </row>
    <row r="31" spans="4:5" ht="15.75">
      <c r="D31" s="7"/>
      <c r="E31" s="7"/>
    </row>
    <row r="32" spans="4:5" ht="15.75">
      <c r="D32" s="7"/>
      <c r="E32" s="7"/>
    </row>
    <row r="33" spans="4:5" ht="15.75">
      <c r="D33" s="7"/>
      <c r="E33" s="7"/>
    </row>
    <row r="34" spans="4:5" ht="15.75">
      <c r="D34" s="7"/>
      <c r="E34" s="7"/>
    </row>
    <row r="35" spans="4:5" ht="15.75">
      <c r="D35" s="7"/>
      <c r="E35" s="7"/>
    </row>
    <row r="36" spans="4:5" ht="15.75">
      <c r="D36" s="7"/>
      <c r="E36" s="7"/>
    </row>
    <row r="37" spans="4:5" ht="15.75">
      <c r="D37" s="7"/>
      <c r="E37" s="7"/>
    </row>
    <row r="38" spans="4:5" ht="15.75">
      <c r="D38" s="7"/>
      <c r="E38" s="7"/>
    </row>
    <row r="39" spans="4:5" ht="15.75">
      <c r="D39" s="7"/>
      <c r="E39" s="7"/>
    </row>
    <row r="40" spans="4:5" ht="15.75">
      <c r="D40" s="7"/>
      <c r="E40" s="7"/>
    </row>
    <row r="41" spans="4:5" ht="15.75">
      <c r="D41" s="7"/>
      <c r="E41" s="7"/>
    </row>
    <row r="42" spans="4:5" ht="15.75">
      <c r="D42" s="7"/>
      <c r="E42" s="7"/>
    </row>
    <row r="43" spans="4:5" ht="15.75">
      <c r="D43" s="7"/>
      <c r="E43" s="7"/>
    </row>
    <row r="44" spans="4:5" ht="15.75">
      <c r="D44" s="7"/>
      <c r="E44" s="7"/>
    </row>
    <row r="45" spans="4:5" ht="15.75">
      <c r="D45" s="7"/>
      <c r="E45" s="7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  <headerFooter>
    <oddHeader>&amp;L&amp;10***The Amortized Loan Fee Calculation Exhibit is a work paper of Waste Control, Inc. provided to Staff on August 27, 2014.&amp;RATTACHMENT H&amp;11
Docket TG-140560
&amp;P of &amp;N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Spencer</dc:creator>
  <cp:keywords/>
  <dc:description/>
  <cp:lastModifiedBy>Shearer, Brett (UTC)</cp:lastModifiedBy>
  <cp:lastPrinted>2014-10-11T00:16:48Z</cp:lastPrinted>
  <dcterms:created xsi:type="dcterms:W3CDTF">2010-03-13T18:12:33Z</dcterms:created>
  <dcterms:modified xsi:type="dcterms:W3CDTF">2014-10-13T20:02:53Z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Heirborne Investments, LLC</vt:lpwstr>
  </property>
  <property fmtid="{D5CDD505-2E9C-101B-9397-08002B2CF9AE}" pid="4" name="PPC_Template_Engagement_Date">
    <vt:lpwstr>12/31/2013</vt:lpwstr>
  </property>
  <property fmtid="{D5CDD505-2E9C-101B-9397-08002B2CF9AE}" pid="5" name="IsHighlyConfidential">
    <vt:lpwstr>0</vt:lpwstr>
  </property>
  <property fmtid="{D5CDD505-2E9C-101B-9397-08002B2CF9AE}" pid="6" name="IsConfidential">
    <vt:lpwstr>0</vt:lpwstr>
  </property>
  <property fmtid="{D5CDD505-2E9C-101B-9397-08002B2CF9AE}" pid="7" name="_docset_NoMedatataSyncRequired">
    <vt:lpwstr>False</vt:lpwstr>
  </property>
  <property fmtid="{D5CDD505-2E9C-101B-9397-08002B2CF9AE}" pid="8" name="DocumentSetType">
    <vt:lpwstr>Stipulation</vt:lpwstr>
  </property>
  <property fmtid="{D5CDD505-2E9C-101B-9397-08002B2CF9AE}" pid="9" name="DocketNumber">
    <vt:lpwstr>140560</vt:lpwstr>
  </property>
  <property fmtid="{D5CDD505-2E9C-101B-9397-08002B2CF9AE}" pid="10" name="Date1">
    <vt:lpwstr>2014-10-14T16:44:57Z</vt:lpwstr>
  </property>
  <property fmtid="{D5CDD505-2E9C-101B-9397-08002B2CF9AE}" pid="11" name="CaseType">
    <vt:lpwstr>Tariff Revision</vt:lpwstr>
  </property>
  <property fmtid="{D5CDD505-2E9C-101B-9397-08002B2CF9AE}" pid="12" name="OpenedDate">
    <vt:lpwstr>2014-04-03T00:00:00Z</vt:lpwstr>
  </property>
  <property fmtid="{D5CDD505-2E9C-101B-9397-08002B2CF9AE}" pid="13" name="Prefix">
    <vt:lpwstr>TG</vt:lpwstr>
  </property>
  <property fmtid="{D5CDD505-2E9C-101B-9397-08002B2CF9AE}" pid="14" name="CaseCompanyNames">
    <vt:lpwstr>WASTE CONTROL, INC.</vt:lpwstr>
  </property>
  <property fmtid="{D5CDD505-2E9C-101B-9397-08002B2CF9AE}" pid="15" name="IndustryCode">
    <vt:lpwstr>227</vt:lpwstr>
  </property>
  <property fmtid="{D5CDD505-2E9C-101B-9397-08002B2CF9AE}" pid="16" name="CaseStatus">
    <vt:lpwstr>Closed</vt:lpwstr>
  </property>
  <property fmtid="{D5CDD505-2E9C-101B-9397-08002B2CF9AE}" pid="17" name="Nickname">
    <vt:lpwstr/>
  </property>
  <property fmtid="{D5CDD505-2E9C-101B-9397-08002B2CF9AE}" pid="18" name="Process">
    <vt:lpwstr/>
  </property>
  <property fmtid="{D5CDD505-2E9C-101B-9397-08002B2CF9AE}" pid="19" name="Visibility">
    <vt:lpwstr/>
  </property>
  <property fmtid="{D5CDD505-2E9C-101B-9397-08002B2CF9AE}" pid="20" name="DocumentGroup">
    <vt:lpwstr/>
  </property>
</Properties>
</file>