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Jody Reid</author>
  </authors>
  <commentList>
    <comment ref="D4" authorId="0">
      <text>
        <r>
          <rPr>
            <sz val="8"/>
            <rFont val="Tahoma"/>
            <family val="2"/>
          </rPr>
          <t xml:space="preserve">Customer Count Today x 12 months x Base Pass Back Rate
</t>
        </r>
      </text>
    </comment>
    <comment ref="D6" authorId="0">
      <text>
        <r>
          <rPr>
            <sz val="8"/>
            <rFont val="Tahoma"/>
            <family val="2"/>
          </rPr>
          <t xml:space="preserve">Customer MF Yards today x 12 months x Base Pass Back Rate
</t>
        </r>
      </text>
    </comment>
  </commentList>
</comments>
</file>

<file path=xl/sharedStrings.xml><?xml version="1.0" encoding="utf-8"?>
<sst xmlns="http://schemas.openxmlformats.org/spreadsheetml/2006/main" count="19" uniqueCount="19">
  <si>
    <t>Revenue Retained</t>
  </si>
  <si>
    <t>50% Retained</t>
  </si>
  <si>
    <t>50% Passed Back</t>
  </si>
  <si>
    <t>Total</t>
  </si>
  <si>
    <t>Single-Family Value (Estimated)</t>
  </si>
  <si>
    <t>Multi-Family Value (Estimated)</t>
  </si>
  <si>
    <t>Total Revenue Retained</t>
  </si>
  <si>
    <t>Program Costs</t>
  </si>
  <si>
    <t>Staffing Costs</t>
  </si>
  <si>
    <t>Fully Loaded Hourly Rate</t>
  </si>
  <si>
    <t>Estimated Staff Hours</t>
  </si>
  <si>
    <t>TOTAL</t>
  </si>
  <si>
    <t>Plan Meeting &amp; Evaluation</t>
  </si>
  <si>
    <t>Activity Costs</t>
  </si>
  <si>
    <t>Recycling Measurement Protocol</t>
  </si>
  <si>
    <t>Recycling Measurement Development Plan</t>
  </si>
  <si>
    <t>Co-mingled Recycling Assessment and Response</t>
  </si>
  <si>
    <t>Continuing Community Outreach</t>
  </si>
  <si>
    <t>Continuing Data Collection and Evaluation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</si>
</sst>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* #,##0.0_);_(* \(#,##0.0\);_(* &quot;-&quot;?_);_(@_)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20" borderId="10" xfId="0" applyFont="1" applyFill="1" applyBorder="1" applyAlignment="1">
      <alignment/>
    </xf>
    <xf numFmtId="164" fontId="0" fillId="20" borderId="11" xfId="0" applyNumberFormat="1" applyFont="1" applyFill="1" applyBorder="1" applyAlignment="1">
      <alignment/>
    </xf>
    <xf numFmtId="0" fontId="0" fillId="20" borderId="11" xfId="0" applyFont="1" applyFill="1" applyBorder="1" applyAlignment="1">
      <alignment/>
    </xf>
    <xf numFmtId="164" fontId="0" fillId="20" borderId="12" xfId="44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44" applyNumberFormat="1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44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44" applyNumberFormat="1" applyFont="1" applyFill="1" applyBorder="1" applyAlignment="1">
      <alignment horizontal="center"/>
    </xf>
    <xf numFmtId="164" fontId="0" fillId="22" borderId="0" xfId="0" applyNumberFormat="1" applyFont="1" applyFill="1" applyAlignment="1">
      <alignment/>
    </xf>
    <xf numFmtId="164" fontId="0" fillId="0" borderId="0" xfId="44" applyNumberFormat="1" applyFont="1" applyFill="1" applyBorder="1" applyAlignment="1">
      <alignment/>
    </xf>
    <xf numFmtId="164" fontId="0" fillId="0" borderId="0" xfId="44" applyNumberFormat="1" applyFont="1" applyBorder="1" applyAlignment="1">
      <alignment/>
    </xf>
    <xf numFmtId="0" fontId="2" fillId="0" borderId="0" xfId="0" applyFont="1" applyAlignment="1">
      <alignment horizontal="left"/>
    </xf>
    <xf numFmtId="164" fontId="2" fillId="0" borderId="13" xfId="44" applyNumberFormat="1" applyFont="1" applyBorder="1" applyAlignment="1">
      <alignment/>
    </xf>
    <xf numFmtId="164" fontId="2" fillId="0" borderId="0" xfId="44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4" xfId="44" applyNumberFormat="1" applyFont="1" applyBorder="1" applyAlignment="1">
      <alignment/>
    </xf>
    <xf numFmtId="0" fontId="2" fillId="0" borderId="0" xfId="0" applyFont="1" applyAlignment="1">
      <alignment vertical="center"/>
    </xf>
    <xf numFmtId="44" fontId="0" fillId="0" borderId="0" xfId="44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164" fontId="0" fillId="0" borderId="0" xfId="44" applyNumberFormat="1" applyFont="1" applyAlignment="1">
      <alignment vertical="center"/>
    </xf>
    <xf numFmtId="44" fontId="0" fillId="0" borderId="0" xfId="44" applyFont="1" applyAlignment="1">
      <alignment vertical="center" wrapText="1"/>
    </xf>
    <xf numFmtId="165" fontId="0" fillId="0" borderId="0" xfId="42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6" xfId="44" applyNumberFormat="1" applyFont="1" applyBorder="1" applyAlignment="1">
      <alignment vertical="center"/>
    </xf>
    <xf numFmtId="166" fontId="0" fillId="0" borderId="0" xfId="59" applyNumberFormat="1" applyFont="1" applyAlignment="1">
      <alignment vertical="center"/>
    </xf>
    <xf numFmtId="167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59" applyNumberFormat="1" applyFont="1" applyAlignment="1">
      <alignment/>
    </xf>
    <xf numFmtId="0" fontId="0" fillId="0" borderId="0" xfId="0" applyFont="1" applyAlignment="1">
      <alignment horizontal="left" vertical="center" inden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tabSelected="1" zoomScalePageLayoutView="0" workbookViewId="0" topLeftCell="A1">
      <selection activeCell="J7" sqref="J7"/>
    </sheetView>
  </sheetViews>
  <sheetFormatPr defaultColWidth="9.140625" defaultRowHeight="12.75"/>
  <cols>
    <col min="1" max="1" width="45.28125" style="0" bestFit="1" customWidth="1"/>
    <col min="2" max="2" width="22.7109375" style="0" customWidth="1"/>
    <col min="3" max="3" width="3.7109375" style="0" customWidth="1"/>
    <col min="4" max="4" width="22.7109375" style="0" customWidth="1"/>
    <col min="5" max="5" width="3.7109375" style="0" customWidth="1"/>
    <col min="6" max="6" width="19.421875" style="0" bestFit="1" customWidth="1"/>
    <col min="7" max="7" width="9.8515625" style="0" bestFit="1" customWidth="1"/>
  </cols>
  <sheetData>
    <row r="1" spans="1:9" s="5" customFormat="1" ht="15.75">
      <c r="A1" s="1" t="s">
        <v>0</v>
      </c>
      <c r="B1" s="2"/>
      <c r="C1" s="3"/>
      <c r="D1" s="2"/>
      <c r="E1" s="3"/>
      <c r="F1" s="3"/>
      <c r="G1" s="4"/>
      <c r="I1" s="6"/>
    </row>
    <row r="2" spans="2:9" s="5" customFormat="1" ht="12.75">
      <c r="B2" s="7"/>
      <c r="D2" s="7"/>
      <c r="G2" s="8"/>
      <c r="I2" s="9"/>
    </row>
    <row r="3" spans="2:9" s="5" customFormat="1" ht="12.75">
      <c r="B3" s="10" t="s">
        <v>1</v>
      </c>
      <c r="D3" s="11" t="s">
        <v>2</v>
      </c>
      <c r="F3" s="11" t="s">
        <v>3</v>
      </c>
      <c r="I3" s="12"/>
    </row>
    <row r="4" spans="1:9" s="5" customFormat="1" ht="12.75">
      <c r="A4" s="5" t="s">
        <v>4</v>
      </c>
      <c r="B4" s="7">
        <f>D4</f>
        <v>23388.804</v>
      </c>
      <c r="D4" s="13">
        <f>25478*2*0.459</f>
        <v>23388.804</v>
      </c>
      <c r="F4" s="41">
        <f>B4+D4</f>
        <v>46777.608</v>
      </c>
      <c r="I4" s="14"/>
    </row>
    <row r="5" spans="2:9" s="5" customFormat="1" ht="12.75">
      <c r="B5" s="7"/>
      <c r="D5" s="7"/>
      <c r="F5" s="41"/>
      <c r="I5" s="14"/>
    </row>
    <row r="6" spans="1:9" s="5" customFormat="1" ht="12.75">
      <c r="A6" s="5" t="s">
        <v>5</v>
      </c>
      <c r="B6" s="7">
        <f>D6</f>
        <v>291.682</v>
      </c>
      <c r="D6" s="13">
        <f>1363*2*0.107</f>
        <v>291.682</v>
      </c>
      <c r="F6" s="41">
        <f>B6+D6</f>
        <v>583.364</v>
      </c>
      <c r="I6" s="14"/>
    </row>
    <row r="7" spans="2:9" s="5" customFormat="1" ht="12.75">
      <c r="B7" s="15"/>
      <c r="D7" s="7"/>
      <c r="F7" s="41"/>
      <c r="I7" s="14"/>
    </row>
    <row r="8" spans="1:9" s="5" customFormat="1" ht="13.5" thickBot="1">
      <c r="A8" s="16" t="s">
        <v>6</v>
      </c>
      <c r="B8" s="17">
        <f>SUM(B4:B7)</f>
        <v>23680.486</v>
      </c>
      <c r="D8" s="17">
        <f>SUM(D4:D7)</f>
        <v>23680.486</v>
      </c>
      <c r="F8" s="17">
        <f>SUM(F4:F7)</f>
        <v>47360.972</v>
      </c>
      <c r="I8" s="18"/>
    </row>
    <row r="9" spans="2:9" s="5" customFormat="1" ht="12.75">
      <c r="B9" s="7"/>
      <c r="D9" s="7"/>
      <c r="F9" s="8"/>
      <c r="I9" s="9"/>
    </row>
    <row r="10" spans="1:9" s="5" customFormat="1" ht="12.75">
      <c r="A10" s="19"/>
      <c r="B10" s="20"/>
      <c r="C10" s="19"/>
      <c r="D10" s="20"/>
      <c r="E10" s="19"/>
      <c r="F10" s="19"/>
      <c r="G10" s="21"/>
      <c r="I10" s="9"/>
    </row>
    <row r="11" spans="1:9" s="5" customFormat="1" ht="15.75">
      <c r="A11" s="1" t="s">
        <v>7</v>
      </c>
      <c r="B11" s="2"/>
      <c r="C11" s="3"/>
      <c r="D11" s="2"/>
      <c r="E11" s="3"/>
      <c r="F11" s="3"/>
      <c r="G11" s="4"/>
      <c r="I11" s="9"/>
    </row>
    <row r="12" spans="1:6" ht="12.75">
      <c r="A12" s="22" t="s">
        <v>8</v>
      </c>
      <c r="B12" s="23"/>
      <c r="C12" s="24"/>
      <c r="D12" s="25" t="s">
        <v>9</v>
      </c>
      <c r="E12" s="26"/>
      <c r="F12" s="25" t="s">
        <v>10</v>
      </c>
    </row>
    <row r="13" spans="1:6" ht="12.75">
      <c r="A13" s="27" t="s">
        <v>17</v>
      </c>
      <c r="B13" s="28">
        <f>D13*F13</f>
        <v>4000</v>
      </c>
      <c r="C13" s="24"/>
      <c r="D13" s="29">
        <v>50</v>
      </c>
      <c r="E13" s="26"/>
      <c r="F13" s="30">
        <v>80</v>
      </c>
    </row>
    <row r="14" spans="1:6" ht="12.75">
      <c r="A14" s="27" t="s">
        <v>18</v>
      </c>
      <c r="B14" s="28">
        <f>D14*F14</f>
        <v>2000</v>
      </c>
      <c r="C14" s="24"/>
      <c r="D14" s="29">
        <v>50</v>
      </c>
      <c r="F14" s="30">
        <v>40</v>
      </c>
    </row>
    <row r="15" spans="1:6" ht="12.75">
      <c r="A15" s="27" t="s">
        <v>12</v>
      </c>
      <c r="B15" s="28">
        <f>D15*F15</f>
        <v>2000</v>
      </c>
      <c r="C15" s="24"/>
      <c r="D15" s="29">
        <v>50</v>
      </c>
      <c r="F15" s="30">
        <v>40</v>
      </c>
    </row>
    <row r="16" spans="1:6" ht="12.75">
      <c r="A16" s="27" t="s">
        <v>15</v>
      </c>
      <c r="B16" s="28">
        <f>D16*F16</f>
        <v>1000</v>
      </c>
      <c r="C16" s="24"/>
      <c r="D16" s="29">
        <v>50</v>
      </c>
      <c r="F16" s="30">
        <v>20</v>
      </c>
    </row>
    <row r="17" spans="1:6" ht="12.75">
      <c r="A17" s="37" t="s">
        <v>16</v>
      </c>
      <c r="B17" s="28">
        <f>D17*F17</f>
        <v>2000</v>
      </c>
      <c r="C17" s="24"/>
      <c r="D17" s="29">
        <v>50</v>
      </c>
      <c r="F17" s="30">
        <v>40</v>
      </c>
    </row>
    <row r="18" spans="1:6" ht="12.75">
      <c r="A18" s="37"/>
      <c r="B18" s="28"/>
      <c r="C18" s="24"/>
      <c r="D18" s="29"/>
      <c r="F18" s="30"/>
    </row>
    <row r="19" spans="1:6" ht="12.75">
      <c r="A19" s="27"/>
      <c r="B19" s="28"/>
      <c r="C19" s="24"/>
      <c r="D19" s="29"/>
      <c r="F19" s="30"/>
    </row>
    <row r="20" spans="1:6" ht="12.75">
      <c r="A20" s="22" t="s">
        <v>13</v>
      </c>
      <c r="B20" s="28"/>
      <c r="C20" s="24"/>
      <c r="D20" s="31"/>
      <c r="F20" s="31"/>
    </row>
    <row r="21" spans="1:6" ht="12.75">
      <c r="A21" s="27" t="s">
        <v>14</v>
      </c>
      <c r="B21" s="28">
        <v>12500</v>
      </c>
      <c r="C21" s="24"/>
      <c r="D21" s="40"/>
      <c r="F21" s="31"/>
    </row>
    <row r="22" spans="1:6" ht="12.75">
      <c r="A22" s="27"/>
      <c r="B22" s="28"/>
      <c r="C22" s="24"/>
      <c r="D22" s="40"/>
      <c r="F22" s="31"/>
    </row>
    <row r="23" spans="1:6" ht="12.75">
      <c r="A23" s="27"/>
      <c r="B23" s="28"/>
      <c r="C23" s="38"/>
      <c r="D23" s="39"/>
      <c r="F23" s="31"/>
    </row>
    <row r="24" spans="1:6" ht="12.75">
      <c r="A24" s="27"/>
      <c r="B24" s="28"/>
      <c r="C24" s="24"/>
      <c r="D24" s="31"/>
      <c r="F24" s="31"/>
    </row>
    <row r="25" spans="1:6" ht="12.75">
      <c r="A25" s="42"/>
      <c r="B25" s="28"/>
      <c r="C25" s="24"/>
      <c r="D25" s="31"/>
      <c r="F25" s="31"/>
    </row>
    <row r="28" spans="1:5" ht="12.75">
      <c r="A28" s="31"/>
      <c r="B28" s="28"/>
      <c r="C28" s="24"/>
      <c r="D28" s="31"/>
      <c r="E28" s="31"/>
    </row>
    <row r="29" spans="1:5" ht="13.5" thickBot="1">
      <c r="A29" s="22" t="s">
        <v>11</v>
      </c>
      <c r="B29" s="32">
        <f>SUM(B12:B28)</f>
        <v>23500</v>
      </c>
      <c r="C29" s="24"/>
      <c r="D29" s="31"/>
      <c r="E29" s="31"/>
    </row>
    <row r="30" spans="1:5" ht="13.5" thickTop="1">
      <c r="A30" s="31"/>
      <c r="B30" s="33"/>
      <c r="C30" s="24"/>
      <c r="D30" s="31"/>
      <c r="E30" s="31"/>
    </row>
    <row r="31" ht="12.75">
      <c r="B31" s="35"/>
    </row>
    <row r="32" ht="12.75">
      <c r="B32" s="36"/>
    </row>
    <row r="36" ht="12.75">
      <c r="G36" s="34"/>
    </row>
    <row r="53" ht="12.75">
      <c r="B53" s="35"/>
    </row>
    <row r="54" ht="12.75">
      <c r="B54" s="36"/>
    </row>
  </sheetData>
  <sheetProtection/>
  <printOptions horizontalCentered="1"/>
  <pageMargins left="0.5" right="0.5" top="1.25" bottom="0.75" header="0.5" footer="0.5"/>
  <pageSetup fitToHeight="1" fitToWidth="1" horizontalDpi="600" verticalDpi="600" orientation="landscape" r:id="rId3"/>
  <headerFooter alignWithMargins="0">
    <oddHeader>&amp;C&amp;"Arial,Bold"&amp;12KENT-MERIDIAN DISPOSAL REVENUE SHARING AGREEMENT EXTENSION BUDGET:  AUG 1, 2011 - SEP 30, 2011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republic</dc:creator>
  <cp:keywords/>
  <dc:description/>
  <cp:lastModifiedBy>AB</cp:lastModifiedBy>
  <cp:lastPrinted>2011-07-21T20:33:29Z</cp:lastPrinted>
  <dcterms:created xsi:type="dcterms:W3CDTF">2010-11-30T23:35:05Z</dcterms:created>
  <dcterms:modified xsi:type="dcterms:W3CDTF">2011-07-21T20:33:51Z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DocketNumb">
    <vt:lpwstr>101075</vt:lpwstr>
  </property>
  <property fmtid="{D5CDD505-2E9C-101B-9397-08002B2CF9AE}" pid="6" name="IsConfidenti">
    <vt:lpwstr>0</vt:lpwstr>
  </property>
  <property fmtid="{D5CDD505-2E9C-101B-9397-08002B2CF9AE}" pid="7" name="Dat">
    <vt:lpwstr>2011-07-21T00:00:00Z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2010-06-15T00:00:00Z</vt:lpwstr>
  </property>
  <property fmtid="{D5CDD505-2E9C-101B-9397-08002B2CF9AE}" pid="10" name="Pref">
    <vt:lpwstr>TG</vt:lpwstr>
  </property>
  <property fmtid="{D5CDD505-2E9C-101B-9397-08002B2CF9AE}" pid="11" name="CaseCompanyNam">
    <vt:lpwstr>FIORITO ENTERPRISES INC &amp; RABANCO COMPANIES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