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N:\!IRP\Rate Cases\GRC 2024\No. 21\"/>
    </mc:Choice>
  </mc:AlternateContent>
  <xr:revisionPtr revIDLastSave="0" documentId="11_43388520BB6925D4EA742A1A3432796755642082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Inputs for Emissions Char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Order1" hidden="1">255</definedName>
    <definedName name="_Order2" hidden="1">255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ydro_Table">[5]Controls!#REF!</definedName>
    <definedName name="Import_1">#REF!</definedName>
    <definedName name="Inflation">[2]Assumptions!$B$47</definedName>
    <definedName name="inflation_labor">[2]Assumptions!$B$48</definedName>
    <definedName name="Input_DB">[5]Controls!#REF!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>[5]Controls!#REF!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HAT">[5]Controls!#REF!</definedName>
    <definedName name="Working_Capital">[2]Assumptions!$B$58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1" l="1"/>
  <c r="AC4" i="1" s="1"/>
  <c r="AC5" i="1" s="1"/>
  <c r="AB3" i="1"/>
  <c r="AB4" i="1" s="1"/>
  <c r="AB5" i="1" s="1"/>
  <c r="AA3" i="1"/>
  <c r="AA4" i="1" s="1"/>
  <c r="AA5" i="1" s="1"/>
  <c r="Z3" i="1"/>
  <c r="Z4" i="1" s="1"/>
  <c r="Z5" i="1" s="1"/>
  <c r="Y3" i="1"/>
  <c r="Y4" i="1" s="1"/>
  <c r="Y5" i="1" s="1"/>
  <c r="X3" i="1"/>
  <c r="X4" i="1" s="1"/>
  <c r="X5" i="1" s="1"/>
  <c r="W3" i="1"/>
  <c r="W4" i="1" s="1"/>
  <c r="W5" i="1" s="1"/>
  <c r="V3" i="1"/>
  <c r="V4" i="1" s="1"/>
  <c r="V5" i="1" s="1"/>
  <c r="U3" i="1"/>
  <c r="U4" i="1" s="1"/>
  <c r="U5" i="1" s="1"/>
  <c r="T3" i="1"/>
  <c r="T4" i="1" s="1"/>
  <c r="T5" i="1" s="1"/>
  <c r="S3" i="1"/>
  <c r="S4" i="1" s="1"/>
  <c r="S5" i="1" s="1"/>
  <c r="R3" i="1"/>
  <c r="R4" i="1" s="1"/>
  <c r="R5" i="1" s="1"/>
  <c r="Q3" i="1"/>
  <c r="Q4" i="1" s="1"/>
  <c r="Q5" i="1" s="1"/>
  <c r="P3" i="1"/>
  <c r="P4" i="1" s="1"/>
  <c r="P5" i="1" s="1"/>
  <c r="O3" i="1"/>
  <c r="O4" i="1" s="1"/>
  <c r="O5" i="1" s="1"/>
  <c r="N3" i="1"/>
  <c r="N4" i="1" s="1"/>
  <c r="N5" i="1" s="1"/>
  <c r="M3" i="1"/>
  <c r="M4" i="1" s="1"/>
  <c r="M5" i="1" s="1"/>
  <c r="L3" i="1"/>
  <c r="L4" i="1" s="1"/>
  <c r="L5" i="1" s="1"/>
  <c r="K3" i="1"/>
  <c r="K4" i="1" s="1"/>
  <c r="K5" i="1" s="1"/>
  <c r="J3" i="1"/>
  <c r="J4" i="1" s="1"/>
  <c r="J5" i="1" s="1"/>
  <c r="I3" i="1"/>
  <c r="I4" i="1" s="1"/>
  <c r="I5" i="1" s="1"/>
  <c r="H3" i="1"/>
  <c r="H4" i="1" s="1"/>
  <c r="H5" i="1" s="1"/>
  <c r="G3" i="1"/>
  <c r="G4" i="1" s="1"/>
  <c r="G5" i="1" s="1"/>
  <c r="F3" i="1"/>
  <c r="F4" i="1" s="1"/>
  <c r="F5" i="1" s="1"/>
  <c r="E3" i="1"/>
  <c r="E4" i="1" s="1"/>
  <c r="E5" i="1" s="1"/>
  <c r="D3" i="1"/>
  <c r="D4" i="1" s="1"/>
  <c r="D5" i="1" s="1"/>
  <c r="C3" i="1"/>
  <c r="C4" i="1" s="1"/>
  <c r="C5" i="1" s="1"/>
</calcChain>
</file>

<file path=xl/sharedStrings.xml><?xml version="1.0" encoding="utf-8"?>
<sst xmlns="http://schemas.openxmlformats.org/spreadsheetml/2006/main" count="7" uniqueCount="5">
  <si>
    <t>Sendout Rmix - Selected (MDth)</t>
  </si>
  <si>
    <t>Green H2</t>
  </si>
  <si>
    <t>Dth</t>
  </si>
  <si>
    <t>MSCF</t>
  </si>
  <si>
    <t>Green H2 CO2 tonnes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</si>
</sst>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164" fontId="0" fillId="0" borderId="0" xfId="1" applyNumberFormat="1" applyFont="1"/>
    <xf numFmtId="0" fontId="0" fillId="0" borderId="0" xfId="0" applyAlignment="1">
      <alignment horizontal="right"/>
    </xf>
    <xf numFmtId="1" fontId="0" fillId="0" borderId="0" xfId="1" applyNumberFormat="1" applyFont="1"/>
    <xf numFmtId="0" fontId="2" fillId="0" borderId="3" xfId="0" applyFont="1" applyBorder="1"/>
    <xf numFmtId="0" fontId="2" fillId="0" borderId="2" xfId="0" applyFont="1" applyBorder="1"/>
    <xf numFmtId="164" fontId="2" fillId="0" borderId="3" xfId="1" applyNumberFormat="1" applyFont="1" applyBorder="1"/>
    <xf numFmtId="164" fontId="2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URORA%202006%20GRC\(C)_RC_092205\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workbookViewId="0">
      <selection activeCell="A8" sqref="A8:XFD10"/>
    </sheetView>
  </sheetViews>
  <sheetFormatPr defaultColWidth="9.140625" defaultRowHeight="15"/>
  <cols>
    <col min="1" max="1" width="13.7109375" customWidth="1"/>
    <col min="2" max="2" width="30" customWidth="1"/>
    <col min="3" max="21" width="15.42578125" bestFit="1" customWidth="1"/>
    <col min="22" max="24" width="16.85546875" bestFit="1" customWidth="1"/>
    <col min="25" max="29" width="14.5703125" customWidth="1"/>
  </cols>
  <sheetData>
    <row r="1" spans="1:29" ht="15.75" thickBot="1"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1:29" ht="18" customHeight="1" thickBot="1">
      <c r="B2" s="3" t="s">
        <v>0</v>
      </c>
      <c r="C2" s="6">
        <v>0</v>
      </c>
      <c r="D2" s="5">
        <v>0</v>
      </c>
      <c r="E2" s="5">
        <v>0</v>
      </c>
      <c r="F2" s="5">
        <v>0</v>
      </c>
      <c r="G2" s="7">
        <v>1584.2314085400001</v>
      </c>
      <c r="H2" s="7">
        <v>1587.17909214</v>
      </c>
      <c r="I2" s="7">
        <v>3197.3114258000001</v>
      </c>
      <c r="J2" s="7">
        <v>3223.4033387999998</v>
      </c>
      <c r="K2" s="7">
        <v>4881.6287499600003</v>
      </c>
      <c r="L2" s="7">
        <v>4862.9666602799998</v>
      </c>
      <c r="M2" s="7">
        <v>4882.5059608799984</v>
      </c>
      <c r="N2" s="7">
        <v>4894.5195801600003</v>
      </c>
      <c r="O2" s="7">
        <v>4935.4572119999993</v>
      </c>
      <c r="P2" s="7">
        <v>4924.5674709900004</v>
      </c>
      <c r="Q2" s="7">
        <v>4945.4662200599996</v>
      </c>
      <c r="R2" s="7">
        <v>4971.5129395200001</v>
      </c>
      <c r="S2" s="7">
        <v>5005.9279671900003</v>
      </c>
      <c r="T2" s="7">
        <v>4998.7495139399998</v>
      </c>
      <c r="U2" s="7">
        <v>4979.6621003099999</v>
      </c>
      <c r="V2" s="7">
        <v>5031.0895499099997</v>
      </c>
      <c r="W2" s="7">
        <v>5059.2821926500001</v>
      </c>
      <c r="X2" s="7">
        <v>5061.7482348899994</v>
      </c>
      <c r="Y2" s="7">
        <v>5090.5275335999995</v>
      </c>
      <c r="Z2" s="7">
        <v>5115.8731486499983</v>
      </c>
      <c r="AA2" s="7">
        <v>5158.0046735100004</v>
      </c>
      <c r="AB2" s="7">
        <v>5170.9256388600006</v>
      </c>
      <c r="AC2" s="8">
        <v>5190.9343564199989</v>
      </c>
    </row>
    <row r="3" spans="1:29">
      <c r="A3" t="s">
        <v>1</v>
      </c>
      <c r="B3" s="3" t="s">
        <v>2</v>
      </c>
      <c r="C3" s="4">
        <f>C2*10000*365</f>
        <v>0</v>
      </c>
      <c r="D3" s="4">
        <f>D2*10000*365</f>
        <v>0</v>
      </c>
      <c r="E3" s="4">
        <f>E2*10000*365</f>
        <v>0</v>
      </c>
      <c r="F3" s="4">
        <f>F2*10000*365</f>
        <v>0</v>
      </c>
      <c r="G3" s="2">
        <f>G2*1000</f>
        <v>1584231.40854</v>
      </c>
      <c r="H3" s="2">
        <f t="shared" ref="H3:AC3" si="0">H2*1000</f>
        <v>1587179.0921400001</v>
      </c>
      <c r="I3" s="2">
        <f t="shared" si="0"/>
        <v>3197311.4257999999</v>
      </c>
      <c r="J3" s="2">
        <f t="shared" si="0"/>
        <v>3223403.3388</v>
      </c>
      <c r="K3" s="2">
        <f t="shared" si="0"/>
        <v>4881628.7499600006</v>
      </c>
      <c r="L3" s="2">
        <f t="shared" si="0"/>
        <v>4862966.6602799995</v>
      </c>
      <c r="M3" s="2">
        <f t="shared" si="0"/>
        <v>4882505.9608799983</v>
      </c>
      <c r="N3" s="2">
        <f t="shared" si="0"/>
        <v>4894519.5801600004</v>
      </c>
      <c r="O3" s="2">
        <f t="shared" si="0"/>
        <v>4935457.2119999994</v>
      </c>
      <c r="P3" s="2">
        <f t="shared" si="0"/>
        <v>4924567.4709900003</v>
      </c>
      <c r="Q3" s="2">
        <f t="shared" si="0"/>
        <v>4945466.2200599993</v>
      </c>
      <c r="R3" s="2">
        <f t="shared" si="0"/>
        <v>4971512.9395200005</v>
      </c>
      <c r="S3" s="2">
        <f t="shared" si="0"/>
        <v>5005927.9671900002</v>
      </c>
      <c r="T3" s="2">
        <f t="shared" si="0"/>
        <v>4998749.51394</v>
      </c>
      <c r="U3" s="2">
        <f t="shared" si="0"/>
        <v>4979662.1003099997</v>
      </c>
      <c r="V3" s="2">
        <f t="shared" si="0"/>
        <v>5031089.5499099996</v>
      </c>
      <c r="W3" s="2">
        <f t="shared" si="0"/>
        <v>5059282.1926499996</v>
      </c>
      <c r="X3" s="2">
        <f t="shared" si="0"/>
        <v>5061748.234889999</v>
      </c>
      <c r="Y3" s="2">
        <f t="shared" si="0"/>
        <v>5090527.5335999997</v>
      </c>
      <c r="Z3" s="2">
        <f t="shared" si="0"/>
        <v>5115873.148649998</v>
      </c>
      <c r="AA3" s="2">
        <f t="shared" si="0"/>
        <v>5158004.6735100001</v>
      </c>
      <c r="AB3" s="2">
        <f t="shared" si="0"/>
        <v>5170925.6388600003</v>
      </c>
      <c r="AC3" s="2">
        <f t="shared" si="0"/>
        <v>5190934.3564199992</v>
      </c>
    </row>
    <row r="4" spans="1:29">
      <c r="A4" t="s">
        <v>1</v>
      </c>
      <c r="B4" s="3" t="s">
        <v>3</v>
      </c>
      <c r="C4" s="2">
        <f>C3/10.37</f>
        <v>0</v>
      </c>
      <c r="D4" s="2">
        <f>D3/10.37</f>
        <v>0</v>
      </c>
      <c r="E4" s="2">
        <f>E3/10.37</f>
        <v>0</v>
      </c>
      <c r="F4" s="2">
        <f>F3/10.37</f>
        <v>0</v>
      </c>
      <c r="G4" s="2">
        <f>G3/1.037</f>
        <v>1527706.276316297</v>
      </c>
      <c r="H4" s="2">
        <f t="shared" ref="H4:AC4" si="1">H3/1.037</f>
        <v>1530548.7870202509</v>
      </c>
      <c r="I4" s="2">
        <f t="shared" si="1"/>
        <v>3083231.8474445515</v>
      </c>
      <c r="J4" s="2">
        <f t="shared" si="1"/>
        <v>3108392.805014465</v>
      </c>
      <c r="K4" s="2">
        <f t="shared" si="1"/>
        <v>4707452.9893539064</v>
      </c>
      <c r="L4" s="2">
        <f t="shared" si="1"/>
        <v>4689456.7601542911</v>
      </c>
      <c r="M4" s="2">
        <f t="shared" si="1"/>
        <v>4708298.9015236245</v>
      </c>
      <c r="N4" s="2">
        <f t="shared" si="1"/>
        <v>4719883.8767213123</v>
      </c>
      <c r="O4" s="2">
        <f t="shared" si="1"/>
        <v>4759360.8601735774</v>
      </c>
      <c r="P4" s="2">
        <f t="shared" si="1"/>
        <v>4748859.6634426238</v>
      </c>
      <c r="Q4" s="2">
        <f t="shared" si="1"/>
        <v>4769012.7483702982</v>
      </c>
      <c r="R4" s="2">
        <f t="shared" si="1"/>
        <v>4794130.1248987475</v>
      </c>
      <c r="S4" s="2">
        <f t="shared" si="1"/>
        <v>4827317.2296914179</v>
      </c>
      <c r="T4" s="2">
        <f t="shared" si="1"/>
        <v>4820394.9025458051</v>
      </c>
      <c r="U4" s="2">
        <f t="shared" si="1"/>
        <v>4801988.5248891031</v>
      </c>
      <c r="V4" s="2">
        <f t="shared" si="1"/>
        <v>4851581.0510221794</v>
      </c>
      <c r="W4" s="2">
        <f t="shared" si="1"/>
        <v>4878767.7846190939</v>
      </c>
      <c r="X4" s="2">
        <f t="shared" si="1"/>
        <v>4881145.8388524586</v>
      </c>
      <c r="Y4" s="2">
        <f t="shared" si="1"/>
        <v>4908898.2966248794</v>
      </c>
      <c r="Z4" s="2">
        <f t="shared" si="1"/>
        <v>4933339.5840405002</v>
      </c>
      <c r="AA4" s="2">
        <f t="shared" si="1"/>
        <v>4973967.8625940215</v>
      </c>
      <c r="AB4" s="2">
        <f t="shared" si="1"/>
        <v>4986427.8098939257</v>
      </c>
      <c r="AC4" s="2">
        <f t="shared" si="1"/>
        <v>5005722.6194985528</v>
      </c>
    </row>
    <row r="5" spans="1:29">
      <c r="A5" t="s">
        <v>1</v>
      </c>
      <c r="B5" s="3" t="s">
        <v>4</v>
      </c>
      <c r="C5" s="2">
        <f>(C4*1.026)*(53.06/1000)</f>
        <v>0</v>
      </c>
      <c r="D5" s="2">
        <f t="shared" ref="D5:AC5" si="2">(D4*1.026)*(53.06/1000)</f>
        <v>0</v>
      </c>
      <c r="E5" s="2">
        <f t="shared" si="2"/>
        <v>0</v>
      </c>
      <c r="F5" s="2">
        <f t="shared" si="2"/>
        <v>0</v>
      </c>
      <c r="G5" s="2">
        <f t="shared" si="2"/>
        <v>83167.657491897626</v>
      </c>
      <c r="H5" s="2">
        <f t="shared" si="2"/>
        <v>83322.402523916186</v>
      </c>
      <c r="I5" s="2">
        <f t="shared" si="2"/>
        <v>167849.78515286851</v>
      </c>
      <c r="J5" s="2">
        <f t="shared" si="2"/>
        <v>169219.53661215329</v>
      </c>
      <c r="K5" s="2">
        <f t="shared" si="2"/>
        <v>256271.66946111136</v>
      </c>
      <c r="L5" s="2">
        <f t="shared" si="2"/>
        <v>255291.96266182515</v>
      </c>
      <c r="M5" s="2">
        <f t="shared" si="2"/>
        <v>256317.72054742949</v>
      </c>
      <c r="N5" s="2">
        <f t="shared" si="2"/>
        <v>256948.40149980248</v>
      </c>
      <c r="O5" s="2">
        <f t="shared" si="2"/>
        <v>259097.51110907111</v>
      </c>
      <c r="P5" s="2">
        <f t="shared" si="2"/>
        <v>258525.83057956456</v>
      </c>
      <c r="Q5" s="2">
        <f t="shared" si="2"/>
        <v>259622.95565566976</v>
      </c>
      <c r="R5" s="2">
        <f t="shared" si="2"/>
        <v>260990.33458223287</v>
      </c>
      <c r="S5" s="2">
        <f t="shared" si="2"/>
        <v>262797.02596481977</v>
      </c>
      <c r="T5" s="2">
        <f t="shared" si="2"/>
        <v>262420.17752083653</v>
      </c>
      <c r="U5" s="2">
        <f t="shared" si="2"/>
        <v>261418.14242001183</v>
      </c>
      <c r="V5" s="2">
        <f t="shared" si="2"/>
        <v>264117.93772198498</v>
      </c>
      <c r="W5" s="2">
        <f t="shared" si="2"/>
        <v>265597.97153683827</v>
      </c>
      <c r="X5" s="2">
        <f t="shared" si="2"/>
        <v>265727.43176295876</v>
      </c>
      <c r="Y5" s="2">
        <f t="shared" si="2"/>
        <v>267238.26335300796</v>
      </c>
      <c r="Z5" s="2">
        <f t="shared" si="2"/>
        <v>268568.83628574788</v>
      </c>
      <c r="AA5" s="2">
        <f t="shared" si="2"/>
        <v>270780.621893759</v>
      </c>
      <c r="AB5" s="2">
        <f t="shared" si="2"/>
        <v>271458.93594238901</v>
      </c>
      <c r="AC5" s="2">
        <f t="shared" si="2"/>
        <v>272509.33688754862</v>
      </c>
    </row>
    <row r="6" spans="1:29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14" spans="1:29" ht="14.25" customHeigh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2024-11-05T08:00:00+00:00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B19E149-6A4F-473E-944C-4FCB27F9E4DC}"/>
</file>

<file path=customXml/itemProps2.xml><?xml version="1.0" encoding="utf-8"?>
<ds:datastoreItem xmlns:ds="http://schemas.openxmlformats.org/officeDocument/2006/customXml" ds:itemID="{E1E2CD47-1415-4C1F-BBD2-BE24728723E7}"/>
</file>

<file path=customXml/itemProps3.xml><?xml version="1.0" encoding="utf-8"?>
<ds:datastoreItem xmlns:ds="http://schemas.openxmlformats.org/officeDocument/2006/customXml" ds:itemID="{037B8A87-63E5-4E52-BD80-66A830DAD238}"/>
</file>

<file path=customXml/itemProps4.xml><?xml version="1.0" encoding="utf-8"?>
<ds:datastoreItem xmlns:ds="http://schemas.openxmlformats.org/officeDocument/2006/customXml" ds:itemID="{E7FDA3A2-CD00-48EC-B0E1-7739343888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Gurvinder</dc:creator>
  <cp:keywords/>
  <dc:description/>
  <cp:lastModifiedBy>Jacobs, Allison</cp:lastModifiedBy>
  <cp:revision/>
  <dcterms:created xsi:type="dcterms:W3CDTF">2024-05-07T22:40:34Z</dcterms:created>
  <dcterms:modified xsi:type="dcterms:W3CDTF">2024-05-10T16:15:39Z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