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06"/>
  <workbookPr/>
  <mc:AlternateContent xmlns:mc="http://schemas.openxmlformats.org/markup-compatibility/2006">
    <mc:Choice Requires="x15">
      <x15ac:absPath xmlns:x15ac="http://schemas.microsoft.com/office/spreadsheetml/2010/11/ac" url="N:\!IRP\Rate Cases\GRC 2024\No. 21\"/>
    </mc:Choice>
  </mc:AlternateContent>
  <xr:revisionPtr revIDLastSave="0" documentId="11_43388520BB6925D4EA742A1A3432796755642082" xr6:coauthVersionLast="47" xr6:coauthVersionMax="47" xr10:uidLastSave="{00000000-0000-0000-0000-000000000000}"/>
  <bookViews>
    <workbookView xWindow="0" yWindow="0" windowWidth="19200" windowHeight="7050" xr2:uid="{00000000-000D-0000-FFFF-FFFF00000000}"/>
  </bookViews>
  <sheets>
    <sheet name="Inputs for Emissions Chart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Order1" hidden="1">255</definedName>
    <definedName name="_Order2" hidden="1">255</definedName>
    <definedName name="_Regression_Out" hidden="1">[1]FIA!#REF!</definedName>
    <definedName name="a" hidden="1">{"Plat Summary",#N/A,FALSE,"PLAT DESIGN"}</definedName>
    <definedName name="After_Tax_WACC">[2]Assumptions!$B$50</definedName>
    <definedName name="b" hidden="1">{"Plat Summary",#N/A,FALSE,"PLAT DESIGN"}</definedName>
    <definedName name="B_Marine_Loading">[3]Assumptions!$B$19</definedName>
    <definedName name="BandO_Tax">[2]Assumptions!$B$65</definedName>
    <definedName name="Book_Depreciation_Rate">[3]Assumptions!$B$103</definedName>
    <definedName name="DGE_to_LNG">[2]Assumptions!$B$20</definedName>
    <definedName name="Equity_Invst_MARKETER">[2]Assumptions!$C$28</definedName>
    <definedName name="Equity_Invst_TOTE">[2]Assumptions!$B$28</definedName>
    <definedName name="FIT_rate">'[4]Gen Inputs'!$B$34</definedName>
    <definedName name="Gal_Year_Plant">[2]Assumptions!$E$37</definedName>
    <definedName name="Gossup_Other_Tax_Rate">'[3]Distribution Cost-&gt; Rev Req'!$D$29</definedName>
    <definedName name="High_Tax">[2]Assumptions!$C$111</definedName>
    <definedName name="Hydro_Table">[5]Controls!#REF!</definedName>
    <definedName name="Import_1">#REF!</definedName>
    <definedName name="Inflation">[2]Assumptions!$B$47</definedName>
    <definedName name="inflation_labor">[2]Assumptions!$B$48</definedName>
    <definedName name="Input_DB">[5]Controls!#REF!</definedName>
    <definedName name="M_Term">[2]Assumptions!$B$24</definedName>
    <definedName name="MMBTU_per_BOE">[2]Assumptions!$B$16</definedName>
    <definedName name="MMBTU_to_LNGgal_HHV">[2]Assumptions!$B$17</definedName>
    <definedName name="MMBTU_to_LNGgal_LHV">[2]Assumptions!$B$18</definedName>
    <definedName name="Model_years">'[4]Gen Inputs'!$B$21</definedName>
    <definedName name="O_M_Input">'[6]Operations(Input)'!$B$6:$AO$9,'[6]Operations(Input)'!$B$14:$AO$14,'[6]Operations(Input)'!$B$16:$B$18,'[6]Operations(Input)'!$B$18:$AO$18,'[6]Operations(Input)'!$B$16:$AO$16</definedName>
    <definedName name="Output_DB">[5]Controls!#REF!</definedName>
    <definedName name="Peaking_Allocation">'[2]Capital Inputs'!$E$29</definedName>
    <definedName name="Plant_Input">'[6]Plant(Input)'!$B$7:$AP$9,'[6]Plant(Input)'!$B$11,'[6]Plant(Input)'!$B$15:$AP$15,'[6]Plant(Input)'!$B$18,'[6]Plant(Input)'!$B$20:$AP$20</definedName>
    <definedName name="Property_Tax_Rate">[2]Assumptions!$B$71</definedName>
    <definedName name="Revenue_Gross_Up">[2]Assumptions!$B$113</definedName>
    <definedName name="Small_Plant">[2]Assumptions!$G$11</definedName>
    <definedName name="Start_Year">[2]Assumptions!$B$5</definedName>
    <definedName name="summary" hidden="1">{"Plat Summary",#N/A,FALSE,"PLAT DESIGN"}</definedName>
    <definedName name="T_Term">[2]Assumptions!$B$23</definedName>
    <definedName name="Tax_Rate">[2]Assumptions!$B$70</definedName>
    <definedName name="Tax_Rate_GasMains">'[2]Dist Plant Rev Req'!$C$49</definedName>
    <definedName name="Tax_Rate_Market">[2]Assumptions!$C$70</definedName>
    <definedName name="Tax_Rate_TOTE">[2]Assumptions!$B$70</definedName>
    <definedName name="Tax_SalesTax">[2]Assumptions!$B$61</definedName>
    <definedName name="Tax_Utility_Gross">[2]Assumptions!$D$70</definedName>
    <definedName name="wacc">[2]Assumptions!$B$51</definedName>
    <definedName name="wHAT">[5]Controls!#REF!</definedName>
    <definedName name="Working_Capital">[2]Assumptions!$B$58</definedName>
    <definedName name="Yea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" i="1" l="1"/>
  <c r="AC4" i="1" s="1"/>
  <c r="AC5" i="1" s="1"/>
  <c r="AB3" i="1"/>
  <c r="AB4" i="1" s="1"/>
  <c r="AB5" i="1" s="1"/>
  <c r="AA3" i="1"/>
  <c r="AA4" i="1" s="1"/>
  <c r="AA5" i="1" s="1"/>
  <c r="Z3" i="1"/>
  <c r="Z4" i="1" s="1"/>
  <c r="Z5" i="1" s="1"/>
  <c r="Y3" i="1"/>
  <c r="Y4" i="1" s="1"/>
  <c r="Y5" i="1" s="1"/>
  <c r="X3" i="1"/>
  <c r="X4" i="1" s="1"/>
  <c r="X5" i="1" s="1"/>
  <c r="W3" i="1"/>
  <c r="W4" i="1" s="1"/>
  <c r="W5" i="1" s="1"/>
  <c r="V3" i="1"/>
  <c r="V4" i="1" s="1"/>
  <c r="V5" i="1" s="1"/>
  <c r="U3" i="1"/>
  <c r="U4" i="1" s="1"/>
  <c r="U5" i="1" s="1"/>
  <c r="T3" i="1"/>
  <c r="T4" i="1" s="1"/>
  <c r="T5" i="1" s="1"/>
  <c r="S3" i="1"/>
  <c r="S4" i="1" s="1"/>
  <c r="S5" i="1" s="1"/>
  <c r="R3" i="1"/>
  <c r="R4" i="1" s="1"/>
  <c r="R5" i="1" s="1"/>
  <c r="Q3" i="1"/>
  <c r="Q4" i="1" s="1"/>
  <c r="Q5" i="1" s="1"/>
  <c r="P3" i="1"/>
  <c r="P4" i="1" s="1"/>
  <c r="P5" i="1" s="1"/>
  <c r="O3" i="1"/>
  <c r="O4" i="1" s="1"/>
  <c r="O5" i="1" s="1"/>
  <c r="N3" i="1"/>
  <c r="N4" i="1" s="1"/>
  <c r="N5" i="1" s="1"/>
  <c r="M3" i="1"/>
  <c r="M4" i="1" s="1"/>
  <c r="M5" i="1" s="1"/>
  <c r="L3" i="1"/>
  <c r="L4" i="1" s="1"/>
  <c r="L5" i="1" s="1"/>
  <c r="K3" i="1"/>
  <c r="K4" i="1" s="1"/>
  <c r="K5" i="1" s="1"/>
  <c r="J3" i="1"/>
  <c r="J4" i="1" s="1"/>
  <c r="J5" i="1" s="1"/>
  <c r="I3" i="1"/>
  <c r="I4" i="1" s="1"/>
  <c r="I5" i="1" s="1"/>
  <c r="H3" i="1"/>
  <c r="H4" i="1" s="1"/>
  <c r="H5" i="1" s="1"/>
  <c r="G3" i="1"/>
  <c r="G4" i="1" s="1"/>
  <c r="G5" i="1" s="1"/>
  <c r="F3" i="1"/>
  <c r="F4" i="1" s="1"/>
  <c r="F5" i="1" s="1"/>
  <c r="E3" i="1"/>
  <c r="E4" i="1" s="1"/>
  <c r="E5" i="1" s="1"/>
  <c r="D3" i="1"/>
  <c r="D4" i="1" s="1"/>
  <c r="D5" i="1" s="1"/>
  <c r="C3" i="1"/>
  <c r="C4" i="1" s="1"/>
  <c r="C5" i="1" s="1"/>
</calcChain>
</file>

<file path=xl/sharedStrings.xml><?xml version="1.0" encoding="utf-8"?>
<sst xmlns="http://schemas.openxmlformats.org/spreadsheetml/2006/main" count="7" uniqueCount="5">
  <si>
    <t>Sendout Rmix - Selected (MDth)</t>
  </si>
  <si>
    <t>Green H2</t>
  </si>
  <si>
    <t>Dth</t>
  </si>
  <si>
    <t>MSCF</t>
  </si>
  <si>
    <t>Green H2 CO2 tonnes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</si>
</sst>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164" fontId="0" fillId="0" borderId="0" xfId="1" applyNumberFormat="1" applyFont="1"/>
    <xf numFmtId="0" fontId="0" fillId="0" borderId="0" xfId="0" applyAlignment="1">
      <alignment horizontal="right"/>
    </xf>
    <xf numFmtId="1" fontId="0" fillId="0" borderId="0" xfId="1" applyNumberFormat="1" applyFont="1"/>
    <xf numFmtId="0" fontId="2" fillId="0" borderId="3" xfId="0" applyFont="1" applyBorder="1"/>
    <xf numFmtId="0" fontId="2" fillId="0" borderId="2" xfId="0" applyFont="1" applyBorder="1"/>
    <xf numFmtId="164" fontId="2" fillId="0" borderId="3" xfId="1" applyNumberFormat="1" applyFont="1" applyBorder="1"/>
    <xf numFmtId="164" fontId="2" fillId="0" borderId="4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A--kb%20edits--scenario%202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NG%20DEVELOPMENT\11.%20Analytics\%23LNG%20Financial%20Model\%23%23LNG%20Financial%20Model%200119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NG%20DEVELOPMENT\1.%20Project%20Development%20&amp;%20Strategy\BOD%20Materials\Board%20Meeting%2001.2014\%23%23LNG%20Financial%20Model%20082613%20_%202014%205%20Year%20Plan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6D\1_EV%20&amp;%20CNG\EV%20Proforma_Case%201&amp;2&amp;3_11%2010%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URORA%202006%20GRC\(C)_RC_092205\Copy%20of%20(C)_PSE_Hydro_Data_50yrs_0721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willi\Local%20Settings\Temporary%20Internet%20Files\Content.Outlook\RL9YYJBD\Analyzer2011%20v5%20-%20Template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etitive Analysis"/>
      <sheetName val="PM and Change Log"/>
      <sheetName val="Assumptions"/>
      <sheetName val="Inventory &amp; Allocation"/>
      <sheetName val="Capital Inputs"/>
      <sheetName val="O&amp;M Inputs"/>
      <sheetName val="Energy Costs"/>
      <sheetName val="LNG Plant COS Rev Req "/>
      <sheetName val="Contract Premium"/>
      <sheetName val="Contract Revenues"/>
      <sheetName val="FIN STMT PLANT"/>
      <sheetName val="Dist Plant Rev Req"/>
      <sheetName val="FIN STMT DIST UPGRADES"/>
      <sheetName val="LNG Plant Summary for Kelly"/>
      <sheetName val="Fuel Charge"/>
      <sheetName val="Alt. Analysis"/>
      <sheetName val="Stand Alone Peaker"/>
      <sheetName val="Rev &amp; Inc Stm for BOD"/>
      <sheetName val="May Board Tables"/>
      <sheetName val="TOTE Price History"/>
      <sheetName val="TOTE LOI&amp;FSA Support"/>
      <sheetName val="TOTE Price Cap"/>
      <sheetName val="TOTE Pricing Analysis"/>
      <sheetName val="TOTE LOI BackEND"/>
      <sheetName val="BP Pricing 6.05.2014"/>
      <sheetName val="BP Pricing 6.02.2014"/>
      <sheetName val="BP Pricing 4.29.2014"/>
      <sheetName val="BLU 03.05.14"/>
      <sheetName val="State Tax Benefits"/>
      <sheetName val="For Credit Folks"/>
      <sheetName val="5 Year Plan - 09.25.13"/>
      <sheetName val="Chart1"/>
      <sheetName val="MACRS Schedule"/>
      <sheetName val="Clean Energy 12.21"/>
      <sheetName val="Sheet1"/>
      <sheetName val="Ratebased Liab."/>
      <sheetName val="Blu Pricing"/>
      <sheetName val="FP&amp;A Tab (Last Updated 08 1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 Year Plan"/>
      <sheetName val="Inventory&amp;Allocation"/>
      <sheetName val="Assumptions"/>
      <sheetName val="Capital Inputs"/>
      <sheetName val="$ per BOE"/>
      <sheetName val="O&amp;M Inputs"/>
      <sheetName val="Gas Cost"/>
      <sheetName val="Distribution Cost-&gt; Rev Req"/>
      <sheetName val="Distr Inc Stmt"/>
      <sheetName val="Stnd Revenue "/>
      <sheetName val="Stnd  Inc Stmt"/>
      <sheetName val="Def. Revenue"/>
      <sheetName val="Revenue Req"/>
      <sheetName val="Income Stmt"/>
      <sheetName val="FIN STMT Total Project"/>
      <sheetName val="FIN STMT LNG Total"/>
      <sheetName val="FIN STMT LNG "/>
      <sheetName val="FIN STMT Distribution"/>
      <sheetName val="FIN STMT Deferred revenue"/>
      <sheetName val="Deferred Rev Calc"/>
      <sheetName val="Rev. Exp. EBITDA. Cash."/>
      <sheetName val="Reg Liability"/>
      <sheetName val="Scenarios"/>
      <sheetName val="Chart2"/>
      <sheetName val="MACRS Schedule"/>
      <sheetName val="LNG SALES &amp; Gas Cost"/>
      <sheetName val="Variable Stream"/>
      <sheetName val="Sheet1"/>
      <sheetName val="Ratebased Liab."/>
      <sheetName val="BP JV Pricing 050113"/>
      <sheetName val="TOTE Summary 2012"/>
      <sheetName val="Pricing 05102013"/>
      <sheetName val="BP Pricing 042913"/>
      <sheetName val="BP Pricing 042513"/>
      <sheetName val="Pricing 04182013"/>
      <sheetName val="BP Pricing 030812"/>
      <sheetName val="Linde Pricing 03 13 13"/>
      <sheetName val="BP Pricing 05 23 13"/>
      <sheetName val="Summary for Jan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s"/>
      <sheetName val="Gen Inputs"/>
      <sheetName val="Inc Stmt"/>
      <sheetName val="Load &amp; Rev"/>
      <sheetName val="O&amp;M"/>
      <sheetName val="Case 3a - Differentiated Cust"/>
      <sheetName val="CapEx Case3"/>
      <sheetName val="Case 2 - Enhanced Cust Service"/>
      <sheetName val="CapEx Case2"/>
      <sheetName val="Case 1 - Basic Cust Service"/>
      <sheetName val="Stmts|Cost+"/>
      <sheetName val="DATA=&gt;"/>
      <sheetName val="Elec Vehicle Load Estimates"/>
      <sheetName val="Old=&gt;"/>
      <sheetName val="Stmts| Take rate"/>
      <sheetName val="Stmts|Rate Case"/>
      <sheetName val="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dential Information"/>
      <sheetName val="Instructions &amp; Notes"/>
      <sheetName val="Controls"/>
      <sheetName val="Hydro Data"/>
      <sheetName val="Hydro to XMP"/>
      <sheetName val="Portfolio Average"/>
      <sheetName val="Market Prices"/>
      <sheetName val="Detail Summary Results 2005"/>
      <sheetName val="Detail Summary Results 2006"/>
      <sheetName val="Portfolio Hydro Year 1929"/>
      <sheetName val="Portfolio Hydro Year 1930"/>
      <sheetName val="Portfolio Hydro Year 1931"/>
      <sheetName val="Portfolio Hydro Year 1932"/>
      <sheetName val="Portfolio Hydro Year 1933"/>
      <sheetName val="Portfolio Hydro Year 1934"/>
      <sheetName val="Portfolio Hydro Year 1935"/>
      <sheetName val="Portfolio Hydro Year 1936"/>
      <sheetName val="Portfolio Hydro Year 1937"/>
      <sheetName val="Portfolio Hydro Year 1938"/>
      <sheetName val="Portfolio Hydro Year 1939"/>
      <sheetName val="Portfolio Hydro Year 1940"/>
      <sheetName val="Portfolio Hydro Year 1941"/>
      <sheetName val="Portfolio Hydro Year 1942"/>
      <sheetName val="Portfolio Hydro Year 1943"/>
      <sheetName val="Portfolio Hydro Year 1944"/>
      <sheetName val="Portfolio Hydro Year 1945"/>
      <sheetName val="Portfolio Hydro Year 1946"/>
      <sheetName val="Portfolio Hydro Year 1947"/>
      <sheetName val="Portfolio Hydro Year 1948"/>
      <sheetName val="Portfolio Hydro Year 1949"/>
      <sheetName val="Portfolio Hydro Year 1950"/>
      <sheetName val="Portfolio Hydro Year 1951"/>
      <sheetName val="Portfolio Hydro Year 1952"/>
      <sheetName val="Portfolio Hydro Year 1953"/>
      <sheetName val="Portfolio Hydro Year 1954"/>
      <sheetName val="Portfolio Hydro Year 1955"/>
      <sheetName val="Portfolio Hydro Year 1956"/>
      <sheetName val="Portfolio Hydro Year 1957"/>
      <sheetName val="Portfolio Hydro Year 1958"/>
      <sheetName val="Portfolio Hydro Year 1959"/>
      <sheetName val="Portfolio Hydro Year 1960"/>
      <sheetName val="Portfolio Hydro Year 1961"/>
      <sheetName val="Portfolio Hydro Year 1962"/>
      <sheetName val="Portfolio Hydro Year 1963"/>
      <sheetName val="Portfolio Hydro Year 1964"/>
      <sheetName val="Portfolio Hydro Year 1965"/>
      <sheetName val="Portfolio Hydro Year 1966"/>
      <sheetName val="Portfolio Hydro Year 1967"/>
      <sheetName val="Portfolio Hydro Year 1968"/>
      <sheetName val="Portfolio Hydro Year 1969"/>
      <sheetName val="Portfolio Hydro Year 1970"/>
      <sheetName val="Portfolio Hydro Year 1971"/>
      <sheetName val="Portfolio Hydro Year 1972"/>
      <sheetName val="Portfolio Hydro Year 1973"/>
      <sheetName val="Portfolio Hydro Year 1974"/>
      <sheetName val="Portfolio Hydro Year 1975"/>
      <sheetName val="Portfolio Hydro Year 1976"/>
      <sheetName val="Portfolio Hydro Year 1977"/>
      <sheetName val="Portfolio Hydro Year 197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NG SALES &amp; Gas Cost"/>
      <sheetName val="Instructions"/>
      <sheetName val="Description"/>
      <sheetName val="Assumptions (Input)"/>
      <sheetName val="Capital Projects(Input)"/>
      <sheetName val="Plant(Input)"/>
      <sheetName val="Operations(Input)"/>
      <sheetName val="Results-Print"/>
      <sheetName val="Summary of Results"/>
      <sheetName val="Income Statement (Results)"/>
      <sheetName val="Cash Flow Statement (Results)"/>
      <sheetName val="Tax Statement (Results)"/>
      <sheetName val="IS-Output"/>
      <sheetName val="BS-Output"/>
      <sheetName val="CF-Output"/>
      <sheetName val="Capital Projects(Results)"/>
      <sheetName val="Book Depreciation"/>
      <sheetName val="Tax Depreciation"/>
      <sheetName val="MACRS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"/>
  <sheetViews>
    <sheetView tabSelected="1" workbookViewId="0">
      <selection activeCell="A8" sqref="A8:XFD10"/>
    </sheetView>
  </sheetViews>
  <sheetFormatPr defaultColWidth="9.140625" defaultRowHeight="15"/>
  <cols>
    <col min="1" max="1" width="13.7109375" customWidth="1"/>
    <col min="2" max="2" width="30" customWidth="1"/>
    <col min="3" max="21" width="15.42578125" bestFit="1" customWidth="1"/>
    <col min="22" max="24" width="16.85546875" bestFit="1" customWidth="1"/>
    <col min="25" max="29" width="14.5703125" customWidth="1"/>
  </cols>
  <sheetData>
    <row r="1" spans="1:29" ht="15.75" thickBot="1">
      <c r="C1" s="1">
        <v>2024</v>
      </c>
      <c r="D1" s="1">
        <v>2025</v>
      </c>
      <c r="E1" s="1">
        <v>2026</v>
      </c>
      <c r="F1" s="1">
        <v>2027</v>
      </c>
      <c r="G1" s="1">
        <v>2028</v>
      </c>
      <c r="H1" s="1">
        <v>2029</v>
      </c>
      <c r="I1" s="1">
        <v>2030</v>
      </c>
      <c r="J1" s="1">
        <v>2031</v>
      </c>
      <c r="K1" s="1">
        <v>2032</v>
      </c>
      <c r="L1" s="1">
        <v>2033</v>
      </c>
      <c r="M1" s="1">
        <v>2034</v>
      </c>
      <c r="N1" s="1">
        <v>2035</v>
      </c>
      <c r="O1" s="1">
        <v>2036</v>
      </c>
      <c r="P1" s="1">
        <v>2037</v>
      </c>
      <c r="Q1" s="1">
        <v>2038</v>
      </c>
      <c r="R1" s="1">
        <v>2039</v>
      </c>
      <c r="S1" s="1">
        <v>2040</v>
      </c>
      <c r="T1" s="1">
        <v>2041</v>
      </c>
      <c r="U1" s="1">
        <v>2042</v>
      </c>
      <c r="V1" s="1">
        <v>2043</v>
      </c>
      <c r="W1" s="1">
        <v>2044</v>
      </c>
      <c r="X1" s="1">
        <v>2045</v>
      </c>
      <c r="Y1" s="1">
        <v>2046</v>
      </c>
      <c r="Z1" s="1">
        <v>2047</v>
      </c>
      <c r="AA1" s="1">
        <v>2048</v>
      </c>
      <c r="AB1" s="1">
        <v>2049</v>
      </c>
      <c r="AC1" s="1">
        <v>2050</v>
      </c>
    </row>
    <row r="2" spans="1:29" ht="18" customHeight="1" thickBot="1">
      <c r="B2" s="3" t="s">
        <v>0</v>
      </c>
      <c r="C2" s="6">
        <v>0</v>
      </c>
      <c r="D2" s="5">
        <v>0</v>
      </c>
      <c r="E2" s="5">
        <v>0</v>
      </c>
      <c r="F2" s="5">
        <v>0</v>
      </c>
      <c r="G2" s="7">
        <v>1584.2314085400001</v>
      </c>
      <c r="H2" s="7">
        <v>1587.17909214</v>
      </c>
      <c r="I2" s="7">
        <v>3197.3114258000001</v>
      </c>
      <c r="J2" s="7">
        <v>3223.4033387999998</v>
      </c>
      <c r="K2" s="7">
        <v>4881.6287499600003</v>
      </c>
      <c r="L2" s="7">
        <v>4862.9666602799998</v>
      </c>
      <c r="M2" s="7">
        <v>4882.5059608799984</v>
      </c>
      <c r="N2" s="7">
        <v>4894.5195801600003</v>
      </c>
      <c r="O2" s="7">
        <v>4935.4572119999993</v>
      </c>
      <c r="P2" s="7">
        <v>4924.5674709900004</v>
      </c>
      <c r="Q2" s="7">
        <v>4945.4662200599996</v>
      </c>
      <c r="R2" s="7">
        <v>4971.5129395200001</v>
      </c>
      <c r="S2" s="7">
        <v>5005.9279671900003</v>
      </c>
      <c r="T2" s="7">
        <v>4998.7495139399998</v>
      </c>
      <c r="U2" s="7">
        <v>4979.6621003099999</v>
      </c>
      <c r="V2" s="7">
        <v>5031.0895499099997</v>
      </c>
      <c r="W2" s="7">
        <v>5059.2821926500001</v>
      </c>
      <c r="X2" s="7">
        <v>5061.7482348899994</v>
      </c>
      <c r="Y2" s="7">
        <v>5090.5275335999995</v>
      </c>
      <c r="Z2" s="7">
        <v>5115.8731486499983</v>
      </c>
      <c r="AA2" s="7">
        <v>5158.0046735100004</v>
      </c>
      <c r="AB2" s="7">
        <v>5170.9256388600006</v>
      </c>
      <c r="AC2" s="8">
        <v>5190.9343564199989</v>
      </c>
    </row>
    <row r="3" spans="1:29">
      <c r="A3" t="s">
        <v>1</v>
      </c>
      <c r="B3" s="3" t="s">
        <v>2</v>
      </c>
      <c r="C3" s="4">
        <f>C2*10000*365</f>
        <v>0</v>
      </c>
      <c r="D3" s="4">
        <f>D2*10000*365</f>
        <v>0</v>
      </c>
      <c r="E3" s="4">
        <f>E2*10000*365</f>
        <v>0</v>
      </c>
      <c r="F3" s="4">
        <f>F2*10000*365</f>
        <v>0</v>
      </c>
      <c r="G3" s="2">
        <f>G2*1000</f>
        <v>1584231.40854</v>
      </c>
      <c r="H3" s="2">
        <f t="shared" ref="H3:AC3" si="0">H2*1000</f>
        <v>1587179.0921400001</v>
      </c>
      <c r="I3" s="2">
        <f t="shared" si="0"/>
        <v>3197311.4257999999</v>
      </c>
      <c r="J3" s="2">
        <f t="shared" si="0"/>
        <v>3223403.3388</v>
      </c>
      <c r="K3" s="2">
        <f t="shared" si="0"/>
        <v>4881628.7499600006</v>
      </c>
      <c r="L3" s="2">
        <f t="shared" si="0"/>
        <v>4862966.6602799995</v>
      </c>
      <c r="M3" s="2">
        <f t="shared" si="0"/>
        <v>4882505.9608799983</v>
      </c>
      <c r="N3" s="2">
        <f t="shared" si="0"/>
        <v>4894519.5801600004</v>
      </c>
      <c r="O3" s="2">
        <f t="shared" si="0"/>
        <v>4935457.2119999994</v>
      </c>
      <c r="P3" s="2">
        <f t="shared" si="0"/>
        <v>4924567.4709900003</v>
      </c>
      <c r="Q3" s="2">
        <f t="shared" si="0"/>
        <v>4945466.2200599993</v>
      </c>
      <c r="R3" s="2">
        <f t="shared" si="0"/>
        <v>4971512.9395200005</v>
      </c>
      <c r="S3" s="2">
        <f t="shared" si="0"/>
        <v>5005927.9671900002</v>
      </c>
      <c r="T3" s="2">
        <f t="shared" si="0"/>
        <v>4998749.51394</v>
      </c>
      <c r="U3" s="2">
        <f t="shared" si="0"/>
        <v>4979662.1003099997</v>
      </c>
      <c r="V3" s="2">
        <f t="shared" si="0"/>
        <v>5031089.5499099996</v>
      </c>
      <c r="W3" s="2">
        <f t="shared" si="0"/>
        <v>5059282.1926499996</v>
      </c>
      <c r="X3" s="2">
        <f t="shared" si="0"/>
        <v>5061748.234889999</v>
      </c>
      <c r="Y3" s="2">
        <f t="shared" si="0"/>
        <v>5090527.5335999997</v>
      </c>
      <c r="Z3" s="2">
        <f t="shared" si="0"/>
        <v>5115873.148649998</v>
      </c>
      <c r="AA3" s="2">
        <f t="shared" si="0"/>
        <v>5158004.6735100001</v>
      </c>
      <c r="AB3" s="2">
        <f t="shared" si="0"/>
        <v>5170925.6388600003</v>
      </c>
      <c r="AC3" s="2">
        <f t="shared" si="0"/>
        <v>5190934.3564199992</v>
      </c>
    </row>
    <row r="4" spans="1:29">
      <c r="A4" t="s">
        <v>1</v>
      </c>
      <c r="B4" s="3" t="s">
        <v>3</v>
      </c>
      <c r="C4" s="2">
        <f>C3/10.37</f>
        <v>0</v>
      </c>
      <c r="D4" s="2">
        <f>D3/10.37</f>
        <v>0</v>
      </c>
      <c r="E4" s="2">
        <f>E3/10.37</f>
        <v>0</v>
      </c>
      <c r="F4" s="2">
        <f>F3/10.37</f>
        <v>0</v>
      </c>
      <c r="G4" s="2">
        <f>G3/1.037</f>
        <v>1527706.276316297</v>
      </c>
      <c r="H4" s="2">
        <f t="shared" ref="H4:AC4" si="1">H3/1.037</f>
        <v>1530548.7870202509</v>
      </c>
      <c r="I4" s="2">
        <f t="shared" si="1"/>
        <v>3083231.8474445515</v>
      </c>
      <c r="J4" s="2">
        <f t="shared" si="1"/>
        <v>3108392.805014465</v>
      </c>
      <c r="K4" s="2">
        <f t="shared" si="1"/>
        <v>4707452.9893539064</v>
      </c>
      <c r="L4" s="2">
        <f t="shared" si="1"/>
        <v>4689456.7601542911</v>
      </c>
      <c r="M4" s="2">
        <f t="shared" si="1"/>
        <v>4708298.9015236245</v>
      </c>
      <c r="N4" s="2">
        <f t="shared" si="1"/>
        <v>4719883.8767213123</v>
      </c>
      <c r="O4" s="2">
        <f t="shared" si="1"/>
        <v>4759360.8601735774</v>
      </c>
      <c r="P4" s="2">
        <f t="shared" si="1"/>
        <v>4748859.6634426238</v>
      </c>
      <c r="Q4" s="2">
        <f t="shared" si="1"/>
        <v>4769012.7483702982</v>
      </c>
      <c r="R4" s="2">
        <f t="shared" si="1"/>
        <v>4794130.1248987475</v>
      </c>
      <c r="S4" s="2">
        <f t="shared" si="1"/>
        <v>4827317.2296914179</v>
      </c>
      <c r="T4" s="2">
        <f t="shared" si="1"/>
        <v>4820394.9025458051</v>
      </c>
      <c r="U4" s="2">
        <f t="shared" si="1"/>
        <v>4801988.5248891031</v>
      </c>
      <c r="V4" s="2">
        <f t="shared" si="1"/>
        <v>4851581.0510221794</v>
      </c>
      <c r="W4" s="2">
        <f t="shared" si="1"/>
        <v>4878767.7846190939</v>
      </c>
      <c r="X4" s="2">
        <f t="shared" si="1"/>
        <v>4881145.8388524586</v>
      </c>
      <c r="Y4" s="2">
        <f t="shared" si="1"/>
        <v>4908898.2966248794</v>
      </c>
      <c r="Z4" s="2">
        <f t="shared" si="1"/>
        <v>4933339.5840405002</v>
      </c>
      <c r="AA4" s="2">
        <f t="shared" si="1"/>
        <v>4973967.8625940215</v>
      </c>
      <c r="AB4" s="2">
        <f t="shared" si="1"/>
        <v>4986427.8098939257</v>
      </c>
      <c r="AC4" s="2">
        <f t="shared" si="1"/>
        <v>5005722.6194985528</v>
      </c>
    </row>
    <row r="5" spans="1:29">
      <c r="A5" t="s">
        <v>1</v>
      </c>
      <c r="B5" s="3" t="s">
        <v>4</v>
      </c>
      <c r="C5" s="2">
        <f>(C4*1.026)*(53.06/1000)</f>
        <v>0</v>
      </c>
      <c r="D5" s="2">
        <f t="shared" ref="D5:AC5" si="2">(D4*1.026)*(53.06/1000)</f>
        <v>0</v>
      </c>
      <c r="E5" s="2">
        <f t="shared" si="2"/>
        <v>0</v>
      </c>
      <c r="F5" s="2">
        <f t="shared" si="2"/>
        <v>0</v>
      </c>
      <c r="G5" s="2">
        <f t="shared" si="2"/>
        <v>83167.657491897626</v>
      </c>
      <c r="H5" s="2">
        <f t="shared" si="2"/>
        <v>83322.402523916186</v>
      </c>
      <c r="I5" s="2">
        <f t="shared" si="2"/>
        <v>167849.78515286851</v>
      </c>
      <c r="J5" s="2">
        <f t="shared" si="2"/>
        <v>169219.53661215329</v>
      </c>
      <c r="K5" s="2">
        <f t="shared" si="2"/>
        <v>256271.66946111136</v>
      </c>
      <c r="L5" s="2">
        <f t="shared" si="2"/>
        <v>255291.96266182515</v>
      </c>
      <c r="M5" s="2">
        <f t="shared" si="2"/>
        <v>256317.72054742949</v>
      </c>
      <c r="N5" s="2">
        <f t="shared" si="2"/>
        <v>256948.40149980248</v>
      </c>
      <c r="O5" s="2">
        <f t="shared" si="2"/>
        <v>259097.51110907111</v>
      </c>
      <c r="P5" s="2">
        <f t="shared" si="2"/>
        <v>258525.83057956456</v>
      </c>
      <c r="Q5" s="2">
        <f t="shared" si="2"/>
        <v>259622.95565566976</v>
      </c>
      <c r="R5" s="2">
        <f t="shared" si="2"/>
        <v>260990.33458223287</v>
      </c>
      <c r="S5" s="2">
        <f t="shared" si="2"/>
        <v>262797.02596481977</v>
      </c>
      <c r="T5" s="2">
        <f t="shared" si="2"/>
        <v>262420.17752083653</v>
      </c>
      <c r="U5" s="2">
        <f t="shared" si="2"/>
        <v>261418.14242001183</v>
      </c>
      <c r="V5" s="2">
        <f t="shared" si="2"/>
        <v>264117.93772198498</v>
      </c>
      <c r="W5" s="2">
        <f t="shared" si="2"/>
        <v>265597.97153683827</v>
      </c>
      <c r="X5" s="2">
        <f t="shared" si="2"/>
        <v>265727.43176295876</v>
      </c>
      <c r="Y5" s="2">
        <f t="shared" si="2"/>
        <v>267238.26335300796</v>
      </c>
      <c r="Z5" s="2">
        <f t="shared" si="2"/>
        <v>268568.83628574788</v>
      </c>
      <c r="AA5" s="2">
        <f t="shared" si="2"/>
        <v>270780.621893759</v>
      </c>
      <c r="AB5" s="2">
        <f t="shared" si="2"/>
        <v>271458.93594238901</v>
      </c>
      <c r="AC5" s="2">
        <f t="shared" si="2"/>
        <v>272509.33688754862</v>
      </c>
    </row>
    <row r="6" spans="1:29"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14" spans="1:29" ht="14.25" customHeight="1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 - List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2024-11-05T08:00:00+00:00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B19E149-6A4F-473E-944C-4FCB27F9E4DC}"/>
</file>

<file path=customXml/itemProps2.xml><?xml version="1.0" encoding="utf-8"?>
<ds:datastoreItem xmlns:ds="http://schemas.openxmlformats.org/officeDocument/2006/customXml" ds:itemID="{E1E2CD47-1415-4C1F-BBD2-BE24728723E7}"/>
</file>

<file path=customXml/itemProps3.xml><?xml version="1.0" encoding="utf-8"?>
<ds:datastoreItem xmlns:ds="http://schemas.openxmlformats.org/officeDocument/2006/customXml" ds:itemID="{037B8A87-63E5-4E52-BD80-66A830DAD238}"/>
</file>

<file path=customXml/itemProps4.xml><?xml version="1.0" encoding="utf-8"?>
<ds:datastoreItem xmlns:ds="http://schemas.openxmlformats.org/officeDocument/2006/customXml" ds:itemID="{E7FDA3A2-CD00-48EC-B0E1-7739343888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PUGET SOUND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Singh, Gurvinder</dc:creator>
  <cp:keywords/>
  <dc:description/>
  <cp:lastModifiedBy>Jacobs, Allison</cp:lastModifiedBy>
  <cp:revision/>
  <dcterms:created xsi:type="dcterms:W3CDTF">2024-05-07T22:40:34Z</dcterms:created>
  <dcterms:modified xsi:type="dcterms:W3CDTF">2024-05-10T16:15:39Z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