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xhibit TJH-3" sheetId="2" r:id="rId1"/>
  </sheets>
  <definedNames>
    <definedName name="_xlnm.Print_Area" localSheetId="0">'Exhibit TJH-3'!$B$1:$K$41</definedName>
  </definedNames>
  <calcPr calcId="152511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G21" i="2"/>
  <c r="H21" i="2"/>
  <c r="F24" i="2"/>
  <c r="F25" i="2"/>
  <c r="F26" i="2"/>
  <c r="G27" i="2"/>
  <c r="G32" i="2" s="1"/>
  <c r="H27" i="2"/>
  <c r="F30" i="2"/>
  <c r="H32" i="2" l="1"/>
</calcChain>
</file>

<file path=xl/sharedStrings.xml><?xml version="1.0" encoding="utf-8"?>
<sst xmlns="http://schemas.openxmlformats.org/spreadsheetml/2006/main" count="55" uniqueCount="49">
  <si>
    <t>Notes:</t>
  </si>
  <si>
    <t>TOTAL</t>
  </si>
  <si>
    <t>Arlington, OR</t>
  </si>
  <si>
    <t>Leaning Juniper</t>
  </si>
  <si>
    <t>Oregon Project</t>
  </si>
  <si>
    <t>Goldendale, WA</t>
  </si>
  <si>
    <t>Goodnoe Hills</t>
  </si>
  <si>
    <t>Dayton, WA</t>
  </si>
  <si>
    <t>Marengo II</t>
  </si>
  <si>
    <t>Marengo I</t>
  </si>
  <si>
    <t>Washington Projects</t>
  </si>
  <si>
    <t>Medicine Bow, WY</t>
  </si>
  <si>
    <t>Dunlap I</t>
  </si>
  <si>
    <t>McFadden, WY</t>
  </si>
  <si>
    <t>McFadden Ridge</t>
  </si>
  <si>
    <t>High Plains</t>
  </si>
  <si>
    <t>Seven Mile Hill II</t>
  </si>
  <si>
    <t>Seven Mile Hill I</t>
  </si>
  <si>
    <t>Glenrock, WY</t>
  </si>
  <si>
    <t>Rolling Hills</t>
  </si>
  <si>
    <t>Glenrock III</t>
  </si>
  <si>
    <t>Glenrock I</t>
  </si>
  <si>
    <t>Arlington, WY</t>
  </si>
  <si>
    <t>Wyoming Projects</t>
  </si>
  <si>
    <t>Net Capacity
(MW)</t>
  </si>
  <si>
    <t>Number of WTGs</t>
  </si>
  <si>
    <t>Years in
Operation</t>
  </si>
  <si>
    <t>Original Commercial Online
Date</t>
  </si>
  <si>
    <t>Location</t>
  </si>
  <si>
    <t>Wind Project</t>
  </si>
  <si>
    <t>Project #</t>
  </si>
  <si>
    <t>PacifiCorp Wind Fleet Repowering</t>
  </si>
  <si>
    <t xml:space="preserve"> </t>
  </si>
  <si>
    <t>List of wind projects being repowered</t>
  </si>
  <si>
    <t>[3]</t>
  </si>
  <si>
    <t>[4]</t>
  </si>
  <si>
    <t>[5]</t>
  </si>
  <si>
    <t>[6]</t>
  </si>
  <si>
    <t>[7]</t>
  </si>
  <si>
    <t>[8]</t>
  </si>
  <si>
    <t>[1]</t>
  </si>
  <si>
    <t>[2]</t>
  </si>
  <si>
    <t>[9]</t>
  </si>
  <si>
    <t>[10]</t>
  </si>
  <si>
    <t>Additional Life (Years)</t>
  </si>
  <si>
    <t>Retirement year without Repowering</t>
  </si>
  <si>
    <t>* PacifiCorp owned 78.79% of the 40.8 MW Foote Creek I project (32.1 MW) prior to acquisition of the Eugene Water &amp; Electic Board's 21.21% interest in the facility in July 2019 in order to repower the facility.</t>
  </si>
  <si>
    <t>Foote Creek I *</t>
  </si>
  <si>
    <t>Retirement year with Repowering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</si>
</sst>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2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DCDB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1" applyFont="1" applyFill="1" applyBorder="1" applyAlignment="1">
      <alignment horizontal="left" vertical="top"/>
    </xf>
    <xf numFmtId="38" fontId="3" fillId="0" borderId="1" xfId="3" applyNumberFormat="1" applyFont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left" vertical="top"/>
    </xf>
    <xf numFmtId="164" fontId="3" fillId="0" borderId="1" xfId="3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3" applyNumberFormat="1" applyFont="1" applyBorder="1" applyAlignment="1">
      <alignment horizontal="center" vertical="center" wrapText="1"/>
    </xf>
    <xf numFmtId="38" fontId="4" fillId="0" borderId="2" xfId="3" applyNumberFormat="1" applyFont="1" applyFill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3" applyNumberFormat="1" applyFont="1" applyBorder="1" applyAlignment="1">
      <alignment horizontal="center" vertical="center" wrapText="1"/>
    </xf>
    <xf numFmtId="38" fontId="3" fillId="0" borderId="1" xfId="3" applyNumberFormat="1" applyFont="1" applyFill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38" fontId="3" fillId="0" borderId="2" xfId="3" applyNumberFormat="1" applyFont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164" fontId="4" fillId="0" borderId="1" xfId="3" applyNumberFormat="1" applyFont="1" applyBorder="1" applyAlignment="1">
      <alignment horizontal="center" vertical="center" wrapText="1"/>
    </xf>
    <xf numFmtId="38" fontId="4" fillId="0" borderId="1" xfId="3" applyNumberFormat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/>
    </xf>
    <xf numFmtId="0" fontId="4" fillId="0" borderId="2" xfId="2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/>
    </xf>
    <xf numFmtId="37" fontId="2" fillId="2" borderId="0" xfId="1" applyNumberFormat="1" applyFont="1" applyFill="1" applyBorder="1" applyAlignment="1">
      <alignment horizontal="left" vertical="top"/>
    </xf>
    <xf numFmtId="0" fontId="2" fillId="2" borderId="0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2" fillId="5" borderId="4" xfId="1" applyFont="1" applyFill="1" applyBorder="1" applyAlignment="1">
      <alignment horizontal="center" vertical="top"/>
    </xf>
    <xf numFmtId="0" fontId="2" fillId="5" borderId="5" xfId="1" applyFont="1" applyFill="1" applyBorder="1" applyAlignment="1">
      <alignment horizontal="center" vertical="top"/>
    </xf>
    <xf numFmtId="0" fontId="2" fillId="4" borderId="4" xfId="1" applyFont="1" applyFill="1" applyBorder="1" applyAlignment="1">
      <alignment horizontal="center" vertical="top"/>
    </xf>
    <xf numFmtId="0" fontId="2" fillId="4" borderId="5" xfId="1" applyFont="1" applyFill="1" applyBorder="1" applyAlignment="1">
      <alignment horizontal="center" vertical="top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</cellXfs>
  <cellStyles count="5">
    <cellStyle name="Comma 2" xfId="3"/>
    <cellStyle name="Currency 2" xfId="2"/>
    <cellStyle name="Normal" xfId="0" builtinId="0"/>
    <cellStyle name="Normal 2" xfId="1"/>
    <cellStyle name="Percent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abSelected="1" view="pageBreakPreview" topLeftCell="A5" zoomScale="60" zoomScaleNormal="85" workbookViewId="0">
      <selection activeCell="E9" sqref="E9"/>
    </sheetView>
  </sheetViews>
  <sheetFormatPr defaultRowHeight="12.75" x14ac:dyDescent="0.25"/>
  <cols>
    <col min="1" max="1" width="9.140625" style="1"/>
    <col min="2" max="2" width="9.28515625" style="21" customWidth="1"/>
    <col min="3" max="4" width="19.7109375" style="1" customWidth="1"/>
    <col min="5" max="5" width="13.7109375" style="1" customWidth="1"/>
    <col min="6" max="8" width="11.140625" style="1" customWidth="1"/>
    <col min="9" max="10" width="12.85546875" style="24" customWidth="1"/>
    <col min="11" max="11" width="10.5703125" style="24" bestFit="1" customWidth="1"/>
    <col min="12" max="12" width="11.28515625" style="1" bestFit="1" customWidth="1"/>
    <col min="13" max="16384" width="9.140625" style="1"/>
  </cols>
  <sheetData>
    <row r="1" spans="2:13" ht="15" customHeight="1" x14ac:dyDescent="0.25">
      <c r="B1" s="1"/>
      <c r="C1" s="22"/>
      <c r="D1" s="22"/>
      <c r="E1" s="22"/>
      <c r="F1" s="22"/>
      <c r="G1" s="22"/>
      <c r="H1" s="22"/>
    </row>
    <row r="2" spans="2:13" ht="15" customHeight="1" x14ac:dyDescent="0.25">
      <c r="B2" s="1"/>
      <c r="C2" s="22"/>
      <c r="D2" s="22"/>
      <c r="E2" s="22"/>
      <c r="F2" s="22"/>
      <c r="G2" s="22"/>
      <c r="H2" s="22"/>
    </row>
    <row r="3" spans="2:13" ht="15" customHeight="1" x14ac:dyDescent="0.25">
      <c r="B3" s="1" t="s">
        <v>32</v>
      </c>
      <c r="C3" s="22"/>
      <c r="D3" s="22"/>
      <c r="E3" s="22"/>
      <c r="F3" s="22"/>
      <c r="G3" s="22"/>
      <c r="H3" s="22"/>
      <c r="I3" s="27"/>
      <c r="J3" s="27"/>
      <c r="K3" s="27"/>
    </row>
    <row r="4" spans="2:13" ht="26.25" x14ac:dyDescent="0.25">
      <c r="B4" s="30" t="s">
        <v>31</v>
      </c>
      <c r="C4" s="30"/>
      <c r="D4" s="30"/>
      <c r="E4" s="30"/>
      <c r="F4" s="30"/>
      <c r="G4" s="30"/>
      <c r="H4" s="30"/>
      <c r="I4" s="30"/>
      <c r="J4" s="30"/>
      <c r="K4" s="30"/>
    </row>
    <row r="7" spans="2:13" ht="15" customHeight="1" x14ac:dyDescent="0.25">
      <c r="B7" s="31" t="s">
        <v>33</v>
      </c>
      <c r="C7" s="31"/>
      <c r="D7" s="31"/>
      <c r="E7" s="31"/>
      <c r="F7" s="31"/>
      <c r="G7" s="31"/>
      <c r="H7" s="31"/>
      <c r="I7" s="31"/>
      <c r="J7" s="31"/>
      <c r="K7" s="31"/>
    </row>
    <row r="8" spans="2:13" ht="15" customHeight="1" x14ac:dyDescent="0.25">
      <c r="C8" s="20"/>
      <c r="D8" s="20"/>
      <c r="E8" s="20"/>
    </row>
    <row r="9" spans="2:13" ht="72" customHeight="1" x14ac:dyDescent="0.25">
      <c r="B9" s="19" t="s">
        <v>30</v>
      </c>
      <c r="C9" s="19" t="s">
        <v>29</v>
      </c>
      <c r="D9" s="19" t="s">
        <v>28</v>
      </c>
      <c r="E9" s="19" t="s">
        <v>27</v>
      </c>
      <c r="F9" s="19" t="s">
        <v>26</v>
      </c>
      <c r="G9" s="19" t="s">
        <v>25</v>
      </c>
      <c r="H9" s="19" t="s">
        <v>24</v>
      </c>
      <c r="I9" s="26" t="s">
        <v>45</v>
      </c>
      <c r="J9" s="26" t="s">
        <v>48</v>
      </c>
      <c r="K9" s="26" t="s">
        <v>44</v>
      </c>
    </row>
    <row r="10" spans="2:13" x14ac:dyDescent="0.25">
      <c r="B10" s="23" t="s">
        <v>40</v>
      </c>
      <c r="C10" s="23" t="s">
        <v>41</v>
      </c>
      <c r="D10" s="23" t="s">
        <v>34</v>
      </c>
      <c r="E10" s="23" t="s">
        <v>35</v>
      </c>
      <c r="F10" s="23" t="s">
        <v>36</v>
      </c>
      <c r="G10" s="23" t="s">
        <v>37</v>
      </c>
      <c r="H10" s="23" t="s">
        <v>38</v>
      </c>
      <c r="I10" s="23" t="s">
        <v>39</v>
      </c>
      <c r="J10" s="23" t="s">
        <v>42</v>
      </c>
      <c r="K10" s="23" t="s">
        <v>43</v>
      </c>
    </row>
    <row r="11" spans="2:13" ht="15" customHeight="1" x14ac:dyDescent="0.25">
      <c r="B11" s="32" t="s">
        <v>23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2:13" ht="15" customHeight="1" x14ac:dyDescent="0.25">
      <c r="B12" s="10">
        <v>1</v>
      </c>
      <c r="C12" s="9" t="s">
        <v>47</v>
      </c>
      <c r="D12" s="9" t="s">
        <v>22</v>
      </c>
      <c r="E12" s="8">
        <v>36272</v>
      </c>
      <c r="F12" s="6">
        <f t="shared" ref="F12:F20" ca="1" si="0">(NOW()-E12)/365.25</f>
        <v>20.642024024006894</v>
      </c>
      <c r="G12" s="7">
        <v>68</v>
      </c>
      <c r="H12" s="6">
        <v>40.799999999999997</v>
      </c>
      <c r="I12" s="25">
        <v>2029</v>
      </c>
      <c r="J12" s="25">
        <v>2050</v>
      </c>
      <c r="K12" s="25">
        <v>21</v>
      </c>
      <c r="M12" s="28"/>
    </row>
    <row r="13" spans="2:13" ht="15" customHeight="1" x14ac:dyDescent="0.25">
      <c r="B13" s="10">
        <v>2</v>
      </c>
      <c r="C13" s="9" t="s">
        <v>21</v>
      </c>
      <c r="D13" s="9" t="s">
        <v>18</v>
      </c>
      <c r="E13" s="8">
        <v>39813</v>
      </c>
      <c r="F13" s="6">
        <f t="shared" ca="1" si="0"/>
        <v>10.947294386772121</v>
      </c>
      <c r="G13" s="7">
        <v>66</v>
      </c>
      <c r="H13" s="6">
        <v>99</v>
      </c>
      <c r="I13" s="25">
        <v>2038</v>
      </c>
      <c r="J13" s="25">
        <v>2049</v>
      </c>
      <c r="K13" s="25">
        <v>11</v>
      </c>
    </row>
    <row r="14" spans="2:13" ht="15" customHeight="1" x14ac:dyDescent="0.25">
      <c r="B14" s="10">
        <v>3</v>
      </c>
      <c r="C14" s="18" t="s">
        <v>20</v>
      </c>
      <c r="D14" s="18" t="s">
        <v>18</v>
      </c>
      <c r="E14" s="17">
        <v>39830</v>
      </c>
      <c r="F14" s="6">
        <f t="shared" ca="1" si="0"/>
        <v>10.900750923390875</v>
      </c>
      <c r="G14" s="16">
        <v>26</v>
      </c>
      <c r="H14" s="15">
        <v>39</v>
      </c>
      <c r="I14" s="25">
        <v>2039</v>
      </c>
      <c r="J14" s="25">
        <v>2049</v>
      </c>
      <c r="K14" s="25">
        <v>10</v>
      </c>
    </row>
    <row r="15" spans="2:13" ht="15" customHeight="1" x14ac:dyDescent="0.25">
      <c r="B15" s="10">
        <v>4</v>
      </c>
      <c r="C15" s="18" t="s">
        <v>19</v>
      </c>
      <c r="D15" s="18" t="s">
        <v>18</v>
      </c>
      <c r="E15" s="17">
        <v>39830</v>
      </c>
      <c r="F15" s="6">
        <f t="shared" ca="1" si="0"/>
        <v>10.900750923390875</v>
      </c>
      <c r="G15" s="16">
        <v>66</v>
      </c>
      <c r="H15" s="15">
        <v>99</v>
      </c>
      <c r="I15" s="25">
        <v>2039</v>
      </c>
      <c r="J15" s="25">
        <v>2049</v>
      </c>
      <c r="K15" s="25">
        <v>10</v>
      </c>
    </row>
    <row r="16" spans="2:13" ht="15" customHeight="1" x14ac:dyDescent="0.25">
      <c r="B16" s="10">
        <v>5</v>
      </c>
      <c r="C16" s="18" t="s">
        <v>17</v>
      </c>
      <c r="D16" s="18" t="s">
        <v>11</v>
      </c>
      <c r="E16" s="17">
        <v>39813</v>
      </c>
      <c r="F16" s="6">
        <f t="shared" ca="1" si="0"/>
        <v>10.947294386772121</v>
      </c>
      <c r="G16" s="16">
        <v>66</v>
      </c>
      <c r="H16" s="15">
        <v>99</v>
      </c>
      <c r="I16" s="25">
        <v>2038</v>
      </c>
      <c r="J16" s="25">
        <v>2049</v>
      </c>
      <c r="K16" s="25">
        <v>11</v>
      </c>
    </row>
    <row r="17" spans="2:11" ht="15" customHeight="1" x14ac:dyDescent="0.25">
      <c r="B17" s="10">
        <v>6</v>
      </c>
      <c r="C17" s="18" t="s">
        <v>16</v>
      </c>
      <c r="D17" s="18" t="s">
        <v>11</v>
      </c>
      <c r="E17" s="17">
        <v>39813</v>
      </c>
      <c r="F17" s="6">
        <f t="shared" ca="1" si="0"/>
        <v>10.947294386772121</v>
      </c>
      <c r="G17" s="16">
        <v>13</v>
      </c>
      <c r="H17" s="15">
        <v>19.5</v>
      </c>
      <c r="I17" s="25">
        <v>2038</v>
      </c>
      <c r="J17" s="25">
        <v>2049</v>
      </c>
      <c r="K17" s="25">
        <v>11</v>
      </c>
    </row>
    <row r="18" spans="2:11" ht="15" customHeight="1" x14ac:dyDescent="0.25">
      <c r="B18" s="10">
        <v>7</v>
      </c>
      <c r="C18" s="18" t="s">
        <v>15</v>
      </c>
      <c r="D18" s="18" t="s">
        <v>13</v>
      </c>
      <c r="E18" s="17">
        <v>40069</v>
      </c>
      <c r="F18" s="6">
        <f t="shared" ca="1" si="0"/>
        <v>10.246404585266303</v>
      </c>
      <c r="G18" s="16">
        <v>66</v>
      </c>
      <c r="H18" s="15">
        <v>99</v>
      </c>
      <c r="I18" s="25">
        <v>2039</v>
      </c>
      <c r="J18" s="25">
        <v>2049</v>
      </c>
      <c r="K18" s="25">
        <v>10</v>
      </c>
    </row>
    <row r="19" spans="2:11" ht="15" customHeight="1" x14ac:dyDescent="0.25">
      <c r="B19" s="10">
        <v>8</v>
      </c>
      <c r="C19" s="18" t="s">
        <v>14</v>
      </c>
      <c r="D19" s="18" t="s">
        <v>13</v>
      </c>
      <c r="E19" s="17">
        <v>40085</v>
      </c>
      <c r="F19" s="6">
        <f t="shared" ca="1" si="0"/>
        <v>10.20259897267219</v>
      </c>
      <c r="G19" s="16">
        <v>19</v>
      </c>
      <c r="H19" s="15">
        <v>28.5</v>
      </c>
      <c r="I19" s="25">
        <v>2039</v>
      </c>
      <c r="J19" s="25">
        <v>2049</v>
      </c>
      <c r="K19" s="25">
        <v>10</v>
      </c>
    </row>
    <row r="20" spans="2:11" ht="15" customHeight="1" x14ac:dyDescent="0.25">
      <c r="B20" s="10">
        <v>9</v>
      </c>
      <c r="C20" s="18" t="s">
        <v>12</v>
      </c>
      <c r="D20" s="18" t="s">
        <v>11</v>
      </c>
      <c r="E20" s="17">
        <v>40452</v>
      </c>
      <c r="F20" s="6">
        <f t="shared" ca="1" si="0"/>
        <v>9.1978077337947095</v>
      </c>
      <c r="G20" s="16">
        <v>74</v>
      </c>
      <c r="H20" s="15">
        <v>111</v>
      </c>
      <c r="I20" s="25">
        <v>2040</v>
      </c>
      <c r="J20" s="25">
        <v>2050</v>
      </c>
      <c r="K20" s="25">
        <v>10</v>
      </c>
    </row>
    <row r="21" spans="2:11" ht="15" customHeight="1" x14ac:dyDescent="0.25">
      <c r="G21" s="11">
        <f>SUM(G12:G20)</f>
        <v>464</v>
      </c>
      <c r="H21" s="14">
        <f>SUM(H12:H20)</f>
        <v>634.79999999999995</v>
      </c>
    </row>
    <row r="22" spans="2:11" ht="15" customHeight="1" x14ac:dyDescent="0.25">
      <c r="H22" s="3"/>
    </row>
    <row r="23" spans="2:11" ht="15" customHeight="1" x14ac:dyDescent="0.25">
      <c r="B23" s="34" t="s">
        <v>10</v>
      </c>
      <c r="C23" s="35"/>
      <c r="D23" s="35"/>
      <c r="E23" s="35"/>
      <c r="F23" s="35"/>
      <c r="G23" s="35"/>
      <c r="H23" s="35"/>
      <c r="I23" s="35"/>
      <c r="J23" s="35"/>
      <c r="K23" s="35"/>
    </row>
    <row r="24" spans="2:11" ht="15" customHeight="1" x14ac:dyDescent="0.25">
      <c r="B24" s="10">
        <v>10</v>
      </c>
      <c r="C24" s="9" t="s">
        <v>9</v>
      </c>
      <c r="D24" s="9" t="s">
        <v>7</v>
      </c>
      <c r="E24" s="8">
        <v>39297</v>
      </c>
      <c r="F24" s="6">
        <f ca="1">(NOW()-E24)/365.25</f>
        <v>12.360025392932286</v>
      </c>
      <c r="G24" s="7">
        <v>78</v>
      </c>
      <c r="H24" s="6">
        <v>140.4</v>
      </c>
      <c r="I24" s="25">
        <v>2037</v>
      </c>
      <c r="J24" s="25">
        <v>2049</v>
      </c>
      <c r="K24" s="25">
        <v>12</v>
      </c>
    </row>
    <row r="25" spans="2:11" ht="15" customHeight="1" x14ac:dyDescent="0.25">
      <c r="B25" s="10">
        <v>11</v>
      </c>
      <c r="C25" s="9" t="s">
        <v>8</v>
      </c>
      <c r="D25" s="9" t="s">
        <v>7</v>
      </c>
      <c r="E25" s="8">
        <v>39625</v>
      </c>
      <c r="F25" s="6">
        <f ca="1">(NOW()-E25)/365.25</f>
        <v>11.462010334752957</v>
      </c>
      <c r="G25" s="7">
        <v>39</v>
      </c>
      <c r="H25" s="6">
        <v>70.2</v>
      </c>
      <c r="I25" s="25">
        <v>2038</v>
      </c>
      <c r="J25" s="25">
        <v>2049</v>
      </c>
      <c r="K25" s="25">
        <v>11</v>
      </c>
    </row>
    <row r="26" spans="2:11" ht="15" customHeight="1" x14ac:dyDescent="0.25">
      <c r="B26" s="10">
        <v>12</v>
      </c>
      <c r="C26" s="9" t="s">
        <v>6</v>
      </c>
      <c r="D26" s="9" t="s">
        <v>5</v>
      </c>
      <c r="E26" s="8">
        <v>39599</v>
      </c>
      <c r="F26" s="6">
        <f ca="1">(NOW()-E26)/365.25</f>
        <v>11.533194455218391</v>
      </c>
      <c r="G26" s="7">
        <v>47</v>
      </c>
      <c r="H26" s="6">
        <v>94</v>
      </c>
      <c r="I26" s="25">
        <v>2038</v>
      </c>
      <c r="J26" s="25">
        <v>2049</v>
      </c>
      <c r="K26" s="25">
        <v>11</v>
      </c>
    </row>
    <row r="27" spans="2:11" ht="15" customHeight="1" x14ac:dyDescent="0.25">
      <c r="G27" s="13">
        <f>SUM(G24:G26)</f>
        <v>164</v>
      </c>
      <c r="H27" s="12">
        <f>SUM(H24:H26)</f>
        <v>304.60000000000002</v>
      </c>
    </row>
    <row r="28" spans="2:11" ht="15" customHeight="1" x14ac:dyDescent="0.25"/>
    <row r="29" spans="2:11" ht="15" customHeight="1" x14ac:dyDescent="0.25">
      <c r="B29" s="36" t="s">
        <v>4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2:11" ht="15" customHeight="1" x14ac:dyDescent="0.25">
      <c r="B30" s="10">
        <v>13</v>
      </c>
      <c r="C30" s="9" t="s">
        <v>3</v>
      </c>
      <c r="D30" s="9" t="s">
        <v>2</v>
      </c>
      <c r="E30" s="8">
        <v>38974</v>
      </c>
      <c r="F30" s="6">
        <f ca="1">(NOW()-E30)/365.25</f>
        <v>13.244351197175954</v>
      </c>
      <c r="G30" s="7">
        <v>67</v>
      </c>
      <c r="H30" s="6">
        <v>100.5</v>
      </c>
      <c r="I30" s="25">
        <v>2036</v>
      </c>
      <c r="J30" s="25">
        <v>2049</v>
      </c>
      <c r="K30" s="25">
        <v>13</v>
      </c>
    </row>
    <row r="32" spans="2:11" x14ac:dyDescent="0.25">
      <c r="F32" s="5" t="s">
        <v>1</v>
      </c>
      <c r="G32" s="2">
        <f>G21+G27+G30</f>
        <v>695</v>
      </c>
      <c r="H32" s="4">
        <f>H21+H27+H30</f>
        <v>1039.9000000000001</v>
      </c>
    </row>
    <row r="33" spans="2:11" x14ac:dyDescent="0.25">
      <c r="H33" s="3"/>
    </row>
    <row r="34" spans="2:11" x14ac:dyDescent="0.25">
      <c r="B34" s="21" t="s">
        <v>0</v>
      </c>
      <c r="H34" s="3"/>
    </row>
    <row r="35" spans="2:11" ht="27.75" customHeight="1" x14ac:dyDescent="0.25">
      <c r="B35" s="29" t="s">
        <v>46</v>
      </c>
      <c r="C35" s="29"/>
      <c r="D35" s="29"/>
      <c r="E35" s="29"/>
      <c r="F35" s="29"/>
      <c r="G35" s="29"/>
      <c r="H35" s="29"/>
      <c r="I35" s="29"/>
      <c r="J35" s="29"/>
      <c r="K35" s="29"/>
    </row>
    <row r="36" spans="2:11" x14ac:dyDescent="0.25">
      <c r="B36" s="1"/>
    </row>
  </sheetData>
  <mergeCells count="6">
    <mergeCell ref="B35:K35"/>
    <mergeCell ref="B4:K4"/>
    <mergeCell ref="B7:K7"/>
    <mergeCell ref="B11:K11"/>
    <mergeCell ref="B23:K23"/>
    <mergeCell ref="B29:K29"/>
  </mergeCells>
  <printOptions horizontalCentered="1" verticalCentered="1"/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30EC93-552C-44B1-B695-BB274B6DFDB4}"/>
</file>

<file path=customXml/itemProps2.xml><?xml version="1.0" encoding="utf-8"?>
<ds:datastoreItem xmlns:ds="http://schemas.openxmlformats.org/officeDocument/2006/customXml" ds:itemID="{4F9156AE-D7D2-421E-BF44-7547444D1EE3}"/>
</file>

<file path=customXml/itemProps3.xml><?xml version="1.0" encoding="utf-8"?>
<ds:datastoreItem xmlns:ds="http://schemas.openxmlformats.org/officeDocument/2006/customXml" ds:itemID="{FFF8299F-B0C4-4222-9275-D3CBBE01BD26}"/>
</file>

<file path=customXml/itemProps4.xml><?xml version="1.0" encoding="utf-8"?>
<ds:datastoreItem xmlns:ds="http://schemas.openxmlformats.org/officeDocument/2006/customXml" ds:itemID="{F8660A44-FE9B-48D1-A824-8A22F0813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TJH-3</vt:lpstr>
      <vt:lpstr>'Exhibit TJH-3'!Print_Area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2019-12-12T19:59:21Z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