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8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comments1.xml" ContentType="application/vnd.openxmlformats-officedocument.spreadsheetml.comments+xml"/>
  <Override PartName="/xl/printerSettings/printerSettings2.bin" ContentType="application/vnd.openxmlformats-officedocument.spreadsheetml.printerSettings"/>
  <Override PartName="/xl/printerSettings/printerSettings1.bin" ContentType="application/vnd.openxmlformats-officedocument.spreadsheetml.printerSettings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Commission Basis Report\Dec_31_22\To File 2022 CBR\"/>
    </mc:Choice>
  </mc:AlternateContent>
  <bookViews>
    <workbookView xWindow="-12" yWindow="-12" windowWidth="14520" windowHeight="6096" tabRatio="482" firstSheet="1" activeTab="1"/>
  </bookViews>
  <sheets>
    <sheet name="_com.sap.ip.bi.xl.hiddensheet" sheetId="64" state="veryHidden" r:id="rId1"/>
    <sheet name="Lead E" sheetId="1" r:id="rId2"/>
    <sheet name="CBR_Electric" sheetId="65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C">'[1]TAX JV50167'!#REF!</definedName>
    <definedName name="\P">'[1]TAX JV50167'!#REF!</definedName>
    <definedName name="__123Graph_ECURRENT" localSheetId="2" hidden="1">[2]ConsolidatingPL!#REF!</definedName>
    <definedName name="__123Graph_ECURRENT" hidden="1">[2]ConsolidatingPL!#REF!</definedName>
    <definedName name="_1_190S">#REF!</definedName>
    <definedName name="_2_282_FED">#REF!</definedName>
    <definedName name="_3_282_ITD">#REF!</definedName>
    <definedName name="_4_282STATE">#REF!</definedName>
    <definedName name="_6_283">[1]YTD_TD!#REF!</definedName>
    <definedName name="_7_283S">#REF!</definedName>
    <definedName name="_8ODC_ATL">#REF!</definedName>
    <definedName name="_9ODC_BTL">#REF!</definedName>
    <definedName name="_xlnm._FilterDatabase" localSheetId="2" hidden="1">CBR_Electric!$B$9:$J$81</definedName>
    <definedName name="_JV50621">'[1]TAX JV50167'!#REF!</definedName>
    <definedName name="_Order1" hidden="1">255</definedName>
    <definedName name="_Order2" hidden="1">255</definedName>
    <definedName name="AccessDatabase" hidden="1">"I:\COMTREL\FINICLE\TradeSummary.mdb"</definedName>
    <definedName name="Accrual">#REF!</definedName>
    <definedName name="AcctLookup">[3]YTD_Calculations!#REF!</definedName>
    <definedName name="actual_booked">'[4]Budget Non Property'!#REF!</definedName>
    <definedName name="Amort">#REF!</definedName>
    <definedName name="Amt_billed_JO">#REF!</definedName>
    <definedName name="applied">#REF!</definedName>
    <definedName name="b" localSheetId="2" hidden="1">{#N/A,#N/A,FALSE,"Coversheet";#N/A,#N/A,FALSE,"QA"}</definedName>
    <definedName name="b" hidden="1">{#N/A,#N/A,FALSE,"Coversheet";#N/A,#N/A,FALSE,"QA"}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P11V7HA4MS6XYY3P4BPVXML" hidden="1">#REF!</definedName>
    <definedName name="BEx00PBV7V99V7M3LDYUTF31MUFJ" hidden="1">#REF!</definedName>
    <definedName name="BEx00SMIQJ55EVB7T24CORX0JWQO" hidden="1">#REF!</definedName>
    <definedName name="BEx010V7DB7O7Z9NHSX27HZK4H76" hidden="1">#REF!</definedName>
    <definedName name="BEx012IKS6YVHG9KTG2FAKRSMYLU" hidden="1">#REF!</definedName>
    <definedName name="BEx01HY6E3GJ66ABU5ABN26V6Q13" hidden="1">#REF!</definedName>
    <definedName name="BEx01PW5YQKEGAR8JDDI5OARYXDF" hidden="1">#REF!</definedName>
    <definedName name="BEx01QCB2ERCAYYOFDP3OQRWUU60" hidden="1">#REF!</definedName>
    <definedName name="BEx01U37NQSMTGJRU8EGTJORBJ6H" hidden="1">#REF!</definedName>
    <definedName name="BEx01XJ94SHJ1YQ7ORPW0RQGKI2H" hidden="1">#REF!</definedName>
    <definedName name="BEx028BOZCS2MQO9MODVS6F7NCA3" hidden="1">#REF!</definedName>
    <definedName name="BEx02DPUYNH76938V8GVORY8LRY1" hidden="1">#REF!</definedName>
    <definedName name="BEx02PEP6DY4K1JGB0HHS3B6QOG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DH0YKYQXDHUTFIQLIF34J8" hidden="1">#REF!</definedName>
    <definedName name="BEx1FQ9SZAGL2HEKRB046EOQDWOX" hidden="1">#REF!</definedName>
    <definedName name="BEx1FZV2CM77TBH1R6YYV9P06KA2" hidden="1">#REF!</definedName>
    <definedName name="BEx1G59AY8195JTUM6P18VXUFJ3E" hidden="1">#REF!</definedName>
    <definedName name="BEx1GKUDMCV60BOZT0SENCT0MD8L" hidden="1">#REF!</definedName>
    <definedName name="BEx1GUVQ5L0JCX3E4SROI4WBYVTO" hidden="1">#REF!</definedName>
    <definedName name="BEx1GVMRHFXUP6XYYY9NR12PV5TF" hidden="1">#REF!</definedName>
    <definedName name="BEx1H6KIT7BHUH6MDDWC935V9N47" hidden="1">#REF!</definedName>
    <definedName name="BEx1HA60AI3STEJQZAQ0RA3Q3AZV" hidden="1">#REF!</definedName>
    <definedName name="BEx1HB2DBVO5N6V2WX7BEHUFYTFU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ZCBBWLB2BTNOXP319ZDEVOJ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PKCFCT3TL9MSO1LSYJ2VJ2X" hidden="1">#REF!</definedName>
    <definedName name="BEx1IW5PQTTMD62XZ287XF2O3FBQ" hidden="1">#REF!</definedName>
    <definedName name="BEx1J0CSSHDJGBJUHVOEMCF2P4DL" hidden="1">#REF!</definedName>
    <definedName name="BEx1J0NL6D3ILC18B48AL0VNEN9A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OATZGRJFXGXPJJLC4DOBE" hidden="1">#REF!</definedName>
    <definedName name="BEx1JXBM5W4YRWNQ0P95QQS6JWD6" hidden="1">#REF!</definedName>
    <definedName name="BEx1KGY9QEHZ9QSARMQUTQKRK4UX" hidden="1">#REF!</definedName>
    <definedName name="BEx1KIWH5MOLR00SBECT39NS3AJ1" hidden="1">#REF!</definedName>
    <definedName name="BEx1KKP1ELIF2UII2FWVGL7M1X7J" hidden="1">#REF!</definedName>
    <definedName name="BEx1KQJKIAPZKE9YDYH5HKXX52FM" hidden="1">#REF!</definedName>
    <definedName name="BEx1KUVWMB0QCWA3RBE4CADFVRIS" hidden="1">#REF!</definedName>
    <definedName name="BEx1L0AAH7PV8PPQQDBP5AI4TLYP" hidden="1">#REF!</definedName>
    <definedName name="BEx1L2OG1SDFK2TPXELJ77YP4NI2" hidden="1">#REF!</definedName>
    <definedName name="BEx1L6Q60MWRDJB4L20LK0XPA0Z2" hidden="1">#REF!</definedName>
    <definedName name="BEx1L7BSEFOLQDNZWMLUNBRO08T4" hidden="1">#REF!</definedName>
    <definedName name="BEx1LD63FP2Z4BR9TKSHOZW9KKZ5" hidden="1">#REF!</definedName>
    <definedName name="BEx1LDMB9RW982DUILM2WPT5VWQ3" hidden="1">#REF!</definedName>
    <definedName name="BEx1LFF2UQ13XL4X1I2WBD73NZ21" hidden="1">#REF!</definedName>
    <definedName name="BEx1LKTB33LO23ACTADIVRY7ZNFC" hidden="1">#REF!</definedName>
    <definedName name="BEx1LQNKVZAXGSEPDAM8AWU2FHHJ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P4FWKV0QYXE13PX9JSNA270" hidden="1">#REF!</definedName>
    <definedName name="BEx1MSV791FSS4CZQKG04NHT3F79" hidden="1">#REF!</definedName>
    <definedName name="BEx1MTRKKVCHOZ0YGID6HZ49LJTO" hidden="1">#REF!</definedName>
    <definedName name="BEx1N3CUJ3UX61X38ZAJVPEN4KMC" hidden="1">#REF!</definedName>
    <definedName name="BEx1N5R5IJ3CG6CL344F5KWPINEO" hidden="1">#REF!</definedName>
    <definedName name="BEx1NFCFVPBS7XURQ8Y0BZEGPBVP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B2CPATAGE3T7L1NBQQO1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WJJ0DP4628GCVVRQ9X0DRHQ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6FRYAB1BWA5RJS4KOB3G9I" hidden="1">#REF!</definedName>
    <definedName name="BEx1P7S1J4TKGVJ43C2Q2R3M9WRB" hidden="1">#REF!</definedName>
    <definedName name="BEx1P8OF6WY3IH8SO71KQOU83V3Y" hidden="1">#REF!</definedName>
    <definedName name="BEx1PA11BLPVZM8RC5BL46WX8YB5" hidden="1">#REF!</definedName>
    <definedName name="BEx1PAMMMZTO2BTR6YLZ9ASMPS4N" hidden="1">#REF!</definedName>
    <definedName name="BEx1PBZ4BEFIPGMQXT9T8S4PZ2IM" hidden="1">#REF!</definedName>
    <definedName name="BEx1PJMAAUI73DAR3XUON2UMXTBS" hidden="1">#REF!</definedName>
    <definedName name="BEx1PLF2CFSXBZPVI6CJ534EIJDN" hidden="1">#REF!</definedName>
    <definedName name="BEx1PMWZB2DO6EM9BKLUICZJ65HD" hidden="1">#REF!</definedName>
    <definedName name="BEx1PU3X6U0EVLY9569KVBPAH7XU" hidden="1">#REF!</definedName>
    <definedName name="BEx1Q9OV5AOW28OUGRFCD3ZFVWC3" hidden="1">#REF!</definedName>
    <definedName name="BEx1QA54J2A4I7IBQR19BTY28ZMR" hidden="1">#REF!</definedName>
    <definedName name="BEx1QD50TNYYZ6YO943BWHPB9UD9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SY74DYVEPAQ9TGGGXKJA025O" hidden="1">#REF!</definedName>
    <definedName name="BEx1TJ0WLS9O7KNSGIPWTYHDYI1D" hidden="1">#REF!</definedName>
    <definedName name="BEx1TUPQAYGAI13ZC7FU1FJXFAPM" hidden="1">#REF!</definedName>
    <definedName name="BEx1TY0F9W7EOF31FZXITWEYBSRT" hidden="1">#REF!</definedName>
    <definedName name="BEx1U7WFO8OZKB1EBF4H386JW91L" hidden="1">#REF!</definedName>
    <definedName name="BEx1U87938YR9N6HYI24KVBKLOS3" hidden="1">#REF!</definedName>
    <definedName name="BEx1U9P6VQWSVRICLZR9DYRMN61U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O8ENOJNYCNX5Z95TBIJ3MKP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3170EJU6QEJR4F8E2ULUU2U" hidden="1">#REF!</definedName>
    <definedName name="BEx1WC67EH10SC38QWX3WEA5KH3A" hidden="1">#REF!</definedName>
    <definedName name="BEx1WDTMC6W73PJPTY0JYLKOA883" hidden="1">#REF!</definedName>
    <definedName name="BEx1WGYTKZZIPM1577W5FEYKFH3V" hidden="1">#REF!</definedName>
    <definedName name="BEx1WHPURIV3D3PTJJ359H1OP7ZV" hidden="1">#REF!</definedName>
    <definedName name="BEx1WLBBR45RLDQX9FCLJWUUQX5R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T3VU2F7OSUQZHBIV4KTTFJ4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FL3ISYW3FU1DQ3US0DYA8NQ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CPDAEBC12450MVHX6S78ILBS" hidden="1">#REF!</definedName>
    <definedName name="BEx3CQ9OQ7E1YH93NADGWWEH0HD5" hidden="1">#REF!</definedName>
    <definedName name="BEx3D9G6QTSPF9UYI4X0XY0VE896" hidden="1">#REF!</definedName>
    <definedName name="BEx3DCQU9PBRXIMLO62KS5RLH447" hidden="1">#REF!</definedName>
    <definedName name="BEx3DQ8EH7C7L4XQAOL3NRRVRRT3" hidden="1">#REF!</definedName>
    <definedName name="BEx3EF99FD6QNNCNOKDEE67JHTUJ" hidden="1">#REF!</definedName>
    <definedName name="BEx3EGLXG4AU8GXIFP26DZ61E6EP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3OJYKFH63TY4TBS69H5CI8M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RGZOH1A62SHC133FKNN9K23" hidden="1">#REF!</definedName>
    <definedName name="BEx3GS2LABKJSRV8GPZLJZVX7NMJ" hidden="1">#REF!</definedName>
    <definedName name="BEx3H05W7OEBR6W6YJKGD6W5M3I1" hidden="1">#REF!</definedName>
    <definedName name="BEx3H244GCME7ZDNAXG6ZSJ64ZRE" hidden="1">#REF!</definedName>
    <definedName name="BEx3H5UX2GZFZZT657YR76RHW5I6" hidden="1">#REF!</definedName>
    <definedName name="BEx3HACPKDZVUOS9WBDCCFJB46DK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3KN8WAL54AYYACGCUM43J9W" hidden="1">#REF!</definedName>
    <definedName name="BEx3ICF1GY8HQEBIU9S43PDJ90BX" hidden="1">#REF!</definedName>
    <definedName name="BEx3IYAH2DEBFWO8F94H4MXE3RLY" hidden="1">#REF!</definedName>
    <definedName name="BEx3IZSG3932LSWHR5YV78IVRPCK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MF5D7ODCJ7THAJTC1GFSG95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13PSDK50JLCLD0GX8L4TWAH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M1PR4Y7KINKMTMKR984GX8Q" hidden="1">#REF!</definedName>
    <definedName name="BEx3LM1PWWC9WH0R5TX5K06V559U" hidden="1">#REF!</definedName>
    <definedName name="BEx3LPCEZ1C0XEKNCM3YT09JWCUO" hidden="1">#REF!</definedName>
    <definedName name="BEx3LSXW33WR1ECIMRYUPFBJXGGH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F9LX8G8DXGARRYNTDH542WG" hidden="1">#REF!</definedName>
    <definedName name="BEx3MREOFWJQEYMCMBL7ZE06NBN6" hidden="1">#REF!</definedName>
    <definedName name="BEx3MSGD8I6KBFD4XFWYGH3DKUK3" hidden="1">#REF!</definedName>
    <definedName name="BEx3NDQFYEWZAUGWFMGT2R7E7RBT" hidden="1">#REF!</definedName>
    <definedName name="BEx3NGQBX2HEDKOCDX0TX1TGBB3P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#REF!</definedName>
    <definedName name="BEx3OJZSCGFRW7SVGBFI0X9DNVMM" hidden="1">#REF!</definedName>
    <definedName name="BEx3ORSBUXAF21MKEY90YJV9AY9A" hidden="1">#REF!</definedName>
    <definedName name="BEx3OUS0N576NJN078Y1BWUWQK6B" hidden="1">#REF!</definedName>
    <definedName name="BEx3OV8BH6PYNZT7C246LOAU9SVX" hidden="1">#REF!</definedName>
    <definedName name="BEx3OXRYJZUEY6E72UJU0PHLMYAR" hidden="1">#REF!</definedName>
    <definedName name="BEx3P3RP5PYI4BJVYGNU1V7KT5EH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017D7T1X732WDV7L1KP8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CFD2TBUF95ZN83Q7JPV97FK" hidden="1">#REF!</definedName>
    <definedName name="BEx3QEDFOYFY5NBTININ5W4RLD4Q" hidden="1">#REF!</definedName>
    <definedName name="BEx3QIKJ3U962US1Q564NZDLU8LD" hidden="1">#REF!</definedName>
    <definedName name="BEx3QLF3RHHBNUFLUWEROBZDF1U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37QNFSKW3DGRH5YVVEZLJI7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D7WH1NN1OH0MRS4T8ENRU32" hidden="1">#REF!</definedName>
    <definedName name="BEx3TPCSI16OAB2L9M9IULQMQ9J9" hidden="1">#REF!</definedName>
    <definedName name="BEx3TQ3SFJB2WTCV0OXDE56FB46K" hidden="1">#REF!</definedName>
    <definedName name="BEx3TX59M3456DDBXWFJ8X2TU37A" hidden="1">#REF!</definedName>
    <definedName name="BEx3U2UBY80GPGSTYFGI6F8TPKCV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IX0UULWP3BZA8VT2SQ8WI7" hidden="1">#REF!</definedName>
    <definedName name="BEx3UKOCOQG7S1YQ436S997K1KWV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7ROM8UIFKV5C1BOZWSQQLESO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W57CTL8HFK3U7ZRFYZR6MXE" hidden="1">#REF!</definedName>
    <definedName name="BEx58XHO7ZULLF2EUD7YIS0MGQJ5" hidden="1">#REF!</definedName>
    <definedName name="BEx58ZAFNTMGBNDH52VUYXLRJO7P" hidden="1">#REF!</definedName>
    <definedName name="BEx58ZW0HAIGIPEX9CVA1PQQTR6X" hidden="1">#REF!</definedName>
    <definedName name="BEx593SAFVYKW7V61D9COEZJXDA7" hidden="1">#REF!</definedName>
    <definedName name="BEx59BA1KH3RG6K1LHL7YS2VB79N" hidden="1">#REF!</definedName>
    <definedName name="BEx59DDIU0AMFOY94NSP1ULST8JD" hidden="1">#REF!</definedName>
    <definedName name="BEx59E9WABJP2TN71QAIKK79HPK9" hidden="1">#REF!</definedName>
    <definedName name="BEx59F0T17A80RNLNSZNFX8NAO8Y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BUBK8WJV1WILGYU9A7CO0KI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QJ1Z64KY10P8ZF1JKJUFEGN" hidden="1">#REF!</definedName>
    <definedName name="BEx5AY62R0TL82VHXE37SCZCINQC" hidden="1">#REF!</definedName>
    <definedName name="BEx5B0PV1FCOUSHWQTY94AO0B8P0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CUOWR6J9MZS2ML5XB0X7MW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PLEZ8XY6S89R7AZQSKLT4HK" hidden="1">#REF!</definedName>
    <definedName name="BEx5BYFMZ80TDDN2EZO8CF39AIAC" hidden="1">#REF!</definedName>
    <definedName name="BEx5C2BWFW6SHZBFDEISKGXHZCQW" hidden="1">#REF!</definedName>
    <definedName name="BEx5C44NK782B81CBGQUDS6Z8MV9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01O3G6BXWXT7MZEVS1F4TE9" hidden="1">#REF!</definedName>
    <definedName name="BEx5D3HO5XE85AN0NGALZ4K4GE8J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H8EU3RCPUOTFY8S9G8SBCG" hidden="1">#REF!</definedName>
    <definedName name="BEx5DJIZBTNS011R9IIG2OQ2L6ZX" hidden="1">#REF!</definedName>
    <definedName name="BEx5DS2EKWFPC2UWI1W1QESX9QP5" hidden="1">#REF!</definedName>
    <definedName name="BEx5E123OLO9WQUOIRIDJ967KAGK" hidden="1">#REF!</definedName>
    <definedName name="BEx5E2UU5NES6W779W2OZTZOB4O7" hidden="1">#REF!</definedName>
    <definedName name="BEx5ELFT92WAQN3NW8COIMQHUL91" hidden="1">#REF!</definedName>
    <definedName name="BEx5ELQL9B0VR6UT18KP11DHOTFX" hidden="1">#REF!</definedName>
    <definedName name="BEx5ER4TJTFPN7IB1MNEB1ZFR5M6" hidden="1">#REF!</definedName>
    <definedName name="BEx5EYXB2LDMI4FLC3QFAOXC0FZ3" hidden="1">#REF!</definedName>
    <definedName name="BEx5F6V72QTCK7O39Y59R0EVM6CW" hidden="1">#REF!</definedName>
    <definedName name="BEx5FGLQVACD5F5YZG4DGSCHCGO2" hidden="1">#REF!</definedName>
    <definedName name="BEx5FHCTE8VTJEF7IK189AVLNYSY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1QHX69GFUYHUZA5X74MTDMR" hidden="1">#REF!</definedName>
    <definedName name="BEx5G5S2C9JRD28ZQMMQLCBHWOHB" hidden="1">#REF!</definedName>
    <definedName name="BEx5G7KU3EGZQSYN2YNML8EW8NDC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B534CO7TBSALKMD27WHMAQJ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17QJ0PQ1OG1IMH69HMQWNEA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4M04BPXSQF2J4GQYXF85O" hidden="1">#REF!</definedName>
    <definedName name="BEx5IWTZDCLZ5CCDG108STY04SAJ" hidden="1">#REF!</definedName>
    <definedName name="BEx5J0FFP1KS4NGY20AEJI8VREEA" hidden="1">#REF!</definedName>
    <definedName name="BEx5J1XE5FVWL6IJV6CWKPN24UBK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4W2S2K7M9V2M304KW93LK8Q" hidden="1">#REF!</definedName>
    <definedName name="BEx5K51DSERT1TR7B4A29R41W4NX" hidden="1">#REF!</definedName>
    <definedName name="BEx5KBBZ8KCEQK36ARG4ERYOFD4G" hidden="1">#REF!</definedName>
    <definedName name="BEx5KCOET0DYMY4VILOLGVBX7E3C" hidden="1">#REF!</definedName>
    <definedName name="BEx5KYER580I4T7WTLMUN7NLNP5K" hidden="1">#REF!</definedName>
    <definedName name="BEx5LHLB3M6K4ZKY2F42QBZT30ZH" hidden="1">#REF!</definedName>
    <definedName name="BEx5LKQJG40DO2JR1ZF6KD3PON9K" hidden="1">#REF!</definedName>
    <definedName name="BEx5LQA84QRPGAR4FLC7MCT3H9E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4D4KHXU4JXKDEHZZNRG7NRA" hidden="1">#REF!</definedName>
    <definedName name="BEx5MB9BR71LZDG7XXQ2EO58JC5F" hidden="1">#REF!</definedName>
    <definedName name="BEx5MHEF05EVRV5DPTG4KMPWZSUS" hidden="1">#REF!</definedName>
    <definedName name="BEx5MLQZM68YQSKARVWTTPINFQ2C" hidden="1">#REF!</definedName>
    <definedName name="BEx5MMCJMU7FOOWUCW9EA13B7V5F" hidden="1">#REF!</definedName>
    <definedName name="BEx5MVXTKNBXHNWTL43C670E4KXC" hidden="1">#REF!</definedName>
    <definedName name="BEx5MWZGZ3VRB5418C2RNF9H17BQ" hidden="1">#REF!</definedName>
    <definedName name="BEx5MX4YD2QV39W04QH9C6AOA0FB" hidden="1">#REF!</definedName>
    <definedName name="BEx5N3A8LULD7YBJH5J83X27PZSW" hidden="1">#REF!</definedName>
    <definedName name="BEx5N4XI4PWB1W9PMZ4O5R0HWTYD" hidden="1">#REF!</definedName>
    <definedName name="BEx5N8DH1SY888WI2GZ2D6E9XCXB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W1V6AB25NEEX9VPHRXWJDSS" hidden="1">#REF!</definedName>
    <definedName name="BEx5NWSXWACAUHWVZAI57DGZ8OCQ" hidden="1">#REF!</definedName>
    <definedName name="BEx5NZSSQ6PY99ZX2D7Q9IGOR34W" hidden="1">#REF!</definedName>
    <definedName name="BEx5O2N9HTGG4OJHR62PKFMNZTT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29Y91E64DPE0YY53A6YHF3Y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R2VQ8BSMKPX25262AU3VZF7" hidden="1">#REF!</definedName>
    <definedName name="BEx74W6BJ8ENO3J25WNM5H5APKA3" hidden="1">#REF!</definedName>
    <definedName name="BEx74YKLW1FKLWC3DJ2ELZBZBY1M" hidden="1">#REF!</definedName>
    <definedName name="BEx755GRRD9BL27YHLH5QWIYLWB7" hidden="1">#REF!</definedName>
    <definedName name="BEx759D1D5SXS5ELLZVBI0SXYUNF" hidden="1">#REF!</definedName>
    <definedName name="BEx75DPEQTX055IZ2L8UVLJOT1DD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AZUPB1PK30JJQUWUELQPJ" hidden="1">#REF!</definedName>
    <definedName name="BEx76PNR8S4T4VUQS0KU58SEX0VN" hidden="1">#REF!</definedName>
    <definedName name="BEx76YY7ODSIKDD9VDF9TLTDM18I" hidden="1">#REF!</definedName>
    <definedName name="BEx7705E86I9B7DTKMMJMAFSYMUL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BSYINF85GYNSCIRD95PH86Q" hidden="1">#REF!</definedName>
    <definedName name="BEx78HHRIWDLHQX2LG0HWFRYEL1T" hidden="1">#REF!</definedName>
    <definedName name="BEx78QC4X2YVM9K6MQRB2WJG36N3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74EARYYX2ICWU0YC50VO5D8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R0EEP9O5JPPEKQWG1TC860T" hidden="1">#REF!</definedName>
    <definedName name="BEx7ASD1I654MEDCO6GGWA95PXSC" hidden="1">#REF!</definedName>
    <definedName name="BEx7AURD3S7JGN4D3YK1QAG6TAFA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N8E88JR3K1BSLAZRPSFPQ9L" hidden="1">#REF!</definedName>
    <definedName name="BEx7BP14RMS3638K85OM4NCYLRHG" hidden="1">#REF!</definedName>
    <definedName name="BEx7BPXFZXJ79FQ0E8AQE21PGVHA" hidden="1">#REF!</definedName>
    <definedName name="BEx7C04AM39DQMC1TIX7CFZ2ADHX" hidden="1">#REF!</definedName>
    <definedName name="BEx7C346X4AX2J1QPM4NBC7JL5W9" hidden="1">#REF!</definedName>
    <definedName name="BEx7C40F0PQURHPI6YQ39NFIR86Z" hidden="1">#REF!</definedName>
    <definedName name="BEx7C7B9VCY7N0H7N1NH6HNNH724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CZXN83U7XFVGG1P1N6ZCQK7U" hidden="1">#REF!</definedName>
    <definedName name="BEx7D14R4J25CLH301NHMGU8FSWM" hidden="1">#REF!</definedName>
    <definedName name="BEx7D38BE0Z9QLQBDMGARM9USFPM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HBE0SOC5KXWWQ73WUDBRX8J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FV0WJHXL6X5JNQ2ZX45PX49P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54GU5UCTJS549UBDW43EJL" hidden="1">#REF!</definedName>
    <definedName name="BEx7IBVYN47SFZIA0K4MDKQZNN9V" hidden="1">#REF!</definedName>
    <definedName name="BEx7IGOMJB39HUONENRXTK1MFHGE" hidden="1">#REF!</definedName>
    <definedName name="BEx7ISO6LTCYYDK0J6IN4PG2P6SW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5K5QVUOXI6A663KUWL6PO3O" hidden="1">#REF!</definedName>
    <definedName name="BEx7JH3HGBPI07OHZ5LFYK0UFZQR" hidden="1">#REF!</definedName>
    <definedName name="BEx7JRL3MHRMVLQF3EN15MXRPN68" hidden="1">#REF!</definedName>
    <definedName name="BEx7JV194190CNM6WWGQ3UBJ3CHH" hidden="1">#REF!</definedName>
    <definedName name="BEx7JZJ4AE8AGMWPK3XPBTBUBZ48" hidden="1">#REF!</definedName>
    <definedName name="BEx7K7GZ607XQOGB81A1HINBTGOZ" hidden="1">#REF!</definedName>
    <definedName name="BEx7KEYPBDXSNROH8M6CDCBN6B50" hidden="1">#REF!</definedName>
    <definedName name="BEx7KH7PZ0A6FSWA4LAN2CMZ0WSF" hidden="1">#REF!</definedName>
    <definedName name="BEx7KNCTL6VMNQP4MFMHOMV1WI1Y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PF478MRAYB9TQ6LDML6O3BY" hidden="1">#REF!</definedName>
    <definedName name="BEx7LPV780NFCG1VX4EKJ29YXOLZ" hidden="1">#REF!</definedName>
    <definedName name="BEx7LQ0PD30NJWOAYKPEYHM9J83B" hidden="1">#REF!</definedName>
    <definedName name="BEx7M4EKEDHZ1ZZ91NDLSUNPUFPZ" hidden="1">#REF!</definedName>
    <definedName name="BEx7MAUI1JJFDIJGDW4RWY5384LY" hidden="1">#REF!</definedName>
    <definedName name="BEx7MI1EW6N7FOBHWJLYC02TZSKR" hidden="1">#REF!</definedName>
    <definedName name="BEx7MJZO3UKAMJ53UWOJ5ZD4GGMQ" hidden="1">#REF!</definedName>
    <definedName name="BEx7MO17TZ6L4457Q12FYYLUUZAZ" hidden="1">#REF!</definedName>
    <definedName name="BEx7MT4MFNXIVQGAT6D971GZW7CA" hidden="1">#REF!</definedName>
    <definedName name="BEx7MUMLPPX92MX7SA8S1PLONDL8" hidden="1">#REF!</definedName>
    <definedName name="BEx7MX0W532Q7CB4V6KFVC9WAOUI" hidden="1">#REF!</definedName>
    <definedName name="BEx7NB403NE748IF75RXMWOFQ986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HO6UVMFVSV8U0YBZFHNCL38" hidden="1">#REF!</definedName>
    <definedName name="BEx90VGH5H09ON2QXYC9WIIEU98T" hidden="1">#REF!</definedName>
    <definedName name="BEx9157279000SVN5XNWQ99JY0WU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9CVDCG5CFUQWNDLOSNRQ1FN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I1SQUKW2W7S22E82HLJXRGK" hidden="1">#REF!</definedName>
    <definedName name="BEx92PUBDIXAU1FW5ZAXECMAU0LN" hidden="1">#REF!</definedName>
    <definedName name="BEx92S8MHFFIVRQ2YSHZNQGOFUHD" hidden="1">#REF!</definedName>
    <definedName name="BEx92VJ5FJGXISSSMOUAESCSIWFV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2ZND3V7XSHKTD0UH9X85N5E" hidden="1">#REF!</definedName>
    <definedName name="BEx947HHLR6UU6NYPNDZRF79V52K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J0DWZHE39X4BLCQCJ3M1MC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G55NR99FDSE95CXDI4DKWSV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XTPKKKJG67C45LRX0T25I06" hidden="1">#REF!</definedName>
    <definedName name="BEx9602K2GHNBUEUVT9ONRQU1GMD" hidden="1">#REF!</definedName>
    <definedName name="BEx9602LTEI8BPC79BGMRK6S0RP8" hidden="1">#REF!</definedName>
    <definedName name="BEx962BL3Y4LA53EBYI64ZYMZE8U" hidden="1">#REF!</definedName>
    <definedName name="BEx96HAWZ2EMMI7VJ5NQXGK044OO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8KSD61YJH3S9DGO050R2EHA" hidden="1">#REF!</definedName>
    <definedName name="BEx97H9O1NAKAPK4MX4PKO34ICL5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5E16VCDEWPM3404WTQS6ZK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T7ZEF0HKRFLBVK3BNKCG3CJ" hidden="1">#REF!</definedName>
    <definedName name="BEx98WYSAS39FWGYTMQ8QGIT81TF" hidden="1">#REF!</definedName>
    <definedName name="BEx990461P2YAJ7BRK25INFYZ7RQ" hidden="1">#REF!</definedName>
    <definedName name="BEx9915UVD4G7RA3IMLFZ0LG3UA2" hidden="1">#REF!</definedName>
    <definedName name="BEx991M410V3S2PKCJGQ30O6JT6H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EHWKKHZB66Q30C7QIXU3BVM" hidden="1">#REF!</definedName>
    <definedName name="BEx99IE6TEODZ443HP0AYCXVTNOV" hidden="1">#REF!</definedName>
    <definedName name="BEx99Q6PH5F3OQKCCAAO75PYDEFN" hidden="1">#REF!</definedName>
    <definedName name="BEx99RU5I4O0109P2FW9DN4IU3QX" hidden="1">#REF!</definedName>
    <definedName name="BEx99WBYT2D6UUC1PT7A40ENYID4" hidden="1">#REF!</definedName>
    <definedName name="BEx99WS2X3RTQE9O764SS5G2FPE6" hidden="1">#REF!</definedName>
    <definedName name="BEx99ZRZ4I7FHDPGRAT5VW7NVBPU" hidden="1">#REF!</definedName>
    <definedName name="BEx9AT5E3ZSHKSOL35O38L8HF9TH" hidden="1">#REF!</definedName>
    <definedName name="BEx9ATW9WB5CNKQR5HKK7Y2GHYGR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E9Z7EFJCFDYJJOY5KFTGDF4" hidden="1">#REF!</definedName>
    <definedName name="BEx9BSIJN2O0MG8CXAMCAOADEMTO" hidden="1">#REF!</definedName>
    <definedName name="BEx9BU0BBJO3ITPCO4T9FIVEVJY7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M6JVXIG9S6EAZMR899UW190" hidden="1">#REF!</definedName>
    <definedName name="BEx9D160NRGTDVT2ML4H9A7UKR4T" hidden="1">#REF!</definedName>
    <definedName name="BEx9D1BC9FT19KY0INAABNDBAMR1" hidden="1">#REF!</definedName>
    <definedName name="BEx9D1MB15VSARB7IKBMZYU0JJBI" hidden="1">#REF!</definedName>
    <definedName name="BEx9DN6ZMF18Q39MPMXSDJTZQNJ3" hidden="1">#REF!</definedName>
    <definedName name="BEx9DZXN85O544CD9O60K126YYAU" hidden="1">#REF!</definedName>
    <definedName name="BEx9E14TDNSEMI784W0OTIEQMWN6" hidden="1">#REF!</definedName>
    <definedName name="BEx9E14TGNBYGMDDG9NETDK4SYAW" hidden="1">#REF!</definedName>
    <definedName name="BEx9E2BZ2B1R41FMGJCJ7JLGLUAJ" hidden="1">#REF!</definedName>
    <definedName name="BEx9EG9KBJ77M8LEOR9ITOKN5KXY" hidden="1">#REF!</definedName>
    <definedName name="BEx9EMK6HAJJMVYZTN5AUIV7O1E6" hidden="1">#REF!</definedName>
    <definedName name="BEx9ENB8RPU9FA3QW16IGB6LK1CH" hidden="1">#REF!</definedName>
    <definedName name="BEx9EQLVZHYQ1TPX7WH3SOWXCZLE" hidden="1">#REF!</definedName>
    <definedName name="BEx9ETLU0EK5LGEM1QCNYN2S8O5F" hidden="1">#REF!</definedName>
    <definedName name="BEx9F0710LGLAU3161O0O346N58H" hidden="1">#REF!</definedName>
    <definedName name="BEx9F0Y2ESUNE3U7TQDLMPE9BO67" hidden="1">#REF!</definedName>
    <definedName name="BEx9F439L1R726MJFX2EP39XIBPY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5USBCNYNA7HGVW92D800SKX" hidden="1">#REF!</definedName>
    <definedName name="BEx9G7CPXG7HR6N6FHPU2DBBUIKG" hidden="1">#REF!</definedName>
    <definedName name="BEx9GDY4D8ZPQJCYFIMYM0V0C51Y" hidden="1">#REF!</definedName>
    <definedName name="BEx9GGY04V0ZWI6O9KZH4KSBB389" hidden="1">#REF!</definedName>
    <definedName name="BEx9GMC7TE8SDTCO5PHODBUF4SM1" hidden="1">#REF!</definedName>
    <definedName name="BEx9GMN0B495HEAOG6JQK9D7HUPC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1QKLI6OOUPQLUQ0EF0355X6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UICG3HZWG57MG3NXCEX4LQI" hidden="1">#REF!</definedName>
    <definedName name="BEx9IW5LYJF40GS78FJNXO9O667A" hidden="1">#REF!</definedName>
    <definedName name="BEx9IW5MFLXTVCJHVUZTUH93AXOS" hidden="1">#REF!</definedName>
    <definedName name="BEx9IXCSPSZC80YZUPRCYTG326KV" hidden="1">#REF!</definedName>
    <definedName name="BEx9IYUQSBZ0GG9ZT1QKX83F42F1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NP1B2E9Q88TW48NH41C0FTZ" hidden="1">#REF!</definedName>
    <definedName name="BExAWUFQXTIPQ308ERZPSVPTUMYN" hidden="1">#REF!</definedName>
    <definedName name="BExAWY6O96OQO2R036QK2DI37EKV" hidden="1">#REF!</definedName>
    <definedName name="BExAX410NB4F2XOB84OR2197H8M5" hidden="1">#REF!</definedName>
    <definedName name="BExAX8TNG8LQ5Q4904SAYQIPGBSV" hidden="1">#REF!</definedName>
    <definedName name="BExAX9KPAVIVUVU3XREDCV1BIYZL" hidden="1">#REF!</definedName>
    <definedName name="BExAXPB35BNVXZYF2XS6UP3LP0QH" hidden="1">#REF!</definedName>
    <definedName name="BExAXWSRVPK0GCZ2UFU10UOP01IY" hidden="1">#REF!</definedName>
    <definedName name="BExAY0EAT2LXR5MFGM0DLIB45PLO" hidden="1">#REF!</definedName>
    <definedName name="BExAY6JK0AK9EBIJSPEJNOIDE40W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YYKAQA3KDMQ890FIE5M9SPBL" hidden="1">#REF!</definedName>
    <definedName name="BExAZ6SY0EU69GC3CWI5EOO0YLFG" hidden="1">#REF!</definedName>
    <definedName name="BExAZ6YEEBJV0PCKFE137K2Y3A8M" hidden="1">#REF!</definedName>
    <definedName name="BExAZAP844MJ4GSAIYNYHQ7FECC3" hidden="1">#REF!</definedName>
    <definedName name="BExAZCNEGB4JYHC8CZ51KTN890US" hidden="1">#REF!</definedName>
    <definedName name="BExAZFCI302YFYRDJYQDWQQL0Q0O" hidden="1">#REF!</definedName>
    <definedName name="BExAZJE2UOL40XUAU2RB53X5K20P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SOJNQ5N3LM4XA17IH7NIY7G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GIGLDV7P55ZR51C0HG15PA2" hidden="1">#REF!</definedName>
    <definedName name="BExB0KPCN7YJORQAYUCF4YKIKPMC" hidden="1">#REF!</definedName>
    <definedName name="BExB0VHQD6ORZS0MIC86QWHCE4UC" hidden="1">#REF!</definedName>
    <definedName name="BExB0WE4PI3NOBXXVO9CTEN4DIU2" hidden="1">#REF!</definedName>
    <definedName name="BExB0Z8O1CQF2CWFBBHE8SNISDAO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HZ0FHGNOS2URJWFD5G55OMO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85QW2BSSBXS953SSQN2ISSW" hidden="1">#REF!</definedName>
    <definedName name="BExB3DEMEV5D9G8FDHD4NQ9X2YNT" hidden="1">#REF!</definedName>
    <definedName name="BExB3RXU8AJQ86I5RXEWLGGR7R7C" hidden="1">#REF!</definedName>
    <definedName name="BExB442RX0T3L6HUL6X5T21CENW6" hidden="1">#REF!</definedName>
    <definedName name="BExB4ADD0L7417CII901XTFKXD1J" hidden="1">#REF!</definedName>
    <definedName name="BExB4DYU06HCGRIPBSWRCXK804UM" hidden="1">#REF!</definedName>
    <definedName name="BExB4HEZO4E597Q5M4M10LT8TLY3" hidden="1">#REF!</definedName>
    <definedName name="BExB4X01APD3Z8ZW6MVX1P8NAO7G" hidden="1">#REF!</definedName>
    <definedName name="BExB4Z3EZBGYYI33U0KQ8NEIH8PY" hidden="1">#REF!</definedName>
    <definedName name="BExB4ZJOLU1PXBMG4TPCCLTRMNRE" hidden="1">#REF!</definedName>
    <definedName name="BExB4ZZSDPL4Q05BMVT5TUN0IGKT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EDOQKZIQXT13IG1KLCZ474G" hidden="1">#REF!</definedName>
    <definedName name="BExB5G6EH68AYEP1UT0GHUEL3SLN" hidden="1">#REF!</definedName>
    <definedName name="BExB5LVGGXMNUN3D3452G3J62MKF" hidden="1">#REF!</definedName>
    <definedName name="BExB5QYVEZWFE5DQVHAM760EV05X" hidden="1">#REF!</definedName>
    <definedName name="BExB5U9IRH14EMOE0YGIE3WIVLFS" hidden="1">#REF!</definedName>
    <definedName name="BExB5V5WWQYPK4GCSYZQALJYGC94" hidden="1">#REF!</definedName>
    <definedName name="BExB5VWYMOV6BAIH7XUBBVPU7MMD" hidden="1">#REF!</definedName>
    <definedName name="BExB610DZWIJP1B72U9QM42COH2B" hidden="1">#REF!</definedName>
    <definedName name="BExB64AX81KEVMGZDXB25NB459SW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39SKL5BMHHDD9EED7FQD9Z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F7EIHG0MYMQYUVG9HIZPHMZ" hidden="1">#REF!</definedName>
    <definedName name="BExB806PAXX70XUTA3ZI7OORD78R" hidden="1">#REF!</definedName>
    <definedName name="BExB83199EQQS6I5HE7WADNCK8OE" hidden="1">#REF!</definedName>
    <definedName name="BExB8HF4UBVZKQCSRFRUQL2EE6VL" hidden="1">#REF!</definedName>
    <definedName name="BExB8HKHKZ1ORJZUYGG2M4VSCC39" hidden="1">#REF!</definedName>
    <definedName name="BExB8HV9YUS1Q77M9SNFRKDLU5HS" hidden="1">#REF!</definedName>
    <definedName name="BExB8QPH8DC5BESEVPSMBCWVN6PO" hidden="1">#REF!</definedName>
    <definedName name="BExB8U5N0D85YR8APKN3PPKG0FWP" hidden="1">#REF!</definedName>
    <definedName name="BExB93G413CK5DKO7925ZHSOBGIN" hidden="1">#REF!</definedName>
    <definedName name="BExB96LBXL1JW5A4PP93UJ9UDLKZ" hidden="1">#REF!</definedName>
    <definedName name="BExB9DHI5I2TJ2LXYPM98EE81L27" hidden="1">#REF!</definedName>
    <definedName name="BExB9G6LZG5OQUY0GZLHX066V3D4" hidden="1">#REF!</definedName>
    <definedName name="BExB9IFG9FW3RQUDIMDFKIYDB4HE" hidden="1">#REF!</definedName>
    <definedName name="BExB9NDIZ7LGMTL8351GRA6VK2K0" hidden="1">#REF!</definedName>
    <definedName name="BExB9Q2MZZHBGW8QQKVEYIMJBPIE" hidden="1">#REF!</definedName>
    <definedName name="BExBA1GON0EZRJ20UYPILAPLNQWM" hidden="1">#REF!</definedName>
    <definedName name="BExBA525BALJ5HMTDMMSM5WWJ1YW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BCQMR685CQ1SC8CECO7GTGB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MPCB1QOZY8WWEX4J21JDE6U" hidden="1">#REF!</definedName>
    <definedName name="BExBBU1QQWUE0YFG7O1TN0RFLSS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FH3SMGZ2IPHFB6BCM9O3W0H" hidden="1">#REF!</definedName>
    <definedName name="BExBCK9SCAABKOT9IP6TEPRR7YDT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9W8C0W9N6L1AFL18JP4H94W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J0J7XEHB9OATXFF5I8FZBJ" hidden="1">#REF!</definedName>
    <definedName name="BExBDUVGK3E1J4JY9ZYTS7V14BLY" hidden="1">#REF!</definedName>
    <definedName name="BExBE0KGY14GSWOGPU4HSJRLD2UD" hidden="1">#REF!</definedName>
    <definedName name="BExBE162OSBKD30I7T1DKKPT3I9I" hidden="1">#REF!</definedName>
    <definedName name="BExBEC9ATLQZF86W1M3APSM4HEOH" hidden="1">#REF!</definedName>
    <definedName name="BExBEXU4CFCM1P5CTZ4NE14PBGDA" hidden="1">#REF!</definedName>
    <definedName name="BExBEYFQJE9YK12A6JBMRFKEC7RN" hidden="1">#REF!</definedName>
    <definedName name="BExBG1ED81J2O4A2S5F5Y3BPHMCR" hidden="1">#REF!</definedName>
    <definedName name="BExCRK0K58VDM9V35DGI6VK8C92V" hidden="1">#REF!</definedName>
    <definedName name="BExCRLIHS7466WFJ3RPIUGGXYESZ" hidden="1">#REF!</definedName>
    <definedName name="BExCRXSXMF4LHAQZHN64FXJPMVZ7" hidden="1">#REF!</definedName>
    <definedName name="BExCS1EDDUEAEWHVYXHIP9I1WCJH" hidden="1">#REF!</definedName>
    <definedName name="BExCS1P5QG0X3OTHKX07RALOE5T5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J2XVKHN6ULCF7JML0TCRKEO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HZWIPJVLE56GATEFKPIKLK2" hidden="1">#REF!</definedName>
    <definedName name="BExCTW8G3VCZ55S09HTUGXKB1P2M" hidden="1">#REF!</definedName>
    <definedName name="BExCTYS2KX0QANOLT8LGZ9WV3S3T" hidden="1">#REF!</definedName>
    <definedName name="BExCTZ2V6H9TT6LFGK3SADZ2TIGQ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LEOALM7SEHVMQC4B4N25MRM" hidden="1">#REF!</definedName>
    <definedName name="BExCUPAXFR16YMWL30ME3F3BSRDZ" hidden="1">#REF!</definedName>
    <definedName name="BExCUR94DHCE47PUUWEMT5QZOYR2" hidden="1">#REF!</definedName>
    <definedName name="BExCV5HJSTBNPQZVGYJY9AZ4IJ26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NROVORCSNX9HKHKPHY0URS3" hidden="1">#REF!</definedName>
    <definedName name="BExCVPEZON7VV6NOWII8VZMONPCJ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HADQJRXWFDGV2KMANWIY1YN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YSBKJ9SZQD7XS2WUS6SVBJO" hidden="1">#REF!</definedName>
    <definedName name="BExCXZ8DGK5ZE8467LFEHX6JNQHJ" hidden="1">#REF!</definedName>
    <definedName name="BExCY2DQO9VLA77Q7EG3T0XNXX4F" hidden="1">#REF!</definedName>
    <definedName name="BExCY5Z7X93Z8XUOEASK50W08S36" hidden="1">#REF!</definedName>
    <definedName name="BExCY6VMJ68MX3C981R5Q0BX5791" hidden="1">#REF!</definedName>
    <definedName name="BExCYAH2SAZCPW6XCB7V7PMMCAWO" hidden="1">#REF!</definedName>
    <definedName name="BExCYDGYM1UGUNTB331L2E4L5F34" hidden="1">#REF!</definedName>
    <definedName name="BExCYN7KCKU1F6EXMNPQPTKNOT6A" hidden="1">#REF!</definedName>
    <definedName name="BExCYPRC5HJE6N2XQTHCT6NXGP8N" hidden="1">#REF!</definedName>
    <definedName name="BExCYQCX9ES8ZWW2L35B12WDNT73" hidden="1">#REF!</definedName>
    <definedName name="BExCYSLQY2CYU7DQ3QI07UGGS6OW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NRWARGGHWLSC1PEDZFLF3JV" hidden="1">#REF!</definedName>
    <definedName name="BExCZP9TBB61HISZ2U5QMQSO2LBE" hidden="1">#REF!</definedName>
    <definedName name="BExCZUD9FEOJBKDJ51Z3JON9LKJ8" hidden="1">#REF!</definedName>
    <definedName name="BExD0AUOVQT3UL53T2KUVJNGD0QF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WQ6EQ2G82IAJI3FDQKGZH18" hidden="1">#REF!</definedName>
    <definedName name="BExD13RUIBGRXDL4QDZ305UKUR12" hidden="1">#REF!</definedName>
    <definedName name="BExD14DETV5R4OOTMAXD5NAKWRO3" hidden="1">#REF!</definedName>
    <definedName name="BExD1MI40YRCBI7KT4S9YHQJUO06" hidden="1">#REF!</definedName>
    <definedName name="BExD1OAU9OXQAZA4D70HP72CU6GB" hidden="1">#REF!</definedName>
    <definedName name="BExD1T8WPV0G6YOX7WMAIZD8XNBK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PWTVQ2CXNG6B7UDL8FIMXBH" hidden="1">#REF!</definedName>
    <definedName name="BExD2X9AQ03EX1AVVX44CXLXRPTI" hidden="1">#REF!</definedName>
    <definedName name="BExD2ZNL9MWJOEL2575KJZBDP2A6" hidden="1">#REF!</definedName>
    <definedName name="BExD34G79JRMB8BZRVN81P1H9MSB" hidden="1">#REF!</definedName>
    <definedName name="BExD35CL2NULPPEHAM954ETQIJA2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8JTNF4LTMFY6GRVDJ6VLGG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VPY5VEI1LLQ4I16T16251DT" hidden="1">#REF!</definedName>
    <definedName name="BExD3XIUEZZ1KIHV7CPS7DKUGIN8" hidden="1">#REF!</definedName>
    <definedName name="BExD40O0CFTNJFOFMMM1KH0P7BUI" hidden="1">#REF!</definedName>
    <definedName name="BExD47UYINTJY1PDIW2S1FZ8ZMIO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QQQ7V9LH5WWBJA3HKJXLVP6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D18MCF5R8YJMPG21WE3GPJQ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HLWJHFK6566YQLGOAPIWD7G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ATSNNU6SJVYYUCUG2AFS57W" hidden="1">#REF!</definedName>
    <definedName name="BExD9JO1QOKHUKL6DOEKDLUBPPKZ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3J1UL1EN1K0BLX2TKAX4U0" hidden="1">#REF!</definedName>
    <definedName name="BExDA6594R2INH5X2F55YRZSKRND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O14OTKLVDBTNB2ONGZ4YB20H" hidden="1">#REF!</definedName>
    <definedName name="BExEO80UUNTK4DX33Z5TYLM8NYZM" hidden="1">#REF!</definedName>
    <definedName name="BExEOBX3WECDMYCV9RLN49APTXMM" hidden="1">#REF!</definedName>
    <definedName name="BExEPN9VIYI0FVL0HLZQXJFO6TT0" hidden="1">#REF!</definedName>
    <definedName name="BExEPQPUOD4B6H60DKEB9159F7DR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JHNJV9U65F5VGIGX0VM02VF" hidden="1">#REF!</definedName>
    <definedName name="BExEQTZAP8R69U31W4LKGTKKGKQE" hidden="1">#REF!</definedName>
    <definedName name="BExER2O72H1F9WV6S1J04C15PXX7" hidden="1">#REF!</definedName>
    <definedName name="BExERIPCI7N2NW7JRL59DVT0TTSU" hidden="1">#REF!</definedName>
    <definedName name="BExERRUIKIOATPZ9U4HQ0V52RJAU" hidden="1">#REF!</definedName>
    <definedName name="BExERSANFNM1O7T65PC5MJ301YET" hidden="1">#REF!</definedName>
    <definedName name="BExERU8P606C6QQZZL55U0ZQYQF1" hidden="1">#REF!</definedName>
    <definedName name="BExERWCEBKQRYWRQLYJ4UCMMKTHG" hidden="1">#REF!</definedName>
    <definedName name="BExERXE1QW042A2T25RI4DVUU59O" hidden="1">#REF!</definedName>
    <definedName name="BExES44RHHDL3V7FLV6M20834WF1" hidden="1">#REF!</definedName>
    <definedName name="BExES4A7VE2X3RYYTVRLKZD4I7WU" hidden="1">#REF!</definedName>
    <definedName name="BExESLYUFDACMPARVY264HKBCXLX" hidden="1">#REF!</definedName>
    <definedName name="BExESMKD95A649M0WRSG6CXXP326" hidden="1">#REF!</definedName>
    <definedName name="BExESR27ZXJG5VMY4PR9D940VS7T" hidden="1">#REF!</definedName>
    <definedName name="BExESVK1YRJM6UG6FBYOF9CNX29X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4EAH366GROMVVMDCSUI1018" hidden="1">#REF!</definedName>
    <definedName name="BExETA3B1FCIOA80H94K90FWXQKE" hidden="1">#REF!</definedName>
    <definedName name="BExETAZOYT4CJIT8RRKC9F2HJG1D" hidden="1">#REF!</definedName>
    <definedName name="BExETB55BNG40G9YOI2H6UHIR9WU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O51BGF7GGNGB21UD7OIF15" hidden="1">#REF!</definedName>
    <definedName name="BExETVTGY38YXYYF7N73OYN6FYY3" hidden="1">#REF!</definedName>
    <definedName name="BExETVTH8RADW05P2XUUV7V44TWW" hidden="1">#REF!</definedName>
    <definedName name="BExETW9PYUAV5QY6A4VCYZRIOUX4" hidden="1">#REF!</definedName>
    <definedName name="BExEUGNELLVZ7K2PYWP2TG8T65XQ" hidden="1">#REF!</definedName>
    <definedName name="BExEUHUG1NGJGB6F1UH5IKFZ9B9M" hidden="1">#REF!</definedName>
    <definedName name="BExEUNE4T242Y59C6MS28MXEUGCP" hidden="1">#REF!</definedName>
    <definedName name="BExEUNU7FYVTR4DD1D31SS7PNXX2" hidden="1">#REF!</definedName>
    <definedName name="BExEV2TP7NA3ZR6RJGH5ER370OUM" hidden="1">#REF!</definedName>
    <definedName name="BExEV3Q7M5YTX3CY3QCP1SUIEP2E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CEYMOI0PGO7HAEOS9CVMU2O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B6JHMITZPXHB6JATOCLLKLJ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43OR6NH8GF32YY2ZB6Y8WGP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GE2TE9MQWLQVHL7XGQWL102" hidden="1">#REF!</definedName>
    <definedName name="BExEXRBZ0DI9E2UFLLKYWGN66B61" hidden="1">#REF!</definedName>
    <definedName name="BExEXW4FSOZ9C2SZSQIAA3W82I5K" hidden="1">#REF!</definedName>
    <definedName name="BExEXZ4H2ZUNEW5I6I74GK08QAQC" hidden="1">#REF!</definedName>
    <definedName name="BExEY42GK80HA9M84NTZ3NV9K2VI" hidden="1">#REF!</definedName>
    <definedName name="BExEYLG9FL9V1JPPNZ3FUDNSEJ4V" hidden="1">#REF!</definedName>
    <definedName name="BExEYOW8C1B3OUUCIGEC7L8OOW1Z" hidden="1">#REF!</definedName>
    <definedName name="BExEYPCI2LT224YS4M3T50V85FAG" hidden="1">#REF!</definedName>
    <definedName name="BExEYUQJXZT6N5HJH8ACJF6SRWEE" hidden="1">#REF!</definedName>
    <definedName name="BExEYYC7KLO4XJQW9GMGVVJQXF4C" hidden="1">#REF!</definedName>
    <definedName name="BExEZ1S6VZCG01ZPLBSS9Z1SBOJ2" hidden="1">#REF!</definedName>
    <definedName name="BExEZ6KV8TDKOO0Y66LSH9DCFW5M" hidden="1">#REF!</definedName>
    <definedName name="BExEZGBFNJR8DLPN0V11AU22L6WY" hidden="1">#REF!</definedName>
    <definedName name="BExEZVR61GWO1ZM3XHWUKRJJMQXV" hidden="1">#REF!</definedName>
    <definedName name="BExF02Y3V3QEPO2XLDSK47APK9XJ" hidden="1">#REF!</definedName>
    <definedName name="BExF03E824NHBODFUZ3PZ5HLF85X" hidden="1">#REF!</definedName>
    <definedName name="BExF09OS91RT7N7IW8JLMZ121ZP3" hidden="1">#REF!</definedName>
    <definedName name="BExF0D4SEQ7RRCAER8UQKUJ4HH0Q" hidden="1">#REF!</definedName>
    <definedName name="BExF0D4Z97PCG5JI9CC2TFB553AX" hidden="1">#REF!</definedName>
    <definedName name="BExF0DAB1PUE0V936NFEK68CCKTJ" hidden="1">#REF!</definedName>
    <definedName name="BExF0LOEHV42P2DV7QL8O7HOQ3N9" hidden="1">#REF!</definedName>
    <definedName name="BExF0QRT0ZP2578DKKC9SRW40F5L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C1VNHJBRW2XQKVSL1KSLFZ8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72JNPJCK1XLBG016XXBVFO8" hidden="1">#REF!</definedName>
    <definedName name="BExF2CWZN6E87RGTBMD4YQI2QT7R" hidden="1">#REF!</definedName>
    <definedName name="BExF2DYO1WQ7GMXSTAQRDBW1NSFG" hidden="1">#REF!</definedName>
    <definedName name="BExF2H9D3MC9XKLPZ6VIP4F7G4YN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GMJW5D7066GYKTMM3CVH1HE" hidden="1">#REF!</definedName>
    <definedName name="BExF3I9T44X7DV9HHV51DVDDPPZG" hidden="1">#REF!</definedName>
    <definedName name="BExF3IKLZ35F2D4DI7R7P7NZLVC3" hidden="1">#REF!</definedName>
    <definedName name="BExF3JMFX5DILOIFUDIO1HZUK875" hidden="1">#REF!</definedName>
    <definedName name="BExF3KIO2G9LJYXZ61H8PJJ6OQXV" hidden="1">#REF!</definedName>
    <definedName name="BExF3MGVCZHXDAUDZAGUYESZ3RC8" hidden="1">#REF!</definedName>
    <definedName name="BExF3NTC4BGZEM6B87TCFX277QCS" hidden="1">#REF!</definedName>
    <definedName name="BExF3Q2DOSQI9SIAXB522CN0WBZ7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J4Y60OUA8GY6YN8XVRUX80A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QYWRJ8S4SID84VVXH3TN7X8" hidden="1">#REF!</definedName>
    <definedName name="BExF81GI8B8WBHXFTET68A9358BR" hidden="1">#REF!</definedName>
    <definedName name="BExGKN1EUJWHOYSSFY4XX6T9QVV5" hidden="1">#REF!</definedName>
    <definedName name="BExGL97US0Y3KXXASUTVR26XLT70" hidden="1">#REF!</definedName>
    <definedName name="BExGL9TEJAX73AMCXKXTMRO9T6QA" hidden="1">#REF!</definedName>
    <definedName name="BExGLBM5GKGBJDTZSMMBZBAVQ7N1" hidden="1">#REF!</definedName>
    <definedName name="BExGLC7R4C33RO0PID97ZPPVCW4M" hidden="1">#REF!</definedName>
    <definedName name="BExGLFIF7HCFSHNQHKEV6RY0WCO3" hidden="1">#REF!</definedName>
    <definedName name="BExGLPP9Z6SH15N8AV0F7H58S14K" hidden="1">#REF!</definedName>
    <definedName name="BExGLQATG820J44V2O4JEICPUUTR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OGUOL3NATNV0TIZH2J6DLLD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HOS7RBERG1J2M2HVGSRZL5G" hidden="1">#REF!</definedName>
    <definedName name="BExGNJ18W3Q55XAXY8XTFB80IVMV" hidden="1">#REF!</definedName>
    <definedName name="BExGNN2YQ9BDAZXT2GLCSAPXKIM7" hidden="1">#REF!</definedName>
    <definedName name="BExGNP6INLF5NZFP5ME6K7C9Y0NH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2GMMPZVQY9RQ8MDKZDP5G3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APYI1N5W3IH8H485BHSVOY3" hidden="1">#REF!</definedName>
    <definedName name="BExGPFO3GOKYO2922Y91GMQRCMOA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SUUG7TL5F5PTYU6G4HPJV1B" hidden="1">#REF!</definedName>
    <definedName name="BExGQ1E950UYXYWQ84EZEQPWHVYY" hidden="1">#REF!</definedName>
    <definedName name="BExGQ1ZU4967P72AHF4V1D0FOL5C" hidden="1">#REF!</definedName>
    <definedName name="BExGQ36ZOMR9GV8T05M605MMOY3Y" hidden="1">#REF!</definedName>
    <definedName name="BExGQ4ZP0PPMLDNVBUG12W9FFVI9" hidden="1">#REF!</definedName>
    <definedName name="BExGQ61DTJ0SBFMDFBAK3XZ9O0ZO" hidden="1">#REF!</definedName>
    <definedName name="BExGQ6SG9XEOD0VMBAR22YPZWSTA" hidden="1">#REF!</definedName>
    <definedName name="BExGQ8FQN3FRAGH5H2V74848P5JX" hidden="1">#REF!</definedName>
    <definedName name="BExGQGJ1A7LNZUS8QSMOG8UNGLMK" hidden="1">#REF!</definedName>
    <definedName name="BExGQLBNZ35IK2VK33HJUAE4ADX2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LCZ3BMTGDY72B1Q9BUGW0J" hidden="1">#REF!</definedName>
    <definedName name="BExGRNZJ74Y6OYJB9F9Y9T3CAHOS" hidden="1">#REF!</definedName>
    <definedName name="BExGRPC5QJQ7UGQ4P7CFWVGRQGFW" hidden="1">#REF!</definedName>
    <definedName name="BExGRSMULUXOBEN8G0TK90PRKQ9O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BYPYOBOB218ABCIM2X63GJ8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EMKIEF46KBIDWCAOAN5U718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V3U5SZUPLTWEMEY3IIN1L4L" hidden="1">#REF!</definedName>
    <definedName name="BExGTZ046J7VMUG4YPKFN2K8TWB7" hidden="1">#REF!</definedName>
    <definedName name="BExGTZ04EFFQ3Z3JMM0G35JYWUK3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6NCRHY7EAB6SK6EPPMWFG1" hidden="1">#REF!</definedName>
    <definedName name="BExGUIBXBRHGM97ZX6GBA4ZDQ79C" hidden="1">#REF!</definedName>
    <definedName name="BExGUM8D91UNPCOO4TKP9FGX85TF" hidden="1">#REF!</definedName>
    <definedName name="BExGUMDP0WYFBZL2MCB36WWJIC04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VTIIWAK5T0F5FD428QDO46W" hidden="1">#REF!</definedName>
    <definedName name="BExGUZKF06F209XL1IZWVJEQ82EE" hidden="1">#REF!</definedName>
    <definedName name="BExGUZPWM950OZ8P1A3N86LXK97U" hidden="1">#REF!</definedName>
    <definedName name="BExGV2EVT380QHD4AP2RL9MR8L5L" hidden="1">#REF!</definedName>
    <definedName name="BExGVBUSKOI7KB24K40PTXJE6MER" hidden="1">#REF!</definedName>
    <definedName name="BExGVGSQSVWTL2MNI6TT8Y92W3KA" hidden="1">#REF!</definedName>
    <definedName name="BExGVHP63K0GSYU17R73XGX6W2U6" hidden="1">#REF!</definedName>
    <definedName name="BExGVN3DDSLKWSP9MVJS9QMNEUIK" hidden="1">#REF!</definedName>
    <definedName name="BExGVUVVMLOCR9DPVUZSQ141EE4J" hidden="1">#REF!</definedName>
    <definedName name="BExGVV6OOLDQ3TXZK51TTF3YX0WN" hidden="1">#REF!</definedName>
    <definedName name="BExGW0KVS7U0C87XFZ78QW991IEV" hidden="1">#REF!</definedName>
    <definedName name="BExGW0Q7QHE29TGNWAWQ6GR0V6TQ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4L8N6ERT0Q4EVVNA97EGD80" hidden="1">#REF!</definedName>
    <definedName name="BExGX5MWTL78XM0QCP4NT564ML39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CZBQISQ3IMF6DJH1OXNAQP8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YXBM828PX0KPDVAZBWDL6MJ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QUHCPM6G5U9OM8JU339JAG6" hidden="1">#REF!</definedName>
    <definedName name="BExH00FQKX09BD5WU4DB5KPXAUYA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PGM6RG0F3AAGULBIGOH91C2" hidden="1">#REF!</definedName>
    <definedName name="BExH0QIB3F0YZLM5XYHBCU5F0OVR" hidden="1">#REF!</definedName>
    <definedName name="BExH0RK5LJAAP7O67ZFB4RG6WPPL" hidden="1">#REF!</definedName>
    <definedName name="BExH0WNJAKTJRCKMTX8O4KNMIIJM" hidden="1">#REF!</definedName>
    <definedName name="BExH12Y4WX542WI3ZEM15AK4UM9J" hidden="1">#REF!</definedName>
    <definedName name="BExH18CCU7B8JWO8AWGEQRLWZG6J" hidden="1">#REF!</definedName>
    <definedName name="BExH1BN2H92IQKKP5IREFSS9FBF2" hidden="1">#REF!</definedName>
    <definedName name="BExH1FDTQXR9QQ31WDB7OPXU7MPT" hidden="1">#REF!</definedName>
    <definedName name="BExH1FOMEUIJNIDJAUY0ZQFBJSY9" hidden="1">#REF!</definedName>
    <definedName name="BExH1GA6TT290OTIZ8C3N610CYZ1" hidden="1">#REF!</definedName>
    <definedName name="BExH1I8E3HJSZLFRZZ1ZKX7TBJEP" hidden="1">#REF!</definedName>
    <definedName name="BExH1JFFHEBFX9BWJMNIA3N66R3Z" hidden="1">#REF!</definedName>
    <definedName name="BExH1XYRKX51T571O1SRBP9J1D98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DP58R7D1BGUFBM2FHESVRF0" hidden="1">#REF!</definedName>
    <definedName name="BExH2GJQR4JALNB314RY0LDI49VH" hidden="1">#REF!</definedName>
    <definedName name="BExH2JZR49T7644JFVE7B3N7RZM9" hidden="1">#REF!</definedName>
    <definedName name="BExH2QVWL3AXHSB9EK2GQRD0DBRH" hidden="1">#REF!</definedName>
    <definedName name="BExH2WKXV8X5S2GSBBTWGI0NLNAH" hidden="1">#REF!</definedName>
    <definedName name="BExH2XS1UFYFGU0S0EBXX90W2WE8" hidden="1">#REF!</definedName>
    <definedName name="BExH2XS1X04DMUN544K5RU4XPDCI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SOGRSH1GKS6GKBRAJ7GXFQ" hidden="1">#REF!</definedName>
    <definedName name="BExIHDFY73YM0AHAR2Z5OJTFKSL2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NQWABWRGYDT02DOJQ5L7BQ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1WSMNNQQK98YHWHV5HVONIZ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PL7P2BNCD7MYCGTQ9F0R5JX" hidden="1">#REF!</definedName>
    <definedName name="BExILVVS4B1B4G7IO0LPUDWY9K8W" hidden="1">#REF!</definedName>
    <definedName name="BExIM9DBUB7ZGF4B20FVUO9QGOX2" hidden="1">#REF!</definedName>
    <definedName name="BExIMCTBZ4WAESGCDWJ64SB4F0L1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PTCEJ9RPDEBJEJH80NATGUQ" hidden="1">#REF!</definedName>
    <definedName name="BExINWEQMNJ70A6JRXC2LACBX1GX" hidden="1">#REF!</definedName>
    <definedName name="BExINZELVWYGU876QUUZCIMXPBQC" hidden="1">#REF!</definedName>
    <definedName name="BExIO9QZ59ZHRA8SX6QICH2AY8A2" hidden="1">#REF!</definedName>
    <definedName name="BExIOAHV525SMMGFDJFE7456JPBD" hidden="1">#REF!</definedName>
    <definedName name="BExIOCQUQHKUU1KONGSDOLQTQEIC" hidden="1">#REF!</definedName>
    <definedName name="BExIOFAGCDQQKALMX3V0KU94KUQO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CUX4I4S2N50TLMMLALYLH9S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810MMN2UN0EQ9CRQAFWA19X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HWZ65ALA9VAFCJEGIL1145G" hidden="1">#REF!</definedName>
    <definedName name="BExIQX1XBB31HZTYEEVOBSE3C5A6" hidden="1">#REF!</definedName>
    <definedName name="BExIR2ALYRP9FW99DK2084J7IIDC" hidden="1">#REF!</definedName>
    <definedName name="BExIR8FQETPTQYW37DBVDWG3J4JW" hidden="1">#REF!</definedName>
    <definedName name="BExIRHKWQB1PP4ZLB0C3AVUBAFMD" hidden="1">#REF!</definedName>
    <definedName name="BExIRJTRJPQR3OTAGAV7JTA4VMPS" hidden="1">#REF!</definedName>
    <definedName name="BExIROH27RJOG6VI7ZHR0RZGAZZ4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SMVV57JAUB6CSGBMBFVNGWK" hidden="1">#REF!</definedName>
    <definedName name="BExIT16AD4HCD0WQCCA72AKLQHK1" hidden="1">#REF!</definedName>
    <definedName name="BExIT1MK8TBAK3SNP36A8FKDQSOK" hidden="1">#REF!</definedName>
    <definedName name="BExIT9PPVL7XGGIZS7G6QI6L7H9U" hidden="1">#REF!</definedName>
    <definedName name="BExITBNYANV2S8KD56GOGCKW393R" hidden="1">#REF!</definedName>
    <definedName name="BExITGB4FVAV0LE88D7JMX7FBYXI" hidden="1">#REF!</definedName>
    <definedName name="BExITI3TQ14K842P38QF0PNWSWNO" hidden="1">#REF!</definedName>
    <definedName name="BExIU9OGER4TPMETACWUEP1UENK0" hidden="1">#REF!</definedName>
    <definedName name="BExIUD4OJGH65NFNQ4VMCE3R4J1X" hidden="1">#REF!</definedName>
    <definedName name="BExIUQM0XWNNW3MJD26EOVIT7FSU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EVYJ7KL8QNR5ZTOSD11I5A6" hidden="1">#REF!</definedName>
    <definedName name="BExIVJ30S9U8MA1TUBRND8DGF96D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VZF05SNB8DE7VLQOFG9S41HS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ZXYAALPLS8CSHZHJ82LBOH" hidden="1">#REF!</definedName>
    <definedName name="BExIWJY6FHR6KOO0P8U4IZ7VD42D" hidden="1">#REF!</definedName>
    <definedName name="BExIWKE9MGIDWORBI43AWTUNYFAN" hidden="1">#REF!</definedName>
    <definedName name="BExIWPHOYLSNGZKVD3RRKOEALEUG" hidden="1">#REF!</definedName>
    <definedName name="BExIWSHLD1QIZPL5ARLXOJ9Y2CAA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GWVQ9WOO0NCJLXAU4PJPOPM" hidden="1">#REF!</definedName>
    <definedName name="BExIXLK6SEOTUWQVNLCH4SAKTVGQ" hidden="1">#REF!</definedName>
    <definedName name="BExIXM5R87ZL3FHALWZXYCPHGX3E" hidden="1">#REF!</definedName>
    <definedName name="BExIXN24YK8MIB3OZ905DHU9CDH1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FJ59KLIPRTGIHX9X07UVGT3" hidden="1">#REF!</definedName>
    <definedName name="BExIYHH7GZO6BU3DC4GRLH3FD3ZS" hidden="1">#REF!</definedName>
    <definedName name="BExIYHMPBTD67ZNUL9O76FZQHYPT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HQR3N1546MQS83ZJ8I6SPZ3" hidden="1">#REF!</definedName>
    <definedName name="BExIZKVXYD5O2JBU81F2UFJZLLSI" hidden="1">#REF!</definedName>
    <definedName name="BExIZPZDHC8HGER83WHCZAHOX7LK" hidden="1">#REF!</definedName>
    <definedName name="BExIZQA5XCS39QKXMYR1MH2ZIGPS" hidden="1">#REF!</definedName>
    <definedName name="BExIZVDLRUNAL32D9KO9X7Y4PB3O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JYDEZPM2303TRBXOZ74M7N6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CYXU0W2VQVDI3N3N37K2598P" hidden="1">#REF!</definedName>
    <definedName name="BExKDJX3Z1TS0WFDD9EAO42JHL9G" hidden="1">#REF!</definedName>
    <definedName name="BExKDK7WVA5I2WBACAZHAHN35D0I" hidden="1">#REF!</definedName>
    <definedName name="BExKDKO0W4AGQO1V7K6Q4VM750FT" hidden="1">#REF!</definedName>
    <definedName name="BExKDLF10G7W77J87QWH3ZGLUCLW" hidden="1">#REF!</definedName>
    <definedName name="BExKE2NDBQ14HOJH945N4W9ZZFJO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MFI35R0D4WN4A59V9QH7I5S" hidden="1">#REF!</definedName>
    <definedName name="BExKEOOIBMP7N8033EY2CJYCBX6H" hidden="1">#REF!</definedName>
    <definedName name="BExKEW0RR5LA3VC46A2BEOOMQE56" hidden="1">#REF!</definedName>
    <definedName name="BExKF37PTJB4PE1PUQWG20ASBX4E" hidden="1">#REF!</definedName>
    <definedName name="BExKFA3VI1CZK21SM0N3LZWT9LA1" hidden="1">#REF!</definedName>
    <definedName name="BExKFBB29XXT9A2LVUXYSIVKPWGB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WL3DE1V1VOVHAFYBE85QUB7" hidden="1">#REF!</definedName>
    <definedName name="BExKFXS9NDEWPZDVGLTMOM3CFO7N" hidden="1">#REF!</definedName>
    <definedName name="BExKFYJC4EVEV54F82K6VKP7Q3OU" hidden="1">#REF!</definedName>
    <definedName name="BExKG4IYHBKQQ8J8FN10GB2IKO33" hidden="1">#REF!</definedName>
    <definedName name="BExKGBVDO2JNJUFOFQMF0RJG03ZK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3W5435VN8DZ68OCKI93SEO4" hidden="1">#REF!</definedName>
    <definedName name="BExKH9L4L5ZUAA98QAZ7DB7YH4QE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HQYXEM47TMIQRQVHE4T5LT8K" hidden="1">#REF!</definedName>
    <definedName name="BExKI4076KXCDE5KXL79KT36OKLO" hidden="1">#REF!</definedName>
    <definedName name="BExKI7AUWXBP1WBLFRIYSNQZDWCY" hidden="1">#REF!</definedName>
    <definedName name="BExKI7LO70WYISR7Q0Y1ZDWO9M3B" hidden="1">#REF!</definedName>
    <definedName name="BExKIF3EIT434ZQKMDXUBJCRLMK8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NXMPEA03CETGL1VOW1XRJIR" hidden="1">#REF!</definedName>
    <definedName name="BExKITBU5LXLZYDJS3D3BAVWEY3U" hidden="1">#REF!</definedName>
    <definedName name="BExKIU87ZKSOC2DYZWFK6SAK9I8E" hidden="1">#REF!</definedName>
    <definedName name="BExKJ449HLYX2DJ9UF0H9GTPSQ73" hidden="1">#REF!</definedName>
    <definedName name="BExKJ5649R9IC0GKQD6QI2G7C99Q" hidden="1">#REF!</definedName>
    <definedName name="BExKJEB4FXIMV2AAE9S3FCGRK1R0" hidden="1">#REF!</definedName>
    <definedName name="BExKJELX2RUC8UEC56IZPYYZXHA7" hidden="1">#REF!</definedName>
    <definedName name="BExKJI7CV9I6ILFIZ3SVO4DGK64J" hidden="1">#REF!</definedName>
    <definedName name="BExKJINMXS61G2TZEXCJAWVV4F57" hidden="1">#REF!</definedName>
    <definedName name="BExKJK5ME8KB7HA0180L7OUZDDGV" hidden="1">#REF!</definedName>
    <definedName name="BExKJLY652HI5GNEEWQXOB08K2C1" hidden="1">#REF!</definedName>
    <definedName name="BExKJN5IF0VMDILJ5K8ZENF2QYV1" hidden="1">#REF!</definedName>
    <definedName name="BExKJUSJPFUIK20FTVAFJWR2OUYX" hidden="1">#REF!</definedName>
    <definedName name="BExKJXHNZTE5OMRQ1KTVM1DIQE9I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J2IHMOO66DQ0V2YABR4GV05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3QUCLQLECGZM555PRF8EN56" hidden="1">#REF!</definedName>
    <definedName name="BExKL7CGLA62V9UQH9ZDEHIK8W4O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KNALVJRCZS69GFJA4M1J08O" hidden="1">#REF!</definedName>
    <definedName name="BExKMMFZIDRFNSBCWVADJ4S2JE52" hidden="1">#REF!</definedName>
    <definedName name="BExKMRZJS845FERFW6HUXLFAOMYD" hidden="1">#REF!</definedName>
    <definedName name="BExKMS514WWPGUGRYGTH6XU97T8B" hidden="1">#REF!</definedName>
    <definedName name="BExKMUDV8AH8HQAD5HJVUW7GFDWU" hidden="1">#REF!</definedName>
    <definedName name="BExKMWBX4EH3EYJ07UFEM08NB40Z" hidden="1">#REF!</definedName>
    <definedName name="BExKN4Q70IU9OY91QRUSK3044MQD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0F1WPNUEQITIUN5T4NDX9H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551EZ73M80UFHBQE7BQVU4L" hidden="1">#REF!</definedName>
    <definedName name="BExKOBA4VTRV9YG31IM1PDDO3J9M" hidden="1">#REF!</definedName>
    <definedName name="BExKODIZGWW2EQD0FEYW6WK6XLCM" hidden="1">#REF!</definedName>
    <definedName name="BExKOPO2HPWVQGAKW8LOZMPIDEFG" hidden="1">#REF!</definedName>
    <definedName name="BExKP7SRQ3MN5BDYXV2XMBQNUH23" hidden="1">#REF!</definedName>
    <definedName name="BExKPEZP0QTKOTLIMMIFSVTHQEEK" hidden="1">#REF!</definedName>
    <definedName name="BExKPFFSVTL757PNITV8R9RN4452" hidden="1">#REF!</definedName>
    <definedName name="BExKPJHKPVROP9QX9BMBZMU2HEZ1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GGEP203MUWSJVORTY7RFOFT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ZAJRYXZB4M7XZPK0I7E55W" hidden="1">#REF!</definedName>
    <definedName name="BExKR8RZSEHW184G0Z56B4EGNU72" hidden="1">#REF!</definedName>
    <definedName name="BExKRHM60KUPM7RGAAFRSKX4TMS5" hidden="1">#REF!</definedName>
    <definedName name="BExKRQB2LX164R610N3VXJPD3C1W" hidden="1">#REF!</definedName>
    <definedName name="BExKRVUSQ6PA7ZYQSTEQL3X7PB9P" hidden="1">#REF!</definedName>
    <definedName name="BExKRY3KZ7F7RB2KH8HXSQ85IEQO" hidden="1">#REF!</definedName>
    <definedName name="BExKS91CCVW1YKNE1EQ4MCE1E9JX" hidden="1">#REF!</definedName>
    <definedName name="BExKSA37DZTCK6H13HPIKR0ZFVL8" hidden="1">#REF!</definedName>
    <definedName name="BExKSB51O073JLM4PEU353GBBSMI" hidden="1">#REF!</definedName>
    <definedName name="BExKSC1EDUXA6RM44LZV6HMMHKLX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D1UM9PTLYETG1RM502XDNC0" hidden="1">#REF!</definedName>
    <definedName name="BExKTJN26AY45CE6JUAX3OIL48F7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HYKD9TJTMQOOBS4EX04FCEZ" hidden="1">#REF!</definedName>
    <definedName name="BExKULEKJLA77AUQPDUHSM94Y76Z" hidden="1">#REF!</definedName>
    <definedName name="BExKUXE506JSYMR4CV866RHRDYR9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S0AQY7KMMTBTBPK0SWWDITB" hidden="1">#REF!</definedName>
    <definedName name="BExMAXJS82ZJ8RS22VLE0V0LDUII" hidden="1">#REF!</definedName>
    <definedName name="BExMB4QRS0R3MTB4CMUHFZ84LNZQ" hidden="1">#REF!</definedName>
    <definedName name="BExMB7AICZ233JKSCEUSR9RQXRS0" hidden="1">#REF!</definedName>
    <definedName name="BExMBC35WKQY5CWQJLV4D05O6971" hidden="1">#REF!</definedName>
    <definedName name="BExMBFTZV4Q1A5KG25C1N9PHQNSW" hidden="1">#REF!</definedName>
    <definedName name="BExMBFZFXQDH3H55R89930TFTU36" hidden="1">#REF!</definedName>
    <definedName name="BExMBK6ISK3U7KHZKUJXIDKGF6VW" hidden="1">#REF!</definedName>
    <definedName name="BExMBYPQDG9AYDQ5E8IECVFREPO6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H58I9XOLK7WEE6VSJGYPJGL" hidden="1">#REF!</definedName>
    <definedName name="BExMCMZOEYWVOOJ98TBHTTCS7XB8" hidden="1">#REF!</definedName>
    <definedName name="BExMCS8EF2W3FS9QADNKREYSI8P0" hidden="1">#REF!</definedName>
    <definedName name="BExMCSU0KZGHALEL7N5DJBVL94K7" hidden="1">#REF!</definedName>
    <definedName name="BExMCUS7GSOM96J0HJ7EH0FFM2AC" hidden="1">#REF!</definedName>
    <definedName name="BExMCYTT6TVDWMJXO1NZANRTVNAN" hidden="1">#REF!</definedName>
    <definedName name="BExMD54CT1VTE5YGBM90H90NF28M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OWGDLP3BZZB4ZPI31VS10FP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UK2Q5GZGZFZ77Z2IYUKOOYW" hidden="1">#REF!</definedName>
    <definedName name="BExMEWT36INWIP0VNS94NEP3WZ4U" hidden="1">#REF!</definedName>
    <definedName name="BExMEY09ESM4H2YGKEQQRYUD114R" hidden="1">#REF!</definedName>
    <definedName name="BExMF0UU4SBJHOJ4SG09QMF1TC7H" hidden="1">#REF!</definedName>
    <definedName name="BExMF2YDPQWGK3CSN8LJG16MLFQZ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TH63LTWA2JYJTJYMT5K2OF2" hidden="1">#REF!</definedName>
    <definedName name="BExMFY4AG5T27EVMCCNE00GOAR66" hidden="1">#REF!</definedName>
    <definedName name="BExMGQQNOFER1MEVQ961XARTRIOB" hidden="1">#REF!</definedName>
    <definedName name="BExMH189E60TZBQFN2UWVA1UZA7X" hidden="1">#REF!</definedName>
    <definedName name="BExMH3H9TW5TJCNU5Z1EWXP3BAEP" hidden="1">#REF!</definedName>
    <definedName name="BExMH5A1B01SYXROP70DOKTQ5D6Z" hidden="1">#REF!</definedName>
    <definedName name="BExMHCGUJ8A3L31NU0XU0FGXE4P3" hidden="1">#REF!</definedName>
    <definedName name="BExMHOWPB34KPZ76M2KIX2C9R2VB" hidden="1">#REF!</definedName>
    <definedName name="BExMHSSYC6KVHA3QDTSYPN92TWMI" hidden="1">#REF!</definedName>
    <definedName name="BExMI3AJ9477KDL4T9DHET4LJJTW" hidden="1">#REF!</definedName>
    <definedName name="BExMI6QQ20XHD0NWJUN741B37182" hidden="1">#REF!</definedName>
    <definedName name="BExMI7MYDIMC9K16SBAFUY33RHK6" hidden="1">#REF!</definedName>
    <definedName name="BExMI8JB94SBD9EMNJEK7Y2T6GYU" hidden="1">#REF!</definedName>
    <definedName name="BExMI8OS85YTW3KYVE4YD0R7Z6UV" hidden="1">#REF!</definedName>
    <definedName name="BExMI9QNOMVZ44I3BFMGU1EL1RSY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B76UESLVRD81AJBOB78JDTT" hidden="1">#REF!</definedName>
    <definedName name="BExMJI8OLFZQCGOW3F99ETW8A21E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P92JGBM5BJO174H9A4HQIB9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VFCV80776USR7X70HVRZT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VFKZIBQSCAH71DIF1CJG89T" hidden="1">#REF!</definedName>
    <definedName name="BExMNVVUQAGQY9SA29FGI7D7R5MN" hidden="1">#REF!</definedName>
    <definedName name="BExMO9IOWKTWHO8LQJJQI5P3INWY" hidden="1">#REF!</definedName>
    <definedName name="BExMOI29DOEK5R1A5QZPUDKF7N6T" hidden="1">#REF!</definedName>
    <definedName name="BExMONRAU0S904NLJHPI47RVQDBH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NZGFHW75W9HWRCR0FEF0XF0" hidden="1">#REF!</definedName>
    <definedName name="BExMQRKVQPDFPD0WQUA9QND8OV7P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F3SCIUZL945WMMDCT29MTLN" hidden="1">#REF!</definedName>
    <definedName name="BExMRRJNUMGRSDD5GGKKGEIZ6FTS" hidden="1">#REF!</definedName>
    <definedName name="BExMRU3ACIU0RD2BNWO55LH5U2BR" hidden="1">#REF!</definedName>
    <definedName name="BExMRWC9LD1LDAVIUQHQWIYMK129" hidden="1">#REF!</definedName>
    <definedName name="BExMSBH3T898ERC4BT51ZURKDCH1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6NOZIPWELHV0XX25APL9UNOP" hidden="1">#REF!</definedName>
    <definedName name="BExO71MMHEBC11LG4HXDEQNHOII2" hidden="1">#REF!</definedName>
    <definedName name="BExO71S28H4XYOYYLAXOO93QV4TF" hidden="1">#REF!</definedName>
    <definedName name="BExO7BIP1737MIY7S6K4XYMTIO95" hidden="1">#REF!</definedName>
    <definedName name="BExO7OUQS3XTUQ2LDKGQ8AAQ3OJJ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4SWOKD9WI5E6DITCL3LZZC" hidden="1">#REF!</definedName>
    <definedName name="BExO8CDTBCABLEUD6PE2UM2EZ6C4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EALFB2R8VULHML1AVRPHME0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S253B9UNAYT7DWLMK2BO44" hidden="1">#REF!</definedName>
    <definedName name="BExO9V2U2YXAY904GYYGU6TD8Y7M" hidden="1">#REF!</definedName>
    <definedName name="BExOAAIG18X4V98C7122L5F65P5C" hidden="1">#REF!</definedName>
    <definedName name="BExOAQ3GKCT7YZW1EMVU3EILSZL2" hidden="1">#REF!</definedName>
    <definedName name="BExOATZQ6SF8DASYLBQ0Z6D2WPSC" hidden="1">#REF!</definedName>
    <definedName name="BExOB9KT2THGV4SPLDVFTFXS4B14" hidden="1">#REF!</definedName>
    <definedName name="BExOBEZ0IE2WBEYY3D3CMRI72N1K" hidden="1">#REF!</definedName>
    <definedName name="BExOBF9TFH4NSBTR7JD2Q1165NIU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TNR0XX9V82O76VVWUQABHT8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EHJCLIUR23CB4TC9OEFJGFX" hidden="1">#REF!</definedName>
    <definedName name="BExOCKXFMOW6WPFEVX1I7R7FNDSS" hidden="1">#REF!</definedName>
    <definedName name="BExOCM4L30L6FV3N2PR4O6X8WY2M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ICDVVLFKWA22B3L0CKKTAZA" hidden="1">#REF!</definedName>
    <definedName name="BExODZFEIWV26E8RFU7XQYX1J458" hidden="1">#REF!</definedName>
    <definedName name="BExOE0S111KPTELH26PPXE94J3GJ" hidden="1">#REF!</definedName>
    <definedName name="BExOE5KH3JKKPZO401YAB3A11G1U" hidden="1">#REF!</definedName>
    <definedName name="BExOEBKG55EROA2VL360A06LKASE" hidden="1">#REF!</definedName>
    <definedName name="BExOEFWUBETCPIYF89P9SBDOI3X5" hidden="1">#REF!</definedName>
    <definedName name="BExOEL08MN74RQKVY0P43PFHPTVB" hidden="1">#REF!</definedName>
    <definedName name="BExOERG5LWXYYEN1DY1H2FWRJS9T" hidden="1">#REF!</definedName>
    <definedName name="BExOEV1S6JJVO5PP4BZ20SNGZR7D" hidden="1">#REF!</definedName>
    <definedName name="BExOEVNDLRXW33RF3AMMCDLTLROJ" hidden="1">#REF!</definedName>
    <definedName name="BExOEZOXV3VXUB6VGSS85GXATYAC" hidden="1">#REF!</definedName>
    <definedName name="BExOFDBSAZV60157PIDWCSSUN3MJ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H1IMADJCZMFDE6NMBBKO558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QA5WPLVJIKJVPWUPKSYO" hidden="1">#REF!</definedName>
    <definedName name="BExOH9ICZ13C1LAW8OTYTR9S7ZP3" hidden="1">#REF!</definedName>
    <definedName name="BExOHGEJ8V8OXT32FSU173XLXBDH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UHN7UXHYAJFJJFU805UZ0NB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FRP0HEHF5D7JSZ0X8ADJ79U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AXS2THXXIJMV2F2LZKMI589" hidden="1">#REF!</definedName>
    <definedName name="BExOJDXKJ43BMD5CFWEMSU5R1BP9" hidden="1">#REF!</definedName>
    <definedName name="BExOJHZ9KOD9LEP7ES426LHOCXEY" hidden="1">#REF!</definedName>
    <definedName name="BExOJM0W6XGSW5MXPTTX0GNF6SFT" hidden="1">#REF!</definedName>
    <definedName name="BExOJQ7XL1X94G2GP88DSU6OTRKY" hidden="1">#REF!</definedName>
    <definedName name="BExOJXEUJJ9SYRJXKYYV2NCCDT2R" hidden="1">#REF!</definedName>
    <definedName name="BExOK0EQYM9JUMAGWOUN7QDH7VMZ" hidden="1">#REF!</definedName>
    <definedName name="BExOK10DBCM0O0CLRF8BB6EEWGB2" hidden="1">#REF!</definedName>
    <definedName name="BExOK45QZPFPJ08Z5BZOFLNGPHCZ" hidden="1">#REF!</definedName>
    <definedName name="BExOK4WM9O7QNG6O57FOASI5QSN1" hidden="1">#REF!</definedName>
    <definedName name="BExOK57E3HXBUDOQB4M87JK9OPNE" hidden="1">#REF!</definedName>
    <definedName name="BExOKJLBFD15HACQ01HQLY1U5SE2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GUYDBS2V3UOK4DVPUW5JZN7" hidden="1">#REF!</definedName>
    <definedName name="BExOLICXFHJLILCJVFMJE5MGGWKR" hidden="1">#REF!</definedName>
    <definedName name="BExOLOI0WJS3QC12I3ISL0D9AWOF" hidden="1">#REF!</definedName>
    <definedName name="BExOLQ5A7IWI0W12J7315E7LBI0O" hidden="1">#REF!</definedName>
    <definedName name="BExOLYZNG5RBD0BTS1OEZJNU92Q5" hidden="1">#REF!</definedName>
    <definedName name="BExOM136CSOYSV2NE3NAU04Z4414" hidden="1">#REF!</definedName>
    <definedName name="BExOM3HIJ3UZPOKJI68KPBJAHPDC" hidden="1">#REF!</definedName>
    <definedName name="BExOM5QC0I90GVJG1G7NFAIINKAQ" hidden="1">#REF!</definedName>
    <definedName name="BExOMKPURE33YQ3K1JG9NVQD4W49" hidden="1">#REF!</definedName>
    <definedName name="BExOMP7NGCLUNFK50QD2LPKRG078" hidden="1">#REF!</definedName>
    <definedName name="BExOMPNX2853XA8AUM0BLA7CS86A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1I19LN0T10YIIYC5NE9UGMR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KZDHE8SS0P4YRLGEQR9KYHF" hidden="1">#REF!</definedName>
    <definedName name="BExONNZ9VMHVX3J6NLNJY7KZA61O" hidden="1">#REF!</definedName>
    <definedName name="BExONRQ1BAA4F3TXP2MYQ4YCZ09S" hidden="1">#REF!</definedName>
    <definedName name="BExONU4ENMND8RLZX0L5EHPYQQSB" hidden="1">#REF!</definedName>
    <definedName name="BExONXPUEU6ZRSIX4PDJ1DXY679I" hidden="1">#REF!</definedName>
    <definedName name="BExOO0KEG2WL5WKKMHN0S2UTIUNG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JLIWKJW5S7XWJXD8TYV5HQ9" hidden="1">#REF!</definedName>
    <definedName name="BExOOQ1JVWQ9LYXD0V94BRXKTA1I" hidden="1">#REF!</definedName>
    <definedName name="BExOOTN0KTXJCL7E476XBN1CJ553" hidden="1">#REF!</definedName>
    <definedName name="BExOOVVUJIJNAYDICUUQQ9O7O3TW" hidden="1">#REF!</definedName>
    <definedName name="BExOP9DDU5MZJKWGFT0MKL44YKIV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OCW3L24TN0BYVRE2NE3IK1O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STHO7AXYTS1VPPHQMX1WT30" hidden="1">#REF!</definedName>
    <definedName name="BExQ2XWXHMQMQ99FF9293AEQHABB" hidden="1">#REF!</definedName>
    <definedName name="BExQ300G8I8TK45A0MVHV15422EU" hidden="1">#REF!</definedName>
    <definedName name="BExQ305RBEODGNAETZ0EZQLLDZZD" hidden="1">#REF!</definedName>
    <definedName name="BExQ37SZQJSC2C73FY2IJY852LVP" hidden="1">#REF!</definedName>
    <definedName name="BExQ39R28MXSG2SEV956F0KZ20AN" hidden="1">#REF!</definedName>
    <definedName name="BExQ3D1P3M5Z3HLMEZ17E0BLEE4U" hidden="1">#REF!</definedName>
    <definedName name="BExQ3EZX6BA2WHKI84SG78UPRTSE" hidden="1">#REF!</definedName>
    <definedName name="BExQ3KOX6620WUSBG7PGACNC936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2O4PHH156IHXSW0JAYAC0NJ" hidden="1">#REF!</definedName>
    <definedName name="BExQ452HF7N1HYPXJXQ8WD6SOWUV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8MP5FO5Q5CIXVMMYWWPEFW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2WGBSDPG7ZU34W0N8X45R3X" hidden="1">#REF!</definedName>
    <definedName name="BExQ63793YQ9BH7JLCNRIATIGTRG" hidden="1">#REF!</definedName>
    <definedName name="BExQ6CN1EF2UPZ57ZYMGK8TUJQSS" hidden="1">#REF!</definedName>
    <definedName name="BExQ6FSF8BMWVLJI7Y7MKPG9SU5O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541G92R52ECOIYO6UXIWJJ4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68K8V66L55PCVI3B4VR4FW6" hidden="1">#REF!</definedName>
    <definedName name="BExQ97QIPOSSRK978N8P234Y1XA4" hidden="1">#REF!</definedName>
    <definedName name="BExQ9DFHXLBKBS9DWH05G83SL12Z" hidden="1">#REF!</definedName>
    <definedName name="BExQ9E6FBAXTHGF3RXANFIA77GXP" hidden="1">#REF!</definedName>
    <definedName name="BExQ9J4ID0TGFFFJSQ9PFAMXOYZ1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TBCP5IJKSQLYEBE6FQLF16I" hidden="1">#REF!</definedName>
    <definedName name="BExQ9UTANMJCK7LJ4OQMD6F2Q01L" hidden="1">#REF!</definedName>
    <definedName name="BExQ9ZLYHWABXAA9NJDW8ZS0UQ9P" hidden="1">#REF!</definedName>
    <definedName name="BExQ9ZWQ19KSRZNZNPY6ZNWEST1J" hidden="1">#REF!</definedName>
    <definedName name="BExQA324HSCK40ENJUT9CS9EC71B" hidden="1">#REF!</definedName>
    <definedName name="BExQA55GY0STSNBWQCWN8E31ZXCS" hidden="1">#REF!</definedName>
    <definedName name="BExQA7URC7M82I0T9RUF90GCS15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TR32SDHZQ69KNYF6UXXKS2" hidden="1">#REF!</definedName>
    <definedName name="BExQBBETZJ7LHJ9CLAL3GEKQFEGR" hidden="1">#REF!</definedName>
    <definedName name="BExQBDICMZTSA1X73TMHNO4JSFLN" hidden="1">#REF!</definedName>
    <definedName name="BExQBEER6CRCRPSSL61S0OMH57ZA" hidden="1">#REF!</definedName>
    <definedName name="BExQBFR753FNBMC27WEQJT8UKANJ" hidden="1">#REF!</definedName>
    <definedName name="BExQBIGGY5TXI2FJVVZSLZ0LTZYH" hidden="1">#REF!</definedName>
    <definedName name="BExQBM1RUSIQ85LLMM2159BYDPIP" hidden="1">#REF!</definedName>
    <definedName name="BExQBOWE543K7PGA5S7SVU2QKPM3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CQ7KF4HVXSD72FF3DJGNNO3M" hidden="1">#REF!</definedName>
    <definedName name="BExQCRPJXI0WNJUFFAC39C0PFUFK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D8ZZUEH0WRNOHXI7V9TVC8K" hidden="1">#REF!</definedName>
    <definedName name="BExQEF1PIJIB9J24OB0M4X1WLBB0" hidden="1">#REF!</definedName>
    <definedName name="BExQEMUA4HEFM4OVO8M8MA8PIAW1" hidden="1">#REF!</definedName>
    <definedName name="BExQEP38QPDKB85WG2WOL17IMB5S" hidden="1">#REF!</definedName>
    <definedName name="BExQEQ4XZQFIKUXNU9H7WE7AMZ1U" hidden="1">#REF!</definedName>
    <definedName name="BExQF1OEB07CRAP6ALNNMJNJ3P2D" hidden="1">#REF!</definedName>
    <definedName name="BExQF8KKL224NYD20XYLLM2RE7EW" hidden="1">#REF!</definedName>
    <definedName name="BExQF9X2AQPFJZTCHTU5PTTR0JAH" hidden="1">#REF!</definedName>
    <definedName name="BExQFAINO9ODQZX6NSM8EBTRD04E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GBQ2CMSPV4NV4RA7NMBQER6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5I0FUT0822E2ITR6M5724UF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ML1J3V7M9VZ3S2S198637RP" hidden="1">#REF!</definedName>
    <definedName name="BExQHPKXZ1K33V2F90NZIQRZYIAW" hidden="1">#REF!</definedName>
    <definedName name="BExQHRDNW8YFGT2B35K9CYSS1VAI" hidden="1">#REF!</definedName>
    <definedName name="BExQHRZ9FBLUG6G6CC88UZA6V39L" hidden="1">#REF!</definedName>
    <definedName name="BExQHVF9KD06AG2RXUQJ9X4PVGX4" hidden="1">#REF!</definedName>
    <definedName name="BExQHZBHVN2L4HC7ACTR73T5OCV0" hidden="1">#REF!</definedName>
    <definedName name="BExQI3O3BBL6MXZNJD1S3UD8WBUU" hidden="1">#REF!</definedName>
    <definedName name="BExQI7431UOEBYKYPVVMNXBZ2ZP2" hidden="1">#REF!</definedName>
    <definedName name="BExQI85V9TNLDJT5LTRZS10Y26SG" hidden="1">#REF!</definedName>
    <definedName name="BExQI9ICYVAAXE7L1BQSE1VWSQA9" hidden="1">#REF!</definedName>
    <definedName name="BExQIAPKHVEV8CU1L3TTHJW67FJ5" hidden="1">#REF!</definedName>
    <definedName name="BExQIAV02RGEQG6AF0CWXU3MS9BZ" hidden="1">#REF!</definedName>
    <definedName name="BExQIBB4I3Z6AUU0HYV1DHRS13M4" hidden="1">#REF!</definedName>
    <definedName name="BExQIBWPAXU7HJZLKGJZY3EB7MIS" hidden="1">#REF!</definedName>
    <definedName name="BExQIHLP9AT969BKBF22IGW76GLI" hidden="1">#REF!</definedName>
    <definedName name="BExQIS8O6R36CI01XRY9ISM99TW9" hidden="1">#REF!</definedName>
    <definedName name="BExQIVJB9MJ25NDUHTCVMSODJY2C" hidden="1">#REF!</definedName>
    <definedName name="BExQIWAEMVTWAU39DWIXT17K2A9Z" hidden="1">#REF!</definedName>
    <definedName name="BExQJ72T8UR0U461ZLEGOOEPCDIG" hidden="1">#REF!</definedName>
    <definedName name="BExQJAZ2QDORCR0K8PR9VHQZ4Y3P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UKG8I4CGS9QYSD0H7NHP4JN" hidden="1">#REF!</definedName>
    <definedName name="BExQL2NSE8OYZFXQH8A23RMVMFW7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JTNBKKPK7SB4LA31O3OH6PO" hidden="1">#REF!</definedName>
    <definedName name="BExRZK9RAHMM0ZLTNSK7A4LDC42D" hidden="1">#REF!</definedName>
    <definedName name="BExRZNF461H0WDF36L3U0UQSJGZB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L4WP69XXUFHED98XIEPB593" hidden="1">#REF!</definedName>
    <definedName name="BExS0Z2O2N4AJXFEPN87NU9ZGAHG" hidden="1">#REF!</definedName>
    <definedName name="BExS15IJV0WW662NXQUVT3FGP4ST" hidden="1">#REF!</definedName>
    <definedName name="BExS18T8TBNEPF4AU1VJ268XLF3L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4EI622QRKZKVDPRE66M4XA" hidden="1">#REF!</definedName>
    <definedName name="BExS2DF6B4ZUF3VZLI4G6LJ3BF38" hidden="1">#REF!</definedName>
    <definedName name="BExS2GKEA6VM3PDWKD7XI0KRUHTW" hidden="1">#REF!</definedName>
    <definedName name="BExS2I2HVU314TXI2DYFRY8XV913" hidden="1">#REF!</definedName>
    <definedName name="BExS2QB5FS5LYTFYO4BROTWG3OV5" hidden="1">#REF!</definedName>
    <definedName name="BExS2TLU1HONYV6S3ZD9T12D7CIG" hidden="1">#REF!</definedName>
    <definedName name="BExS2WLQUVBRZJWQTWUU4CYDY4IN" hidden="1">#REF!</definedName>
    <definedName name="BExS2YJQV4NUX6135T90Z1Y5R26Q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STIH9SFG0R6H30P191QZE98" hidden="1">#REF!</definedName>
    <definedName name="BExS46R5WDNU5KL04FKY5LHJUCB8" hidden="1">#REF!</definedName>
    <definedName name="BExS4ASWKM93XA275AXHYP8AG6SU" hidden="1">#REF!</definedName>
    <definedName name="BExS4IANBC4RO7HIK0MZZ2RPQU78" hidden="1">#REF!</definedName>
    <definedName name="BExS4JN3Y6SVBKILQK0R9HS45Y52" hidden="1">#REF!</definedName>
    <definedName name="BExS4P6S41O6Z6BED77U3GD9PNH1" hidden="1">#REF!</definedName>
    <definedName name="BExS4PXPURUHFBOKYFJD5J1J2RXC" hidden="1">#REF!</definedName>
    <definedName name="BExS4T32HD3YGJ91HTJ2IGVX6V4O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N0NEF7XCTT5R600QZ71A44O" hidden="1">#REF!</definedName>
    <definedName name="BExS6WRDBF3ST86ZOBBUL3GTCR11" hidden="1">#REF!</definedName>
    <definedName name="BExS6XNRKR0C3MTA0LV5B60UB908" hidden="1">#REF!</definedName>
    <definedName name="BExS73NELZEK2MDOLXO2Q7H3EG71" hidden="1">#REF!</definedName>
    <definedName name="BExS7DJF6AXTWAJD7K4ZCD7L6BHV" hidden="1">#REF!</definedName>
    <definedName name="BExS7GOTHHOK287MX2RC853NWQAL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BCNFAV6DRCB1VTUF96491J" hidden="1">#REF!</definedName>
    <definedName name="BExS86GKM9ISCSNZD15BQ5E5L6A5" hidden="1">#REF!</definedName>
    <definedName name="BExS89GGRJ55EK546SM31UGE2K8T" hidden="1">#REF!</definedName>
    <definedName name="BExS8BPG5A0GR5AO1U951NDGGR0L" hidden="1">#REF!</definedName>
    <definedName name="BExS8CGI0JXFUBD41VFLI0SZSV8F" hidden="1">#REF!</definedName>
    <definedName name="BExS8D22FXVQKOEJP01LT0CDI3PS" hidden="1">#REF!</definedName>
    <definedName name="BExS8EEJOZFBUWZDOM3O25AJRUVU" hidden="1">#REF!</definedName>
    <definedName name="BExS8GSUS17UY50TEM2AWF36BR9Z" hidden="1">#REF!</definedName>
    <definedName name="BExS8HJRBVG0XI6PWA9KTMJZMQXK" hidden="1">#REF!</definedName>
    <definedName name="BExS8NE9HUZJH13OXLREOV1BX0OZ" hidden="1">#REF!</definedName>
    <definedName name="BExS8R51C8RM2FS6V6IRTYO9GA4A" hidden="1">#REF!</definedName>
    <definedName name="BExS8WDX408F60MH1X9B9UZ2H4R7" hidden="1">#REF!</definedName>
    <definedName name="BExS8X4UTVOFE2YEVLO8LTKMSI3A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6619QNINF06KHZHYUAH0S9" hidden="1">#REF!</definedName>
    <definedName name="BExS9DX13CACP3J8JDREK30JB1SQ" hidden="1">#REF!</definedName>
    <definedName name="BExS9FPRS2KRRCS33SE6WFNF5GYL" hidden="1">#REF!</definedName>
    <definedName name="BExS9M5VN3VE822UH6TLACVY24CJ" hidden="1">#REF!</definedName>
    <definedName name="BExS9WI0A6PSEB8N9GPXF2Z7MWHM" hidden="1">#REF!</definedName>
    <definedName name="BExS9XJPZ07ND34OHX60QD382FV6" hidden="1">#REF!</definedName>
    <definedName name="BExSA4AJLEEN4R7HU4FRSMYR17TR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CY73CG3Q15P5BDLDT994XRL" hidden="1">#REF!</definedName>
    <definedName name="BExSBMOS41ZRLWYLOU29V6Y7YORR" hidden="1">#REF!</definedName>
    <definedName name="BExSBPZG22WAMZYIF7CZ686E8X80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FWOMYELUEPWVJIRGIQZH5BV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9QWFD49GEZWZ3KOGM27XRB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YLOWNTKCY92LFEDAV8LO7D3" hidden="1">#REF!</definedName>
    <definedName name="BExSE277VXZ807WBUB6A1UGQ1SF9" hidden="1">#REF!</definedName>
    <definedName name="BExSE3EDSP4UL6G0I3DZ5SBHMUBU" hidden="1">#REF!</definedName>
    <definedName name="BExSEEHK1VLWD7JBV9SVVVIKQZ3I" hidden="1">#REF!</definedName>
    <definedName name="BExSEITYG8XAMWJ1C8VKU1MB4TEO" hidden="1">#REF!</definedName>
    <definedName name="BExSEJKZLX37P3V33TRTFJ30BFRK" hidden="1">#REF!</definedName>
    <definedName name="BExSEKXG1AW54E28IG5EODEM0JJV" hidden="1">#REF!</definedName>
    <definedName name="BExSEO84KVM8R2IV5MFH0XI3IZSN" hidden="1">#REF!</definedName>
    <definedName name="BExSEP9UVOAI6TMXKNK587PQ3328" hidden="1">#REF!</definedName>
    <definedName name="BExSERIU9MUGR4NPZAUJCVXUZ74I" hidden="1">#REF!</definedName>
    <definedName name="BExSF07QFLZCO4P6K6QF05XG7PH1" hidden="1">#REF!</definedName>
    <definedName name="BExSFJ8ZAGQ63A4MVMZRQWLVRGQ5" hidden="1">#REF!</definedName>
    <definedName name="BExSFKQRST2S9KXWWLCXYLKSF4G1" hidden="1">#REF!</definedName>
    <definedName name="BExSFOHO6VZ5Y463KL3XYTZBVE3P" hidden="1">#REF!</definedName>
    <definedName name="BExSFY2ZJOYUEYBX21QZ7AMN2WK1" hidden="1">#REF!</definedName>
    <definedName name="BExSFYDRRTAZVPXRWUF5PDQ97WFF" hidden="1">#REF!</definedName>
    <definedName name="BExSFZVPFTXA3F0IJ2NGH1GXX9R7" hidden="1">#REF!</definedName>
    <definedName name="BExSG2Q34XRC1K28H4XG6PQM3FTW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NEL2G0PC04ATVS20W5179E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T3MKX7YVLVP6YLL6KVO8UG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BY3AA9B91YRRWFOT21LUL8Q" hidden="1">#REF!</definedName>
    <definedName name="BExTUJ53ANGZ3H1KDK4CR4Q0OD6P" hidden="1">#REF!</definedName>
    <definedName name="BExTUKXSZBM7C57G6NGLWGU4WOHY" hidden="1">#REF!</definedName>
    <definedName name="BExTUNC5INBE8Y5OA5GQUTXX6QJW" hidden="1">#REF!</definedName>
    <definedName name="BExTUSQCFFYZCDNHWHADBC2E1ZP1" hidden="1">#REF!</definedName>
    <definedName name="BExTUV4NQDZVAENZPSZGF7A3DDFN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QG4F5RF0LZXG06AZ6EU1GQ3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005F4GLW03J0PLPRPMI1SEG" hidden="1">#REF!</definedName>
    <definedName name="BExTX476KI0RNB71XI5TYMANSGBG" hidden="1">#REF!</definedName>
    <definedName name="BExTXBJFKNSCUO7IOL6CSKERP06D" hidden="1">#REF!</definedName>
    <definedName name="BExTXDMZDQ9U1FD9T7F79J29SYYN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B7EHGVTJ4RSYOXWSG87U5WI" hidden="1">#REF!</definedName>
    <definedName name="BExTYC93RS0KNKFOD35WG37LS9LY" hidden="1">#REF!</definedName>
    <definedName name="BExTYKCEFJ83LZM95M1V7CSFQVEA" hidden="1">#REF!</definedName>
    <definedName name="BExTYPLA9N640MFRJJQPKXT7P88M" hidden="1">#REF!</definedName>
    <definedName name="BExTYW1794M1TLJ2QQQCEEUZN18F" hidden="1">#REF!</definedName>
    <definedName name="BExTZ7F71SNTOX4LLZCK5R9VUMIJ" hidden="1">#REF!</definedName>
    <definedName name="BExTZ80SWE36T1QSIIPJU7NJ65JL" hidden="1">#REF!</definedName>
    <definedName name="BExTZ869RSO739T4Q78JLOVO7G0C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XYI5DAD9DSFIEAUOB5XFZ9" hidden="1">#REF!</definedName>
    <definedName name="BExU1GXUTLRPJN4MRINLAPHSZQFG" hidden="1">#REF!</definedName>
    <definedName name="BExU1IL9AOHFO85BZB6S60DK3N8H" hidden="1">#REF!</definedName>
    <definedName name="BExU1LAEKWJ0U6NP9G2AC9CTBYH6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A0FXVBDX9LO3VWEXB4TLFT0" hidden="1">#REF!</definedName>
    <definedName name="BExU2LEH667H33V81XVEZUP2O0UQ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2ZXMKRBQEX0CT3ZPZ3UFZP1G" hidden="1">#REF!</definedName>
    <definedName name="BExU35XHF1K1XEQUSZ292S5T61YA" hidden="1">#REF!</definedName>
    <definedName name="BExU38S1U5IC1T5A3P2TZU5OV0LN" hidden="1">#REF!</definedName>
    <definedName name="BExU3B66MCKJFSKT3HL8B5EJGVX0" hidden="1">#REF!</definedName>
    <definedName name="BExU3FDFDB2NVPYUR5V7OA3HF474" hidden="1">#REF!</definedName>
    <definedName name="BExU3R7J076KUCCEUGKAYMANTUT5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31LXP7LIUNGJB9OSXEANFGX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RAMAX0XVAWT5WFYQNPAL3" hidden="1">#REF!</definedName>
    <definedName name="BExU4I148DA7PRCCISLWQ6ABXFK6" hidden="1">#REF!</definedName>
    <definedName name="BExU4L101H2KQHVKCKQ4PBAWZV6K" hidden="1">#REF!</definedName>
    <definedName name="BExU4LML14Q7KDTYIKJWXF68W7X1" hidden="1">#REF!</definedName>
    <definedName name="BExU4NA00RRRBGRT6TOB0MXZRCRZ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JSMO03X9M4WIRPP8JPSMQKJ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SLKTWV0YINVLTI6BCG9ANZM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L7WPQSA0ELXZ0I86V33QCCJ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PZC6845UUDFG9M8FTC3P3DK" hidden="1">#REF!</definedName>
    <definedName name="BExU8UX9JX3XLB47YZ8GFXE0V7R2" hidden="1">#REF!</definedName>
    <definedName name="BExU8WVGMRSFNWCNHODQ9JQCMZB0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9WU19DJ2VAGISPFEGDWWOO4V" hidden="1">#REF!</definedName>
    <definedName name="BExUA28AO7OWDG3H23Q0CL4B7BHW" hidden="1">#REF!</definedName>
    <definedName name="BExUA34N2C083NSTAHQGZZ3BCYGK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RUP0MX710TNZSAA01HUEAVC" hidden="1">#REF!</definedName>
    <definedName name="BExUAX8WS5OPVLCDXRGKTU2QMTFO" hidden="1">#REF!</definedName>
    <definedName name="BExUB1FYAZ433NX9GD7WGACX5IZD" hidden="1">#REF!</definedName>
    <definedName name="BExUB8HLEXSBVPZ5AXNQEK96F1N4" hidden="1">#REF!</definedName>
    <definedName name="BExUBCDVZIEA7YT0LPSMHL5ZSERQ" hidden="1">#REF!</definedName>
    <definedName name="BExUBDA8WU087BUIMXC1U1CKA2RA" hidden="1">#REF!</definedName>
    <definedName name="BExUBKXBUCN760QYU7Q8GESBWOQH" hidden="1">#REF!</definedName>
    <definedName name="BExUBL83ED0P076RN9RJ8P1MZ299" hidden="1">#REF!</definedName>
    <definedName name="BExUC1EPS2CZ5CKFA0AQRIVRSHS8" hidden="1">#REF!</definedName>
    <definedName name="BExUC623BDYEODBN0N4DO6PJQ7NU" hidden="1">#REF!</definedName>
    <definedName name="BExUC8WH8TCKBB5313JGYYQ1WFLT" hidden="1">#REF!</definedName>
    <definedName name="BExUCAP7GOSYPHMQKK6719YLSDIQ" hidden="1">#REF!</definedName>
    <definedName name="BExUCFCDK6SPH86I6STXX8X3WMC4" hidden="1">#REF!</definedName>
    <definedName name="BExUCKL98JB87L3I6T6IFSWJNYAB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KDB2RWXF3WMTZ6JSBCHNSDT" hidden="1">#REF!</definedName>
    <definedName name="BExUEYR71COFS2X8PDNU21IPMQEU" hidden="1">#REF!</definedName>
    <definedName name="BExVPRLJ9I6RX45EDVFSQGCPJSOK" hidden="1">#REF!</definedName>
    <definedName name="BExVRFU8RWFT8A80ZVAW185SG2G6" hidden="1">#REF!</definedName>
    <definedName name="BExVSJ3NHETBAIZTZQSM8LAVT76V" hidden="1">#REF!</definedName>
    <definedName name="BExVSL787C8E4HFQZ2NVLT35I2XV" hidden="1">#REF!</definedName>
    <definedName name="BExVSTFTVV14SFGHQUOJL5SQ5TX9" hidden="1">#REF!</definedName>
    <definedName name="BExVT017S14M5X928ARKQ2GNUFE0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AO57POUXSZQJQ6MABMZQA13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UZT95UAU8XG5X9XSE25CHQGA" hidden="1">#REF!</definedName>
    <definedName name="BExVV5T14N2HZIK7HQ4P2KG09U0J" hidden="1">#REF!</definedName>
    <definedName name="BExVV7R410VYLADLX9LNG63ID6H1" hidden="1">#REF!</definedName>
    <definedName name="BExVVAAVDXGWAVI6J2W0BCU58MBM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YKOYB7OX8Y0B4UIUF79PVDO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HRDIJBRFANMKJFY05BHP7RS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BA38Z5WNQUH39HHZ2SAMC1T" hidden="1">#REF!</definedName>
    <definedName name="BExVXDZ63PUART77BBR5SI63TPC6" hidden="1">#REF!</definedName>
    <definedName name="BExVXHKI6LFYMGWISMPACMO247HL" hidden="1">#REF!</definedName>
    <definedName name="BExVXK9SK580O7MYHVNJ3V911ALP" hidden="1">#REF!</definedName>
    <definedName name="BExVXLX2BZ5EF2X6R41BTKRJR1NM" hidden="1">#REF!</definedName>
    <definedName name="BExVXYT01U5IPYA7E44FWS6KCEFC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4NFDGC4ZOGHANQWX5CH4BT" hidden="1">#REF!</definedName>
    <definedName name="BExVYOVIZDA18YIQ0A30Q052PCAK" hidden="1">#REF!</definedName>
    <definedName name="BExVYPS2R6B75R1EFIUJ6G5TE4Q4" hidden="1">#REF!</definedName>
    <definedName name="BExVYQIXPEM6J4JVP78BRHIC05PV" hidden="1">#REF!</definedName>
    <definedName name="BExVYVGWN7SONLVDH9WJ2F1JS264" hidden="1">#REF!</definedName>
    <definedName name="BExVZ40HNAZRM8JHYYNQ7F6A4GU0" hidden="1">#REF!</definedName>
    <definedName name="BExVZ7WRO17PYILJEJGPQCO5IL66" hidden="1">#REF!</definedName>
    <definedName name="BExVZ9EO732IK6MNMG17Y1EFTJQC" hidden="1">#REF!</definedName>
    <definedName name="BExVZB1Y5J4UL2LKK0363EU7GIJ1" hidden="1">#REF!</definedName>
    <definedName name="BExVZGQXYK2ICC9JSNFPRHBD5KNU" hidden="1">#REF!</definedName>
    <definedName name="BExVZJQVO5LQ0BJH5JEN5NOBIAF6" hidden="1">#REF!</definedName>
    <definedName name="BExVZNXWS91RD7NXV5NE2R3C8WW7" hidden="1">#REF!</definedName>
    <definedName name="BExW008AGT1ZRN5DFG4YOH5F7G47" hidden="1">#REF!</definedName>
    <definedName name="BExW0386REQRCQCVT9BCX80UPTRY" hidden="1">#REF!</definedName>
    <definedName name="BExW0FYP4WXY71CYUG40SUBG9UWU" hidden="1">#REF!</definedName>
    <definedName name="BExW0MPJNQOJ7D6U780WU5XBL97X" hidden="1">#REF!</definedName>
    <definedName name="BExW0RI61B4VV0ARXTFVBAWRA1C5" hidden="1">#REF!</definedName>
    <definedName name="BExW0Y8T85LBE0WS6FPX6ILTX9ON" hidden="1">#REF!</definedName>
    <definedName name="BExW1BVUYQTKMOR56MW7RVRX4L1L" hidden="1">#REF!</definedName>
    <definedName name="BExW1F1220628FOMTW5UAATHRJHK" hidden="1">#REF!</definedName>
    <definedName name="BExW1PTHB0NZUF0GTD2J1UUL693E" hidden="1">#REF!</definedName>
    <definedName name="BExW1TKA0Z9OP2DTG50GZR5EG8C7" hidden="1">#REF!</definedName>
    <definedName name="BExW1U0JLKQ094DW5MMOI8UHO09V" hidden="1">#REF!</definedName>
    <definedName name="BExW1WK6J1TDP29S3QDPTYZJBLIW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V04HTFFQE7DAW9MAJT0NNF" hidden="1">#REF!</definedName>
    <definedName name="BExW3ECU6QPMV99AITCPHAG0CGY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3U3D6FTAFTK3Q7DSA9FY454Q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O2DBZGV8KGBO9EB4BAXIH4Y" hidden="1">#REF!</definedName>
    <definedName name="BExW4QR9FV9MP5K610THBSM51RYO" hidden="1">#REF!</definedName>
    <definedName name="BExW4Z029R9E19ZENN3WEA3VDAD1" hidden="1">#REF!</definedName>
    <definedName name="BExW53SPLW3K0Y0ZVTM4NYF1B2YH" hidden="1">#REF!</definedName>
    <definedName name="BExW591F7X34FVKJ2OUT09PFUW1B" hidden="1">#REF!</definedName>
    <definedName name="BExW5AZNT6IAZGNF2C879ODHY1B8" hidden="1">#REF!</definedName>
    <definedName name="BExW5F6OUXHEWQU5VYE7W7P8DD78" hidden="1">#REF!</definedName>
    <definedName name="BExW5WPU27WD4NWZOT0ZEJIDLX5J" hidden="1">#REF!</definedName>
    <definedName name="BExW5YD97EMSUYC4KDEFH1FB4FY3" hidden="1">#REF!</definedName>
    <definedName name="BExW5Z469DSRWTA6T0KVLA7SMIPL" hidden="1">#REF!</definedName>
    <definedName name="BExW62ETJAPBX5X53FTGUCHZXI2K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7Q1TQ8E6G4WYYNSOMV43S95R" hidden="1">#REF!</definedName>
    <definedName name="BExW7XZTFZV0N9YM9S4PM74A5X2O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1XOOOY51EZQ6II0LWEU2OYT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BZ1BRDK73S9XPRR1645KLVB" hidden="1">#REF!</definedName>
    <definedName name="BExXND6872VJ3M2PGT056WQMWBHD" hidden="1">#REF!</definedName>
    <definedName name="BExXNPM24UN2PGVL9D1TUBFRIKR4" hidden="1">#REF!</definedName>
    <definedName name="BExXNWCR6WOY5G3VTC96QCIFQE0E" hidden="1">#REF!</definedName>
    <definedName name="BExXNWYB165VO9MHARCL5WLCHWS0" hidden="1">#REF!</definedName>
    <definedName name="BExXO278QHQN8JDK5425EJ615ECC" hidden="1">#REF!</definedName>
    <definedName name="BExXOBHOP0WGFHI2Y9AO4L440UVQ" hidden="1">#REF!</definedName>
    <definedName name="BExXOHHHX25B8F97636QMXFUDZQK" hidden="1">#REF!</definedName>
    <definedName name="BExXOHSAD2NSHOLLMZ2JWA4I3I1R" hidden="1">#REF!</definedName>
    <definedName name="BExXOJKWIJ6IFTV1RHIWHR91EZMW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OSJRLJNYPU01QNNQ5URXP2U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JIEF5R3QQ6D8HO3NGPU0IQC" hidden="1">#REF!</definedName>
    <definedName name="BExXQRAVW0KPQXIJ59NG6UGTZB59" hidden="1">#REF!</definedName>
    <definedName name="BExXQU00K9ER4I1WM7T9J0W1E7ZC" hidden="1">#REF!</definedName>
    <definedName name="BExXQU00KOR7XLM8B13DGJ1MIQDY" hidden="1">#REF!</definedName>
    <definedName name="BExXQUG48Q1ISN53FE4MRROM0HSJ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6A8W3ND3XDZXBMQZ1VCAXHG" hidden="1">#REF!</definedName>
    <definedName name="BExXR7HKNHT37B4OOA9K9191PP22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OF2MWDZ7IFXX27XOJ79Q86E" hidden="1">#REF!</definedName>
    <definedName name="BExXRV5QP3Z0KAQ1EQT9JYT2FV0L" hidden="1">#REF!</definedName>
    <definedName name="BExXRZ20LZZCW8LVGDK0XETOTSAI" hidden="1">#REF!</definedName>
    <definedName name="BExXS4R1GKUJQX6MHUIUN4S3SCAS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CP0AZ5MYCC2UFG2GLBCV1CC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R5A2EQ14KN6J0MVATIHVKN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N4AFX9QW6YC4HNGBBD5R08" hidden="1">#REF!</definedName>
    <definedName name="BExXTV8M7YIG5C64O046DN613ZRO" hidden="1">#REF!</definedName>
    <definedName name="BExXTVDXQ7ZX3THNLFJXFAONW0AI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X02UQ8LJPBZ4YBORILFR0W0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VLA319WCSEOVHB05KDUSU054" hidden="1">#REF!</definedName>
    <definedName name="BExXVTTG5YRCSTI0UL141BKR36SU" hidden="1">#REF!</definedName>
    <definedName name="BExXVYWX74VKI8BDDSX9U85460MB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IUCR0LXM58OVKZT2APLVTIA" hidden="1">#REF!</definedName>
    <definedName name="BExXWTXJEA32DLC6QKN10QB955JT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I7HHXLBLUEW7EQ73TALJF48" hidden="1">#REF!</definedName>
    <definedName name="BExXXKWLM4D541BH6O8GOJMHFHMW" hidden="1">#REF!</definedName>
    <definedName name="BExXXNR17I6P4FQZPQF2ZXDFYB6C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YZ3SPSRCWM4YHTPZDCOLZPHR" hidden="1">#REF!</definedName>
    <definedName name="BExXZFVV4YB42AZ3H1I40YG3JAPU" hidden="1">#REF!</definedName>
    <definedName name="BExXZG1CQE1M9TDJ99253H6JVGIH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9PJJWYWGWWLX3YT8EVK0YV4" hidden="1">#REF!</definedName>
    <definedName name="BExY0C3UBVC4M59JIRXVQ8OWAJC1" hidden="1">#REF!</definedName>
    <definedName name="BExY0ENH6ZXHW155XIGS0F46T43M" hidden="1">#REF!</definedName>
    <definedName name="BExY0IEEUB9SRGD9I14IDCPO5GV4" hidden="1">#REF!</definedName>
    <definedName name="BExY0LEAAM7MUGBRLXD6KXBOHZ6S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36UB98PA9PNCHMCSZYCHJBD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S7TM2NG7A1NFYPWIFAIKUCO" hidden="1">#REF!</definedName>
    <definedName name="BExY2Z3ZGRGD12RWANJZ8DFQO776" hidden="1">#REF!</definedName>
    <definedName name="BExY30WPXLJ01P42XKBSUF8KNOOK" hidden="1">#REF!</definedName>
    <definedName name="BExY3297KIB0C8Z1G99OS1MCEGTO" hidden="1">#REF!</definedName>
    <definedName name="BExY3HOSK7YI364K15OX70AVR6F1" hidden="1">#REF!</definedName>
    <definedName name="BExY3I526B4VA8JBTKXWE3FGVT0D" hidden="1">#REF!</definedName>
    <definedName name="BExY3I52TZR3GXQ9HDVDNIYLIGEH" hidden="1">#REF!</definedName>
    <definedName name="BExY3T89AUR83SOAZZ3OMDEJDQ39" hidden="1">#REF!</definedName>
    <definedName name="BExY3WZ7VO2K6TYCHDY754FY24AA" hidden="1">#REF!</definedName>
    <definedName name="BExY4BIG95HDDO6MY6WBUSWJIOLR" hidden="1">#REF!</definedName>
    <definedName name="BExY4MG771JQ84EMIVB6HQGGHZY7" hidden="1">#REF!</definedName>
    <definedName name="BExY4PWCSFB8P3J3TBQB2MD67263" hidden="1">#REF!</definedName>
    <definedName name="BExY4RP3BE6KYZDIKQZO4U4DIT3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W088PPAPLSMR2P7FV2CRDCT" hidden="1">#REF!</definedName>
    <definedName name="BExY6KA6BQ6H4SH5EMJBVF8UR4ZY" hidden="1">#REF!</definedName>
    <definedName name="BExY6KVS1MMZ2R34PGEFR2BMTU9W" hidden="1">#REF!</definedName>
    <definedName name="BExY6Q9YY7LW745GP7CYOGGSPHGE" hidden="1">#REF!</definedName>
    <definedName name="BExY6R6BYIQZ4OR1E7YI0OVOC08W" hidden="1">#REF!</definedName>
    <definedName name="BExZIA3C8LKJTEH3MKQ57KJH5TA2" hidden="1">#REF!</definedName>
    <definedName name="BExZIGDWFIOPMMVCRWX45OIJ5AP3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46CVVS9X1BZ6LLL71016ENT" hidden="1">#REF!</definedName>
    <definedName name="BExZK52PZLTP1F04T09MP30BVT7H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ZCGNEA9IPON37A91L4H4H17" hidden="1">#REF!</definedName>
    <definedName name="BExZL6E4YVXRUN7ZGF2BIGIXFR8K" hidden="1">#REF!</definedName>
    <definedName name="BExZLF2ZTA4EPN0GHO7C5O8DZ1SN" hidden="1">#REF!</definedName>
    <definedName name="BExZLGVLMKTPFXG42QYT0PO81G7F" hidden="1">#REF!</definedName>
    <definedName name="BExZLHRYQQ7BYD3VQWHVTZGYGRCT" hidden="1">#REF!</definedName>
    <definedName name="BExZLKMK7LRK14S09WLMH7MXSQXM" hidden="1">#REF!</definedName>
    <definedName name="BExZM503X0NZBS0FF22LK2RGG6GP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54ZU6X4KM0375X9K5VJDZN" hidden="1">#REF!</definedName>
    <definedName name="BExZMKL5YQZD7F0FUCSVFGLPFK52" hidden="1">#REF!</definedName>
    <definedName name="BExZMOC3VNZALJM71X2T6FV91GTB" hidden="1">#REF!</definedName>
    <definedName name="BExZMRHA7TTR9QKJOMONHRVY3YOF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A2ALK6RDWFAXZQCL9TWRDCF" hidden="1">#REF!</definedName>
    <definedName name="BExZNH3VISFF4NQI11BZDP5IQ7VG" hidden="1">#REF!</definedName>
    <definedName name="BExZNJYCFYVMAOI62GB2BABK1ELE" hidden="1">#REF!</definedName>
    <definedName name="BExZNLGAA6ATMJW0Y28J4OI5W27I" hidden="1">#REF!</definedName>
    <definedName name="BExZNP7916CH3QP4VCZEULUIKKS5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ALCPOH27L4MUPX2RFT3F8OM" hidden="1">#REF!</definedName>
    <definedName name="BExZPQ0XY507N8FJMVPKCTK8HC9H" hidden="1">#REF!</definedName>
    <definedName name="BExZPXTHEWEN48J9E5ARSA8IGRBI" hidden="1">#REF!</definedName>
    <definedName name="BExZQ37OVBR25U32CO2YYVPZOMR5" hidden="1">#REF!</definedName>
    <definedName name="BExZQ3NT7H06VO0AR48WHZULZB93" hidden="1">#REF!</definedName>
    <definedName name="BExZQ5RCYU1R0DUT1MFN99S1C408" hidden="1">#REF!</definedName>
    <definedName name="BExZQ7PJU07SEJMDX18U9YVDC2GU" hidden="1">#REF!</definedName>
    <definedName name="BExZQAJXQ5IJ5RB71EDSPGTRO5HC" hidden="1">#REF!</definedName>
    <definedName name="BExZQBLTKPF3O4MCH6L4LE544FQB" hidden="1">#REF!</definedName>
    <definedName name="BExZQIHTGHK7OOI2Y2PN3JYBY82I" hidden="1">#REF!</definedName>
    <definedName name="BExZQJJMGU5MHQOILGXGJPAQI5XI" hidden="1">#REF!</definedName>
    <definedName name="BExZQL1M2EX5YEQBMNQKVD747N3I" hidden="1">#REF!</definedName>
    <definedName name="BExZQPDYUBJL0C1OME996KHU23N5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AYSYOXAM1PBW1EF6YAZ9RU3" hidden="1">#REF!</definedName>
    <definedName name="BExZRGD1603X5ACFALUUDKCD7X48" hidden="1">#REF!</definedName>
    <definedName name="BExZRMSYHFOP8FFWKKUSBHU85J81" hidden="1">#REF!</definedName>
    <definedName name="BExZRP1X6UVLN1UOLHH5VF4STP1O" hidden="1">#REF!</definedName>
    <definedName name="BExZRQ930U6OCYNV00CH5I0Q4LPE" hidden="1">#REF!</definedName>
    <definedName name="BExZRQP7JLKS45QOGATXS7MK5GUZ" hidden="1">#REF!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LKO175YAM0RMMZH1FPXL4V2" hidden="1">#REF!</definedName>
    <definedName name="BExZSS0LA2JY4ZLJ1Z5YCMLJJZCH" hidden="1">#REF!</definedName>
    <definedName name="BExZSTNUWCRNCL22SMKXKFSLCJ0O" hidden="1">#REF!</definedName>
    <definedName name="BExZT6JSZ8CBS0SB3T07N3LMAX7M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OTZ9F2ZI18DZM8GW39VDF1N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BRAHA9DNEGONEZEB2TDVFC2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XC66MK2SXPXCLD8ZSU0BMTY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KV2XCPCINW1KP8Q1FI6KDNG" hidden="1">#REF!</definedName>
    <definedName name="BExZVLM4T9ORS4ZWHME46U4Q103C" hidden="1">#REF!</definedName>
    <definedName name="BExZVM7OZWPPRH5YQW50EYMMIW1A" hidden="1">#REF!</definedName>
    <definedName name="BExZVMYK7BAH6AGIAEXBE1NXDZ5Z" hidden="1">#REF!</definedName>
    <definedName name="BExZVPYGX2C5OSHMZ6F0KBKZ6B1S" hidden="1">#REF!</definedName>
    <definedName name="BExZW3LHTS7PFBNTYM95N8J5AFYQ" hidden="1">#REF!</definedName>
    <definedName name="BExZW472V5ADKCFHIKAJ6D4R8MU4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MBRUCPO6F4QT5FNX8JRFL7V" hidden="1">#REF!</definedName>
    <definedName name="BExZWQO5171HT1OZ6D6JZBHEW4JG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3DEOYNIHRV56IY5LJXZK8RU" hidden="1">#REF!</definedName>
    <definedName name="BExZY49QRZIR6CA41LFA9LM6EULU" hidden="1">#REF!</definedName>
    <definedName name="BExZYTG2G7W27YATTETFDDCZ0C4U" hidden="1">#REF!</definedName>
    <definedName name="BExZYYOZMC36ROQDWLR5Z17WKHCR" hidden="1">#REF!</definedName>
    <definedName name="BExZZ2FQA9A8C7CJKMEFQ9VPSLCE" hidden="1">#REF!</definedName>
    <definedName name="BExZZ7ZGXIMA3OVYAWY3YQSK64LF" hidden="1">#REF!</definedName>
    <definedName name="BExZZ8FKEIFG203MU6SEJ69MINCD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CBWorkbookPriority" hidden="1">-2060790043</definedName>
    <definedName name="CUR_MO_BAL">'[1]TAX JV50167'!#REF!</definedName>
    <definedName name="DDRExec">[3]Maint!#REF!</definedName>
    <definedName name="DEF_INT_GAINS">#REF!</definedName>
    <definedName name="DELETE01" localSheetId="2" hidden="1">{#N/A,#N/A,FALSE,"Coversheet";#N/A,#N/A,FALSE,"QA"}</definedName>
    <definedName name="DELETE01" hidden="1">{#N/A,#N/A,FALSE,"Coversheet";#N/A,#N/A,FALSE,"QA"}</definedName>
    <definedName name="DELETE02" localSheetId="2" hidden="1">{#N/A,#N/A,FALSE,"Schedule F";#N/A,#N/A,FALSE,"Schedule G"}</definedName>
    <definedName name="DELETE02" hidden="1">{#N/A,#N/A,FALSE,"Schedule F";#N/A,#N/A,FALSE,"Schedule G"}</definedName>
    <definedName name="Delete06" localSheetId="2" hidden="1">{#N/A,#N/A,FALSE,"Coversheet";#N/A,#N/A,FALSE,"QA"}</definedName>
    <definedName name="Delete06" hidden="1">{#N/A,#N/A,FALSE,"Coversheet";#N/A,#N/A,FALSE,"QA"}</definedName>
    <definedName name="Delete09" localSheetId="2" hidden="1">{#N/A,#N/A,FALSE,"Coversheet";#N/A,#N/A,FALSE,"QA"}</definedName>
    <definedName name="Delete09" hidden="1">{#N/A,#N/A,FALSE,"Coversheet";#N/A,#N/A,FALSE,"QA"}</definedName>
    <definedName name="Delete1" localSheetId="2" hidden="1">{#N/A,#N/A,FALSE,"Coversheet";#N/A,#N/A,FALSE,"QA"}</definedName>
    <definedName name="Delete1" hidden="1">{#N/A,#N/A,FALSE,"Coversheet";#N/A,#N/A,FALSE,"QA"}</definedName>
    <definedName name="Delete10" localSheetId="2" hidden="1">{#N/A,#N/A,FALSE,"Schedule F";#N/A,#N/A,FALSE,"Schedule G"}</definedName>
    <definedName name="Delete10" hidden="1">{#N/A,#N/A,FALSE,"Schedule F";#N/A,#N/A,FALSE,"Schedule G"}</definedName>
    <definedName name="Delete21" localSheetId="2" hidden="1">{#N/A,#N/A,FALSE,"Coversheet";#N/A,#N/A,FALSE,"QA"}</definedName>
    <definedName name="Delete21" hidden="1">{#N/A,#N/A,FALSE,"Coversheet";#N/A,#N/A,FALSE,"QA"}</definedName>
    <definedName name="DFIT" localSheetId="2" hidden="1">{#N/A,#N/A,FALSE,"Coversheet";#N/A,#N/A,FALSE,"QA"}</definedName>
    <definedName name="DFIT" hidden="1">{#N/A,#N/A,FALSE,"Coversheet";#N/A,#N/A,FALSE,"QA"}</definedName>
    <definedName name="ee" hidden="1">{#N/A,#N/A,FALSE,"Month ";#N/A,#N/A,FALSE,"YTD";#N/A,#N/A,FALSE,"12 mo ended"}</definedName>
    <definedName name="EPMWorkbookOptions_1">"MioAAB+LCAAAAAAABADtmmtvmzoYx99P2neIeL8AzaVZRTMxhy6oCSAg7YmqCpHEbdAIMEOa9tsfcwtQnJ6U6SBeIFUV8nPx479/GIjN/Xjd2Z0XiHzLda4ptstQHeis3Y3lPF9T++DpGzukfoy/fuHuXfR75bq/ZS/Arn4Hxzn+1atvXVPbIPCuaPpwOHQPva6LnukLhmHpf+Yzbb2FO/Ob5fiB6awhdYza/HcUhXvtdDjgOg5ch33qLtgj"</definedName>
    <definedName name="EPMWorkbookOptions_2" hidden="1">"BJ3gzoKHyFgwT8zATFpxu2TuYNzbsacA7rw9sqKuFj5ECoJPEOdbwy4uiBobN8rc+KkA6Z5ljIckyPdNb3XYrFjTe2GvRgxzQeMWeuWt6UfjQdGE8P+MlyRR+oUvn0zbh48cHXafFcN7nm2tzZxwZxeV5ihmyTUnYx0rtuk4eNbe9R2LlOnWoU+aptZmA52JtYOOH1V62jWr0i/4YC9t6x6OOYBru2gcoD3kaILho9BoFITI0uiSQAxCAF+D"</definedName>
    <definedName name="EPMWorkbookOptions_3" hidden="1">"G/PFRVaA64qmIg4u2c6Iv7GQH+QKINvfJTpWeVqgc73yfgvH+rOH0ch5AOSFpHM0yfhRjlhxfDsPGLY3YnMJSHMRxcpoA9GY4ej4gpjd92zzTUGuB1Hw9o6YxGlm+oEGbXyXws0c7lZ4sSG4FQEjOmCXOD435IdEkMfug8KrgqRPWXwJhF8GmArgtofvxVLMidxTCyITrbdvmWsHr29XjmVfUyEIFHF8p6bqvFiO/njUHH2OfLnZ/B/J08U7"</definedName>
    <definedName name="EPMWorkbookOptions_4" hidden="1">"UV8a+lIRqvPHMH28ip6PH9t0/HKqFCHUZZ2fGdghtrUgksqsAuJiImJNVV6cVcaw1xsM+v3++RheNBzDTBMihKG5JZBYZgUCgTxXeGlpAHlSfSUcXrLMaHR5PoK9ZiOYF6XIYPiW3LJHKrMSe5puACytoP7NQ3g47PU+8RTuN529oygl9IypiFtb/khlVuDvZiEBAwvM1/gJMmg2fUdJiuzxs5mRmVoASWVWAFCZ8tpffH98Gr5hs+GL5CiD"</definedName>
    <definedName name="EPMWorkbookOptions_5" hidden="1">"FzVrLXXEMqtQJ2uiLsqSViN5lw0nL5WEQN/R1AJIKrMCgKqig4WKVQbLGhEcNRvBnCiYPPw3Ay1xxDIrEKfJCxUIBgA18va92bwdJSkveZmpBZBUZgUAdXFe54se2/CdjlCOIncXDDvsRr/wtdARy6wA3Z2gavjNpU7uGr7FkSgSP2AHS9UI97tb4IhlVgDu/med3xRswzcysBqkDYywuSWOVGYV4mT11kg3Lutkr+E7GAVdym94ebPY/rZy"</definedName>
    <definedName name="EPMWorkbookOptions_6" hidden="1">"oswKPM4FXluoQq3LYMM3NFJJ4oeuIqiiPBHbT4tPORWqITtxNOlQXaE1dcfZykcN843l44mcCp8Q9LeyI3vQSQ+kFRsjP2BDE4VJZUczX2Dq+b458k3PYWI6g0jG1LtsKPofNsmscaJ/ZyLLXNlwDtFzlqHU/vVLljY59zn+F3NEwS8yKgAA"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formtest">#REF!</definedName>
    <definedName name="INCLUDE">#REF!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E_ID">'[5]je master'!$B$5:$F$103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ist13">'[6]Diff Type'!#REF!</definedName>
    <definedName name="MMASTER">#REF!</definedName>
    <definedName name="Month_24as">[3]SourceInfo!$C$19</definedName>
    <definedName name="Months">[3]Maint!$A$7:$B$18</definedName>
    <definedName name="MTYPE">'[6]Diff Type'!#REF!</definedName>
    <definedName name="nmonth">[7]Conversion!$AY$2</definedName>
    <definedName name="ODCATL">[1]YTD_TD!#REF!</definedName>
    <definedName name="ODCBTL">[1]YTD_TD!#REF!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age1">[1]YTD_TD!#REF!</definedName>
    <definedName name="page2">[1]YTD_TD!#REF!</definedName>
    <definedName name="payments">#REF!</definedName>
    <definedName name="period">[3]SourceInfo!$C$5</definedName>
    <definedName name="PeriodCalc">#REF!</definedName>
    <definedName name="PRIOR_MO_BAL">'[1]TAX JV50167'!#REF!</definedName>
    <definedName name="Prior_Year">[8]ATAX0599!$J$27</definedName>
    <definedName name="SAPCrosstab1">#REF!</definedName>
    <definedName name="SAPCrosstab3">#REF!</definedName>
    <definedName name="sched63">[3]YTD_Calculations!#REF!</definedName>
    <definedName name="Sched64_D">#REF!</definedName>
    <definedName name="SelectScaling">#REF!</definedName>
    <definedName name="TaxYear">#REF!</definedName>
    <definedName name="we" hidden="1">{#N/A,#N/A,FALSE,"Pg 6b CustCount_Gas";#N/A,#N/A,FALSE,"QA";#N/A,#N/A,FALSE,"Report";#N/A,#N/A,FALSE,"forecast"}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Customer._.Counts._.Electric.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2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Fundamental." localSheetId="2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Incentive._.Overhead." localSheetId="2" hidden="1">{#N/A,#N/A,FALSE,"Coversheet";#N/A,#N/A,FALSE,"QA"}</definedName>
    <definedName name="wrn.Incentive._.Overhead." hidden="1">{#N/A,#N/A,FALSE,"Coversheet";#N/A,#N/A,FALSE,"QA"}</definedName>
    <definedName name="wrn.limit_reports." localSheetId="2" hidden="1">{#N/A,#N/A,FALSE,"Schedule F";#N/A,#N/A,FALSE,"Schedule G"}</definedName>
    <definedName name="wrn.limit_reports." hidden="1">{#N/A,#N/A,FALSE,"Schedule F";#N/A,#N/A,FALSE,"Schedule G"}</definedName>
    <definedName name="wrn.MARGIN_WO_QTR." localSheetId="2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Small._.Tools._.Overhead." localSheetId="2" hidden="1">{#N/A,#N/A,FALSE,"2002 Small Tool OH";#N/A,#N/A,FALSE,"QA"}</definedName>
    <definedName name="wrn.Small._.Tools._.Overhead." hidden="1">{#N/A,#N/A,FALSE,"2002 Small Tool OH";#N/A,#N/A,FALSE,"QA"}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ear_24as">[3]SourceInfo!$C$20</definedName>
    <definedName name="ytd_import">[1]YTD_TD!#REF!</definedName>
    <definedName name="YTD_THIS">'[1]TAX JV50167'!#REF!</definedName>
    <definedName name="Z_2F345B60_5100_4234_988D_0FE291C9F8EF_.wvu.FilterData" localSheetId="2" hidden="1">CBR_Electric!$B$9:$J$80</definedName>
    <definedName name="Z_3239642F_B843_41CC_A44F_CEEFD36D98C0_.wvu.FilterData" localSheetId="2" hidden="1">CBR_Electric!$B$9:$J$80</definedName>
    <definedName name="Z_3239642F_B843_41CC_A44F_CEEFD36D98C0_.wvu.Rows" localSheetId="2" hidden="1">CBR_Electric!#REF!</definedName>
    <definedName name="Z_E83EA30E_529D_409C_A25B_E6747C6F6EA5_.wvu.FilterData" localSheetId="2" hidden="1">CBR_Electric!$B$9:$J$80</definedName>
    <definedName name="Z_E83EA30E_529D_409C_A25B_E6747C6F6EA5_.wvu.Rows" localSheetId="2" hidden="1">CBR_Electric!#REF!</definedName>
    <definedName name="Z_FAF35B1F_F6FD_4255_9D59_BFFC10E0219D_.wvu.FilterData" localSheetId="2" hidden="1">CBR_Electric!$B$9:$J$80</definedName>
    <definedName name="Z_FAF35B1F_F6FD_4255_9D59_BFFC10E0219D_.wvu.Rows" localSheetId="2" hidden="1">CBR_Electric!#REF!</definedName>
  </definedNames>
  <calcPr calcId="162913"/>
</workbook>
</file>

<file path=xl/calcChain.xml><?xml version="1.0" encoding="utf-8"?>
<calcChain xmlns="http://schemas.openxmlformats.org/spreadsheetml/2006/main">
  <c r="C17" i="1" l="1"/>
  <c r="F114" i="65" l="1"/>
  <c r="F80" i="65"/>
  <c r="F110" i="65"/>
  <c r="D111" i="65"/>
  <c r="F108" i="65"/>
  <c r="F107" i="65"/>
  <c r="E111" i="65"/>
  <c r="E113" i="65"/>
  <c r="E115" i="65"/>
  <c r="C92" i="65"/>
  <c r="D99" i="65"/>
  <c r="E79" i="65"/>
  <c r="G79" i="65"/>
  <c r="D101" i="65"/>
  <c r="E78" i="65"/>
  <c r="G78" i="65"/>
  <c r="D100" i="65"/>
  <c r="E77" i="65"/>
  <c r="G77" i="65"/>
  <c r="D98" i="65"/>
  <c r="E76" i="65"/>
  <c r="G76" i="65"/>
  <c r="D97" i="65"/>
  <c r="G75" i="65"/>
  <c r="E75" i="65"/>
  <c r="E74" i="65"/>
  <c r="G74" i="65"/>
  <c r="D95" i="65"/>
  <c r="E73" i="65"/>
  <c r="G73" i="65"/>
  <c r="E72" i="65"/>
  <c r="F72" i="65"/>
  <c r="G72" i="65"/>
  <c r="E71" i="65"/>
  <c r="F71" i="65"/>
  <c r="G71" i="65"/>
  <c r="E70" i="65"/>
  <c r="F70" i="65"/>
  <c r="G70" i="65"/>
  <c r="E69" i="65"/>
  <c r="F69" i="65"/>
  <c r="G69" i="65"/>
  <c r="E68" i="65"/>
  <c r="F68" i="65"/>
  <c r="G68" i="65"/>
  <c r="E67" i="65"/>
  <c r="F67" i="65"/>
  <c r="G67" i="65"/>
  <c r="E66" i="65"/>
  <c r="F66" i="65"/>
  <c r="G66" i="65"/>
  <c r="E65" i="65"/>
  <c r="F65" i="65"/>
  <c r="G65" i="65"/>
  <c r="E64" i="65"/>
  <c r="F64" i="65"/>
  <c r="G64" i="65"/>
  <c r="E63" i="65"/>
  <c r="F63" i="65"/>
  <c r="G63" i="65"/>
  <c r="E62" i="65"/>
  <c r="F62" i="65"/>
  <c r="G62" i="65"/>
  <c r="E61" i="65"/>
  <c r="F61" i="65"/>
  <c r="G61" i="65"/>
  <c r="E60" i="65"/>
  <c r="F60" i="65"/>
  <c r="G60" i="65"/>
  <c r="E59" i="65"/>
  <c r="F59" i="65"/>
  <c r="G59" i="65"/>
  <c r="E58" i="65"/>
  <c r="F58" i="65"/>
  <c r="G58" i="65"/>
  <c r="E57" i="65"/>
  <c r="F57" i="65"/>
  <c r="G57" i="65"/>
  <c r="G56" i="65"/>
  <c r="F56" i="65"/>
  <c r="E56" i="65"/>
  <c r="E55" i="65"/>
  <c r="F55" i="65"/>
  <c r="G55" i="65"/>
  <c r="F54" i="65"/>
  <c r="G54" i="65"/>
  <c r="E54" i="65"/>
  <c r="E53" i="65"/>
  <c r="F53" i="65"/>
  <c r="G53" i="65"/>
  <c r="E52" i="65"/>
  <c r="F52" i="65"/>
  <c r="G52" i="65"/>
  <c r="E51" i="65"/>
  <c r="F51" i="65"/>
  <c r="G51" i="65"/>
  <c r="E50" i="65"/>
  <c r="F50" i="65"/>
  <c r="G50" i="65"/>
  <c r="E49" i="65"/>
  <c r="F49" i="65"/>
  <c r="G49" i="65"/>
  <c r="E48" i="65"/>
  <c r="F48" i="65"/>
  <c r="G48" i="65"/>
  <c r="E47" i="65"/>
  <c r="F47" i="65"/>
  <c r="G47" i="65"/>
  <c r="E46" i="65"/>
  <c r="F46" i="65"/>
  <c r="G46" i="65"/>
  <c r="E45" i="65"/>
  <c r="F45" i="65"/>
  <c r="G45" i="65"/>
  <c r="E44" i="65"/>
  <c r="F44" i="65"/>
  <c r="G44" i="65"/>
  <c r="E43" i="65"/>
  <c r="F43" i="65"/>
  <c r="G43" i="65"/>
  <c r="F42" i="65"/>
  <c r="G42" i="65"/>
  <c r="E42" i="65"/>
  <c r="E41" i="65"/>
  <c r="F41" i="65"/>
  <c r="G41" i="65"/>
  <c r="F40" i="65"/>
  <c r="G40" i="65"/>
  <c r="E40" i="65"/>
  <c r="E39" i="65"/>
  <c r="F39" i="65"/>
  <c r="G39" i="65"/>
  <c r="E38" i="65"/>
  <c r="F38" i="65"/>
  <c r="G38" i="65"/>
  <c r="E37" i="65"/>
  <c r="F37" i="65"/>
  <c r="G37" i="65"/>
  <c r="E36" i="65"/>
  <c r="F36" i="65"/>
  <c r="G36" i="65"/>
  <c r="E35" i="65"/>
  <c r="F35" i="65"/>
  <c r="G35" i="65"/>
  <c r="E34" i="65"/>
  <c r="F34" i="65"/>
  <c r="G34" i="65"/>
  <c r="E33" i="65"/>
  <c r="F33" i="65"/>
  <c r="G33" i="65"/>
  <c r="E32" i="65"/>
  <c r="F32" i="65"/>
  <c r="G32" i="65"/>
  <c r="E31" i="65"/>
  <c r="F31" i="65"/>
  <c r="G31" i="65"/>
  <c r="F30" i="65"/>
  <c r="G30" i="65"/>
  <c r="E30" i="65"/>
  <c r="E29" i="65"/>
  <c r="F29" i="65"/>
  <c r="G29" i="65"/>
  <c r="E28" i="65"/>
  <c r="F28" i="65"/>
  <c r="G28" i="65"/>
  <c r="E27" i="65"/>
  <c r="F27" i="65"/>
  <c r="G27" i="65"/>
  <c r="E26" i="65"/>
  <c r="F26" i="65"/>
  <c r="G26" i="65"/>
  <c r="E25" i="65"/>
  <c r="F25" i="65"/>
  <c r="G25" i="65"/>
  <c r="E24" i="65"/>
  <c r="F24" i="65"/>
  <c r="G24" i="65"/>
  <c r="E23" i="65"/>
  <c r="F23" i="65"/>
  <c r="G23" i="65"/>
  <c r="E22" i="65"/>
  <c r="F22" i="65"/>
  <c r="G22" i="65"/>
  <c r="E21" i="65"/>
  <c r="F21" i="65"/>
  <c r="G21" i="65"/>
  <c r="E20" i="65"/>
  <c r="F20" i="65"/>
  <c r="G20" i="65"/>
  <c r="E19" i="65"/>
  <c r="F19" i="65"/>
  <c r="G19" i="65"/>
  <c r="E18" i="65"/>
  <c r="F18" i="65"/>
  <c r="G18" i="65"/>
  <c r="E17" i="65"/>
  <c r="F17" i="65"/>
  <c r="G17" i="65"/>
  <c r="E16" i="65"/>
  <c r="F16" i="65"/>
  <c r="G16" i="65"/>
  <c r="E15" i="65"/>
  <c r="F15" i="65"/>
  <c r="G15" i="65"/>
  <c r="E14" i="65"/>
  <c r="F14" i="65"/>
  <c r="G14" i="65"/>
  <c r="E13" i="65"/>
  <c r="F13" i="65"/>
  <c r="G13" i="65"/>
  <c r="E12" i="65"/>
  <c r="F12" i="65"/>
  <c r="G12" i="65"/>
  <c r="E11" i="65"/>
  <c r="F11" i="65"/>
  <c r="G11" i="65"/>
  <c r="E10" i="65"/>
  <c r="F10" i="65"/>
  <c r="D113" i="65"/>
  <c r="D115" i="65"/>
  <c r="D80" i="65"/>
  <c r="E80" i="65"/>
  <c r="G80" i="65"/>
  <c r="D96" i="65"/>
  <c r="D81" i="65"/>
  <c r="D85" i="65"/>
  <c r="E85" i="65"/>
  <c r="G87" i="65"/>
  <c r="F109" i="65"/>
  <c r="F111" i="65"/>
  <c r="F113" i="65"/>
  <c r="F115" i="65"/>
  <c r="E81" i="65"/>
  <c r="F81" i="65"/>
  <c r="F85" i="65"/>
  <c r="F86" i="65"/>
  <c r="F88" i="65"/>
  <c r="G10" i="65"/>
  <c r="G81" i="65"/>
  <c r="G85" i="65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C25" i="1" l="1"/>
  <c r="C24" i="1"/>
  <c r="C30" i="1" s="1"/>
  <c r="C23" i="1" l="1"/>
  <c r="C27" i="1" s="1"/>
  <c r="D6" i="65" l="1"/>
  <c r="D4" i="65" l="1"/>
  <c r="D7" i="65" s="1"/>
  <c r="D84" i="65" l="1"/>
  <c r="D92" i="65"/>
  <c r="E99" i="65" l="1"/>
  <c r="E97" i="65"/>
  <c r="D94" i="65"/>
  <c r="E98" i="65"/>
  <c r="E96" i="65"/>
  <c r="E100" i="65"/>
  <c r="E101" i="65"/>
  <c r="E95" i="65"/>
  <c r="D86" i="65"/>
  <c r="E84" i="65"/>
  <c r="G84" i="65" s="1"/>
  <c r="G86" i="65" s="1"/>
  <c r="G88" i="65" s="1"/>
  <c r="E94" i="65" l="1"/>
  <c r="D102" i="65"/>
  <c r="E86" i="65"/>
  <c r="E88" i="65" s="1"/>
  <c r="C14" i="1" s="1"/>
  <c r="C15" i="1" s="1"/>
  <c r="C12" i="1"/>
  <c r="C20" i="1" l="1"/>
  <c r="D20" i="1" s="1"/>
  <c r="C29" i="1"/>
  <c r="C31" i="1" s="1"/>
  <c r="E103" i="65"/>
  <c r="D103" i="65"/>
  <c r="E102" i="65"/>
</calcChain>
</file>

<file path=xl/comments1.xml><?xml version="1.0" encoding="utf-8"?>
<comments xmlns="http://schemas.openxmlformats.org/spreadsheetml/2006/main">
  <authors>
    <author>Jonathan Kim</author>
  </authors>
  <commentList>
    <comment ref="C61" authorId="0" shapeId="0">
      <text>
        <r>
          <rPr>
            <b/>
            <sz val="9"/>
            <color indexed="81"/>
            <rFont val="Tahoma"/>
            <family val="2"/>
          </rPr>
          <t>Jonathan Kim:</t>
        </r>
        <r>
          <rPr>
            <sz val="9"/>
            <color indexed="81"/>
            <rFont val="Tahoma"/>
            <family val="2"/>
          </rPr>
          <t xml:space="preserve">
this offsets the book loss imbedded in PT below since moved to reg asset</t>
        </r>
      </text>
    </comment>
    <comment ref="D73" authorId="0" shapeId="0">
      <text>
        <r>
          <rPr>
            <b/>
            <sz val="9"/>
            <color indexed="81"/>
            <rFont val="Tahoma"/>
            <family val="2"/>
          </rPr>
          <t>Jonathan Kim:</t>
        </r>
        <r>
          <rPr>
            <sz val="9"/>
            <color indexed="81"/>
            <rFont val="Tahoma"/>
            <family val="2"/>
          </rPr>
          <t xml:space="preserve">
belongs below the line BTL so excluded from CBR </t>
        </r>
      </text>
    </comment>
  </commentList>
</comments>
</file>

<file path=xl/sharedStrings.xml><?xml version="1.0" encoding="utf-8"?>
<sst xmlns="http://schemas.openxmlformats.org/spreadsheetml/2006/main" count="248" uniqueCount="200">
  <si>
    <t>FEDERAL INCOME TAX</t>
  </si>
  <si>
    <t>LINE</t>
  </si>
  <si>
    <t>NO.</t>
  </si>
  <si>
    <t>DESCRIPTION</t>
  </si>
  <si>
    <t>AMOUNT</t>
  </si>
  <si>
    <t>TAXABLE INCOME</t>
  </si>
  <si>
    <t>CURRENTLY PAYABLE</t>
  </si>
  <si>
    <t>DEFERRED FIT - DEBIT</t>
  </si>
  <si>
    <t>DEFERRED FIT - CREDIT</t>
  </si>
  <si>
    <t>DEFERRED FIT - INV TAX CREDIT, NET OF AMORT.</t>
  </si>
  <si>
    <t>TOTAL RESTATED FIT</t>
  </si>
  <si>
    <t>FIT PER BOOKS:</t>
  </si>
  <si>
    <t>TOTAL CHARGED TO EXPENSE</t>
  </si>
  <si>
    <t>INCREASE(DECREASE) FIT</t>
  </si>
  <si>
    <t>INCREASE(DECREASE) DEFERRED FIT</t>
  </si>
  <si>
    <t xml:space="preserve">INCREASE(DECREASE) NOI </t>
  </si>
  <si>
    <t>PUGET SOUND ENERGY-ELECTRIC</t>
  </si>
  <si>
    <t xml:space="preserve"> </t>
  </si>
  <si>
    <t>Land Sales</t>
  </si>
  <si>
    <t>Bad Debt Expense</t>
  </si>
  <si>
    <t>Environmental Remediation</t>
  </si>
  <si>
    <t>Puget Sound Energy, Inc.</t>
  </si>
  <si>
    <t>Electric NOI</t>
  </si>
  <si>
    <t>Pretax NOI</t>
  </si>
  <si>
    <t>M Item Activity</t>
  </si>
  <si>
    <t>Colstrip Common Amortization</t>
  </si>
  <si>
    <t>Horizon Payment Amortization</t>
  </si>
  <si>
    <t>Colstrip 3&amp;4 Loss Reserves</t>
  </si>
  <si>
    <t>BPA Carrying Cost - LT</t>
  </si>
  <si>
    <t>Total Tax adjustments</t>
  </si>
  <si>
    <t>Deferred Compensation-common</t>
  </si>
  <si>
    <t>Horizon Payment</t>
  </si>
  <si>
    <t>Vacation Pay-common</t>
  </si>
  <si>
    <t>DEFERRED FIT - OTHER</t>
  </si>
  <si>
    <t>SAP Taxes</t>
  </si>
  <si>
    <t>Tax Return Key</t>
  </si>
  <si>
    <t>F-10</t>
  </si>
  <si>
    <t>N-03</t>
  </si>
  <si>
    <t>N-05</t>
  </si>
  <si>
    <t>N-11</t>
  </si>
  <si>
    <t>N-16</t>
  </si>
  <si>
    <t>N-19</t>
  </si>
  <si>
    <t>N-20</t>
  </si>
  <si>
    <t>N-31</t>
  </si>
  <si>
    <t>N-37</t>
  </si>
  <si>
    <t>N-43</t>
  </si>
  <si>
    <t>N-44</t>
  </si>
  <si>
    <t>N-46</t>
  </si>
  <si>
    <t>N-50</t>
  </si>
  <si>
    <t>N-52</t>
  </si>
  <si>
    <t>N-72</t>
  </si>
  <si>
    <t>N-73</t>
  </si>
  <si>
    <t>PT</t>
  </si>
  <si>
    <t>COMMISSION BASIS REPORT</t>
  </si>
  <si>
    <t>Description</t>
  </si>
  <si>
    <t>Major Inspection</t>
  </si>
  <si>
    <t>Colstrip 3&amp;4 Overhaul Costs - LT</t>
  </si>
  <si>
    <t>N-80</t>
  </si>
  <si>
    <t>Property Tax</t>
  </si>
  <si>
    <t>Statutory Tax</t>
  </si>
  <si>
    <t>Goldendale Minor Inspection</t>
  </si>
  <si>
    <t>Redmond West Tenant Allowances</t>
  </si>
  <si>
    <t>§162(m) limitation</t>
  </si>
  <si>
    <t>Fringe benefits nodeductible</t>
  </si>
  <si>
    <t>DEFERRED FIT - DEBIT / (CREDIT)</t>
  </si>
  <si>
    <t>&lt;== check</t>
  </si>
  <si>
    <t>Fed Taxable Income</t>
  </si>
  <si>
    <t>Total Income tax</t>
  </si>
  <si>
    <t>State Tax Benefit</t>
  </si>
  <si>
    <t>Lease Incentive</t>
  </si>
  <si>
    <t>Health Insurance - IBNR</t>
  </si>
  <si>
    <t>Conservation</t>
  </si>
  <si>
    <t>N-88</t>
  </si>
  <si>
    <t>Colstrip 1&amp;2 ARO/ARC</t>
  </si>
  <si>
    <t>N-90</t>
  </si>
  <si>
    <t>N-89</t>
  </si>
  <si>
    <t>N-91</t>
  </si>
  <si>
    <t>Electric Vehicle</t>
  </si>
  <si>
    <t>AMI Depreciation Deferral</t>
  </si>
  <si>
    <t>Green Direct Liquidated Damages</t>
  </si>
  <si>
    <t>Shuffleton - Gain on Sale</t>
  </si>
  <si>
    <t>P-08</t>
  </si>
  <si>
    <t>P-20</t>
  </si>
  <si>
    <t>P-17</t>
  </si>
  <si>
    <t>T-Grant C 1&amp;2 Remediation</t>
  </si>
  <si>
    <t>P-21</t>
  </si>
  <si>
    <t>T-Grant C 1&amp;2 ARO Spent</t>
  </si>
  <si>
    <t>ADJ 3.03E</t>
  </si>
  <si>
    <t>N-97</t>
  </si>
  <si>
    <t>N-104</t>
  </si>
  <si>
    <t>N-106</t>
  </si>
  <si>
    <t>N-110</t>
  </si>
  <si>
    <t>N-111</t>
  </si>
  <si>
    <t>N-112</t>
  </si>
  <si>
    <t>N-121</t>
  </si>
  <si>
    <t>N-122</t>
  </si>
  <si>
    <t>Payroll Tax Deferral COVID-19</t>
  </si>
  <si>
    <t>GTZ Carrying Charge Deferral Tr1</t>
  </si>
  <si>
    <t>GTZ Depreciation Deferral Tr1</t>
  </si>
  <si>
    <t>Storm Damage 2012</t>
  </si>
  <si>
    <t>Storm Damage 2020</t>
  </si>
  <si>
    <t>Injuries and Damages</t>
  </si>
  <si>
    <t>Mint Farm Deferral</t>
  </si>
  <si>
    <t>Mint Farm Deferral_2</t>
  </si>
  <si>
    <t>Unearned Revenue</t>
  </si>
  <si>
    <t>GTZ Depreciation Deferral E Post 06/30/19</t>
  </si>
  <si>
    <t>GTZ Carrying Charge Deferral E Post 06/30/19</t>
  </si>
  <si>
    <t>PT - Plant Related</t>
  </si>
  <si>
    <t>Plant Related</t>
  </si>
  <si>
    <t>POWERTAX</t>
  </si>
  <si>
    <t>electric</t>
  </si>
  <si>
    <t>gas</t>
  </si>
  <si>
    <t>total</t>
  </si>
  <si>
    <t>normalized</t>
  </si>
  <si>
    <t>F/T</t>
  </si>
  <si>
    <t>cwip reversal</t>
  </si>
  <si>
    <t>topside</t>
  </si>
  <si>
    <t>total timing</t>
  </si>
  <si>
    <t>FAS 109</t>
  </si>
  <si>
    <t>APB 11 DIT</t>
  </si>
  <si>
    <t>FEDERAL INCOME TAX @ 21%</t>
  </si>
  <si>
    <t>January 2022 - December 2022</t>
  </si>
  <si>
    <t>FOR THE TWELVE MONTHS ENDED DECEMBER 31, 2022</t>
  </si>
  <si>
    <t>without Topside reversal of $7m</t>
  </si>
  <si>
    <t>✔ TZ OK</t>
  </si>
  <si>
    <t>FIT @21%</t>
  </si>
  <si>
    <t>DFIT</t>
  </si>
  <si>
    <t>Total Tax</t>
  </si>
  <si>
    <t>N-29</t>
  </si>
  <si>
    <t>N-06</t>
  </si>
  <si>
    <t>Emission Allowances</t>
  </si>
  <si>
    <t>OK_0 balance</t>
  </si>
  <si>
    <t>Storm Damage 2015</t>
  </si>
  <si>
    <t>Storm Damage 2016</t>
  </si>
  <si>
    <t>OK_No activity in 2021_input $0</t>
  </si>
  <si>
    <r>
      <rPr>
        <sz val="11"/>
        <rFont val="Calibri"/>
        <family val="2"/>
        <scheme val="minor"/>
      </rPr>
      <t>Storm 2017 Amortization Recovery</t>
    </r>
  </si>
  <si>
    <r>
      <rPr>
        <sz val="11"/>
        <rFont val="Calibri"/>
        <family val="2"/>
        <scheme val="minor"/>
      </rPr>
      <t>Storm Damage 2021</t>
    </r>
  </si>
  <si>
    <r>
      <rPr>
        <sz val="11"/>
        <rFont val="Calibri"/>
        <family val="2"/>
        <scheme val="minor"/>
      </rPr>
      <t>Storm Damage 2022</t>
    </r>
  </si>
  <si>
    <t>N-18</t>
  </si>
  <si>
    <t>West Coast Capacity Assignment</t>
  </si>
  <si>
    <t>N-136</t>
  </si>
  <si>
    <t>NWP Refund for Electric</t>
  </si>
  <si>
    <t>BNP WestCoast Cap Agreement</t>
  </si>
  <si>
    <t>N-40</t>
  </si>
  <si>
    <t>Baker Treasury Grant Deferral</t>
  </si>
  <si>
    <t>OK_repurposed to Colstrip 1&amp;2</t>
  </si>
  <si>
    <t>N-49</t>
  </si>
  <si>
    <t>Snoqualmie Treasury Grant Deferral</t>
  </si>
  <si>
    <t>N-56</t>
  </si>
  <si>
    <t>Summit Landlord Incentive-common</t>
  </si>
  <si>
    <t>N-59</t>
  </si>
  <si>
    <t>White River Reg Asset</t>
  </si>
  <si>
    <t>N-61</t>
  </si>
  <si>
    <t>Ferndale Deferrals</t>
  </si>
  <si>
    <t>N-62</t>
  </si>
  <si>
    <t xml:space="preserve">Snoqualmie Deferrals </t>
  </si>
  <si>
    <t>N-63</t>
  </si>
  <si>
    <t xml:space="preserve">Baker Upgrade Deferrals  </t>
  </si>
  <si>
    <t>N-82</t>
  </si>
  <si>
    <t>Credit Card Deferral</t>
  </si>
  <si>
    <t>N-96</t>
  </si>
  <si>
    <t>Electric Vehicle Equity Reserve</t>
  </si>
  <si>
    <t>N-33</t>
  </si>
  <si>
    <t>Staples Loyalty Incentive-common</t>
  </si>
  <si>
    <t>N-67</t>
  </si>
  <si>
    <t>Workers Compensation- IBNR</t>
  </si>
  <si>
    <t>N-95</t>
  </si>
  <si>
    <t>N-100</t>
  </si>
  <si>
    <t>Microsoft</t>
  </si>
  <si>
    <t>N-101</t>
  </si>
  <si>
    <t>GTZ Depreciation Deferral E Pre 06/30/19</t>
  </si>
  <si>
    <t>N-102</t>
  </si>
  <si>
    <t>GTZ Carrying Charge Deferral E Pre 06/30/19</t>
  </si>
  <si>
    <t>N-103</t>
  </si>
  <si>
    <t>AMI Depreciation Deferral Post 07/2019</t>
  </si>
  <si>
    <t>N-105</t>
  </si>
  <si>
    <t>Colstrip 1&amp;2 Retirement</t>
  </si>
  <si>
    <t>N-113</t>
  </si>
  <si>
    <r>
      <rPr>
        <sz val="11"/>
        <rFont val="Calibri"/>
        <family val="2"/>
        <scheme val="minor"/>
      </rPr>
      <t>AMI Depreciation Deferral 05-08/2020</t>
    </r>
  </si>
  <si>
    <t>N-27</t>
  </si>
  <si>
    <t>Amort of Reaquired Debt</t>
  </si>
  <si>
    <t>N-127</t>
  </si>
  <si>
    <r>
      <rPr>
        <sz val="11"/>
        <rFont val="Calibri"/>
        <family val="2"/>
        <scheme val="minor"/>
      </rPr>
      <t>Reg. Asset for PLR - Elect</t>
    </r>
  </si>
  <si>
    <t>new M from 2021</t>
  </si>
  <si>
    <t>N-129</t>
  </si>
  <si>
    <r>
      <rPr>
        <sz val="11"/>
        <rFont val="Calibri"/>
        <family val="2"/>
        <scheme val="minor"/>
      </rPr>
      <t>Lund Hill Liquidated Damages</t>
    </r>
  </si>
  <si>
    <t>N-130</t>
  </si>
  <si>
    <r>
      <rPr>
        <sz val="11"/>
        <rFont val="Calibri"/>
        <family val="2"/>
        <scheme val="minor"/>
      </rPr>
      <t>Reg. Filing Fee Deferral - Elect</t>
    </r>
  </si>
  <si>
    <t>F-07</t>
  </si>
  <si>
    <t>WUTC AFUDC Amort</t>
  </si>
  <si>
    <t>BTL</t>
  </si>
  <si>
    <t>P-05</t>
  </si>
  <si>
    <t>Meals &amp; Entertainment</t>
  </si>
  <si>
    <t>Total</t>
  </si>
  <si>
    <t>PTBI</t>
  </si>
  <si>
    <t>SIT net of fed benefit</t>
  </si>
  <si>
    <t>Rate Reconciliation:</t>
  </si>
  <si>
    <t>FIT Stat Rate</t>
  </si>
  <si>
    <t>Total Tax Provision</t>
  </si>
  <si>
    <t>TZ 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</si>
</sst>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6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;\(#,##0.00\)"/>
    <numFmt numFmtId="165" formatCode="_(* #,##0_);_(* \(#,##0\);_(* &quot;-&quot;??_);_(@_)"/>
    <numFmt numFmtId="166" formatCode="_(&quot;$&quot;* #,##0_);_(&quot;$&quot;* \(#,##0\);_(&quot;$&quot;* &quot;-&quot;??_);_(@_)"/>
    <numFmt numFmtId="167" formatCode="&quot;$&quot;#,##0;\-&quot;$&quot;#,##0"/>
    <numFmt numFmtId="168" formatCode="0.0000000"/>
    <numFmt numFmtId="169" formatCode="0.000000"/>
    <numFmt numFmtId="170" formatCode="_(* #,##0.00000_);_(* \(#,##0.00000\);_(* &quot;-&quot;??_);_(@_)"/>
    <numFmt numFmtId="171" formatCode="d\.mmm\.yy"/>
    <numFmt numFmtId="172" formatCode="#."/>
    <numFmt numFmtId="173" formatCode="&quot;$&quot;#,##0\ ;\(&quot;$&quot;#,##0\)"/>
    <numFmt numFmtId="174" formatCode="mmmm\ d\,\ yyyy"/>
    <numFmt numFmtId="175" formatCode="_(&quot;$&quot;* #,##0.0000_);_(&quot;$&quot;* \(#,##0.0000\);_(&quot;$&quot;* &quot;-&quot;????_);_(@_)"/>
    <numFmt numFmtId="176" formatCode="_(* #,##0.0_);_(* \(#,##0.0\);_(* &quot;-&quot;_);_(@_)"/>
    <numFmt numFmtId="177" formatCode="&quot;$&quot;#,##0.00"/>
    <numFmt numFmtId="178" formatCode="0000"/>
    <numFmt numFmtId="179" formatCode="000000"/>
    <numFmt numFmtId="180" formatCode="_(&quot;$&quot;* #,##0.0_);_(&quot;$&quot;* \(#,##0.0\);_(&quot;$&quot;* &quot;-&quot;??_);_(@_)"/>
    <numFmt numFmtId="181" formatCode="0.00_)"/>
    <numFmt numFmtId="182" formatCode="0.0%"/>
    <numFmt numFmtId="183" formatCode="###,000"/>
  </numFmts>
  <fonts count="147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Helv"/>
    </font>
    <font>
      <sz val="10"/>
      <name val="MS Sans Serif"/>
      <family val="2"/>
    </font>
    <font>
      <sz val="12"/>
      <name val="Times New Roman"/>
      <family val="1"/>
    </font>
    <font>
      <sz val="10"/>
      <color indexed="8"/>
      <name val="MS Sans Serif"/>
      <family val="2"/>
    </font>
    <font>
      <sz val="11"/>
      <name val="Arial"/>
      <family val="2"/>
    </font>
    <font>
      <sz val="10"/>
      <color indexed="22"/>
      <name val="Arial"/>
      <family val="2"/>
    </font>
    <font>
      <sz val="12"/>
      <name val="Times"/>
      <family val="1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sz val="12"/>
      <color indexed="24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7"/>
      <name val="Small Fonts"/>
      <family val="2"/>
    </font>
    <font>
      <sz val="11"/>
      <color indexed="8"/>
      <name val="Calibri"/>
      <family val="2"/>
    </font>
    <font>
      <sz val="8"/>
      <name val="Helv"/>
    </font>
    <font>
      <sz val="10"/>
      <color indexed="8"/>
      <name val="Arial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b/>
      <sz val="8"/>
      <color indexed="8"/>
      <name val="Helv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8"/>
      <color indexed="62"/>
      <name val="Cambria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rgb="FFFF0000"/>
      <name val="Times New Roman"/>
      <family val="1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24"/>
      <name val="Arial"/>
      <family val="2"/>
    </font>
    <font>
      <sz val="8"/>
      <name val="Antique Olive"/>
      <family val="2"/>
    </font>
    <font>
      <sz val="8"/>
      <name val="Geneva"/>
      <family val="2"/>
    </font>
    <font>
      <b/>
      <sz val="11"/>
      <name val="Arial"/>
      <family val="2"/>
    </font>
    <font>
      <b/>
      <i/>
      <sz val="16"/>
      <name val="Helv"/>
    </font>
    <font>
      <b/>
      <sz val="10"/>
      <color indexed="39"/>
      <name val="Arial"/>
      <family val="2"/>
    </font>
    <font>
      <sz val="19"/>
      <color indexed="48"/>
      <name val="Arial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006100"/>
      <name val="Times New Roman"/>
      <family val="2"/>
    </font>
    <font>
      <sz val="11"/>
      <color rgb="FF9C0006"/>
      <name val="Times New Roman"/>
      <family val="2"/>
    </font>
    <font>
      <sz val="11"/>
      <color rgb="FF9C650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sz val="11"/>
      <color rgb="FFFF0000"/>
      <name val="Times New Roman"/>
      <family val="2"/>
    </font>
    <font>
      <i/>
      <sz val="11"/>
      <color rgb="FF7F7F7F"/>
      <name val="Times New Roman"/>
      <family val="2"/>
    </font>
    <font>
      <b/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b/>
      <sz val="8"/>
      <color rgb="FF1F497D"/>
      <name val="Verdana"/>
      <family val="2"/>
    </font>
    <font>
      <sz val="8"/>
      <color rgb="FF1F497D"/>
      <name val="Verdana"/>
      <family val="2"/>
    </font>
    <font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8"/>
      <color rgb="FF000000"/>
      <name val="Arial"/>
      <family val="2"/>
    </font>
    <font>
      <sz val="8"/>
      <color rgb="FFDBE5F1"/>
      <name val="Verdana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i/>
      <sz val="8"/>
      <color rgb="FF1F497D"/>
      <name val="Verdana"/>
      <family val="2"/>
    </font>
    <font>
      <i/>
      <sz val="8"/>
      <color rgb="FF1F497D"/>
      <name val="Verdana"/>
      <family val="2"/>
    </font>
    <font>
      <b/>
      <sz val="11"/>
      <color rgb="FF0070C0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00B05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rgb="FF0070C0"/>
      <name val="Calibri"/>
      <family val="2"/>
      <scheme val="minor"/>
    </font>
    <font>
      <sz val="10"/>
      <color rgb="FF0070C0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sz val="8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16">
    <fill>
      <patternFill patternType="none"/>
    </fill>
    <fill>
      <patternFill patternType="gray125"/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</patternFill>
    </fill>
    <fill>
      <patternFill patternType="solid">
        <fgColor indexed="26"/>
        <bgColor indexed="64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7"/>
        <bgColor indexed="64"/>
      </patternFill>
    </fill>
    <fill>
      <patternFill patternType="solid">
        <fgColor indexed="43"/>
      </patternFill>
    </fill>
    <fill>
      <patternFill patternType="solid">
        <fgColor indexed="10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15"/>
      </patternFill>
    </fill>
    <fill>
      <patternFill patternType="solid">
        <fgColor indexed="40"/>
      </patternFill>
    </fill>
    <fill>
      <patternFill patternType="solid">
        <fgColor indexed="54"/>
      </patternFill>
    </fill>
    <fill>
      <patternFill patternType="solid">
        <fgColor rgb="FFDBE5F1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7" tint="0.39997558519241921"/>
        <bgColor indexed="64"/>
      </patternFill>
    </fill>
  </fills>
  <borders count="4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8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466">
    <xf numFmtId="169" fontId="0" fillId="0" borderId="0">
      <alignment horizontal="left" wrapText="1"/>
    </xf>
    <xf numFmtId="169" fontId="17" fillId="0" borderId="0">
      <alignment horizontal="left" wrapText="1"/>
    </xf>
    <xf numFmtId="170" fontId="17" fillId="0" borderId="0">
      <alignment horizontal="left" wrapText="1"/>
    </xf>
    <xf numFmtId="168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69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69" fontId="17" fillId="0" borderId="0">
      <alignment horizontal="left" wrapText="1"/>
    </xf>
    <xf numFmtId="169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0" fontId="21" fillId="0" borderId="0"/>
    <xf numFmtId="170" fontId="17" fillId="0" borderId="0">
      <alignment horizontal="left" wrapText="1"/>
    </xf>
    <xf numFmtId="169" fontId="17" fillId="0" borderId="0">
      <alignment horizontal="left" wrapText="1"/>
    </xf>
    <xf numFmtId="170" fontId="17" fillId="0" borderId="0">
      <alignment horizontal="left" wrapText="1"/>
    </xf>
    <xf numFmtId="169" fontId="17" fillId="0" borderId="0">
      <alignment horizontal="left" wrapText="1"/>
    </xf>
    <xf numFmtId="169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170" fontId="17" fillId="0" borderId="0">
      <alignment horizontal="left" wrapText="1"/>
    </xf>
    <xf numFmtId="0" fontId="21" fillId="0" borderId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53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53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53" fillId="10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53" fillId="10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53" fillId="3" borderId="0" applyNumberFormat="0" applyBorder="0" applyAlignment="0" applyProtection="0"/>
    <xf numFmtId="0" fontId="34" fillId="11" borderId="0" applyNumberFormat="0" applyBorder="0" applyAlignment="0" applyProtection="0"/>
    <xf numFmtId="0" fontId="34" fillId="6" borderId="0" applyNumberFormat="0" applyBorder="0" applyAlignment="0" applyProtection="0"/>
    <xf numFmtId="0" fontId="53" fillId="12" borderId="0" applyNumberFormat="0" applyBorder="0" applyAlignment="0" applyProtection="0"/>
    <xf numFmtId="171" fontId="22" fillId="0" borderId="0" applyFill="0" applyBorder="0" applyAlignment="0"/>
    <xf numFmtId="41" fontId="17" fillId="13" borderId="0"/>
    <xf numFmtId="43" fontId="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55" fillId="0" borderId="0" applyFont="0" applyFill="0" applyBorder="0" applyAlignment="0" applyProtection="0">
      <alignment wrapText="1"/>
    </xf>
    <xf numFmtId="43" fontId="57" fillId="0" borderId="0" applyFont="0" applyFill="0" applyBorder="0" applyAlignment="0" applyProtection="0"/>
    <xf numFmtId="3" fontId="24" fillId="0" borderId="0" applyFont="0" applyFill="0" applyBorder="0" applyAlignment="0" applyProtection="0"/>
    <xf numFmtId="0" fontId="19" fillId="0" borderId="0"/>
    <xf numFmtId="0" fontId="19" fillId="0" borderId="0"/>
    <xf numFmtId="0" fontId="25" fillId="0" borderId="0"/>
    <xf numFmtId="172" fontId="26" fillId="0" borderId="0">
      <protection locked="0"/>
    </xf>
    <xf numFmtId="0" fontId="25" fillId="0" borderId="0"/>
    <xf numFmtId="0" fontId="27" fillId="0" borderId="0" applyNumberFormat="0" applyAlignment="0">
      <alignment horizontal="left"/>
    </xf>
    <xf numFmtId="0" fontId="28" fillId="0" borderId="0" applyNumberFormat="0" applyAlignment="0"/>
    <xf numFmtId="0" fontId="19" fillId="0" borderId="0"/>
    <xf numFmtId="0" fontId="25" fillId="0" borderId="0"/>
    <xf numFmtId="0" fontId="19" fillId="0" borderId="0"/>
    <xf numFmtId="0" fontId="25" fillId="0" borderId="0"/>
    <xf numFmtId="44" fontId="17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57" fillId="0" borderId="0" applyFont="0" applyFill="0" applyBorder="0" applyAlignment="0" applyProtection="0"/>
    <xf numFmtId="173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169" fontId="17" fillId="0" borderId="0"/>
    <xf numFmtId="2" fontId="29" fillId="0" borderId="0" applyFont="0" applyFill="0" applyBorder="0" applyAlignment="0" applyProtection="0"/>
    <xf numFmtId="0" fontId="19" fillId="0" borderId="0"/>
    <xf numFmtId="38" fontId="13" fillId="13" borderId="0" applyNumberFormat="0" applyBorder="0" applyAlignment="0" applyProtection="0"/>
    <xf numFmtId="0" fontId="30" fillId="0" borderId="1" applyNumberFormat="0" applyAlignment="0" applyProtection="0">
      <alignment horizontal="left"/>
    </xf>
    <xf numFmtId="0" fontId="30" fillId="0" borderId="2">
      <alignment horizontal="left"/>
    </xf>
    <xf numFmtId="38" fontId="14" fillId="0" borderId="0"/>
    <xf numFmtId="40" fontId="14" fillId="0" borderId="0"/>
    <xf numFmtId="10" fontId="13" fillId="17" borderId="3" applyNumberFormat="0" applyBorder="0" applyAlignment="0" applyProtection="0"/>
    <xf numFmtId="41" fontId="31" fillId="18" borderId="4">
      <alignment horizontal="left"/>
      <protection locked="0"/>
    </xf>
    <xf numFmtId="10" fontId="31" fillId="18" borderId="4">
      <alignment horizontal="right"/>
      <protection locked="0"/>
    </xf>
    <xf numFmtId="0" fontId="13" fillId="13" borderId="0"/>
    <xf numFmtId="3" fontId="32" fillId="0" borderId="0" applyFill="0" applyBorder="0" applyAlignment="0" applyProtection="0"/>
    <xf numFmtId="44" fontId="15" fillId="0" borderId="5" applyNumberFormat="0" applyFont="0" applyAlignment="0">
      <alignment horizontal="center"/>
    </xf>
    <xf numFmtId="44" fontId="15" fillId="0" borderId="6" applyNumberFormat="0" applyFont="0" applyAlignment="0">
      <alignment horizontal="center"/>
    </xf>
    <xf numFmtId="37" fontId="33" fillId="0" borderId="0"/>
    <xf numFmtId="167" fontId="9" fillId="0" borderId="0"/>
    <xf numFmtId="0" fontId="43" fillId="0" borderId="0"/>
    <xf numFmtId="0" fontId="43" fillId="0" borderId="0"/>
    <xf numFmtId="0" fontId="46" fillId="0" borderId="0"/>
    <xf numFmtId="0" fontId="17" fillId="0" borderId="0"/>
    <xf numFmtId="0" fontId="55" fillId="0" borderId="0">
      <alignment wrapText="1"/>
    </xf>
    <xf numFmtId="0" fontId="46" fillId="0" borderId="0"/>
    <xf numFmtId="0" fontId="46" fillId="0" borderId="0"/>
    <xf numFmtId="0" fontId="57" fillId="0" borderId="0"/>
    <xf numFmtId="39" fontId="13" fillId="0" borderId="0" applyFill="0" applyBorder="0" applyAlignment="0" applyProtection="0"/>
    <xf numFmtId="0" fontId="58" fillId="0" borderId="0"/>
    <xf numFmtId="0" fontId="34" fillId="0" borderId="0"/>
    <xf numFmtId="0" fontId="17" fillId="0" borderId="0"/>
    <xf numFmtId="0" fontId="34" fillId="0" borderId="0"/>
    <xf numFmtId="0" fontId="58" fillId="0" borderId="0"/>
    <xf numFmtId="0" fontId="34" fillId="0" borderId="0"/>
    <xf numFmtId="0" fontId="58" fillId="0" borderId="0"/>
    <xf numFmtId="0" fontId="23" fillId="0" borderId="0"/>
    <xf numFmtId="0" fontId="58" fillId="0" borderId="0"/>
    <xf numFmtId="174" fontId="17" fillId="0" borderId="0">
      <alignment horizontal="left" wrapText="1"/>
    </xf>
    <xf numFmtId="0" fontId="58" fillId="0" borderId="0"/>
    <xf numFmtId="166" fontId="17" fillId="0" borderId="0">
      <alignment horizontal="left" wrapText="1"/>
    </xf>
    <xf numFmtId="0" fontId="58" fillId="0" borderId="0"/>
    <xf numFmtId="166" fontId="17" fillId="0" borderId="0">
      <alignment horizontal="left" wrapText="1"/>
    </xf>
    <xf numFmtId="0" fontId="58" fillId="0" borderId="0"/>
    <xf numFmtId="0" fontId="34" fillId="19" borderId="7" applyNumberFormat="0" applyFont="0" applyAlignment="0" applyProtection="0"/>
    <xf numFmtId="0" fontId="34" fillId="19" borderId="7" applyNumberFormat="0" applyFont="0" applyAlignment="0" applyProtection="0"/>
    <xf numFmtId="0" fontId="34" fillId="19" borderId="7" applyNumberFormat="0" applyFont="0" applyAlignment="0" applyProtection="0"/>
    <xf numFmtId="0" fontId="19" fillId="0" borderId="0"/>
    <xf numFmtId="0" fontId="19" fillId="0" borderId="0"/>
    <xf numFmtId="0" fontId="25" fillId="0" borderId="0"/>
    <xf numFmtId="10" fontId="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7" fillId="0" borderId="0" applyFont="0" applyFill="0" applyBorder="0" applyAlignment="0" applyProtection="0"/>
    <xf numFmtId="41" fontId="17" fillId="20" borderId="4"/>
    <xf numFmtId="0" fontId="20" fillId="0" borderId="0" applyNumberFormat="0" applyFont="0" applyFill="0" applyBorder="0" applyAlignment="0" applyProtection="0">
      <alignment horizontal="left"/>
    </xf>
    <xf numFmtId="15" fontId="20" fillId="0" borderId="0" applyFont="0" applyFill="0" applyBorder="0" applyAlignment="0" applyProtection="0"/>
    <xf numFmtId="4" fontId="20" fillId="0" borderId="0" applyFont="0" applyFill="0" applyBorder="0" applyAlignment="0" applyProtection="0"/>
    <xf numFmtId="0" fontId="37" fillId="0" borderId="9">
      <alignment horizontal="center"/>
    </xf>
    <xf numFmtId="3" fontId="20" fillId="0" borderId="0" applyFont="0" applyFill="0" applyBorder="0" applyAlignment="0" applyProtection="0"/>
    <xf numFmtId="0" fontId="20" fillId="21" borderId="0" applyNumberFormat="0" applyFont="0" applyBorder="0" applyAlignment="0" applyProtection="0"/>
    <xf numFmtId="0" fontId="25" fillId="0" borderId="0"/>
    <xf numFmtId="3" fontId="38" fillId="0" borderId="0" applyFill="0" applyBorder="0" applyAlignment="0" applyProtection="0"/>
    <xf numFmtId="0" fontId="39" fillId="0" borderId="0"/>
    <xf numFmtId="42" fontId="17" fillId="17" borderId="0"/>
    <xf numFmtId="42" fontId="17" fillId="17" borderId="10">
      <alignment vertical="center"/>
    </xf>
    <xf numFmtId="0" fontId="15" fillId="17" borderId="11" applyNumberFormat="0">
      <alignment horizontal="center" vertical="center" wrapText="1"/>
    </xf>
    <xf numFmtId="10" fontId="17" fillId="17" borderId="0"/>
    <xf numFmtId="175" fontId="17" fillId="17" borderId="0"/>
    <xf numFmtId="165" fontId="14" fillId="0" borderId="0" applyBorder="0" applyAlignment="0"/>
    <xf numFmtId="42" fontId="17" fillId="17" borderId="12">
      <alignment horizontal="left"/>
    </xf>
    <xf numFmtId="175" fontId="18" fillId="17" borderId="12">
      <alignment horizontal="left"/>
    </xf>
    <xf numFmtId="14" fontId="35" fillId="0" borderId="0" applyNumberFormat="0" applyFill="0" applyBorder="0" applyAlignment="0" applyProtection="0">
      <alignment horizontal="left"/>
    </xf>
    <xf numFmtId="176" fontId="17" fillId="0" borderId="0" applyFont="0" applyFill="0" applyAlignment="0">
      <alignment horizontal="right"/>
    </xf>
    <xf numFmtId="4" fontId="36" fillId="18" borderId="8" applyNumberFormat="0" applyProtection="0">
      <alignment vertical="center"/>
    </xf>
    <xf numFmtId="4" fontId="47" fillId="18" borderId="8" applyNumberFormat="0" applyProtection="0">
      <alignment vertical="center"/>
    </xf>
    <xf numFmtId="4" fontId="36" fillId="18" borderId="8" applyNumberFormat="0" applyProtection="0">
      <alignment horizontal="left" vertical="center" indent="1"/>
    </xf>
    <xf numFmtId="4" fontId="36" fillId="18" borderId="8" applyNumberFormat="0" applyProtection="0">
      <alignment horizontal="left" vertical="center" indent="1"/>
    </xf>
    <xf numFmtId="0" fontId="46" fillId="22" borderId="8" applyNumberFormat="0" applyProtection="0">
      <alignment horizontal="left" vertical="center" indent="1"/>
    </xf>
    <xf numFmtId="4" fontId="36" fillId="23" borderId="8" applyNumberFormat="0" applyProtection="0">
      <alignment horizontal="right" vertical="center"/>
    </xf>
    <xf numFmtId="4" fontId="36" fillId="24" borderId="8" applyNumberFormat="0" applyProtection="0">
      <alignment horizontal="right" vertical="center"/>
    </xf>
    <xf numFmtId="4" fontId="36" fillId="25" borderId="8" applyNumberFormat="0" applyProtection="0">
      <alignment horizontal="right" vertical="center"/>
    </xf>
    <xf numFmtId="4" fontId="36" fillId="26" borderId="8" applyNumberFormat="0" applyProtection="0">
      <alignment horizontal="right" vertical="center"/>
    </xf>
    <xf numFmtId="4" fontId="36" fillId="27" borderId="8" applyNumberFormat="0" applyProtection="0">
      <alignment horizontal="right" vertical="center"/>
    </xf>
    <xf numFmtId="4" fontId="36" fillId="28" borderId="8" applyNumberFormat="0" applyProtection="0">
      <alignment horizontal="right" vertical="center"/>
    </xf>
    <xf numFmtId="4" fontId="36" fillId="29" borderId="8" applyNumberFormat="0" applyProtection="0">
      <alignment horizontal="right" vertical="center"/>
    </xf>
    <xf numFmtId="4" fontId="36" fillId="30" borderId="8" applyNumberFormat="0" applyProtection="0">
      <alignment horizontal="right" vertical="center"/>
    </xf>
    <xf numFmtId="4" fontId="36" fillId="31" borderId="8" applyNumberFormat="0" applyProtection="0">
      <alignment horizontal="right" vertical="center"/>
    </xf>
    <xf numFmtId="4" fontId="48" fillId="32" borderId="8" applyNumberFormat="0" applyProtection="0">
      <alignment horizontal="left" vertical="center" indent="1"/>
    </xf>
    <xf numFmtId="4" fontId="36" fillId="33" borderId="13" applyNumberFormat="0" applyProtection="0">
      <alignment horizontal="left" vertical="center" indent="1"/>
    </xf>
    <xf numFmtId="4" fontId="49" fillId="34" borderId="0" applyNumberFormat="0" applyProtection="0">
      <alignment horizontal="left" vertical="center" indent="1"/>
    </xf>
    <xf numFmtId="0" fontId="46" fillId="22" borderId="8" applyNumberFormat="0" applyProtection="0">
      <alignment horizontal="left" vertical="center" indent="1"/>
    </xf>
    <xf numFmtId="4" fontId="50" fillId="33" borderId="8" applyNumberFormat="0" applyProtection="0">
      <alignment horizontal="left" vertical="center" indent="1"/>
    </xf>
    <xf numFmtId="4" fontId="50" fillId="35" borderId="8" applyNumberFormat="0" applyProtection="0">
      <alignment horizontal="left" vertical="center" indent="1"/>
    </xf>
    <xf numFmtId="0" fontId="46" fillId="35" borderId="8" applyNumberFormat="0" applyProtection="0">
      <alignment horizontal="left" vertical="center" indent="1"/>
    </xf>
    <xf numFmtId="0" fontId="46" fillId="35" borderId="8" applyNumberFormat="0" applyProtection="0">
      <alignment horizontal="left" vertical="center" indent="1"/>
    </xf>
    <xf numFmtId="0" fontId="46" fillId="36" borderId="8" applyNumberFormat="0" applyProtection="0">
      <alignment horizontal="left" vertical="center" indent="1"/>
    </xf>
    <xf numFmtId="0" fontId="46" fillId="36" borderId="8" applyNumberFormat="0" applyProtection="0">
      <alignment horizontal="left" vertical="center" indent="1"/>
    </xf>
    <xf numFmtId="0" fontId="46" fillId="13" borderId="8" applyNumberFormat="0" applyProtection="0">
      <alignment horizontal="left" vertical="center" indent="1"/>
    </xf>
    <xf numFmtId="0" fontId="46" fillId="13" borderId="8" applyNumberFormat="0" applyProtection="0">
      <alignment horizontal="left" vertical="center" indent="1"/>
    </xf>
    <xf numFmtId="0" fontId="46" fillId="22" borderId="8" applyNumberFormat="0" applyProtection="0">
      <alignment horizontal="left" vertical="center" indent="1"/>
    </xf>
    <xf numFmtId="0" fontId="46" fillId="22" borderId="8" applyNumberFormat="0" applyProtection="0">
      <alignment horizontal="left" vertical="center" indent="1"/>
    </xf>
    <xf numFmtId="0" fontId="46" fillId="37" borderId="3" applyNumberFormat="0">
      <protection locked="0"/>
    </xf>
    <xf numFmtId="4" fontId="36" fillId="38" borderId="8" applyNumberFormat="0" applyProtection="0">
      <alignment vertical="center"/>
    </xf>
    <xf numFmtId="4" fontId="47" fillId="38" borderId="8" applyNumberFormat="0" applyProtection="0">
      <alignment vertical="center"/>
    </xf>
    <xf numFmtId="4" fontId="36" fillId="38" borderId="8" applyNumberFormat="0" applyProtection="0">
      <alignment horizontal="left" vertical="center" indent="1"/>
    </xf>
    <xf numFmtId="4" fontId="36" fillId="38" borderId="8" applyNumberFormat="0" applyProtection="0">
      <alignment horizontal="left" vertical="center" indent="1"/>
    </xf>
    <xf numFmtId="4" fontId="36" fillId="33" borderId="8" applyNumberFormat="0" applyProtection="0">
      <alignment horizontal="right" vertical="center"/>
    </xf>
    <xf numFmtId="4" fontId="47" fillId="33" borderId="8" applyNumberFormat="0" applyProtection="0">
      <alignment horizontal="right" vertical="center"/>
    </xf>
    <xf numFmtId="0" fontId="46" fillId="22" borderId="8" applyNumberFormat="0" applyProtection="0">
      <alignment horizontal="left" vertical="center" indent="1"/>
    </xf>
    <xf numFmtId="0" fontId="46" fillId="22" borderId="8" applyNumberFormat="0" applyProtection="0">
      <alignment horizontal="left" vertical="center" indent="1"/>
    </xf>
    <xf numFmtId="0" fontId="51" fillId="0" borderId="0"/>
    <xf numFmtId="4" fontId="52" fillId="33" borderId="8" applyNumberFormat="0" applyProtection="0">
      <alignment horizontal="right" vertical="center"/>
    </xf>
    <xf numFmtId="39" fontId="17" fillId="39" borderId="0"/>
    <xf numFmtId="0" fontId="56" fillId="0" borderId="0" applyNumberFormat="0" applyFill="0" applyBorder="0" applyAlignment="0" applyProtection="0"/>
    <xf numFmtId="38" fontId="13" fillId="0" borderId="14"/>
    <xf numFmtId="38" fontId="14" fillId="0" borderId="12"/>
    <xf numFmtId="39" fontId="35" fillId="40" borderId="0"/>
    <xf numFmtId="169" fontId="17" fillId="0" borderId="0">
      <alignment horizontal="left" wrapText="1"/>
    </xf>
    <xf numFmtId="170" fontId="17" fillId="0" borderId="0">
      <alignment horizontal="left" wrapText="1"/>
    </xf>
    <xf numFmtId="40" fontId="40" fillId="0" borderId="0" applyBorder="0">
      <alignment horizontal="right"/>
    </xf>
    <xf numFmtId="41" fontId="16" fillId="17" borderId="0">
      <alignment horizontal="left"/>
    </xf>
    <xf numFmtId="177" fontId="41" fillId="17" borderId="0">
      <alignment horizontal="left" vertical="center"/>
    </xf>
    <xf numFmtId="0" fontId="15" fillId="17" borderId="0">
      <alignment horizontal="left" wrapText="1"/>
    </xf>
    <xf numFmtId="0" fontId="42" fillId="0" borderId="0">
      <alignment horizontal="left" vertical="center"/>
    </xf>
    <xf numFmtId="0" fontId="25" fillId="0" borderId="15"/>
    <xf numFmtId="169" fontId="9" fillId="0" borderId="0">
      <alignment horizontal="left" wrapText="1"/>
    </xf>
    <xf numFmtId="169" fontId="9" fillId="0" borderId="0">
      <alignment horizontal="left" wrapText="1"/>
    </xf>
    <xf numFmtId="169" fontId="9" fillId="0" borderId="0">
      <alignment horizontal="left" wrapText="1"/>
    </xf>
    <xf numFmtId="169" fontId="9" fillId="0" borderId="0">
      <alignment horizontal="left" wrapText="1"/>
    </xf>
    <xf numFmtId="169" fontId="9" fillId="0" borderId="0">
      <alignment horizontal="left" wrapText="1"/>
    </xf>
    <xf numFmtId="169" fontId="9" fillId="0" borderId="0">
      <alignment horizontal="left" wrapText="1"/>
    </xf>
    <xf numFmtId="169" fontId="9" fillId="0" borderId="0">
      <alignment horizontal="left" wrapText="1"/>
    </xf>
    <xf numFmtId="169" fontId="9" fillId="0" borderId="0">
      <alignment horizontal="left" wrapText="1"/>
    </xf>
    <xf numFmtId="169" fontId="9" fillId="0" borderId="0">
      <alignment horizontal="left" wrapText="1"/>
    </xf>
    <xf numFmtId="169" fontId="9" fillId="0" borderId="0">
      <alignment horizontal="left" wrapText="1"/>
    </xf>
    <xf numFmtId="169" fontId="9" fillId="0" borderId="0">
      <alignment horizontal="left" wrapText="1"/>
    </xf>
    <xf numFmtId="169" fontId="9" fillId="0" borderId="0">
      <alignment horizontal="left" wrapText="1"/>
    </xf>
    <xf numFmtId="169" fontId="9" fillId="0" borderId="0">
      <alignment horizontal="left" wrapText="1"/>
    </xf>
    <xf numFmtId="169" fontId="9" fillId="0" borderId="0">
      <alignment horizontal="left" wrapText="1"/>
    </xf>
    <xf numFmtId="169" fontId="9" fillId="0" borderId="0">
      <alignment horizontal="left" wrapText="1"/>
    </xf>
    <xf numFmtId="169" fontId="9" fillId="0" borderId="0">
      <alignment horizontal="left" wrapText="1"/>
    </xf>
    <xf numFmtId="169" fontId="9" fillId="0" borderId="0">
      <alignment horizontal="left" wrapText="1"/>
    </xf>
    <xf numFmtId="169" fontId="9" fillId="0" borderId="0">
      <alignment horizontal="left" wrapText="1"/>
    </xf>
    <xf numFmtId="169" fontId="9" fillId="0" borderId="0">
      <alignment horizontal="left" wrapText="1"/>
    </xf>
    <xf numFmtId="169" fontId="9" fillId="0" borderId="0">
      <alignment horizontal="left" wrapText="1"/>
    </xf>
    <xf numFmtId="9" fontId="9" fillId="0" borderId="0" applyFont="0" applyFill="0" applyBorder="0" applyAlignment="0" applyProtection="0"/>
    <xf numFmtId="169" fontId="9" fillId="0" borderId="0">
      <alignment horizontal="left" wrapText="1"/>
    </xf>
    <xf numFmtId="9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1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0" fontId="8" fillId="0" borderId="0"/>
    <xf numFmtId="0" fontId="8" fillId="0" borderId="0"/>
    <xf numFmtId="0" fontId="7" fillId="0" borderId="0"/>
    <xf numFmtId="41" fontId="7" fillId="0" borderId="0" applyFont="0" applyFill="0" applyBorder="0" applyAlignment="0" applyProtection="0"/>
    <xf numFmtId="0" fontId="7" fillId="0" borderId="0"/>
    <xf numFmtId="41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169" fontId="9" fillId="0" borderId="0">
      <alignment horizontal="left" wrapText="1"/>
    </xf>
    <xf numFmtId="169" fontId="9" fillId="0" borderId="0">
      <alignment horizontal="left" wrapText="1"/>
    </xf>
    <xf numFmtId="170" fontId="9" fillId="0" borderId="0">
      <alignment horizontal="left" wrapText="1"/>
    </xf>
    <xf numFmtId="170" fontId="9" fillId="0" borderId="0">
      <alignment horizontal="left" wrapText="1"/>
    </xf>
    <xf numFmtId="170" fontId="9" fillId="0" borderId="0">
      <alignment horizontal="left" wrapText="1"/>
    </xf>
    <xf numFmtId="170" fontId="9" fillId="0" borderId="0">
      <alignment horizontal="left" wrapText="1"/>
    </xf>
    <xf numFmtId="168" fontId="9" fillId="0" borderId="0">
      <alignment horizontal="left" wrapText="1"/>
    </xf>
    <xf numFmtId="168" fontId="9" fillId="0" borderId="0">
      <alignment horizontal="left" wrapText="1"/>
    </xf>
    <xf numFmtId="170" fontId="9" fillId="0" borderId="0">
      <alignment horizontal="left" wrapText="1"/>
    </xf>
    <xf numFmtId="170" fontId="9" fillId="0" borderId="0">
      <alignment horizontal="left" wrapText="1"/>
    </xf>
    <xf numFmtId="169" fontId="9" fillId="0" borderId="0">
      <alignment horizontal="left" wrapText="1"/>
    </xf>
    <xf numFmtId="169" fontId="9" fillId="0" borderId="0">
      <alignment horizontal="left" wrapText="1"/>
    </xf>
    <xf numFmtId="170" fontId="9" fillId="0" borderId="0">
      <alignment horizontal="left" wrapText="1"/>
    </xf>
    <xf numFmtId="170" fontId="9" fillId="0" borderId="0">
      <alignment horizontal="left" wrapText="1"/>
    </xf>
    <xf numFmtId="170" fontId="9" fillId="0" borderId="0">
      <alignment horizontal="left" wrapText="1"/>
    </xf>
    <xf numFmtId="170" fontId="9" fillId="0" borderId="0">
      <alignment horizontal="left" wrapText="1"/>
    </xf>
    <xf numFmtId="170" fontId="9" fillId="0" borderId="0">
      <alignment horizontal="left" wrapText="1"/>
    </xf>
    <xf numFmtId="170" fontId="9" fillId="0" borderId="0">
      <alignment horizontal="left" wrapText="1"/>
    </xf>
    <xf numFmtId="169" fontId="9" fillId="0" borderId="0">
      <alignment horizontal="left" wrapText="1"/>
    </xf>
    <xf numFmtId="169" fontId="9" fillId="0" borderId="0">
      <alignment horizontal="left" wrapText="1"/>
    </xf>
    <xf numFmtId="169" fontId="9" fillId="0" borderId="0">
      <alignment horizontal="left" wrapText="1"/>
    </xf>
    <xf numFmtId="169" fontId="9" fillId="0" borderId="0">
      <alignment horizontal="left" wrapText="1"/>
    </xf>
    <xf numFmtId="170" fontId="9" fillId="0" borderId="0">
      <alignment horizontal="left" wrapText="1"/>
    </xf>
    <xf numFmtId="170" fontId="9" fillId="0" borderId="0">
      <alignment horizontal="left" wrapText="1"/>
    </xf>
    <xf numFmtId="170" fontId="9" fillId="0" borderId="0">
      <alignment horizontal="left" wrapText="1"/>
    </xf>
    <xf numFmtId="170" fontId="9" fillId="0" borderId="0">
      <alignment horizontal="left" wrapText="1"/>
    </xf>
    <xf numFmtId="170" fontId="9" fillId="0" borderId="0">
      <alignment horizontal="left" wrapText="1"/>
    </xf>
    <xf numFmtId="170" fontId="9" fillId="0" borderId="0">
      <alignment horizontal="left" wrapText="1"/>
    </xf>
    <xf numFmtId="170" fontId="9" fillId="0" borderId="0">
      <alignment horizontal="left" wrapText="1"/>
    </xf>
    <xf numFmtId="170" fontId="9" fillId="0" borderId="0">
      <alignment horizontal="left" wrapText="1"/>
    </xf>
    <xf numFmtId="170" fontId="9" fillId="0" borderId="0">
      <alignment horizontal="left" wrapText="1"/>
    </xf>
    <xf numFmtId="170" fontId="9" fillId="0" borderId="0">
      <alignment horizontal="left" wrapText="1"/>
    </xf>
    <xf numFmtId="169" fontId="9" fillId="0" borderId="0">
      <alignment horizontal="left" wrapText="1"/>
    </xf>
    <xf numFmtId="169" fontId="9" fillId="0" borderId="0">
      <alignment horizontal="left" wrapText="1"/>
    </xf>
    <xf numFmtId="170" fontId="9" fillId="0" borderId="0">
      <alignment horizontal="left" wrapText="1"/>
    </xf>
    <xf numFmtId="170" fontId="9" fillId="0" borderId="0">
      <alignment horizontal="left" wrapText="1"/>
    </xf>
    <xf numFmtId="169" fontId="9" fillId="0" borderId="0">
      <alignment horizontal="left" wrapText="1"/>
    </xf>
    <xf numFmtId="169" fontId="9" fillId="0" borderId="0">
      <alignment horizontal="left" wrapText="1"/>
    </xf>
    <xf numFmtId="169" fontId="9" fillId="0" borderId="0">
      <alignment horizontal="left" wrapText="1"/>
    </xf>
    <xf numFmtId="169" fontId="9" fillId="0" borderId="0">
      <alignment horizontal="left" wrapText="1"/>
    </xf>
    <xf numFmtId="170" fontId="9" fillId="0" borderId="0">
      <alignment horizontal="left" wrapText="1"/>
    </xf>
    <xf numFmtId="170" fontId="9" fillId="0" borderId="0">
      <alignment horizontal="left" wrapText="1"/>
    </xf>
    <xf numFmtId="170" fontId="9" fillId="0" borderId="0">
      <alignment horizontal="left" wrapText="1"/>
    </xf>
    <xf numFmtId="170" fontId="9" fillId="0" borderId="0">
      <alignment horizontal="left" wrapText="1"/>
    </xf>
    <xf numFmtId="170" fontId="9" fillId="0" borderId="0">
      <alignment horizontal="left" wrapText="1"/>
    </xf>
    <xf numFmtId="170" fontId="9" fillId="0" borderId="0">
      <alignment horizontal="left" wrapText="1"/>
    </xf>
    <xf numFmtId="170" fontId="9" fillId="0" borderId="0">
      <alignment horizontal="left" wrapText="1"/>
    </xf>
    <xf numFmtId="170" fontId="9" fillId="0" borderId="0">
      <alignment horizontal="left" wrapText="1"/>
    </xf>
    <xf numFmtId="41" fontId="9" fillId="13" borderId="0"/>
    <xf numFmtId="41" fontId="9" fillId="13" borderId="0"/>
    <xf numFmtId="41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>
      <alignment wrapText="1"/>
    </xf>
    <xf numFmtId="43" fontId="9" fillId="0" borderId="0" applyFont="0" applyFill="0" applyBorder="0" applyAlignment="0" applyProtection="0">
      <alignment wrapText="1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3" fontId="7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77" fillId="0" borderId="0" applyFont="0" applyFill="0" applyBorder="0" applyAlignment="0" applyProtection="0"/>
    <xf numFmtId="169" fontId="9" fillId="0" borderId="0"/>
    <xf numFmtId="169" fontId="9" fillId="0" borderId="0"/>
    <xf numFmtId="0" fontId="13" fillId="13" borderId="0"/>
    <xf numFmtId="39" fontId="13" fillId="0" borderId="0" applyFill="0" applyBorder="0" applyAlignment="0" applyProtection="0"/>
    <xf numFmtId="0" fontId="20" fillId="0" borderId="0"/>
    <xf numFmtId="0" fontId="2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wrapText="1"/>
    </xf>
    <xf numFmtId="0" fontId="9" fillId="0" borderId="0">
      <alignment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9" fontId="9" fillId="0" borderId="0">
      <alignment horizontal="left" wrapText="1"/>
    </xf>
    <xf numFmtId="169" fontId="9" fillId="0" borderId="0">
      <alignment horizontal="left" wrapText="1"/>
    </xf>
    <xf numFmtId="169" fontId="9" fillId="0" borderId="0">
      <alignment horizontal="left" wrapText="1"/>
    </xf>
    <xf numFmtId="0" fontId="7" fillId="0" borderId="0"/>
    <xf numFmtId="39" fontId="13" fillId="0" borderId="0" applyFill="0" applyBorder="0" applyAlignment="0" applyProtection="0"/>
    <xf numFmtId="0" fontId="7" fillId="0" borderId="0"/>
    <xf numFmtId="169" fontId="9" fillId="0" borderId="0">
      <alignment horizontal="left" wrapText="1"/>
    </xf>
    <xf numFmtId="169" fontId="9" fillId="0" borderId="0">
      <alignment horizontal="left" wrapText="1"/>
    </xf>
    <xf numFmtId="169" fontId="9" fillId="0" borderId="0">
      <alignment horizontal="left" wrapText="1"/>
    </xf>
    <xf numFmtId="169" fontId="9" fillId="0" borderId="0">
      <alignment horizontal="left" wrapText="1"/>
    </xf>
    <xf numFmtId="0" fontId="7" fillId="0" borderId="0"/>
    <xf numFmtId="0" fontId="7" fillId="0" borderId="0"/>
    <xf numFmtId="169" fontId="9" fillId="0" borderId="0">
      <alignment horizontal="left" wrapText="1"/>
    </xf>
    <xf numFmtId="169" fontId="9" fillId="0" borderId="0">
      <alignment horizontal="left" wrapText="1"/>
    </xf>
    <xf numFmtId="169" fontId="9" fillId="0" borderId="0">
      <alignment horizontal="left" wrapText="1"/>
    </xf>
    <xf numFmtId="0" fontId="7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9" fillId="0" borderId="0">
      <alignment horizontal="left" wrapText="1"/>
    </xf>
    <xf numFmtId="0" fontId="7" fillId="0" borderId="0"/>
    <xf numFmtId="0" fontId="7" fillId="0" borderId="0"/>
    <xf numFmtId="169" fontId="9" fillId="0" borderId="0">
      <alignment horizontal="left" wrapText="1"/>
    </xf>
    <xf numFmtId="169" fontId="9" fillId="0" borderId="0">
      <alignment horizontal="left" wrapText="1"/>
    </xf>
    <xf numFmtId="169" fontId="9" fillId="0" borderId="0">
      <alignment horizontal="left" wrapText="1"/>
    </xf>
    <xf numFmtId="169" fontId="9" fillId="0" borderId="0">
      <alignment horizontal="left" wrapText="1"/>
    </xf>
    <xf numFmtId="0" fontId="7" fillId="0" borderId="0"/>
    <xf numFmtId="0" fontId="7" fillId="0" borderId="0"/>
    <xf numFmtId="169" fontId="9" fillId="0" borderId="0">
      <alignment horizontal="left" wrapText="1"/>
    </xf>
    <xf numFmtId="0" fontId="7" fillId="0" borderId="0"/>
    <xf numFmtId="0" fontId="7" fillId="0" borderId="0"/>
    <xf numFmtId="169" fontId="9" fillId="0" borderId="0">
      <alignment horizontal="left" wrapText="1"/>
    </xf>
    <xf numFmtId="169" fontId="9" fillId="0" borderId="0">
      <alignment horizontal="left" wrapText="1"/>
    </xf>
    <xf numFmtId="169" fontId="9" fillId="0" borderId="0">
      <alignment horizontal="left" wrapText="1"/>
    </xf>
    <xf numFmtId="169" fontId="9" fillId="0" borderId="0">
      <alignment horizontal="left" wrapText="1"/>
    </xf>
    <xf numFmtId="169" fontId="9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9" fillId="0" borderId="0">
      <alignment horizontal="left" wrapText="1"/>
    </xf>
    <xf numFmtId="174" fontId="9" fillId="0" borderId="0">
      <alignment horizontal="left" wrapText="1"/>
    </xf>
    <xf numFmtId="0" fontId="7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2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41" fontId="9" fillId="20" borderId="4"/>
    <xf numFmtId="41" fontId="9" fillId="20" borderId="4"/>
    <xf numFmtId="0" fontId="20" fillId="0" borderId="0" applyNumberFormat="0" applyFont="0" applyFill="0" applyBorder="0" applyAlignment="0" applyProtection="0">
      <alignment horizontal="left"/>
    </xf>
    <xf numFmtId="15" fontId="20" fillId="0" borderId="0" applyFont="0" applyFill="0" applyBorder="0" applyAlignment="0" applyProtection="0"/>
    <xf numFmtId="4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0" fontId="20" fillId="21" borderId="0" applyNumberFormat="0" applyFont="0" applyBorder="0" applyAlignment="0" applyProtection="0"/>
    <xf numFmtId="42" fontId="9" fillId="17" borderId="0"/>
    <xf numFmtId="42" fontId="9" fillId="17" borderId="0"/>
    <xf numFmtId="42" fontId="9" fillId="17" borderId="10">
      <alignment vertical="center"/>
    </xf>
    <xf numFmtId="42" fontId="9" fillId="17" borderId="10">
      <alignment vertical="center"/>
    </xf>
    <xf numFmtId="0" fontId="15" fillId="17" borderId="11" applyNumberFormat="0">
      <alignment horizontal="center" vertical="center" wrapText="1"/>
    </xf>
    <xf numFmtId="10" fontId="9" fillId="17" borderId="0"/>
    <xf numFmtId="10" fontId="9" fillId="17" borderId="0"/>
    <xf numFmtId="175" fontId="9" fillId="17" borderId="0"/>
    <xf numFmtId="175" fontId="9" fillId="17" borderId="0"/>
    <xf numFmtId="165" fontId="14" fillId="0" borderId="0" applyBorder="0" applyAlignment="0"/>
    <xf numFmtId="42" fontId="9" fillId="17" borderId="12">
      <alignment horizontal="left"/>
    </xf>
    <xf numFmtId="42" fontId="9" fillId="17" borderId="12">
      <alignment horizontal="left"/>
    </xf>
    <xf numFmtId="176" fontId="9" fillId="0" borderId="0" applyFont="0" applyFill="0" applyAlignment="0">
      <alignment horizontal="right"/>
    </xf>
    <xf numFmtId="176" fontId="9" fillId="0" borderId="0" applyFont="0" applyFill="0" applyAlignment="0">
      <alignment horizontal="right"/>
    </xf>
    <xf numFmtId="0" fontId="9" fillId="22" borderId="8" applyNumberFormat="0" applyProtection="0">
      <alignment horizontal="left" vertical="center" indent="1"/>
    </xf>
    <xf numFmtId="0" fontId="9" fillId="22" borderId="8" applyNumberFormat="0" applyProtection="0">
      <alignment horizontal="left" vertical="center" indent="1"/>
    </xf>
    <xf numFmtId="0" fontId="9" fillId="22" borderId="8" applyNumberFormat="0" applyProtection="0">
      <alignment horizontal="left" vertical="center" indent="1"/>
    </xf>
    <xf numFmtId="0" fontId="9" fillId="22" borderId="8" applyNumberFormat="0" applyProtection="0">
      <alignment horizontal="left" vertical="center" indent="1"/>
    </xf>
    <xf numFmtId="4" fontId="36" fillId="33" borderId="8" applyNumberFormat="0" applyProtection="0">
      <alignment horizontal="left" vertical="center" indent="1"/>
    </xf>
    <xf numFmtId="4" fontId="36" fillId="35" borderId="8" applyNumberFormat="0" applyProtection="0">
      <alignment horizontal="left" vertical="center" indent="1"/>
    </xf>
    <xf numFmtId="0" fontId="9" fillId="35" borderId="8" applyNumberFormat="0" applyProtection="0">
      <alignment horizontal="left" vertical="center" indent="1"/>
    </xf>
    <xf numFmtId="0" fontId="9" fillId="35" borderId="8" applyNumberFormat="0" applyProtection="0">
      <alignment horizontal="left" vertical="center" indent="1"/>
    </xf>
    <xf numFmtId="0" fontId="9" fillId="35" borderId="8" applyNumberFormat="0" applyProtection="0">
      <alignment horizontal="left" vertical="center" indent="1"/>
    </xf>
    <xf numFmtId="0" fontId="9" fillId="35" borderId="8" applyNumberFormat="0" applyProtection="0">
      <alignment horizontal="left" vertical="center" indent="1"/>
    </xf>
    <xf numFmtId="0" fontId="9" fillId="36" borderId="8" applyNumberFormat="0" applyProtection="0">
      <alignment horizontal="left" vertical="center" indent="1"/>
    </xf>
    <xf numFmtId="0" fontId="9" fillId="36" borderId="8" applyNumberFormat="0" applyProtection="0">
      <alignment horizontal="left" vertical="center" indent="1"/>
    </xf>
    <xf numFmtId="0" fontId="9" fillId="36" borderId="8" applyNumberFormat="0" applyProtection="0">
      <alignment horizontal="left" vertical="center" indent="1"/>
    </xf>
    <xf numFmtId="0" fontId="9" fillId="36" borderId="8" applyNumberFormat="0" applyProtection="0">
      <alignment horizontal="left" vertical="center" indent="1"/>
    </xf>
    <xf numFmtId="0" fontId="9" fillId="13" borderId="8" applyNumberFormat="0" applyProtection="0">
      <alignment horizontal="left" vertical="center" indent="1"/>
    </xf>
    <xf numFmtId="0" fontId="9" fillId="13" borderId="8" applyNumberFormat="0" applyProtection="0">
      <alignment horizontal="left" vertical="center" indent="1"/>
    </xf>
    <xf numFmtId="0" fontId="9" fillId="13" borderId="8" applyNumberFormat="0" applyProtection="0">
      <alignment horizontal="left" vertical="center" indent="1"/>
    </xf>
    <xf numFmtId="0" fontId="9" fillId="13" borderId="8" applyNumberFormat="0" applyProtection="0">
      <alignment horizontal="left" vertical="center" indent="1"/>
    </xf>
    <xf numFmtId="0" fontId="9" fillId="22" borderId="8" applyNumberFormat="0" applyProtection="0">
      <alignment horizontal="left" vertical="center" indent="1"/>
    </xf>
    <xf numFmtId="0" fontId="9" fillId="22" borderId="8" applyNumberFormat="0" applyProtection="0">
      <alignment horizontal="left" vertical="center" indent="1"/>
    </xf>
    <xf numFmtId="0" fontId="9" fillId="22" borderId="8" applyNumberFormat="0" applyProtection="0">
      <alignment horizontal="left" vertical="center" indent="1"/>
    </xf>
    <xf numFmtId="0" fontId="9" fillId="22" borderId="8" applyNumberFormat="0" applyProtection="0">
      <alignment horizontal="left" vertical="center" indent="1"/>
    </xf>
    <xf numFmtId="0" fontId="9" fillId="37" borderId="3" applyNumberFormat="0">
      <protection locked="0"/>
    </xf>
    <xf numFmtId="0" fontId="9" fillId="37" borderId="3" applyNumberFormat="0">
      <protection locked="0"/>
    </xf>
    <xf numFmtId="0" fontId="9" fillId="22" borderId="8" applyNumberFormat="0" applyProtection="0">
      <alignment horizontal="left" vertical="center" indent="1"/>
    </xf>
    <xf numFmtId="0" fontId="9" fillId="22" borderId="8" applyNumberFormat="0" applyProtection="0">
      <alignment horizontal="left" vertical="center" indent="1"/>
    </xf>
    <xf numFmtId="0" fontId="9" fillId="22" borderId="8" applyNumberFormat="0" applyProtection="0">
      <alignment horizontal="left" vertical="center" indent="1"/>
    </xf>
    <xf numFmtId="0" fontId="9" fillId="22" borderId="8" applyNumberFormat="0" applyProtection="0">
      <alignment horizontal="left" vertical="center" indent="1"/>
    </xf>
    <xf numFmtId="39" fontId="9" fillId="39" borderId="0"/>
    <xf numFmtId="39" fontId="9" fillId="39" borderId="0"/>
    <xf numFmtId="170" fontId="9" fillId="0" borderId="0">
      <alignment horizontal="left" wrapText="1"/>
    </xf>
    <xf numFmtId="170" fontId="9" fillId="0" borderId="0">
      <alignment horizontal="left" wrapText="1"/>
    </xf>
    <xf numFmtId="169" fontId="9" fillId="0" borderId="0">
      <alignment horizontal="left" wrapText="1"/>
    </xf>
    <xf numFmtId="169" fontId="9" fillId="0" borderId="0">
      <alignment horizontal="left" wrapText="1"/>
    </xf>
    <xf numFmtId="0" fontId="15" fillId="17" borderId="0">
      <alignment horizontal="left" wrapText="1"/>
    </xf>
    <xf numFmtId="0" fontId="60" fillId="0" borderId="0"/>
    <xf numFmtId="0" fontId="7" fillId="0" borderId="0"/>
    <xf numFmtId="0" fontId="7" fillId="0" borderId="0"/>
    <xf numFmtId="169" fontId="9" fillId="0" borderId="0">
      <alignment horizontal="left" wrapText="1"/>
    </xf>
    <xf numFmtId="169" fontId="9" fillId="0" borderId="0">
      <alignment horizontal="left" wrapText="1"/>
    </xf>
    <xf numFmtId="169" fontId="9" fillId="0" borderId="0">
      <alignment horizontal="left" wrapText="1"/>
    </xf>
    <xf numFmtId="169" fontId="9" fillId="0" borderId="0">
      <alignment horizontal="left" wrapText="1"/>
    </xf>
    <xf numFmtId="169" fontId="9" fillId="0" borderId="0">
      <alignment horizontal="left" wrapText="1"/>
    </xf>
    <xf numFmtId="169" fontId="9" fillId="0" borderId="0">
      <alignment horizontal="left" wrapText="1"/>
    </xf>
    <xf numFmtId="169" fontId="9" fillId="0" borderId="0">
      <alignment horizontal="left" wrapText="1"/>
    </xf>
    <xf numFmtId="169" fontId="9" fillId="0" borderId="0">
      <alignment horizontal="left" wrapText="1"/>
    </xf>
    <xf numFmtId="169" fontId="9" fillId="0" borderId="0">
      <alignment horizontal="left" wrapText="1"/>
    </xf>
    <xf numFmtId="169" fontId="9" fillId="0" borderId="0">
      <alignment horizontal="left" wrapText="1"/>
    </xf>
    <xf numFmtId="169" fontId="9" fillId="0" borderId="0">
      <alignment horizontal="left" wrapText="1"/>
    </xf>
    <xf numFmtId="169" fontId="9" fillId="0" borderId="0">
      <alignment horizontal="left" wrapText="1"/>
    </xf>
    <xf numFmtId="169" fontId="9" fillId="0" borderId="0">
      <alignment horizontal="left" wrapText="1"/>
    </xf>
    <xf numFmtId="169" fontId="9" fillId="0" borderId="0">
      <alignment horizontal="left" wrapText="1"/>
    </xf>
    <xf numFmtId="169" fontId="9" fillId="0" borderId="0">
      <alignment horizontal="left" wrapText="1"/>
    </xf>
    <xf numFmtId="169" fontId="9" fillId="0" borderId="0">
      <alignment horizontal="left" wrapText="1"/>
    </xf>
    <xf numFmtId="169" fontId="9" fillId="0" borderId="0">
      <alignment horizontal="left" wrapText="1"/>
    </xf>
    <xf numFmtId="169" fontId="9" fillId="0" borderId="0">
      <alignment horizontal="left" wrapText="1"/>
    </xf>
    <xf numFmtId="169" fontId="9" fillId="0" borderId="0">
      <alignment horizontal="left" wrapText="1"/>
    </xf>
    <xf numFmtId="169" fontId="9" fillId="0" borderId="0">
      <alignment horizontal="left" wrapText="1"/>
    </xf>
    <xf numFmtId="169" fontId="9" fillId="0" borderId="0">
      <alignment horizontal="left" wrapText="1"/>
    </xf>
    <xf numFmtId="169" fontId="9" fillId="0" borderId="0">
      <alignment horizontal="left" wrapText="1"/>
    </xf>
    <xf numFmtId="169" fontId="9" fillId="0" borderId="0">
      <alignment horizontal="left" wrapText="1"/>
    </xf>
    <xf numFmtId="169" fontId="9" fillId="0" borderId="0">
      <alignment horizontal="left" wrapText="1"/>
    </xf>
    <xf numFmtId="169" fontId="9" fillId="0" borderId="0">
      <alignment horizontal="left" wrapText="1"/>
    </xf>
    <xf numFmtId="169" fontId="9" fillId="0" borderId="0">
      <alignment horizontal="left" wrapText="1"/>
    </xf>
    <xf numFmtId="169" fontId="9" fillId="0" borderId="0">
      <alignment horizontal="left" wrapText="1"/>
    </xf>
    <xf numFmtId="169" fontId="9" fillId="0" borderId="0">
      <alignment horizontal="left" wrapText="1"/>
    </xf>
    <xf numFmtId="169" fontId="9" fillId="0" borderId="0">
      <alignment horizontal="left" wrapText="1"/>
    </xf>
    <xf numFmtId="169" fontId="9" fillId="0" borderId="0">
      <alignment horizontal="left" wrapText="1"/>
    </xf>
    <xf numFmtId="169" fontId="9" fillId="0" borderId="0">
      <alignment horizontal="left" wrapText="1"/>
    </xf>
    <xf numFmtId="169" fontId="9" fillId="0" borderId="0">
      <alignment horizontal="left" wrapText="1"/>
    </xf>
    <xf numFmtId="178" fontId="78" fillId="0" borderId="0">
      <alignment horizontal="left"/>
    </xf>
    <xf numFmtId="179" fontId="79" fillId="0" borderId="0">
      <alignment horizontal="left"/>
    </xf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34" fillId="72" borderId="0" applyNumberFormat="0" applyBorder="0" applyAlignment="0" applyProtection="0"/>
    <xf numFmtId="0" fontId="7" fillId="49" borderId="0" applyNumberFormat="0" applyBorder="0" applyAlignment="0" applyProtection="0"/>
    <xf numFmtId="0" fontId="34" fillId="72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34" fillId="73" borderId="0" applyNumberFormat="0" applyBorder="0" applyAlignment="0" applyProtection="0"/>
    <xf numFmtId="0" fontId="7" fillId="53" borderId="0" applyNumberFormat="0" applyBorder="0" applyAlignment="0" applyProtection="0"/>
    <xf numFmtId="0" fontId="34" fillId="7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34" fillId="74" borderId="0" applyNumberFormat="0" applyBorder="0" applyAlignment="0" applyProtection="0"/>
    <xf numFmtId="0" fontId="7" fillId="57" borderId="0" applyNumberFormat="0" applyBorder="0" applyAlignment="0" applyProtection="0"/>
    <xf numFmtId="0" fontId="34" fillId="74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57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34" fillId="75" borderId="0" applyNumberFormat="0" applyBorder="0" applyAlignment="0" applyProtection="0"/>
    <xf numFmtId="0" fontId="7" fillId="61" borderId="0" applyNumberFormat="0" applyBorder="0" applyAlignment="0" applyProtection="0"/>
    <xf numFmtId="0" fontId="34" fillId="75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65" borderId="0" applyNumberFormat="0" applyBorder="0" applyAlignment="0" applyProtection="0"/>
    <xf numFmtId="0" fontId="7" fillId="65" borderId="0" applyNumberFormat="0" applyBorder="0" applyAlignment="0" applyProtection="0"/>
    <xf numFmtId="0" fontId="7" fillId="65" borderId="0" applyNumberFormat="0" applyBorder="0" applyAlignment="0" applyProtection="0"/>
    <xf numFmtId="0" fontId="7" fillId="65" borderId="0" applyNumberFormat="0" applyBorder="0" applyAlignment="0" applyProtection="0"/>
    <xf numFmtId="0" fontId="7" fillId="65" borderId="0" applyNumberFormat="0" applyBorder="0" applyAlignment="0" applyProtection="0"/>
    <xf numFmtId="0" fontId="7" fillId="65" borderId="0" applyNumberFormat="0" applyBorder="0" applyAlignment="0" applyProtection="0"/>
    <xf numFmtId="0" fontId="7" fillId="65" borderId="0" applyNumberFormat="0" applyBorder="0" applyAlignment="0" applyProtection="0"/>
    <xf numFmtId="0" fontId="7" fillId="65" borderId="0" applyNumberFormat="0" applyBorder="0" applyAlignment="0" applyProtection="0"/>
    <xf numFmtId="0" fontId="7" fillId="65" borderId="0" applyNumberFormat="0" applyBorder="0" applyAlignment="0" applyProtection="0"/>
    <xf numFmtId="0" fontId="7" fillId="65" borderId="0" applyNumberFormat="0" applyBorder="0" applyAlignment="0" applyProtection="0"/>
    <xf numFmtId="0" fontId="7" fillId="65" borderId="0" applyNumberFormat="0" applyBorder="0" applyAlignment="0" applyProtection="0"/>
    <xf numFmtId="0" fontId="34" fillId="76" borderId="0" applyNumberFormat="0" applyBorder="0" applyAlignment="0" applyProtection="0"/>
    <xf numFmtId="0" fontId="7" fillId="65" borderId="0" applyNumberFormat="0" applyBorder="0" applyAlignment="0" applyProtection="0"/>
    <xf numFmtId="0" fontId="34" fillId="76" borderId="0" applyNumberFormat="0" applyBorder="0" applyAlignment="0" applyProtection="0"/>
    <xf numFmtId="0" fontId="7" fillId="65" borderId="0" applyNumberFormat="0" applyBorder="0" applyAlignment="0" applyProtection="0"/>
    <xf numFmtId="0" fontId="7" fillId="65" borderId="0" applyNumberFormat="0" applyBorder="0" applyAlignment="0" applyProtection="0"/>
    <xf numFmtId="0" fontId="7" fillId="65" borderId="0" applyNumberFormat="0" applyBorder="0" applyAlignment="0" applyProtection="0"/>
    <xf numFmtId="0" fontId="7" fillId="65" borderId="0" applyNumberFormat="0" applyBorder="0" applyAlignment="0" applyProtection="0"/>
    <xf numFmtId="0" fontId="7" fillId="65" borderId="0" applyNumberFormat="0" applyBorder="0" applyAlignment="0" applyProtection="0"/>
    <xf numFmtId="0" fontId="7" fillId="65" borderId="0" applyNumberFormat="0" applyBorder="0" applyAlignment="0" applyProtection="0"/>
    <xf numFmtId="0" fontId="7" fillId="69" borderId="0" applyNumberFormat="0" applyBorder="0" applyAlignment="0" applyProtection="0"/>
    <xf numFmtId="0" fontId="7" fillId="69" borderId="0" applyNumberFormat="0" applyBorder="0" applyAlignment="0" applyProtection="0"/>
    <xf numFmtId="0" fontId="7" fillId="69" borderId="0" applyNumberFormat="0" applyBorder="0" applyAlignment="0" applyProtection="0"/>
    <xf numFmtId="0" fontId="7" fillId="69" borderId="0" applyNumberFormat="0" applyBorder="0" applyAlignment="0" applyProtection="0"/>
    <xf numFmtId="0" fontId="7" fillId="69" borderId="0" applyNumberFormat="0" applyBorder="0" applyAlignment="0" applyProtection="0"/>
    <xf numFmtId="0" fontId="7" fillId="69" borderId="0" applyNumberFormat="0" applyBorder="0" applyAlignment="0" applyProtection="0"/>
    <xf numFmtId="0" fontId="7" fillId="69" borderId="0" applyNumberFormat="0" applyBorder="0" applyAlignment="0" applyProtection="0"/>
    <xf numFmtId="0" fontId="7" fillId="69" borderId="0" applyNumberFormat="0" applyBorder="0" applyAlignment="0" applyProtection="0"/>
    <xf numFmtId="0" fontId="7" fillId="69" borderId="0" applyNumberFormat="0" applyBorder="0" applyAlignment="0" applyProtection="0"/>
    <xf numFmtId="0" fontId="7" fillId="69" borderId="0" applyNumberFormat="0" applyBorder="0" applyAlignment="0" applyProtection="0"/>
    <xf numFmtId="0" fontId="7" fillId="69" borderId="0" applyNumberFormat="0" applyBorder="0" applyAlignment="0" applyProtection="0"/>
    <xf numFmtId="0" fontId="34" fillId="77" borderId="0" applyNumberFormat="0" applyBorder="0" applyAlignment="0" applyProtection="0"/>
    <xf numFmtId="0" fontId="7" fillId="69" borderId="0" applyNumberFormat="0" applyBorder="0" applyAlignment="0" applyProtection="0"/>
    <xf numFmtId="0" fontId="34" fillId="77" borderId="0" applyNumberFormat="0" applyBorder="0" applyAlignment="0" applyProtection="0"/>
    <xf numFmtId="0" fontId="7" fillId="69" borderId="0" applyNumberFormat="0" applyBorder="0" applyAlignment="0" applyProtection="0"/>
    <xf numFmtId="0" fontId="7" fillId="69" borderId="0" applyNumberFormat="0" applyBorder="0" applyAlignment="0" applyProtection="0"/>
    <xf numFmtId="0" fontId="7" fillId="69" borderId="0" applyNumberFormat="0" applyBorder="0" applyAlignment="0" applyProtection="0"/>
    <xf numFmtId="0" fontId="7" fillId="69" borderId="0" applyNumberFormat="0" applyBorder="0" applyAlignment="0" applyProtection="0"/>
    <xf numFmtId="0" fontId="7" fillId="69" borderId="0" applyNumberFormat="0" applyBorder="0" applyAlignment="0" applyProtection="0"/>
    <xf numFmtId="0" fontId="7" fillId="69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34" fillId="78" borderId="0" applyNumberFormat="0" applyBorder="0" applyAlignment="0" applyProtection="0"/>
    <xf numFmtId="0" fontId="7" fillId="50" borderId="0" applyNumberFormat="0" applyBorder="0" applyAlignment="0" applyProtection="0"/>
    <xf numFmtId="0" fontId="34" fillId="78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34" fillId="79" borderId="0" applyNumberFormat="0" applyBorder="0" applyAlignment="0" applyProtection="0"/>
    <xf numFmtId="0" fontId="7" fillId="54" borderId="0" applyNumberFormat="0" applyBorder="0" applyAlignment="0" applyProtection="0"/>
    <xf numFmtId="0" fontId="34" fillId="79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4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34" fillId="80" borderId="0" applyNumberFormat="0" applyBorder="0" applyAlignment="0" applyProtection="0"/>
    <xf numFmtId="0" fontId="7" fillId="58" borderId="0" applyNumberFormat="0" applyBorder="0" applyAlignment="0" applyProtection="0"/>
    <xf numFmtId="0" fontId="34" fillId="80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62" borderId="0" applyNumberFormat="0" applyBorder="0" applyAlignment="0" applyProtection="0"/>
    <xf numFmtId="0" fontId="7" fillId="62" borderId="0" applyNumberFormat="0" applyBorder="0" applyAlignment="0" applyProtection="0"/>
    <xf numFmtId="0" fontId="7" fillId="62" borderId="0" applyNumberFormat="0" applyBorder="0" applyAlignment="0" applyProtection="0"/>
    <xf numFmtId="0" fontId="7" fillId="62" borderId="0" applyNumberFormat="0" applyBorder="0" applyAlignment="0" applyProtection="0"/>
    <xf numFmtId="0" fontId="7" fillId="62" borderId="0" applyNumberFormat="0" applyBorder="0" applyAlignment="0" applyProtection="0"/>
    <xf numFmtId="0" fontId="7" fillId="62" borderId="0" applyNumberFormat="0" applyBorder="0" applyAlignment="0" applyProtection="0"/>
    <xf numFmtId="0" fontId="7" fillId="62" borderId="0" applyNumberFormat="0" applyBorder="0" applyAlignment="0" applyProtection="0"/>
    <xf numFmtId="0" fontId="7" fillId="62" borderId="0" applyNumberFormat="0" applyBorder="0" applyAlignment="0" applyProtection="0"/>
    <xf numFmtId="0" fontId="7" fillId="62" borderId="0" applyNumberFormat="0" applyBorder="0" applyAlignment="0" applyProtection="0"/>
    <xf numFmtId="0" fontId="7" fillId="62" borderId="0" applyNumberFormat="0" applyBorder="0" applyAlignment="0" applyProtection="0"/>
    <xf numFmtId="0" fontId="7" fillId="62" borderId="0" applyNumberFormat="0" applyBorder="0" applyAlignment="0" applyProtection="0"/>
    <xf numFmtId="0" fontId="34" fillId="75" borderId="0" applyNumberFormat="0" applyBorder="0" applyAlignment="0" applyProtection="0"/>
    <xf numFmtId="0" fontId="7" fillId="62" borderId="0" applyNumberFormat="0" applyBorder="0" applyAlignment="0" applyProtection="0"/>
    <xf numFmtId="0" fontId="34" fillId="75" borderId="0" applyNumberFormat="0" applyBorder="0" applyAlignment="0" applyProtection="0"/>
    <xf numFmtId="0" fontId="7" fillId="62" borderId="0" applyNumberFormat="0" applyBorder="0" applyAlignment="0" applyProtection="0"/>
    <xf numFmtId="0" fontId="7" fillId="62" borderId="0" applyNumberFormat="0" applyBorder="0" applyAlignment="0" applyProtection="0"/>
    <xf numFmtId="0" fontId="7" fillId="62" borderId="0" applyNumberFormat="0" applyBorder="0" applyAlignment="0" applyProtection="0"/>
    <xf numFmtId="0" fontId="7" fillId="62" borderId="0" applyNumberFormat="0" applyBorder="0" applyAlignment="0" applyProtection="0"/>
    <xf numFmtId="0" fontId="7" fillId="62" borderId="0" applyNumberFormat="0" applyBorder="0" applyAlignment="0" applyProtection="0"/>
    <xf numFmtId="0" fontId="7" fillId="62" borderId="0" applyNumberFormat="0" applyBorder="0" applyAlignment="0" applyProtection="0"/>
    <xf numFmtId="0" fontId="7" fillId="66" borderId="0" applyNumberFormat="0" applyBorder="0" applyAlignment="0" applyProtection="0"/>
    <xf numFmtId="0" fontId="7" fillId="66" borderId="0" applyNumberFormat="0" applyBorder="0" applyAlignment="0" applyProtection="0"/>
    <xf numFmtId="0" fontId="7" fillId="66" borderId="0" applyNumberFormat="0" applyBorder="0" applyAlignment="0" applyProtection="0"/>
    <xf numFmtId="0" fontId="7" fillId="66" borderId="0" applyNumberFormat="0" applyBorder="0" applyAlignment="0" applyProtection="0"/>
    <xf numFmtId="0" fontId="7" fillId="66" borderId="0" applyNumberFormat="0" applyBorder="0" applyAlignment="0" applyProtection="0"/>
    <xf numFmtId="0" fontId="7" fillId="66" borderId="0" applyNumberFormat="0" applyBorder="0" applyAlignment="0" applyProtection="0"/>
    <xf numFmtId="0" fontId="7" fillId="66" borderId="0" applyNumberFormat="0" applyBorder="0" applyAlignment="0" applyProtection="0"/>
    <xf numFmtId="0" fontId="7" fillId="66" borderId="0" applyNumberFormat="0" applyBorder="0" applyAlignment="0" applyProtection="0"/>
    <xf numFmtId="0" fontId="7" fillId="66" borderId="0" applyNumberFormat="0" applyBorder="0" applyAlignment="0" applyProtection="0"/>
    <xf numFmtId="0" fontId="7" fillId="66" borderId="0" applyNumberFormat="0" applyBorder="0" applyAlignment="0" applyProtection="0"/>
    <xf numFmtId="0" fontId="7" fillId="66" borderId="0" applyNumberFormat="0" applyBorder="0" applyAlignment="0" applyProtection="0"/>
    <xf numFmtId="0" fontId="34" fillId="78" borderId="0" applyNumberFormat="0" applyBorder="0" applyAlignment="0" applyProtection="0"/>
    <xf numFmtId="0" fontId="7" fillId="66" borderId="0" applyNumberFormat="0" applyBorder="0" applyAlignment="0" applyProtection="0"/>
    <xf numFmtId="0" fontId="34" fillId="78" borderId="0" applyNumberFormat="0" applyBorder="0" applyAlignment="0" applyProtection="0"/>
    <xf numFmtId="0" fontId="7" fillId="66" borderId="0" applyNumberFormat="0" applyBorder="0" applyAlignment="0" applyProtection="0"/>
    <xf numFmtId="0" fontId="7" fillId="66" borderId="0" applyNumberFormat="0" applyBorder="0" applyAlignment="0" applyProtection="0"/>
    <xf numFmtId="0" fontId="7" fillId="66" borderId="0" applyNumberFormat="0" applyBorder="0" applyAlignment="0" applyProtection="0"/>
    <xf numFmtId="0" fontId="7" fillId="66" borderId="0" applyNumberFormat="0" applyBorder="0" applyAlignment="0" applyProtection="0"/>
    <xf numFmtId="0" fontId="7" fillId="66" borderId="0" applyNumberFormat="0" applyBorder="0" applyAlignment="0" applyProtection="0"/>
    <xf numFmtId="0" fontId="7" fillId="66" borderId="0" applyNumberFormat="0" applyBorder="0" applyAlignment="0" applyProtection="0"/>
    <xf numFmtId="0" fontId="7" fillId="70" borderId="0" applyNumberFormat="0" applyBorder="0" applyAlignment="0" applyProtection="0"/>
    <xf numFmtId="0" fontId="7" fillId="70" borderId="0" applyNumberFormat="0" applyBorder="0" applyAlignment="0" applyProtection="0"/>
    <xf numFmtId="0" fontId="7" fillId="70" borderId="0" applyNumberFormat="0" applyBorder="0" applyAlignment="0" applyProtection="0"/>
    <xf numFmtId="0" fontId="7" fillId="70" borderId="0" applyNumberFormat="0" applyBorder="0" applyAlignment="0" applyProtection="0"/>
    <xf numFmtId="0" fontId="7" fillId="70" borderId="0" applyNumberFormat="0" applyBorder="0" applyAlignment="0" applyProtection="0"/>
    <xf numFmtId="0" fontId="7" fillId="70" borderId="0" applyNumberFormat="0" applyBorder="0" applyAlignment="0" applyProtection="0"/>
    <xf numFmtId="0" fontId="7" fillId="70" borderId="0" applyNumberFormat="0" applyBorder="0" applyAlignment="0" applyProtection="0"/>
    <xf numFmtId="0" fontId="7" fillId="70" borderId="0" applyNumberFormat="0" applyBorder="0" applyAlignment="0" applyProtection="0"/>
    <xf numFmtId="0" fontId="7" fillId="70" borderId="0" applyNumberFormat="0" applyBorder="0" applyAlignment="0" applyProtection="0"/>
    <xf numFmtId="0" fontId="7" fillId="70" borderId="0" applyNumberFormat="0" applyBorder="0" applyAlignment="0" applyProtection="0"/>
    <xf numFmtId="0" fontId="7" fillId="70" borderId="0" applyNumberFormat="0" applyBorder="0" applyAlignment="0" applyProtection="0"/>
    <xf numFmtId="0" fontId="34" fillId="81" borderId="0" applyNumberFormat="0" applyBorder="0" applyAlignment="0" applyProtection="0"/>
    <xf numFmtId="0" fontId="7" fillId="70" borderId="0" applyNumberFormat="0" applyBorder="0" applyAlignment="0" applyProtection="0"/>
    <xf numFmtId="0" fontId="34" fillId="81" borderId="0" applyNumberFormat="0" applyBorder="0" applyAlignment="0" applyProtection="0"/>
    <xf numFmtId="0" fontId="7" fillId="70" borderId="0" applyNumberFormat="0" applyBorder="0" applyAlignment="0" applyProtection="0"/>
    <xf numFmtId="0" fontId="7" fillId="70" borderId="0" applyNumberFormat="0" applyBorder="0" applyAlignment="0" applyProtection="0"/>
    <xf numFmtId="0" fontId="7" fillId="70" borderId="0" applyNumberFormat="0" applyBorder="0" applyAlignment="0" applyProtection="0"/>
    <xf numFmtId="0" fontId="7" fillId="70" borderId="0" applyNumberFormat="0" applyBorder="0" applyAlignment="0" applyProtection="0"/>
    <xf numFmtId="0" fontId="7" fillId="70" borderId="0" applyNumberFormat="0" applyBorder="0" applyAlignment="0" applyProtection="0"/>
    <xf numFmtId="0" fontId="7" fillId="70" borderId="0" applyNumberFormat="0" applyBorder="0" applyAlignment="0" applyProtection="0"/>
    <xf numFmtId="0" fontId="76" fillId="51" borderId="0" applyNumberFormat="0" applyBorder="0" applyAlignment="0" applyProtection="0"/>
    <xf numFmtId="0" fontId="76" fillId="51" borderId="0" applyNumberFormat="0" applyBorder="0" applyAlignment="0" applyProtection="0"/>
    <xf numFmtId="0" fontId="76" fillId="51" borderId="0" applyNumberFormat="0" applyBorder="0" applyAlignment="0" applyProtection="0"/>
    <xf numFmtId="0" fontId="76" fillId="51" borderId="0" applyNumberFormat="0" applyBorder="0" applyAlignment="0" applyProtection="0"/>
    <xf numFmtId="0" fontId="76" fillId="51" borderId="0" applyNumberFormat="0" applyBorder="0" applyAlignment="0" applyProtection="0"/>
    <xf numFmtId="0" fontId="76" fillId="51" borderId="0" applyNumberFormat="0" applyBorder="0" applyAlignment="0" applyProtection="0"/>
    <xf numFmtId="0" fontId="76" fillId="51" borderId="0" applyNumberFormat="0" applyBorder="0" applyAlignment="0" applyProtection="0"/>
    <xf numFmtId="0" fontId="76" fillId="51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5" borderId="0" applyNumberFormat="0" applyBorder="0" applyAlignment="0" applyProtection="0"/>
    <xf numFmtId="0" fontId="76" fillId="59" borderId="0" applyNumberFormat="0" applyBorder="0" applyAlignment="0" applyProtection="0"/>
    <xf numFmtId="0" fontId="76" fillId="59" borderId="0" applyNumberFormat="0" applyBorder="0" applyAlignment="0" applyProtection="0"/>
    <xf numFmtId="0" fontId="76" fillId="59" borderId="0" applyNumberFormat="0" applyBorder="0" applyAlignment="0" applyProtection="0"/>
    <xf numFmtId="0" fontId="76" fillId="59" borderId="0" applyNumberFormat="0" applyBorder="0" applyAlignment="0" applyProtection="0"/>
    <xf numFmtId="0" fontId="76" fillId="59" borderId="0" applyNumberFormat="0" applyBorder="0" applyAlignment="0" applyProtection="0"/>
    <xf numFmtId="0" fontId="76" fillId="59" borderId="0" applyNumberFormat="0" applyBorder="0" applyAlignment="0" applyProtection="0"/>
    <xf numFmtId="0" fontId="76" fillId="59" borderId="0" applyNumberFormat="0" applyBorder="0" applyAlignment="0" applyProtection="0"/>
    <xf numFmtId="0" fontId="76" fillId="59" borderId="0" applyNumberFormat="0" applyBorder="0" applyAlignment="0" applyProtection="0"/>
    <xf numFmtId="0" fontId="76" fillId="63" borderId="0" applyNumberFormat="0" applyBorder="0" applyAlignment="0" applyProtection="0"/>
    <xf numFmtId="0" fontId="76" fillId="63" borderId="0" applyNumberFormat="0" applyBorder="0" applyAlignment="0" applyProtection="0"/>
    <xf numFmtId="0" fontId="76" fillId="63" borderId="0" applyNumberFormat="0" applyBorder="0" applyAlignment="0" applyProtection="0"/>
    <xf numFmtId="0" fontId="76" fillId="63" borderId="0" applyNumberFormat="0" applyBorder="0" applyAlignment="0" applyProtection="0"/>
    <xf numFmtId="0" fontId="76" fillId="63" borderId="0" applyNumberFormat="0" applyBorder="0" applyAlignment="0" applyProtection="0"/>
    <xf numFmtId="0" fontId="76" fillId="63" borderId="0" applyNumberFormat="0" applyBorder="0" applyAlignment="0" applyProtection="0"/>
    <xf numFmtId="0" fontId="76" fillId="63" borderId="0" applyNumberFormat="0" applyBorder="0" applyAlignment="0" applyProtection="0"/>
    <xf numFmtId="0" fontId="76" fillId="63" borderId="0" applyNumberFormat="0" applyBorder="0" applyAlignment="0" applyProtection="0"/>
    <xf numFmtId="0" fontId="76" fillId="67" borderId="0" applyNumberFormat="0" applyBorder="0" applyAlignment="0" applyProtection="0"/>
    <xf numFmtId="0" fontId="76" fillId="67" borderId="0" applyNumberFormat="0" applyBorder="0" applyAlignment="0" applyProtection="0"/>
    <xf numFmtId="0" fontId="76" fillId="67" borderId="0" applyNumberFormat="0" applyBorder="0" applyAlignment="0" applyProtection="0"/>
    <xf numFmtId="0" fontId="76" fillId="67" borderId="0" applyNumberFormat="0" applyBorder="0" applyAlignment="0" applyProtection="0"/>
    <xf numFmtId="0" fontId="76" fillId="67" borderId="0" applyNumberFormat="0" applyBorder="0" applyAlignment="0" applyProtection="0"/>
    <xf numFmtId="0" fontId="76" fillId="67" borderId="0" applyNumberFormat="0" applyBorder="0" applyAlignment="0" applyProtection="0"/>
    <xf numFmtId="0" fontId="76" fillId="67" borderId="0" applyNumberFormat="0" applyBorder="0" applyAlignment="0" applyProtection="0"/>
    <xf numFmtId="0" fontId="76" fillId="67" borderId="0" applyNumberFormat="0" applyBorder="0" applyAlignment="0" applyProtection="0"/>
    <xf numFmtId="0" fontId="76" fillId="71" borderId="0" applyNumberFormat="0" applyBorder="0" applyAlignment="0" applyProtection="0"/>
    <xf numFmtId="0" fontId="76" fillId="71" borderId="0" applyNumberFormat="0" applyBorder="0" applyAlignment="0" applyProtection="0"/>
    <xf numFmtId="0" fontId="76" fillId="71" borderId="0" applyNumberFormat="0" applyBorder="0" applyAlignment="0" applyProtection="0"/>
    <xf numFmtId="0" fontId="76" fillId="71" borderId="0" applyNumberFormat="0" applyBorder="0" applyAlignment="0" applyProtection="0"/>
    <xf numFmtId="0" fontId="76" fillId="71" borderId="0" applyNumberFormat="0" applyBorder="0" applyAlignment="0" applyProtection="0"/>
    <xf numFmtId="0" fontId="76" fillId="71" borderId="0" applyNumberFormat="0" applyBorder="0" applyAlignment="0" applyProtection="0"/>
    <xf numFmtId="0" fontId="76" fillId="71" borderId="0" applyNumberFormat="0" applyBorder="0" applyAlignment="0" applyProtection="0"/>
    <xf numFmtId="0" fontId="76" fillId="71" borderId="0" applyNumberFormat="0" applyBorder="0" applyAlignment="0" applyProtection="0"/>
    <xf numFmtId="0" fontId="76" fillId="48" borderId="0" applyNumberFormat="0" applyBorder="0" applyAlignment="0" applyProtection="0"/>
    <xf numFmtId="0" fontId="76" fillId="48" borderId="0" applyNumberFormat="0" applyBorder="0" applyAlignment="0" applyProtection="0"/>
    <xf numFmtId="0" fontId="76" fillId="48" borderId="0" applyNumberFormat="0" applyBorder="0" applyAlignment="0" applyProtection="0"/>
    <xf numFmtId="0" fontId="76" fillId="48" borderId="0" applyNumberFormat="0" applyBorder="0" applyAlignment="0" applyProtection="0"/>
    <xf numFmtId="0" fontId="76" fillId="48" borderId="0" applyNumberFormat="0" applyBorder="0" applyAlignment="0" applyProtection="0"/>
    <xf numFmtId="0" fontId="76" fillId="48" borderId="0" applyNumberFormat="0" applyBorder="0" applyAlignment="0" applyProtection="0"/>
    <xf numFmtId="0" fontId="76" fillId="48" borderId="0" applyNumberFormat="0" applyBorder="0" applyAlignment="0" applyProtection="0"/>
    <xf numFmtId="0" fontId="76" fillId="48" borderId="0" applyNumberFormat="0" applyBorder="0" applyAlignment="0" applyProtection="0"/>
    <xf numFmtId="0" fontId="76" fillId="48" borderId="0" applyNumberFormat="0" applyBorder="0" applyAlignment="0" applyProtection="0"/>
    <xf numFmtId="0" fontId="76" fillId="48" borderId="0" applyNumberFormat="0" applyBorder="0" applyAlignment="0" applyProtection="0"/>
    <xf numFmtId="0" fontId="76" fillId="48" borderId="0" applyNumberFormat="0" applyBorder="0" applyAlignment="0" applyProtection="0"/>
    <xf numFmtId="0" fontId="76" fillId="48" borderId="0" applyNumberFormat="0" applyBorder="0" applyAlignment="0" applyProtection="0"/>
    <xf numFmtId="0" fontId="76" fillId="48" borderId="0" applyNumberFormat="0" applyBorder="0" applyAlignment="0" applyProtection="0"/>
    <xf numFmtId="0" fontId="76" fillId="48" borderId="0" applyNumberFormat="0" applyBorder="0" applyAlignment="0" applyProtection="0"/>
    <xf numFmtId="0" fontId="76" fillId="48" borderId="0" applyNumberFormat="0" applyBorder="0" applyAlignment="0" applyProtection="0"/>
    <xf numFmtId="0" fontId="76" fillId="48" borderId="0" applyNumberFormat="0" applyBorder="0" applyAlignment="0" applyProtection="0"/>
    <xf numFmtId="0" fontId="76" fillId="48" borderId="0" applyNumberFormat="0" applyBorder="0" applyAlignment="0" applyProtection="0"/>
    <xf numFmtId="0" fontId="76" fillId="48" borderId="0" applyNumberFormat="0" applyBorder="0" applyAlignment="0" applyProtection="0"/>
    <xf numFmtId="0" fontId="76" fillId="48" borderId="0" applyNumberFormat="0" applyBorder="0" applyAlignment="0" applyProtection="0"/>
    <xf numFmtId="0" fontId="76" fillId="48" borderId="0" applyNumberFormat="0" applyBorder="0" applyAlignment="0" applyProtection="0"/>
    <xf numFmtId="0" fontId="76" fillId="48" borderId="0" applyNumberFormat="0" applyBorder="0" applyAlignment="0" applyProtection="0"/>
    <xf numFmtId="0" fontId="76" fillId="48" borderId="0" applyNumberFormat="0" applyBorder="0" applyAlignment="0" applyProtection="0"/>
    <xf numFmtId="0" fontId="76" fillId="48" borderId="0" applyNumberFormat="0" applyBorder="0" applyAlignment="0" applyProtection="0"/>
    <xf numFmtId="0" fontId="76" fillId="48" borderId="0" applyNumberFormat="0" applyBorder="0" applyAlignment="0" applyProtection="0"/>
    <xf numFmtId="0" fontId="76" fillId="48" borderId="0" applyNumberFormat="0" applyBorder="0" applyAlignment="0" applyProtection="0"/>
    <xf numFmtId="0" fontId="76" fillId="48" borderId="0" applyNumberFormat="0" applyBorder="0" applyAlignment="0" applyProtection="0"/>
    <xf numFmtId="0" fontId="76" fillId="48" borderId="0" applyNumberFormat="0" applyBorder="0" applyAlignment="0" applyProtection="0"/>
    <xf numFmtId="0" fontId="76" fillId="48" borderId="0" applyNumberFormat="0" applyBorder="0" applyAlignment="0" applyProtection="0"/>
    <xf numFmtId="0" fontId="76" fillId="48" borderId="0" applyNumberFormat="0" applyBorder="0" applyAlignment="0" applyProtection="0"/>
    <xf numFmtId="0" fontId="76" fillId="48" borderId="0" applyNumberFormat="0" applyBorder="0" applyAlignment="0" applyProtection="0"/>
    <xf numFmtId="0" fontId="76" fillId="48" borderId="0" applyNumberFormat="0" applyBorder="0" applyAlignment="0" applyProtection="0"/>
    <xf numFmtId="0" fontId="76" fillId="48" borderId="0" applyNumberFormat="0" applyBorder="0" applyAlignment="0" applyProtection="0"/>
    <xf numFmtId="0" fontId="76" fillId="48" borderId="0" applyNumberFormat="0" applyBorder="0" applyAlignment="0" applyProtection="0"/>
    <xf numFmtId="0" fontId="76" fillId="48" borderId="0" applyNumberFormat="0" applyBorder="0" applyAlignment="0" applyProtection="0"/>
    <xf numFmtId="0" fontId="76" fillId="48" borderId="0" applyNumberFormat="0" applyBorder="0" applyAlignment="0" applyProtection="0"/>
    <xf numFmtId="0" fontId="76" fillId="48" borderId="0" applyNumberFormat="0" applyBorder="0" applyAlignment="0" applyProtection="0"/>
    <xf numFmtId="0" fontId="76" fillId="48" borderId="0" applyNumberFormat="0" applyBorder="0" applyAlignment="0" applyProtection="0"/>
    <xf numFmtId="0" fontId="76" fillId="48" borderId="0" applyNumberFormat="0" applyBorder="0" applyAlignment="0" applyProtection="0"/>
    <xf numFmtId="0" fontId="76" fillId="48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52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56" borderId="0" applyNumberFormat="0" applyBorder="0" applyAlignment="0" applyProtection="0"/>
    <xf numFmtId="0" fontId="76" fillId="60" borderId="0" applyNumberFormat="0" applyBorder="0" applyAlignment="0" applyProtection="0"/>
    <xf numFmtId="0" fontId="76" fillId="60" borderId="0" applyNumberFormat="0" applyBorder="0" applyAlignment="0" applyProtection="0"/>
    <xf numFmtId="0" fontId="76" fillId="60" borderId="0" applyNumberFormat="0" applyBorder="0" applyAlignment="0" applyProtection="0"/>
    <xf numFmtId="0" fontId="76" fillId="60" borderId="0" applyNumberFormat="0" applyBorder="0" applyAlignment="0" applyProtection="0"/>
    <xf numFmtId="0" fontId="76" fillId="60" borderId="0" applyNumberFormat="0" applyBorder="0" applyAlignment="0" applyProtection="0"/>
    <xf numFmtId="0" fontId="76" fillId="60" borderId="0" applyNumberFormat="0" applyBorder="0" applyAlignment="0" applyProtection="0"/>
    <xf numFmtId="0" fontId="76" fillId="60" borderId="0" applyNumberFormat="0" applyBorder="0" applyAlignment="0" applyProtection="0"/>
    <xf numFmtId="0" fontId="76" fillId="60" borderId="0" applyNumberFormat="0" applyBorder="0" applyAlignment="0" applyProtection="0"/>
    <xf numFmtId="0" fontId="76" fillId="60" borderId="0" applyNumberFormat="0" applyBorder="0" applyAlignment="0" applyProtection="0"/>
    <xf numFmtId="0" fontId="76" fillId="60" borderId="0" applyNumberFormat="0" applyBorder="0" applyAlignment="0" applyProtection="0"/>
    <xf numFmtId="0" fontId="76" fillId="60" borderId="0" applyNumberFormat="0" applyBorder="0" applyAlignment="0" applyProtection="0"/>
    <xf numFmtId="0" fontId="76" fillId="60" borderId="0" applyNumberFormat="0" applyBorder="0" applyAlignment="0" applyProtection="0"/>
    <xf numFmtId="0" fontId="76" fillId="60" borderId="0" applyNumberFormat="0" applyBorder="0" applyAlignment="0" applyProtection="0"/>
    <xf numFmtId="0" fontId="76" fillId="60" borderId="0" applyNumberFormat="0" applyBorder="0" applyAlignment="0" applyProtection="0"/>
    <xf numFmtId="0" fontId="76" fillId="60" borderId="0" applyNumberFormat="0" applyBorder="0" applyAlignment="0" applyProtection="0"/>
    <xf numFmtId="0" fontId="76" fillId="60" borderId="0" applyNumberFormat="0" applyBorder="0" applyAlignment="0" applyProtection="0"/>
    <xf numFmtId="0" fontId="76" fillId="60" borderId="0" applyNumberFormat="0" applyBorder="0" applyAlignment="0" applyProtection="0"/>
    <xf numFmtId="0" fontId="76" fillId="60" borderId="0" applyNumberFormat="0" applyBorder="0" applyAlignment="0" applyProtection="0"/>
    <xf numFmtId="0" fontId="76" fillId="60" borderId="0" applyNumberFormat="0" applyBorder="0" applyAlignment="0" applyProtection="0"/>
    <xf numFmtId="0" fontId="76" fillId="60" borderId="0" applyNumberFormat="0" applyBorder="0" applyAlignment="0" applyProtection="0"/>
    <xf numFmtId="0" fontId="76" fillId="60" borderId="0" applyNumberFormat="0" applyBorder="0" applyAlignment="0" applyProtection="0"/>
    <xf numFmtId="0" fontId="76" fillId="60" borderId="0" applyNumberFormat="0" applyBorder="0" applyAlignment="0" applyProtection="0"/>
    <xf numFmtId="0" fontId="76" fillId="60" borderId="0" applyNumberFormat="0" applyBorder="0" applyAlignment="0" applyProtection="0"/>
    <xf numFmtId="0" fontId="76" fillId="60" borderId="0" applyNumberFormat="0" applyBorder="0" applyAlignment="0" applyProtection="0"/>
    <xf numFmtId="0" fontId="76" fillId="60" borderId="0" applyNumberFormat="0" applyBorder="0" applyAlignment="0" applyProtection="0"/>
    <xf numFmtId="0" fontId="76" fillId="60" borderId="0" applyNumberFormat="0" applyBorder="0" applyAlignment="0" applyProtection="0"/>
    <xf numFmtId="0" fontId="76" fillId="60" borderId="0" applyNumberFormat="0" applyBorder="0" applyAlignment="0" applyProtection="0"/>
    <xf numFmtId="0" fontId="76" fillId="60" borderId="0" applyNumberFormat="0" applyBorder="0" applyAlignment="0" applyProtection="0"/>
    <xf numFmtId="0" fontId="76" fillId="60" borderId="0" applyNumberFormat="0" applyBorder="0" applyAlignment="0" applyProtection="0"/>
    <xf numFmtId="0" fontId="76" fillId="60" borderId="0" applyNumberFormat="0" applyBorder="0" applyAlignment="0" applyProtection="0"/>
    <xf numFmtId="0" fontId="76" fillId="60" borderId="0" applyNumberFormat="0" applyBorder="0" applyAlignment="0" applyProtection="0"/>
    <xf numFmtId="0" fontId="76" fillId="60" borderId="0" applyNumberFormat="0" applyBorder="0" applyAlignment="0" applyProtection="0"/>
    <xf numFmtId="0" fontId="76" fillId="60" borderId="0" applyNumberFormat="0" applyBorder="0" applyAlignment="0" applyProtection="0"/>
    <xf numFmtId="0" fontId="76" fillId="60" borderId="0" applyNumberFormat="0" applyBorder="0" applyAlignment="0" applyProtection="0"/>
    <xf numFmtId="0" fontId="76" fillId="60" borderId="0" applyNumberFormat="0" applyBorder="0" applyAlignment="0" applyProtection="0"/>
    <xf numFmtId="0" fontId="76" fillId="60" borderId="0" applyNumberFormat="0" applyBorder="0" applyAlignment="0" applyProtection="0"/>
    <xf numFmtId="0" fontId="76" fillId="60" borderId="0" applyNumberFormat="0" applyBorder="0" applyAlignment="0" applyProtection="0"/>
    <xf numFmtId="0" fontId="76" fillId="60" borderId="0" applyNumberFormat="0" applyBorder="0" applyAlignment="0" applyProtection="0"/>
    <xf numFmtId="0" fontId="76" fillId="60" borderId="0" applyNumberFormat="0" applyBorder="0" applyAlignment="0" applyProtection="0"/>
    <xf numFmtId="0" fontId="76" fillId="64" borderId="0" applyNumberFormat="0" applyBorder="0" applyAlignment="0" applyProtection="0"/>
    <xf numFmtId="0" fontId="76" fillId="64" borderId="0" applyNumberFormat="0" applyBorder="0" applyAlignment="0" applyProtection="0"/>
    <xf numFmtId="0" fontId="76" fillId="64" borderId="0" applyNumberFormat="0" applyBorder="0" applyAlignment="0" applyProtection="0"/>
    <xf numFmtId="0" fontId="76" fillId="64" borderId="0" applyNumberFormat="0" applyBorder="0" applyAlignment="0" applyProtection="0"/>
    <xf numFmtId="0" fontId="76" fillId="64" borderId="0" applyNumberFormat="0" applyBorder="0" applyAlignment="0" applyProtection="0"/>
    <xf numFmtId="0" fontId="76" fillId="64" borderId="0" applyNumberFormat="0" applyBorder="0" applyAlignment="0" applyProtection="0"/>
    <xf numFmtId="0" fontId="76" fillId="64" borderId="0" applyNumberFormat="0" applyBorder="0" applyAlignment="0" applyProtection="0"/>
    <xf numFmtId="0" fontId="76" fillId="64" borderId="0" applyNumberFormat="0" applyBorder="0" applyAlignment="0" applyProtection="0"/>
    <xf numFmtId="0" fontId="76" fillId="64" borderId="0" applyNumberFormat="0" applyBorder="0" applyAlignment="0" applyProtection="0"/>
    <xf numFmtId="0" fontId="76" fillId="64" borderId="0" applyNumberFormat="0" applyBorder="0" applyAlignment="0" applyProtection="0"/>
    <xf numFmtId="0" fontId="76" fillId="64" borderId="0" applyNumberFormat="0" applyBorder="0" applyAlignment="0" applyProtection="0"/>
    <xf numFmtId="0" fontId="76" fillId="64" borderId="0" applyNumberFormat="0" applyBorder="0" applyAlignment="0" applyProtection="0"/>
    <xf numFmtId="0" fontId="76" fillId="64" borderId="0" applyNumberFormat="0" applyBorder="0" applyAlignment="0" applyProtection="0"/>
    <xf numFmtId="0" fontId="76" fillId="64" borderId="0" applyNumberFormat="0" applyBorder="0" applyAlignment="0" applyProtection="0"/>
    <xf numFmtId="0" fontId="76" fillId="64" borderId="0" applyNumberFormat="0" applyBorder="0" applyAlignment="0" applyProtection="0"/>
    <xf numFmtId="0" fontId="76" fillId="64" borderId="0" applyNumberFormat="0" applyBorder="0" applyAlignment="0" applyProtection="0"/>
    <xf numFmtId="0" fontId="76" fillId="64" borderId="0" applyNumberFormat="0" applyBorder="0" applyAlignment="0" applyProtection="0"/>
    <xf numFmtId="0" fontId="76" fillId="64" borderId="0" applyNumberFormat="0" applyBorder="0" applyAlignment="0" applyProtection="0"/>
    <xf numFmtId="0" fontId="76" fillId="64" borderId="0" applyNumberFormat="0" applyBorder="0" applyAlignment="0" applyProtection="0"/>
    <xf numFmtId="0" fontId="76" fillId="64" borderId="0" applyNumberFormat="0" applyBorder="0" applyAlignment="0" applyProtection="0"/>
    <xf numFmtId="0" fontId="76" fillId="64" borderId="0" applyNumberFormat="0" applyBorder="0" applyAlignment="0" applyProtection="0"/>
    <xf numFmtId="0" fontId="76" fillId="64" borderId="0" applyNumberFormat="0" applyBorder="0" applyAlignment="0" applyProtection="0"/>
    <xf numFmtId="0" fontId="76" fillId="64" borderId="0" applyNumberFormat="0" applyBorder="0" applyAlignment="0" applyProtection="0"/>
    <xf numFmtId="0" fontId="76" fillId="64" borderId="0" applyNumberFormat="0" applyBorder="0" applyAlignment="0" applyProtection="0"/>
    <xf numFmtId="0" fontId="76" fillId="64" borderId="0" applyNumberFormat="0" applyBorder="0" applyAlignment="0" applyProtection="0"/>
    <xf numFmtId="0" fontId="76" fillId="64" borderId="0" applyNumberFormat="0" applyBorder="0" applyAlignment="0" applyProtection="0"/>
    <xf numFmtId="0" fontId="76" fillId="64" borderId="0" applyNumberFormat="0" applyBorder="0" applyAlignment="0" applyProtection="0"/>
    <xf numFmtId="0" fontId="76" fillId="64" borderId="0" applyNumberFormat="0" applyBorder="0" applyAlignment="0" applyProtection="0"/>
    <xf numFmtId="0" fontId="76" fillId="64" borderId="0" applyNumberFormat="0" applyBorder="0" applyAlignment="0" applyProtection="0"/>
    <xf numFmtId="0" fontId="76" fillId="64" borderId="0" applyNumberFormat="0" applyBorder="0" applyAlignment="0" applyProtection="0"/>
    <xf numFmtId="0" fontId="76" fillId="64" borderId="0" applyNumberFormat="0" applyBorder="0" applyAlignment="0" applyProtection="0"/>
    <xf numFmtId="0" fontId="76" fillId="64" borderId="0" applyNumberFormat="0" applyBorder="0" applyAlignment="0" applyProtection="0"/>
    <xf numFmtId="0" fontId="76" fillId="64" borderId="0" applyNumberFormat="0" applyBorder="0" applyAlignment="0" applyProtection="0"/>
    <xf numFmtId="0" fontId="76" fillId="64" borderId="0" applyNumberFormat="0" applyBorder="0" applyAlignment="0" applyProtection="0"/>
    <xf numFmtId="0" fontId="76" fillId="64" borderId="0" applyNumberFormat="0" applyBorder="0" applyAlignment="0" applyProtection="0"/>
    <xf numFmtId="0" fontId="76" fillId="64" borderId="0" applyNumberFormat="0" applyBorder="0" applyAlignment="0" applyProtection="0"/>
    <xf numFmtId="0" fontId="76" fillId="64" borderId="0" applyNumberFormat="0" applyBorder="0" applyAlignment="0" applyProtection="0"/>
    <xf numFmtId="0" fontId="76" fillId="64" borderId="0" applyNumberFormat="0" applyBorder="0" applyAlignment="0" applyProtection="0"/>
    <xf numFmtId="0" fontId="76" fillId="64" borderId="0" applyNumberFormat="0" applyBorder="0" applyAlignment="0" applyProtection="0"/>
    <xf numFmtId="0" fontId="76" fillId="68" borderId="0" applyNumberFormat="0" applyBorder="0" applyAlignment="0" applyProtection="0"/>
    <xf numFmtId="0" fontId="76" fillId="68" borderId="0" applyNumberFormat="0" applyBorder="0" applyAlignment="0" applyProtection="0"/>
    <xf numFmtId="0" fontId="76" fillId="68" borderId="0" applyNumberFormat="0" applyBorder="0" applyAlignment="0" applyProtection="0"/>
    <xf numFmtId="0" fontId="76" fillId="68" borderId="0" applyNumberFormat="0" applyBorder="0" applyAlignment="0" applyProtection="0"/>
    <xf numFmtId="0" fontId="76" fillId="68" borderId="0" applyNumberFormat="0" applyBorder="0" applyAlignment="0" applyProtection="0"/>
    <xf numFmtId="0" fontId="76" fillId="68" borderId="0" applyNumberFormat="0" applyBorder="0" applyAlignment="0" applyProtection="0"/>
    <xf numFmtId="0" fontId="76" fillId="68" borderId="0" applyNumberFormat="0" applyBorder="0" applyAlignment="0" applyProtection="0"/>
    <xf numFmtId="0" fontId="76" fillId="68" borderId="0" applyNumberFormat="0" applyBorder="0" applyAlignment="0" applyProtection="0"/>
    <xf numFmtId="0" fontId="76" fillId="68" borderId="0" applyNumberFormat="0" applyBorder="0" applyAlignment="0" applyProtection="0"/>
    <xf numFmtId="0" fontId="76" fillId="68" borderId="0" applyNumberFormat="0" applyBorder="0" applyAlignment="0" applyProtection="0"/>
    <xf numFmtId="0" fontId="76" fillId="68" borderId="0" applyNumberFormat="0" applyBorder="0" applyAlignment="0" applyProtection="0"/>
    <xf numFmtId="0" fontId="76" fillId="68" borderId="0" applyNumberFormat="0" applyBorder="0" applyAlignment="0" applyProtection="0"/>
    <xf numFmtId="0" fontId="76" fillId="68" borderId="0" applyNumberFormat="0" applyBorder="0" applyAlignment="0" applyProtection="0"/>
    <xf numFmtId="0" fontId="76" fillId="68" borderId="0" applyNumberFormat="0" applyBorder="0" applyAlignment="0" applyProtection="0"/>
    <xf numFmtId="0" fontId="76" fillId="68" borderId="0" applyNumberFormat="0" applyBorder="0" applyAlignment="0" applyProtection="0"/>
    <xf numFmtId="0" fontId="76" fillId="68" borderId="0" applyNumberFormat="0" applyBorder="0" applyAlignment="0" applyProtection="0"/>
    <xf numFmtId="0" fontId="76" fillId="68" borderId="0" applyNumberFormat="0" applyBorder="0" applyAlignment="0" applyProtection="0"/>
    <xf numFmtId="0" fontId="76" fillId="68" borderId="0" applyNumberFormat="0" applyBorder="0" applyAlignment="0" applyProtection="0"/>
    <xf numFmtId="0" fontId="76" fillId="68" borderId="0" applyNumberFormat="0" applyBorder="0" applyAlignment="0" applyProtection="0"/>
    <xf numFmtId="0" fontId="76" fillId="68" borderId="0" applyNumberFormat="0" applyBorder="0" applyAlignment="0" applyProtection="0"/>
    <xf numFmtId="0" fontId="76" fillId="68" borderId="0" applyNumberFormat="0" applyBorder="0" applyAlignment="0" applyProtection="0"/>
    <xf numFmtId="0" fontId="76" fillId="68" borderId="0" applyNumberFormat="0" applyBorder="0" applyAlignment="0" applyProtection="0"/>
    <xf numFmtId="0" fontId="76" fillId="68" borderId="0" applyNumberFormat="0" applyBorder="0" applyAlignment="0" applyProtection="0"/>
    <xf numFmtId="0" fontId="76" fillId="68" borderId="0" applyNumberFormat="0" applyBorder="0" applyAlignment="0" applyProtection="0"/>
    <xf numFmtId="0" fontId="76" fillId="68" borderId="0" applyNumberFormat="0" applyBorder="0" applyAlignment="0" applyProtection="0"/>
    <xf numFmtId="0" fontId="76" fillId="68" borderId="0" applyNumberFormat="0" applyBorder="0" applyAlignment="0" applyProtection="0"/>
    <xf numFmtId="0" fontId="76" fillId="68" borderId="0" applyNumberFormat="0" applyBorder="0" applyAlignment="0" applyProtection="0"/>
    <xf numFmtId="0" fontId="76" fillId="68" borderId="0" applyNumberFormat="0" applyBorder="0" applyAlignment="0" applyProtection="0"/>
    <xf numFmtId="0" fontId="76" fillId="68" borderId="0" applyNumberFormat="0" applyBorder="0" applyAlignment="0" applyProtection="0"/>
    <xf numFmtId="0" fontId="76" fillId="68" borderId="0" applyNumberFormat="0" applyBorder="0" applyAlignment="0" applyProtection="0"/>
    <xf numFmtId="0" fontId="76" fillId="68" borderId="0" applyNumberFormat="0" applyBorder="0" applyAlignment="0" applyProtection="0"/>
    <xf numFmtId="0" fontId="76" fillId="68" borderId="0" applyNumberFormat="0" applyBorder="0" applyAlignment="0" applyProtection="0"/>
    <xf numFmtId="0" fontId="76" fillId="68" borderId="0" applyNumberFormat="0" applyBorder="0" applyAlignment="0" applyProtection="0"/>
    <xf numFmtId="0" fontId="76" fillId="68" borderId="0" applyNumberFormat="0" applyBorder="0" applyAlignment="0" applyProtection="0"/>
    <xf numFmtId="0" fontId="76" fillId="68" borderId="0" applyNumberFormat="0" applyBorder="0" applyAlignment="0" applyProtection="0"/>
    <xf numFmtId="0" fontId="76" fillId="68" borderId="0" applyNumberFormat="0" applyBorder="0" applyAlignment="0" applyProtection="0"/>
    <xf numFmtId="0" fontId="76" fillId="68" borderId="0" applyNumberFormat="0" applyBorder="0" applyAlignment="0" applyProtection="0"/>
    <xf numFmtId="0" fontId="76" fillId="68" borderId="0" applyNumberFormat="0" applyBorder="0" applyAlignment="0" applyProtection="0"/>
    <xf numFmtId="0" fontId="76" fillId="68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79" fillId="0" borderId="0" applyFont="0" applyFill="0" applyBorder="0" applyAlignment="0" applyProtection="0">
      <alignment horizontal="right"/>
    </xf>
    <xf numFmtId="0" fontId="70" fillId="45" borderId="20" applyNumberFormat="0" applyAlignment="0" applyProtection="0"/>
    <xf numFmtId="0" fontId="70" fillId="45" borderId="20" applyNumberFormat="0" applyAlignment="0" applyProtection="0"/>
    <xf numFmtId="0" fontId="70" fillId="45" borderId="20" applyNumberFormat="0" applyAlignment="0" applyProtection="0"/>
    <xf numFmtId="0" fontId="70" fillId="45" borderId="20" applyNumberFormat="0" applyAlignment="0" applyProtection="0"/>
    <xf numFmtId="0" fontId="70" fillId="45" borderId="20" applyNumberFormat="0" applyAlignment="0" applyProtection="0"/>
    <xf numFmtId="0" fontId="70" fillId="45" borderId="20" applyNumberFormat="0" applyAlignment="0" applyProtection="0"/>
    <xf numFmtId="0" fontId="70" fillId="45" borderId="20" applyNumberFormat="0" applyAlignment="0" applyProtection="0"/>
    <xf numFmtId="0" fontId="70" fillId="45" borderId="20" applyNumberFormat="0" applyAlignment="0" applyProtection="0"/>
    <xf numFmtId="0" fontId="72" fillId="46" borderId="23" applyNumberFormat="0" applyAlignment="0" applyProtection="0"/>
    <xf numFmtId="0" fontId="72" fillId="46" borderId="23" applyNumberFormat="0" applyAlignment="0" applyProtection="0"/>
    <xf numFmtId="0" fontId="72" fillId="46" borderId="23" applyNumberFormat="0" applyAlignment="0" applyProtection="0"/>
    <xf numFmtId="0" fontId="72" fillId="46" borderId="23" applyNumberFormat="0" applyAlignment="0" applyProtection="0"/>
    <xf numFmtId="0" fontId="72" fillId="46" borderId="23" applyNumberFormat="0" applyAlignment="0" applyProtection="0"/>
    <xf numFmtId="0" fontId="72" fillId="46" borderId="23" applyNumberFormat="0" applyAlignment="0" applyProtection="0"/>
    <xf numFmtId="0" fontId="72" fillId="46" borderId="23" applyNumberFormat="0" applyAlignment="0" applyProtection="0"/>
    <xf numFmtId="0" fontId="72" fillId="46" borderId="23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65" fillId="41" borderId="0" applyNumberFormat="0" applyBorder="0" applyAlignment="0" applyProtection="0"/>
    <xf numFmtId="0" fontId="65" fillId="41" borderId="0" applyNumberFormat="0" applyBorder="0" applyAlignment="0" applyProtection="0"/>
    <xf numFmtId="0" fontId="65" fillId="41" borderId="0" applyNumberFormat="0" applyBorder="0" applyAlignment="0" applyProtection="0"/>
    <xf numFmtId="0" fontId="65" fillId="41" borderId="0" applyNumberFormat="0" applyBorder="0" applyAlignment="0" applyProtection="0"/>
    <xf numFmtId="0" fontId="65" fillId="41" borderId="0" applyNumberFormat="0" applyBorder="0" applyAlignment="0" applyProtection="0"/>
    <xf numFmtId="0" fontId="65" fillId="41" borderId="0" applyNumberFormat="0" applyBorder="0" applyAlignment="0" applyProtection="0"/>
    <xf numFmtId="0" fontId="65" fillId="41" borderId="0" applyNumberFormat="0" applyBorder="0" applyAlignment="0" applyProtection="0"/>
    <xf numFmtId="0" fontId="65" fillId="41" borderId="0" applyNumberFormat="0" applyBorder="0" applyAlignment="0" applyProtection="0"/>
    <xf numFmtId="180" fontId="80" fillId="0" borderId="0" applyNumberFormat="0" applyFill="0" applyBorder="0" applyProtection="0">
      <alignment horizontal="right"/>
    </xf>
    <xf numFmtId="14" fontId="15" fillId="82" borderId="9">
      <alignment horizontal="center" vertical="center" wrapText="1"/>
    </xf>
    <xf numFmtId="0" fontId="62" fillId="0" borderId="17" applyNumberFormat="0" applyFill="0" applyAlignment="0" applyProtection="0"/>
    <xf numFmtId="0" fontId="62" fillId="0" borderId="17" applyNumberFormat="0" applyFill="0" applyAlignment="0" applyProtection="0"/>
    <xf numFmtId="0" fontId="62" fillId="0" borderId="17" applyNumberFormat="0" applyFill="0" applyAlignment="0" applyProtection="0"/>
    <xf numFmtId="0" fontId="62" fillId="0" borderId="17" applyNumberFormat="0" applyFill="0" applyAlignment="0" applyProtection="0"/>
    <xf numFmtId="0" fontId="62" fillId="0" borderId="17" applyNumberFormat="0" applyFill="0" applyAlignment="0" applyProtection="0"/>
    <xf numFmtId="0" fontId="62" fillId="0" borderId="17" applyNumberFormat="0" applyFill="0" applyAlignment="0" applyProtection="0"/>
    <xf numFmtId="0" fontId="62" fillId="0" borderId="17" applyNumberFormat="0" applyFill="0" applyAlignment="0" applyProtection="0"/>
    <xf numFmtId="0" fontId="62" fillId="0" borderId="17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8" fillId="44" borderId="20" applyNumberFormat="0" applyAlignment="0" applyProtection="0"/>
    <xf numFmtId="0" fontId="68" fillId="44" borderId="20" applyNumberFormat="0" applyAlignment="0" applyProtection="0"/>
    <xf numFmtId="0" fontId="68" fillId="44" borderId="20" applyNumberFormat="0" applyAlignment="0" applyProtection="0"/>
    <xf numFmtId="0" fontId="68" fillId="44" borderId="20" applyNumberFormat="0" applyAlignment="0" applyProtection="0"/>
    <xf numFmtId="0" fontId="68" fillId="44" borderId="20" applyNumberFormat="0" applyAlignment="0" applyProtection="0"/>
    <xf numFmtId="0" fontId="68" fillId="44" borderId="20" applyNumberFormat="0" applyAlignment="0" applyProtection="0"/>
    <xf numFmtId="0" fontId="68" fillId="44" borderId="20" applyNumberFormat="0" applyAlignment="0" applyProtection="0"/>
    <xf numFmtId="0" fontId="68" fillId="44" borderId="20" applyNumberFormat="0" applyAlignment="0" applyProtection="0"/>
    <xf numFmtId="0" fontId="68" fillId="44" borderId="20" applyNumberFormat="0" applyAlignment="0" applyProtection="0"/>
    <xf numFmtId="0" fontId="68" fillId="44" borderId="20" applyNumberFormat="0" applyAlignment="0" applyProtection="0"/>
    <xf numFmtId="0" fontId="68" fillId="44" borderId="20" applyNumberFormat="0" applyAlignment="0" applyProtection="0"/>
    <xf numFmtId="0" fontId="68" fillId="44" borderId="20" applyNumberFormat="0" applyAlignment="0" applyProtection="0"/>
    <xf numFmtId="0" fontId="68" fillId="44" borderId="20" applyNumberFormat="0" applyAlignment="0" applyProtection="0"/>
    <xf numFmtId="0" fontId="68" fillId="44" borderId="20" applyNumberFormat="0" applyAlignment="0" applyProtection="0"/>
    <xf numFmtId="0" fontId="68" fillId="44" borderId="20" applyNumberFormat="0" applyAlignment="0" applyProtection="0"/>
    <xf numFmtId="0" fontId="68" fillId="44" borderId="20" applyNumberFormat="0" applyAlignment="0" applyProtection="0"/>
    <xf numFmtId="0" fontId="68" fillId="44" borderId="20" applyNumberFormat="0" applyAlignment="0" applyProtection="0"/>
    <xf numFmtId="0" fontId="68" fillId="44" borderId="20" applyNumberFormat="0" applyAlignment="0" applyProtection="0"/>
    <xf numFmtId="0" fontId="68" fillId="44" borderId="20" applyNumberFormat="0" applyAlignment="0" applyProtection="0"/>
    <xf numFmtId="0" fontId="68" fillId="44" borderId="20" applyNumberFormat="0" applyAlignment="0" applyProtection="0"/>
    <xf numFmtId="0" fontId="68" fillId="44" borderId="20" applyNumberFormat="0" applyAlignment="0" applyProtection="0"/>
    <xf numFmtId="0" fontId="68" fillId="44" borderId="20" applyNumberFormat="0" applyAlignment="0" applyProtection="0"/>
    <xf numFmtId="0" fontId="68" fillId="44" borderId="20" applyNumberFormat="0" applyAlignment="0" applyProtection="0"/>
    <xf numFmtId="0" fontId="68" fillId="44" borderId="20" applyNumberFormat="0" applyAlignment="0" applyProtection="0"/>
    <xf numFmtId="0" fontId="68" fillId="44" borderId="20" applyNumberFormat="0" applyAlignment="0" applyProtection="0"/>
    <xf numFmtId="0" fontId="68" fillId="44" borderId="20" applyNumberFormat="0" applyAlignment="0" applyProtection="0"/>
    <xf numFmtId="0" fontId="68" fillId="44" borderId="20" applyNumberFormat="0" applyAlignment="0" applyProtection="0"/>
    <xf numFmtId="0" fontId="68" fillId="44" borderId="20" applyNumberFormat="0" applyAlignment="0" applyProtection="0"/>
    <xf numFmtId="0" fontId="68" fillId="44" borderId="20" applyNumberFormat="0" applyAlignment="0" applyProtection="0"/>
    <xf numFmtId="0" fontId="68" fillId="44" borderId="20" applyNumberFormat="0" applyAlignment="0" applyProtection="0"/>
    <xf numFmtId="0" fontId="68" fillId="44" borderId="20" applyNumberFormat="0" applyAlignment="0" applyProtection="0"/>
    <xf numFmtId="0" fontId="68" fillId="44" borderId="20" applyNumberFormat="0" applyAlignment="0" applyProtection="0"/>
    <xf numFmtId="0" fontId="68" fillId="44" borderId="20" applyNumberFormat="0" applyAlignment="0" applyProtection="0"/>
    <xf numFmtId="0" fontId="68" fillId="44" borderId="20" applyNumberFormat="0" applyAlignment="0" applyProtection="0"/>
    <xf numFmtId="0" fontId="68" fillId="44" borderId="20" applyNumberFormat="0" applyAlignment="0" applyProtection="0"/>
    <xf numFmtId="0" fontId="68" fillId="44" borderId="20" applyNumberFormat="0" applyAlignment="0" applyProtection="0"/>
    <xf numFmtId="0" fontId="68" fillId="44" borderId="20" applyNumberFormat="0" applyAlignment="0" applyProtection="0"/>
    <xf numFmtId="0" fontId="68" fillId="44" borderId="20" applyNumberFormat="0" applyAlignment="0" applyProtection="0"/>
    <xf numFmtId="0" fontId="68" fillId="44" borderId="20" applyNumberFormat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67" fillId="43" borderId="0" applyNumberFormat="0" applyBorder="0" applyAlignment="0" applyProtection="0"/>
    <xf numFmtId="0" fontId="67" fillId="43" borderId="0" applyNumberFormat="0" applyBorder="0" applyAlignment="0" applyProtection="0"/>
    <xf numFmtId="0" fontId="67" fillId="43" borderId="0" applyNumberFormat="0" applyBorder="0" applyAlignment="0" applyProtection="0"/>
    <xf numFmtId="0" fontId="67" fillId="43" borderId="0" applyNumberFormat="0" applyBorder="0" applyAlignment="0" applyProtection="0"/>
    <xf numFmtId="0" fontId="67" fillId="43" borderId="0" applyNumberFormat="0" applyBorder="0" applyAlignment="0" applyProtection="0"/>
    <xf numFmtId="0" fontId="67" fillId="43" borderId="0" applyNumberFormat="0" applyBorder="0" applyAlignment="0" applyProtection="0"/>
    <xf numFmtId="0" fontId="67" fillId="43" borderId="0" applyNumberFormat="0" applyBorder="0" applyAlignment="0" applyProtection="0"/>
    <xf numFmtId="0" fontId="67" fillId="43" borderId="0" applyNumberFormat="0" applyBorder="0" applyAlignment="0" applyProtection="0"/>
    <xf numFmtId="181" fontId="81" fillId="0" borderId="0"/>
    <xf numFmtId="0" fontId="34" fillId="0" borderId="0"/>
    <xf numFmtId="0" fontId="34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34" fillId="0" borderId="0"/>
    <xf numFmtId="0" fontId="34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47" borderId="24" applyNumberFormat="0" applyFont="0" applyAlignment="0" applyProtection="0"/>
    <xf numFmtId="0" fontId="34" fillId="19" borderId="7" applyNumberFormat="0" applyFont="0" applyAlignment="0" applyProtection="0"/>
    <xf numFmtId="0" fontId="7" fillId="47" borderId="24" applyNumberFormat="0" applyFont="0" applyAlignment="0" applyProtection="0"/>
    <xf numFmtId="0" fontId="34" fillId="19" borderId="7" applyNumberFormat="0" applyFont="0" applyAlignment="0" applyProtection="0"/>
    <xf numFmtId="0" fontId="7" fillId="47" borderId="24" applyNumberFormat="0" applyFont="0" applyAlignment="0" applyProtection="0"/>
    <xf numFmtId="0" fontId="34" fillId="19" borderId="7" applyNumberFormat="0" applyFont="0" applyAlignment="0" applyProtection="0"/>
    <xf numFmtId="0" fontId="7" fillId="47" borderId="24" applyNumberFormat="0" applyFont="0" applyAlignment="0" applyProtection="0"/>
    <xf numFmtId="0" fontId="7" fillId="47" borderId="24" applyNumberFormat="0" applyFont="0" applyAlignment="0" applyProtection="0"/>
    <xf numFmtId="0" fontId="7" fillId="47" borderId="24" applyNumberFormat="0" applyFont="0" applyAlignment="0" applyProtection="0"/>
    <xf numFmtId="0" fontId="7" fillId="47" borderId="24" applyNumberFormat="0" applyFont="0" applyAlignment="0" applyProtection="0"/>
    <xf numFmtId="0" fontId="7" fillId="47" borderId="24" applyNumberFormat="0" applyFont="0" applyAlignment="0" applyProtection="0"/>
    <xf numFmtId="0" fontId="7" fillId="47" borderId="24" applyNumberFormat="0" applyFont="0" applyAlignment="0" applyProtection="0"/>
    <xf numFmtId="0" fontId="7" fillId="47" borderId="24" applyNumberFormat="0" applyFont="0" applyAlignment="0" applyProtection="0"/>
    <xf numFmtId="0" fontId="34" fillId="47" borderId="24" applyNumberFormat="0" applyFont="0" applyAlignment="0" applyProtection="0"/>
    <xf numFmtId="0" fontId="34" fillId="47" borderId="24" applyNumberFormat="0" applyFont="0" applyAlignment="0" applyProtection="0"/>
    <xf numFmtId="0" fontId="34" fillId="47" borderId="24" applyNumberFormat="0" applyFont="0" applyAlignment="0" applyProtection="0"/>
    <xf numFmtId="0" fontId="7" fillId="47" borderId="24" applyNumberFormat="0" applyFont="0" applyAlignment="0" applyProtection="0"/>
    <xf numFmtId="0" fontId="34" fillId="19" borderId="7" applyNumberFormat="0" applyFont="0" applyAlignment="0" applyProtection="0"/>
    <xf numFmtId="0" fontId="7" fillId="47" borderId="24" applyNumberFormat="0" applyFont="0" applyAlignment="0" applyProtection="0"/>
    <xf numFmtId="0" fontId="34" fillId="19" borderId="7" applyNumberFormat="0" applyFont="0" applyAlignment="0" applyProtection="0"/>
    <xf numFmtId="0" fontId="7" fillId="47" borderId="24" applyNumberFormat="0" applyFont="0" applyAlignment="0" applyProtection="0"/>
    <xf numFmtId="0" fontId="34" fillId="19" borderId="7" applyNumberFormat="0" applyFont="0" applyAlignment="0" applyProtection="0"/>
    <xf numFmtId="0" fontId="7" fillId="47" borderId="24" applyNumberFormat="0" applyFont="0" applyAlignment="0" applyProtection="0"/>
    <xf numFmtId="0" fontId="34" fillId="19" borderId="7" applyNumberFormat="0" applyFont="0" applyAlignment="0" applyProtection="0"/>
    <xf numFmtId="0" fontId="7" fillId="47" borderId="24" applyNumberFormat="0" applyFont="0" applyAlignment="0" applyProtection="0"/>
    <xf numFmtId="0" fontId="34" fillId="19" borderId="7" applyNumberFormat="0" applyFont="0" applyAlignment="0" applyProtection="0"/>
    <xf numFmtId="0" fontId="69" fillId="45" borderId="21" applyNumberFormat="0" applyAlignment="0" applyProtection="0"/>
    <xf numFmtId="0" fontId="69" fillId="45" borderId="21" applyNumberFormat="0" applyAlignment="0" applyProtection="0"/>
    <xf numFmtId="0" fontId="69" fillId="45" borderId="21" applyNumberFormat="0" applyAlignment="0" applyProtection="0"/>
    <xf numFmtId="0" fontId="69" fillId="45" borderId="21" applyNumberFormat="0" applyAlignment="0" applyProtection="0"/>
    <xf numFmtId="0" fontId="69" fillId="45" borderId="21" applyNumberFormat="0" applyAlignment="0" applyProtection="0"/>
    <xf numFmtId="0" fontId="69" fillId="45" borderId="21" applyNumberFormat="0" applyAlignment="0" applyProtection="0"/>
    <xf numFmtId="0" fontId="69" fillId="45" borderId="21" applyNumberFormat="0" applyAlignment="0" applyProtection="0"/>
    <xf numFmtId="0" fontId="69" fillId="45" borderId="21" applyNumberFormat="0" applyAlignment="0" applyProtection="0"/>
    <xf numFmtId="182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" fontId="48" fillId="83" borderId="26" applyNumberFormat="0" applyProtection="0">
      <alignment vertical="center"/>
    </xf>
    <xf numFmtId="4" fontId="82" fillId="18" borderId="26" applyNumberFormat="0" applyProtection="0">
      <alignment vertical="center"/>
    </xf>
    <xf numFmtId="4" fontId="48" fillId="18" borderId="26" applyNumberFormat="0" applyProtection="0">
      <alignment horizontal="left" vertical="center" indent="1"/>
    </xf>
    <xf numFmtId="0" fontId="48" fillId="18" borderId="26" applyNumberFormat="0" applyProtection="0">
      <alignment horizontal="left" vertical="top" indent="1"/>
    </xf>
    <xf numFmtId="4" fontId="36" fillId="73" borderId="26" applyNumberFormat="0" applyProtection="0">
      <alignment horizontal="right" vertical="center"/>
    </xf>
    <xf numFmtId="4" fontId="36" fillId="79" borderId="26" applyNumberFormat="0" applyProtection="0">
      <alignment horizontal="right" vertical="center"/>
    </xf>
    <xf numFmtId="4" fontId="36" fillId="84" borderId="26" applyNumberFormat="0" applyProtection="0">
      <alignment horizontal="right" vertical="center"/>
    </xf>
    <xf numFmtId="4" fontId="36" fillId="81" borderId="26" applyNumberFormat="0" applyProtection="0">
      <alignment horizontal="right" vertical="center"/>
    </xf>
    <xf numFmtId="4" fontId="36" fillId="85" borderId="26" applyNumberFormat="0" applyProtection="0">
      <alignment horizontal="right" vertical="center"/>
    </xf>
    <xf numFmtId="4" fontId="36" fillId="86" borderId="26" applyNumberFormat="0" applyProtection="0">
      <alignment horizontal="right" vertical="center"/>
    </xf>
    <xf numFmtId="4" fontId="36" fillId="87" borderId="26" applyNumberFormat="0" applyProtection="0">
      <alignment horizontal="right" vertical="center"/>
    </xf>
    <xf numFmtId="4" fontId="36" fillId="88" borderId="26" applyNumberFormat="0" applyProtection="0">
      <alignment horizontal="right" vertical="center"/>
    </xf>
    <xf numFmtId="4" fontId="36" fillId="80" borderId="26" applyNumberFormat="0" applyProtection="0">
      <alignment horizontal="right" vertical="center"/>
    </xf>
    <xf numFmtId="4" fontId="48" fillId="89" borderId="27" applyNumberFormat="0" applyProtection="0">
      <alignment horizontal="left" vertical="center" indent="1"/>
    </xf>
    <xf numFmtId="4" fontId="36" fillId="90" borderId="0" applyNumberFormat="0" applyProtection="0">
      <alignment horizontal="left" vertical="center" indent="1"/>
    </xf>
    <xf numFmtId="4" fontId="36" fillId="38" borderId="26" applyNumberFormat="0" applyProtection="0">
      <alignment vertical="center"/>
    </xf>
    <xf numFmtId="4" fontId="47" fillId="38" borderId="26" applyNumberFormat="0" applyProtection="0">
      <alignment vertical="center"/>
    </xf>
    <xf numFmtId="4" fontId="36" fillId="38" borderId="26" applyNumberFormat="0" applyProtection="0">
      <alignment horizontal="left" vertical="center" indent="1"/>
    </xf>
    <xf numFmtId="0" fontId="36" fillId="38" borderId="26" applyNumberFormat="0" applyProtection="0">
      <alignment horizontal="left" vertical="top" indent="1"/>
    </xf>
    <xf numFmtId="4" fontId="36" fillId="90" borderId="26" applyNumberFormat="0" applyProtection="0">
      <alignment horizontal="right" vertical="center"/>
    </xf>
    <xf numFmtId="4" fontId="47" fillId="90" borderId="26" applyNumberFormat="0" applyProtection="0">
      <alignment horizontal="right" vertical="center"/>
    </xf>
    <xf numFmtId="4" fontId="83" fillId="91" borderId="0" applyNumberFormat="0" applyProtection="0">
      <alignment horizontal="left" vertical="center" indent="1"/>
    </xf>
    <xf numFmtId="4" fontId="52" fillId="90" borderId="26" applyNumberFormat="0" applyProtection="0">
      <alignment horizontal="right" vertical="center"/>
    </xf>
    <xf numFmtId="0" fontId="84" fillId="0" borderId="0"/>
    <xf numFmtId="0" fontId="9" fillId="0" borderId="0" applyNumberFormat="0" applyBorder="0" applyAlignment="0"/>
    <xf numFmtId="0" fontId="85" fillId="0" borderId="0" applyFill="0" applyBorder="0" applyProtection="0">
      <alignment horizontal="left" vertical="top"/>
    </xf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75" fillId="0" borderId="25" applyNumberFormat="0" applyFill="0" applyAlignment="0" applyProtection="0"/>
    <xf numFmtId="0" fontId="75" fillId="0" borderId="25" applyNumberFormat="0" applyFill="0" applyAlignment="0" applyProtection="0"/>
    <xf numFmtId="0" fontId="75" fillId="0" borderId="25" applyNumberFormat="0" applyFill="0" applyAlignment="0" applyProtection="0"/>
    <xf numFmtId="0" fontId="75" fillId="0" borderId="25" applyNumberFormat="0" applyFill="0" applyAlignment="0" applyProtection="0"/>
    <xf numFmtId="0" fontId="75" fillId="0" borderId="25" applyNumberFormat="0" applyFill="0" applyAlignment="0" applyProtection="0"/>
    <xf numFmtId="0" fontId="75" fillId="0" borderId="25" applyNumberFormat="0" applyFill="0" applyAlignment="0" applyProtection="0"/>
    <xf numFmtId="0" fontId="75" fillId="0" borderId="25" applyNumberFormat="0" applyFill="0" applyAlignment="0" applyProtection="0"/>
    <xf numFmtId="0" fontId="75" fillId="0" borderId="25" applyNumberFormat="0" applyFill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86" fillId="0" borderId="0"/>
    <xf numFmtId="0" fontId="6" fillId="49" borderId="0" applyNumberFormat="0" applyBorder="0" applyAlignment="0" applyProtection="0"/>
    <xf numFmtId="0" fontId="6" fillId="53" borderId="0" applyNumberFormat="0" applyBorder="0" applyAlignment="0" applyProtection="0"/>
    <xf numFmtId="0" fontId="6" fillId="57" borderId="0" applyNumberFormat="0" applyBorder="0" applyAlignment="0" applyProtection="0"/>
    <xf numFmtId="0" fontId="6" fillId="61" borderId="0" applyNumberFormat="0" applyBorder="0" applyAlignment="0" applyProtection="0"/>
    <xf numFmtId="0" fontId="6" fillId="65" borderId="0" applyNumberFormat="0" applyBorder="0" applyAlignment="0" applyProtection="0"/>
    <xf numFmtId="0" fontId="6" fillId="69" borderId="0" applyNumberFormat="0" applyBorder="0" applyAlignment="0" applyProtection="0"/>
    <xf numFmtId="0" fontId="6" fillId="50" borderId="0" applyNumberFormat="0" applyBorder="0" applyAlignment="0" applyProtection="0"/>
    <xf numFmtId="0" fontId="6" fillId="54" borderId="0" applyNumberFormat="0" applyBorder="0" applyAlignment="0" applyProtection="0"/>
    <xf numFmtId="0" fontId="6" fillId="58" borderId="0" applyNumberFormat="0" applyBorder="0" applyAlignment="0" applyProtection="0"/>
    <xf numFmtId="0" fontId="6" fillId="62" borderId="0" applyNumberFormat="0" applyBorder="0" applyAlignment="0" applyProtection="0"/>
    <xf numFmtId="0" fontId="6" fillId="66" borderId="0" applyNumberFormat="0" applyBorder="0" applyAlignment="0" applyProtection="0"/>
    <xf numFmtId="0" fontId="6" fillId="70" borderId="0" applyNumberFormat="0" applyBorder="0" applyAlignment="0" applyProtection="0"/>
    <xf numFmtId="0" fontId="6" fillId="0" borderId="0"/>
    <xf numFmtId="0" fontId="6" fillId="47" borderId="24" applyNumberFormat="0" applyFont="0" applyAlignment="0" applyProtection="0"/>
    <xf numFmtId="4" fontId="82" fillId="83" borderId="26" applyNumberFormat="0" applyProtection="0">
      <alignment vertical="center"/>
    </xf>
    <xf numFmtId="4" fontId="48" fillId="83" borderId="26" applyNumberFormat="0" applyProtection="0">
      <alignment horizontal="left" vertical="center" indent="1"/>
    </xf>
    <xf numFmtId="0" fontId="48" fillId="83" borderId="26" applyNumberFormat="0" applyProtection="0">
      <alignment horizontal="left" vertical="top" indent="1"/>
    </xf>
    <xf numFmtId="4" fontId="48" fillId="92" borderId="0" applyNumberFormat="0" applyProtection="0">
      <alignment horizontal="left" vertical="center" indent="1"/>
    </xf>
    <xf numFmtId="4" fontId="49" fillId="93" borderId="0" applyNumberFormat="0" applyProtection="0">
      <alignment horizontal="left" vertical="center" indent="1"/>
    </xf>
    <xf numFmtId="4" fontId="36" fillId="92" borderId="0" applyNumberFormat="0" applyProtection="0">
      <alignment horizontal="left" vertical="center" indent="1"/>
    </xf>
    <xf numFmtId="4" fontId="36" fillId="19" borderId="26" applyNumberFormat="0" applyProtection="0">
      <alignment vertical="center"/>
    </xf>
    <xf numFmtId="4" fontId="47" fillId="19" borderId="26" applyNumberFormat="0" applyProtection="0">
      <alignment vertical="center"/>
    </xf>
    <xf numFmtId="4" fontId="36" fillId="19" borderId="26" applyNumberFormat="0" applyProtection="0">
      <alignment horizontal="left" vertical="center" indent="1"/>
    </xf>
    <xf numFmtId="0" fontId="36" fillId="19" borderId="26" applyNumberFormat="0" applyProtection="0">
      <alignment horizontal="left" vertical="top" indent="1"/>
    </xf>
    <xf numFmtId="0" fontId="6" fillId="0" borderId="0"/>
    <xf numFmtId="0" fontId="6" fillId="0" borderId="0"/>
    <xf numFmtId="0" fontId="61" fillId="0" borderId="0" applyNumberFormat="0" applyFill="0" applyBorder="0" applyAlignment="0" applyProtection="0"/>
    <xf numFmtId="0" fontId="87" fillId="0" borderId="17" applyNumberFormat="0" applyFill="0" applyAlignment="0" applyProtection="0"/>
    <xf numFmtId="0" fontId="88" fillId="0" borderId="18" applyNumberFormat="0" applyFill="0" applyAlignment="0" applyProtection="0"/>
    <xf numFmtId="0" fontId="89" fillId="0" borderId="19" applyNumberFormat="0" applyFill="0" applyAlignment="0" applyProtection="0"/>
    <xf numFmtId="0" fontId="89" fillId="0" borderId="0" applyNumberFormat="0" applyFill="0" applyBorder="0" applyAlignment="0" applyProtection="0"/>
    <xf numFmtId="0" fontId="90" fillId="41" borderId="0" applyNumberFormat="0" applyBorder="0" applyAlignment="0" applyProtection="0"/>
    <xf numFmtId="0" fontId="91" fillId="42" borderId="0" applyNumberFormat="0" applyBorder="0" applyAlignment="0" applyProtection="0"/>
    <xf numFmtId="0" fontId="92" fillId="43" borderId="0" applyNumberFormat="0" applyBorder="0" applyAlignment="0" applyProtection="0"/>
    <xf numFmtId="0" fontId="93" fillId="44" borderId="20" applyNumberFormat="0" applyAlignment="0" applyProtection="0"/>
    <xf numFmtId="0" fontId="94" fillId="45" borderId="21" applyNumberFormat="0" applyAlignment="0" applyProtection="0"/>
    <xf numFmtId="0" fontId="95" fillId="45" borderId="20" applyNumberFormat="0" applyAlignment="0" applyProtection="0"/>
    <xf numFmtId="0" fontId="96" fillId="0" borderId="22" applyNumberFormat="0" applyFill="0" applyAlignment="0" applyProtection="0"/>
    <xf numFmtId="0" fontId="97" fillId="46" borderId="23" applyNumberFormat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25" applyNumberFormat="0" applyFill="0" applyAlignment="0" applyProtection="0"/>
    <xf numFmtId="0" fontId="101" fillId="48" borderId="0" applyNumberFormat="0" applyBorder="0" applyAlignment="0" applyProtection="0"/>
    <xf numFmtId="0" fontId="5" fillId="49" borderId="0" applyNumberFormat="0" applyBorder="0" applyAlignment="0" applyProtection="0"/>
    <xf numFmtId="0" fontId="5" fillId="50" borderId="0" applyNumberFormat="0" applyBorder="0" applyAlignment="0" applyProtection="0"/>
    <xf numFmtId="0" fontId="101" fillId="51" borderId="0" applyNumberFormat="0" applyBorder="0" applyAlignment="0" applyProtection="0"/>
    <xf numFmtId="0" fontId="101" fillId="52" borderId="0" applyNumberFormat="0" applyBorder="0" applyAlignment="0" applyProtection="0"/>
    <xf numFmtId="0" fontId="5" fillId="53" borderId="0" applyNumberFormat="0" applyBorder="0" applyAlignment="0" applyProtection="0"/>
    <xf numFmtId="0" fontId="5" fillId="54" borderId="0" applyNumberFormat="0" applyBorder="0" applyAlignment="0" applyProtection="0"/>
    <xf numFmtId="0" fontId="101" fillId="55" borderId="0" applyNumberFormat="0" applyBorder="0" applyAlignment="0" applyProtection="0"/>
    <xf numFmtId="0" fontId="101" fillId="56" borderId="0" applyNumberFormat="0" applyBorder="0" applyAlignment="0" applyProtection="0"/>
    <xf numFmtId="0" fontId="5" fillId="57" borderId="0" applyNumberFormat="0" applyBorder="0" applyAlignment="0" applyProtection="0"/>
    <xf numFmtId="0" fontId="5" fillId="58" borderId="0" applyNumberFormat="0" applyBorder="0" applyAlignment="0" applyProtection="0"/>
    <xf numFmtId="0" fontId="101" fillId="59" borderId="0" applyNumberFormat="0" applyBorder="0" applyAlignment="0" applyProtection="0"/>
    <xf numFmtId="0" fontId="101" fillId="60" borderId="0" applyNumberFormat="0" applyBorder="0" applyAlignment="0" applyProtection="0"/>
    <xf numFmtId="0" fontId="5" fillId="61" borderId="0" applyNumberFormat="0" applyBorder="0" applyAlignment="0" applyProtection="0"/>
    <xf numFmtId="0" fontId="5" fillId="62" borderId="0" applyNumberFormat="0" applyBorder="0" applyAlignment="0" applyProtection="0"/>
    <xf numFmtId="0" fontId="101" fillId="63" borderId="0" applyNumberFormat="0" applyBorder="0" applyAlignment="0" applyProtection="0"/>
    <xf numFmtId="0" fontId="101" fillId="64" borderId="0" applyNumberFormat="0" applyBorder="0" applyAlignment="0" applyProtection="0"/>
    <xf numFmtId="0" fontId="5" fillId="65" borderId="0" applyNumberFormat="0" applyBorder="0" applyAlignment="0" applyProtection="0"/>
    <xf numFmtId="0" fontId="5" fillId="66" borderId="0" applyNumberFormat="0" applyBorder="0" applyAlignment="0" applyProtection="0"/>
    <xf numFmtId="0" fontId="101" fillId="67" borderId="0" applyNumberFormat="0" applyBorder="0" applyAlignment="0" applyProtection="0"/>
    <xf numFmtId="0" fontId="101" fillId="68" borderId="0" applyNumberFormat="0" applyBorder="0" applyAlignment="0" applyProtection="0"/>
    <xf numFmtId="0" fontId="5" fillId="69" borderId="0" applyNumberFormat="0" applyBorder="0" applyAlignment="0" applyProtection="0"/>
    <xf numFmtId="0" fontId="5" fillId="70" borderId="0" applyNumberFormat="0" applyBorder="0" applyAlignment="0" applyProtection="0"/>
    <xf numFmtId="0" fontId="101" fillId="7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47" borderId="24" applyNumberFormat="0" applyFont="0" applyAlignment="0" applyProtection="0"/>
    <xf numFmtId="0" fontId="4" fillId="0" borderId="0"/>
    <xf numFmtId="0" fontId="4" fillId="0" borderId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0" fontId="3" fillId="0" borderId="0"/>
    <xf numFmtId="41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07" fillId="94" borderId="28" applyNumberFormat="0" applyAlignment="0" applyProtection="0">
      <alignment horizontal="left" vertical="center" indent="1"/>
    </xf>
    <xf numFmtId="183" fontId="108" fillId="0" borderId="29" applyNumberFormat="0" applyProtection="0">
      <alignment horizontal="right" vertical="center"/>
    </xf>
    <xf numFmtId="183" fontId="107" fillId="0" borderId="30" applyNumberFormat="0" applyProtection="0">
      <alignment horizontal="right" vertical="center"/>
    </xf>
    <xf numFmtId="183" fontId="108" fillId="95" borderId="28" applyNumberFormat="0" applyAlignment="0" applyProtection="0">
      <alignment horizontal="left" vertical="center" indent="1"/>
    </xf>
    <xf numFmtId="0" fontId="109" fillId="96" borderId="30" applyNumberFormat="0" applyAlignment="0">
      <alignment horizontal="left" vertical="center" indent="1"/>
      <protection locked="0"/>
    </xf>
    <xf numFmtId="0" fontId="109" fillId="97" borderId="30" applyNumberFormat="0" applyAlignment="0" applyProtection="0">
      <alignment horizontal="left" vertical="center" indent="1"/>
    </xf>
    <xf numFmtId="183" fontId="108" fillId="98" borderId="29" applyNumberFormat="0" applyBorder="0">
      <alignment horizontal="right" vertical="center"/>
      <protection locked="0"/>
    </xf>
    <xf numFmtId="0" fontId="109" fillId="96" borderId="30" applyNumberFormat="0" applyAlignment="0">
      <alignment horizontal="left" vertical="center" indent="1"/>
      <protection locked="0"/>
    </xf>
    <xf numFmtId="183" fontId="107" fillId="97" borderId="30" applyNumberFormat="0" applyProtection="0">
      <alignment horizontal="right" vertical="center"/>
    </xf>
    <xf numFmtId="183" fontId="107" fillId="98" borderId="30" applyNumberFormat="0" applyBorder="0">
      <alignment horizontal="right" vertical="center"/>
      <protection locked="0"/>
    </xf>
    <xf numFmtId="183" fontId="110" fillId="99" borderId="31" applyNumberFormat="0" applyBorder="0" applyAlignment="0" applyProtection="0">
      <alignment horizontal="right" vertical="center" indent="1"/>
    </xf>
    <xf numFmtId="183" fontId="111" fillId="100" borderId="31" applyNumberFormat="0" applyBorder="0" applyAlignment="0" applyProtection="0">
      <alignment horizontal="right" vertical="center" indent="1"/>
    </xf>
    <xf numFmtId="183" fontId="111" fillId="101" borderId="31" applyNumberFormat="0" applyBorder="0" applyAlignment="0" applyProtection="0">
      <alignment horizontal="right" vertical="center" indent="1"/>
    </xf>
    <xf numFmtId="183" fontId="112" fillId="102" borderId="31" applyNumberFormat="0" applyBorder="0" applyAlignment="0" applyProtection="0">
      <alignment horizontal="right" vertical="center" indent="1"/>
    </xf>
    <xf numFmtId="183" fontId="112" fillId="103" borderId="31" applyNumberFormat="0" applyBorder="0" applyAlignment="0" applyProtection="0">
      <alignment horizontal="right" vertical="center" indent="1"/>
    </xf>
    <xf numFmtId="183" fontId="112" fillId="104" borderId="31" applyNumberFormat="0" applyBorder="0" applyAlignment="0" applyProtection="0">
      <alignment horizontal="right" vertical="center" indent="1"/>
    </xf>
    <xf numFmtId="183" fontId="113" fillId="105" borderId="31" applyNumberFormat="0" applyBorder="0" applyAlignment="0" applyProtection="0">
      <alignment horizontal="right" vertical="center" indent="1"/>
    </xf>
    <xf numFmtId="183" fontId="113" fillId="106" borderId="31" applyNumberFormat="0" applyBorder="0" applyAlignment="0" applyProtection="0">
      <alignment horizontal="right" vertical="center" indent="1"/>
    </xf>
    <xf numFmtId="183" fontId="113" fillId="107" borderId="31" applyNumberFormat="0" applyBorder="0" applyAlignment="0" applyProtection="0">
      <alignment horizontal="right" vertical="center" indent="1"/>
    </xf>
    <xf numFmtId="0" fontId="114" fillId="0" borderId="28" applyNumberFormat="0" applyFont="0" applyFill="0" applyAlignment="0" applyProtection="0"/>
    <xf numFmtId="183" fontId="115" fillId="95" borderId="0" applyNumberFormat="0" applyAlignment="0" applyProtection="0">
      <alignment horizontal="left" vertical="center" indent="1"/>
    </xf>
    <xf numFmtId="0" fontId="114" fillId="0" borderId="32" applyNumberFormat="0" applyFont="0" applyFill="0" applyAlignment="0" applyProtection="0"/>
    <xf numFmtId="183" fontId="108" fillId="0" borderId="29" applyNumberFormat="0" applyFill="0" applyBorder="0" applyAlignment="0" applyProtection="0">
      <alignment horizontal="right" vertical="center"/>
    </xf>
    <xf numFmtId="183" fontId="108" fillId="95" borderId="28" applyNumberFormat="0" applyAlignment="0" applyProtection="0">
      <alignment horizontal="left" vertical="center" indent="1"/>
    </xf>
    <xf numFmtId="0" fontId="107" fillId="94" borderId="30" applyNumberFormat="0" applyAlignment="0" applyProtection="0">
      <alignment horizontal="left" vertical="center" indent="1"/>
    </xf>
    <xf numFmtId="0" fontId="109" fillId="108" borderId="28" applyNumberFormat="0" applyAlignment="0" applyProtection="0">
      <alignment horizontal="left" vertical="center" indent="1"/>
    </xf>
    <xf numFmtId="0" fontId="109" fillId="109" borderId="28" applyNumberFormat="0" applyAlignment="0" applyProtection="0">
      <alignment horizontal="left" vertical="center" indent="1"/>
    </xf>
    <xf numFmtId="0" fontId="109" fillId="110" borderId="28" applyNumberFormat="0" applyAlignment="0" applyProtection="0">
      <alignment horizontal="left" vertical="center" indent="1"/>
    </xf>
    <xf numFmtId="0" fontId="109" fillId="98" borderId="28" applyNumberFormat="0" applyAlignment="0" applyProtection="0">
      <alignment horizontal="left" vertical="center" indent="1"/>
    </xf>
    <xf numFmtId="0" fontId="109" fillId="97" borderId="30" applyNumberFormat="0" applyAlignment="0" applyProtection="0">
      <alignment horizontal="left" vertical="center" indent="1"/>
    </xf>
    <xf numFmtId="0" fontId="116" fillId="0" borderId="33" applyNumberFormat="0" applyFill="0" applyBorder="0" applyAlignment="0" applyProtection="0"/>
    <xf numFmtId="0" fontId="117" fillId="0" borderId="33" applyNumberFormat="0" applyBorder="0" applyAlignment="0" applyProtection="0"/>
    <xf numFmtId="0" fontId="116" fillId="96" borderId="30" applyNumberFormat="0" applyAlignment="0">
      <alignment horizontal="left" vertical="center" indent="1"/>
      <protection locked="0"/>
    </xf>
    <xf numFmtId="0" fontId="116" fillId="96" borderId="30" applyNumberFormat="0" applyAlignment="0">
      <alignment horizontal="left" vertical="center" indent="1"/>
      <protection locked="0"/>
    </xf>
    <xf numFmtId="0" fontId="116" fillId="97" borderId="30" applyNumberFormat="0" applyAlignment="0" applyProtection="0">
      <alignment horizontal="left" vertical="center" indent="1"/>
    </xf>
    <xf numFmtId="183" fontId="118" fillId="97" borderId="30" applyNumberFormat="0" applyProtection="0">
      <alignment horizontal="right" vertical="center"/>
    </xf>
    <xf numFmtId="183" fontId="119" fillId="98" borderId="29" applyNumberFormat="0" applyBorder="0">
      <alignment horizontal="right" vertical="center"/>
      <protection locked="0"/>
    </xf>
    <xf numFmtId="183" fontId="118" fillId="98" borderId="30" applyNumberFormat="0" applyBorder="0">
      <alignment horizontal="right" vertical="center"/>
      <protection locked="0"/>
    </xf>
    <xf numFmtId="183" fontId="108" fillId="0" borderId="29" applyNumberFormat="0" applyFill="0" applyBorder="0" applyAlignment="0" applyProtection="0">
      <alignment horizontal="right" vertical="center"/>
    </xf>
    <xf numFmtId="43" fontId="3" fillId="0" borderId="0" applyFont="0" applyFill="0" applyBorder="0" applyAlignment="0" applyProtection="0"/>
    <xf numFmtId="0" fontId="3" fillId="0" borderId="0"/>
    <xf numFmtId="0" fontId="2" fillId="0" borderId="0"/>
    <xf numFmtId="0" fontId="121" fillId="0" borderId="0" applyNumberFormat="0" applyFill="0" applyBorder="0" applyAlignment="0" applyProtection="0"/>
    <xf numFmtId="0" fontId="122" fillId="0" borderId="17" applyNumberFormat="0" applyFill="0" applyAlignment="0" applyProtection="0"/>
    <xf numFmtId="0" fontId="123" fillId="0" borderId="18" applyNumberFormat="0" applyFill="0" applyAlignment="0" applyProtection="0"/>
    <xf numFmtId="0" fontId="124" fillId="0" borderId="19" applyNumberFormat="0" applyFill="0" applyAlignment="0" applyProtection="0"/>
    <xf numFmtId="0" fontId="124" fillId="0" borderId="0" applyNumberFormat="0" applyFill="0" applyBorder="0" applyAlignment="0" applyProtection="0"/>
    <xf numFmtId="0" fontId="125" fillId="41" borderId="0" applyNumberFormat="0" applyBorder="0" applyAlignment="0" applyProtection="0"/>
    <xf numFmtId="0" fontId="126" fillId="42" borderId="0" applyNumberFormat="0" applyBorder="0" applyAlignment="0" applyProtection="0"/>
    <xf numFmtId="0" fontId="127" fillId="43" borderId="0" applyNumberFormat="0" applyBorder="0" applyAlignment="0" applyProtection="0"/>
    <xf numFmtId="0" fontId="128" fillId="44" borderId="20" applyNumberFormat="0" applyAlignment="0" applyProtection="0"/>
    <xf numFmtId="0" fontId="129" fillId="45" borderId="21" applyNumberFormat="0" applyAlignment="0" applyProtection="0"/>
    <xf numFmtId="0" fontId="130" fillId="45" borderId="20" applyNumberFormat="0" applyAlignment="0" applyProtection="0"/>
    <xf numFmtId="0" fontId="131" fillId="0" borderId="22" applyNumberFormat="0" applyFill="0" applyAlignment="0" applyProtection="0"/>
    <xf numFmtId="0" fontId="132" fillId="46" borderId="23" applyNumberFormat="0" applyAlignment="0" applyProtection="0"/>
    <xf numFmtId="0" fontId="133" fillId="0" borderId="0" applyNumberFormat="0" applyFill="0" applyBorder="0" applyAlignment="0" applyProtection="0"/>
    <xf numFmtId="0" fontId="2" fillId="47" borderId="24" applyNumberFormat="0" applyFont="0" applyAlignment="0" applyProtection="0"/>
    <xf numFmtId="0" fontId="134" fillId="0" borderId="0" applyNumberFormat="0" applyFill="0" applyBorder="0" applyAlignment="0" applyProtection="0"/>
    <xf numFmtId="0" fontId="135" fillId="0" borderId="25" applyNumberFormat="0" applyFill="0" applyAlignment="0" applyProtection="0"/>
    <xf numFmtId="0" fontId="136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0" borderId="0" applyNumberFormat="0" applyBorder="0" applyAlignment="0" applyProtection="0"/>
    <xf numFmtId="0" fontId="136" fillId="51" borderId="0" applyNumberFormat="0" applyBorder="0" applyAlignment="0" applyProtection="0"/>
    <xf numFmtId="0" fontId="136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4" borderId="0" applyNumberFormat="0" applyBorder="0" applyAlignment="0" applyProtection="0"/>
    <xf numFmtId="0" fontId="136" fillId="55" borderId="0" applyNumberFormat="0" applyBorder="0" applyAlignment="0" applyProtection="0"/>
    <xf numFmtId="0" fontId="136" fillId="56" borderId="0" applyNumberFormat="0" applyBorder="0" applyAlignment="0" applyProtection="0"/>
    <xf numFmtId="0" fontId="2" fillId="57" borderId="0" applyNumberFormat="0" applyBorder="0" applyAlignment="0" applyProtection="0"/>
    <xf numFmtId="0" fontId="2" fillId="58" borderId="0" applyNumberFormat="0" applyBorder="0" applyAlignment="0" applyProtection="0"/>
    <xf numFmtId="0" fontId="136" fillId="59" borderId="0" applyNumberFormat="0" applyBorder="0" applyAlignment="0" applyProtection="0"/>
    <xf numFmtId="0" fontId="136" fillId="60" borderId="0" applyNumberFormat="0" applyBorder="0" applyAlignment="0" applyProtection="0"/>
    <xf numFmtId="0" fontId="2" fillId="61" borderId="0" applyNumberFormat="0" applyBorder="0" applyAlignment="0" applyProtection="0"/>
    <xf numFmtId="0" fontId="2" fillId="62" borderId="0" applyNumberFormat="0" applyBorder="0" applyAlignment="0" applyProtection="0"/>
    <xf numFmtId="0" fontId="136" fillId="63" borderId="0" applyNumberFormat="0" applyBorder="0" applyAlignment="0" applyProtection="0"/>
    <xf numFmtId="0" fontId="136" fillId="64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136" fillId="67" borderId="0" applyNumberFormat="0" applyBorder="0" applyAlignment="0" applyProtection="0"/>
    <xf numFmtId="0" fontId="136" fillId="68" borderId="0" applyNumberFormat="0" applyBorder="0" applyAlignment="0" applyProtection="0"/>
    <xf numFmtId="0" fontId="2" fillId="69" borderId="0" applyNumberFormat="0" applyBorder="0" applyAlignment="0" applyProtection="0"/>
    <xf numFmtId="0" fontId="2" fillId="70" borderId="0" applyNumberFormat="0" applyBorder="0" applyAlignment="0" applyProtection="0"/>
    <xf numFmtId="0" fontId="136" fillId="71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6">
    <xf numFmtId="0" fontId="0" fillId="0" borderId="0" xfId="0" applyNumberFormat="1" applyAlignment="1"/>
    <xf numFmtId="0" fontId="10" fillId="0" borderId="0" xfId="0" applyNumberFormat="1" applyFont="1" applyFill="1" applyAlignment="1"/>
    <xf numFmtId="0" fontId="11" fillId="0" borderId="0" xfId="0" applyNumberFormat="1" applyFont="1" applyFill="1" applyAlignment="1"/>
    <xf numFmtId="0" fontId="12" fillId="0" borderId="0" xfId="0" applyNumberFormat="1" applyFont="1" applyFill="1" applyAlignment="1">
      <alignment horizontal="right"/>
    </xf>
    <xf numFmtId="0" fontId="12" fillId="0" borderId="0" xfId="0" applyNumberFormat="1" applyFont="1" applyFill="1" applyAlignment="1"/>
    <xf numFmtId="0" fontId="12" fillId="0" borderId="16" xfId="0" quotePrefix="1" applyNumberFormat="1" applyFont="1" applyFill="1" applyBorder="1" applyAlignment="1">
      <alignment horizontal="right"/>
    </xf>
    <xf numFmtId="3" fontId="12" fillId="0" borderId="0" xfId="47" applyNumberFormat="1" applyFont="1" applyFill="1" applyAlignment="1">
      <alignment horizontal="centerContinuous"/>
    </xf>
    <xf numFmtId="0" fontId="12" fillId="0" borderId="0" xfId="0" applyNumberFormat="1" applyFont="1" applyFill="1" applyAlignment="1" applyProtection="1">
      <protection locked="0"/>
    </xf>
    <xf numFmtId="3" fontId="12" fillId="0" borderId="0" xfId="47" applyNumberFormat="1" applyFont="1" applyFill="1" applyAlignment="1"/>
    <xf numFmtId="0" fontId="12" fillId="0" borderId="0" xfId="0" applyNumberFormat="1" applyFont="1" applyFill="1" applyAlignment="1" applyProtection="1">
      <alignment horizontal="center"/>
      <protection locked="0"/>
    </xf>
    <xf numFmtId="3" fontId="12" fillId="0" borderId="0" xfId="0" applyNumberFormat="1" applyFont="1" applyFill="1" applyAlignment="1">
      <alignment horizontal="center"/>
    </xf>
    <xf numFmtId="0" fontId="12" fillId="0" borderId="11" xfId="0" applyNumberFormat="1" applyFont="1" applyFill="1" applyBorder="1" applyAlignment="1" applyProtection="1">
      <alignment horizontal="center"/>
      <protection locked="0"/>
    </xf>
    <xf numFmtId="0" fontId="12" fillId="0" borderId="11" xfId="0" applyNumberFormat="1" applyFont="1" applyFill="1" applyBorder="1" applyAlignment="1" applyProtection="1">
      <protection locked="0"/>
    </xf>
    <xf numFmtId="3" fontId="12" fillId="0" borderId="11" xfId="47" applyNumberFormat="1" applyFont="1" applyFill="1" applyBorder="1" applyAlignment="1">
      <alignment horizontal="center"/>
    </xf>
    <xf numFmtId="3" fontId="11" fillId="0" borderId="0" xfId="47" applyNumberFormat="1" applyFont="1" applyFill="1" applyAlignment="1"/>
    <xf numFmtId="0" fontId="11" fillId="0" borderId="0" xfId="0" applyNumberFormat="1" applyFont="1" applyFill="1" applyAlignment="1">
      <alignment horizontal="center"/>
    </xf>
    <xf numFmtId="164" fontId="11" fillId="0" borderId="0" xfId="0" applyNumberFormat="1" applyFont="1" applyFill="1" applyAlignment="1">
      <alignment horizontal="left"/>
    </xf>
    <xf numFmtId="0" fontId="11" fillId="0" borderId="0" xfId="0" applyNumberFormat="1" applyFont="1" applyFill="1" applyAlignment="1">
      <alignment horizontal="left"/>
    </xf>
    <xf numFmtId="0" fontId="11" fillId="0" borderId="0" xfId="0" quotePrefix="1" applyNumberFormat="1" applyFont="1" applyFill="1" applyAlignment="1">
      <alignment horizontal="left"/>
    </xf>
    <xf numFmtId="42" fontId="0" fillId="0" borderId="0" xfId="0" applyNumberFormat="1" applyAlignment="1"/>
    <xf numFmtId="0" fontId="59" fillId="0" borderId="0" xfId="0" applyNumberFormat="1" applyFont="1" applyFill="1" applyAlignment="1"/>
    <xf numFmtId="37" fontId="11" fillId="0" borderId="0" xfId="47" applyNumberFormat="1" applyFont="1" applyFill="1" applyAlignment="1"/>
    <xf numFmtId="44" fontId="0" fillId="0" borderId="0" xfId="0" applyNumberFormat="1" applyAlignment="1"/>
    <xf numFmtId="5" fontId="11" fillId="0" borderId="0" xfId="0" applyNumberFormat="1" applyFont="1" applyFill="1" applyAlignment="1" applyProtection="1">
      <protection locked="0"/>
    </xf>
    <xf numFmtId="0" fontId="59" fillId="0" borderId="0" xfId="0" applyNumberFormat="1" applyFont="1" applyFill="1" applyAlignment="1">
      <alignment horizontal="center"/>
    </xf>
    <xf numFmtId="42" fontId="11" fillId="0" borderId="0" xfId="0" applyNumberFormat="1" applyFont="1" applyFill="1" applyAlignment="1" applyProtection="1">
      <protection locked="0"/>
    </xf>
    <xf numFmtId="41" fontId="11" fillId="0" borderId="0" xfId="0" applyNumberFormat="1" applyFont="1" applyFill="1" applyAlignment="1" applyProtection="1">
      <protection locked="0"/>
    </xf>
    <xf numFmtId="41" fontId="11" fillId="0" borderId="11" xfId="47" applyNumberFormat="1" applyFont="1" applyFill="1" applyBorder="1" applyAlignment="1" applyProtection="1">
      <protection locked="0"/>
    </xf>
    <xf numFmtId="42" fontId="11" fillId="0" borderId="0" xfId="47" applyNumberFormat="1" applyFont="1" applyFill="1" applyAlignment="1" applyProtection="1">
      <protection locked="0"/>
    </xf>
    <xf numFmtId="41" fontId="11" fillId="0" borderId="0" xfId="47" applyNumberFormat="1" applyFont="1" applyFill="1" applyAlignment="1" applyProtection="1">
      <protection locked="0"/>
    </xf>
    <xf numFmtId="41" fontId="11" fillId="0" borderId="0" xfId="47" applyNumberFormat="1" applyFont="1" applyFill="1" applyAlignment="1"/>
    <xf numFmtId="41" fontId="11" fillId="0" borderId="0" xfId="47" applyNumberFormat="1" applyFont="1" applyFill="1" applyBorder="1" applyAlignment="1" applyProtection="1">
      <protection locked="0"/>
    </xf>
    <xf numFmtId="42" fontId="12" fillId="0" borderId="10" xfId="47" applyNumberFormat="1" applyFont="1" applyFill="1" applyBorder="1" applyAlignment="1"/>
    <xf numFmtId="41" fontId="105" fillId="0" borderId="0" xfId="0" applyNumberFormat="1" applyFont="1" applyAlignment="1"/>
    <xf numFmtId="0" fontId="106" fillId="0" borderId="0" xfId="0" applyNumberFormat="1" applyFont="1" applyAlignment="1"/>
    <xf numFmtId="42" fontId="11" fillId="0" borderId="2" xfId="47" applyNumberFormat="1" applyFont="1" applyFill="1" applyBorder="1" applyAlignment="1" applyProtection="1">
      <protection locked="0"/>
    </xf>
    <xf numFmtId="0" fontId="102" fillId="0" borderId="0" xfId="1461" applyFont="1"/>
    <xf numFmtId="0" fontId="103" fillId="0" borderId="0" xfId="1462" applyFont="1"/>
    <xf numFmtId="165" fontId="102" fillId="0" borderId="0" xfId="1463" applyNumberFormat="1" applyFont="1"/>
    <xf numFmtId="0" fontId="137" fillId="0" borderId="0" xfId="1461" applyFont="1" applyFill="1"/>
    <xf numFmtId="0" fontId="1" fillId="0" borderId="0" xfId="1461" applyFont="1"/>
    <xf numFmtId="0" fontId="138" fillId="0" borderId="0" xfId="1461" applyFont="1"/>
    <xf numFmtId="0" fontId="102" fillId="0" borderId="0" xfId="1462" applyFont="1"/>
    <xf numFmtId="0" fontId="120" fillId="0" borderId="0" xfId="1461" applyFont="1"/>
    <xf numFmtId="0" fontId="102" fillId="0" borderId="0" xfId="1462" applyFont="1" applyAlignment="1">
      <alignment horizontal="right"/>
    </xf>
    <xf numFmtId="41" fontId="102" fillId="112" borderId="0" xfId="1464" applyFont="1" applyFill="1"/>
    <xf numFmtId="165" fontId="104" fillId="0" borderId="0" xfId="1463" applyNumberFormat="1" applyFont="1" applyFill="1"/>
    <xf numFmtId="41" fontId="102" fillId="112" borderId="11" xfId="1464" applyFont="1" applyFill="1" applyBorder="1"/>
    <xf numFmtId="0" fontId="103" fillId="0" borderId="0" xfId="1462" applyFont="1" applyAlignment="1">
      <alignment horizontal="right"/>
    </xf>
    <xf numFmtId="41" fontId="103" fillId="112" borderId="0" xfId="1464" applyFont="1" applyFill="1"/>
    <xf numFmtId="165" fontId="137" fillId="0" borderId="0" xfId="1463" applyNumberFormat="1" applyFont="1" applyFill="1"/>
    <xf numFmtId="0" fontId="103" fillId="0" borderId="3" xfId="1462" applyFont="1" applyBorder="1" applyAlignment="1">
      <alignment horizontal="center" vertical="center" wrapText="1"/>
    </xf>
    <xf numFmtId="165" fontId="75" fillId="0" borderId="3" xfId="1463" applyNumberFormat="1" applyFont="1" applyFill="1" applyBorder="1" applyAlignment="1">
      <alignment horizontal="center" vertical="center" wrapText="1"/>
    </xf>
    <xf numFmtId="0" fontId="75" fillId="0" borderId="3" xfId="1462" applyFont="1" applyFill="1" applyBorder="1" applyAlignment="1">
      <alignment horizontal="center" vertical="center" wrapText="1"/>
    </xf>
    <xf numFmtId="0" fontId="102" fillId="0" borderId="3" xfId="1461" applyFont="1" applyFill="1" applyBorder="1" applyAlignment="1">
      <alignment horizontal="left"/>
    </xf>
    <xf numFmtId="0" fontId="102" fillId="0" borderId="3" xfId="1461" applyFont="1" applyFill="1" applyBorder="1" applyAlignment="1">
      <alignment horizontal="left" indent="1"/>
    </xf>
    <xf numFmtId="41" fontId="102" fillId="0" borderId="3" xfId="1464" applyFont="1" applyFill="1" applyBorder="1"/>
    <xf numFmtId="165" fontId="102" fillId="0" borderId="3" xfId="1463" applyNumberFormat="1" applyFont="1" applyFill="1" applyBorder="1"/>
    <xf numFmtId="0" fontId="1" fillId="0" borderId="0" xfId="1461" applyFont="1" applyFill="1"/>
    <xf numFmtId="0" fontId="138" fillId="0" borderId="0" xfId="1461" applyFont="1" applyFill="1"/>
    <xf numFmtId="0" fontId="1" fillId="0" borderId="3" xfId="1461" applyFont="1" applyFill="1" applyBorder="1" applyAlignment="1">
      <alignment horizontal="left" indent="1"/>
    </xf>
    <xf numFmtId="0" fontId="102" fillId="0" borderId="0" xfId="1461" applyFont="1" applyFill="1"/>
    <xf numFmtId="0" fontId="102" fillId="0" borderId="3" xfId="1461" applyFont="1" applyFill="1" applyBorder="1" applyAlignment="1">
      <alignment vertical="top"/>
    </xf>
    <xf numFmtId="0" fontId="139" fillId="0" borderId="3" xfId="1461" applyFont="1" applyFill="1" applyBorder="1" applyAlignment="1">
      <alignment horizontal="left" vertical="top" indent="1"/>
    </xf>
    <xf numFmtId="0" fontId="140" fillId="0" borderId="0" xfId="1461" applyFont="1" applyFill="1"/>
    <xf numFmtId="0" fontId="102" fillId="0" borderId="3" xfId="1461" applyFont="1" applyFill="1" applyBorder="1" applyAlignment="1">
      <alignment horizontal="left" vertical="top"/>
    </xf>
    <xf numFmtId="0" fontId="73" fillId="0" borderId="0" xfId="1461" applyFont="1" applyFill="1"/>
    <xf numFmtId="0" fontId="1" fillId="0" borderId="3" xfId="1461" applyFont="1" applyFill="1" applyBorder="1"/>
    <xf numFmtId="0" fontId="1" fillId="0" borderId="3" xfId="1461" applyFont="1" applyBorder="1"/>
    <xf numFmtId="0" fontId="1" fillId="0" borderId="3" xfId="1461" applyFont="1" applyFill="1" applyBorder="1" applyAlignment="1">
      <alignment horizontal="left"/>
    </xf>
    <xf numFmtId="0" fontId="120" fillId="0" borderId="0" xfId="1461" applyFont="1" applyFill="1"/>
    <xf numFmtId="0" fontId="102" fillId="0" borderId="3" xfId="1461" applyFont="1" applyFill="1" applyBorder="1" applyAlignment="1">
      <alignment horizontal="left" vertical="top" indent="1"/>
    </xf>
    <xf numFmtId="0" fontId="141" fillId="0" borderId="0" xfId="1461" applyFont="1" applyFill="1"/>
    <xf numFmtId="0" fontId="1" fillId="0" borderId="0" xfId="1461"/>
    <xf numFmtId="0" fontId="104" fillId="0" borderId="3" xfId="1462" applyFont="1" applyFill="1" applyBorder="1" applyAlignment="1">
      <alignment horizontal="left"/>
    </xf>
    <xf numFmtId="8" fontId="104" fillId="0" borderId="3" xfId="1462" applyNumberFormat="1" applyFont="1" applyFill="1" applyBorder="1" applyAlignment="1">
      <alignment horizontal="left" indent="1"/>
    </xf>
    <xf numFmtId="41" fontId="104" fillId="0" borderId="3" xfId="1464" applyFont="1" applyFill="1" applyBorder="1"/>
    <xf numFmtId="41" fontId="104" fillId="111" borderId="3" xfId="1464" applyFont="1" applyFill="1" applyBorder="1"/>
    <xf numFmtId="0" fontId="142" fillId="0" borderId="0" xfId="1461" applyFont="1" applyFill="1"/>
    <xf numFmtId="0" fontId="104" fillId="0" borderId="0" xfId="1461" applyFont="1" applyFill="1"/>
    <xf numFmtId="41" fontId="1" fillId="0" borderId="0" xfId="1461" applyNumberFormat="1" applyFont="1" applyFill="1"/>
    <xf numFmtId="0" fontId="1" fillId="0" borderId="0" xfId="1461" applyFill="1"/>
    <xf numFmtId="8" fontId="104" fillId="0" borderId="42" xfId="1462" applyNumberFormat="1" applyFont="1" applyFill="1" applyBorder="1" applyAlignment="1">
      <alignment horizontal="center"/>
    </xf>
    <xf numFmtId="165" fontId="1" fillId="0" borderId="10" xfId="1461" applyNumberFormat="1" applyFill="1" applyBorder="1"/>
    <xf numFmtId="165" fontId="102" fillId="0" borderId="0" xfId="1463" applyNumberFormat="1" applyFont="1" applyFill="1"/>
    <xf numFmtId="41" fontId="102" fillId="0" borderId="0" xfId="1464" applyFont="1" applyFill="1"/>
    <xf numFmtId="0" fontId="1" fillId="0" borderId="0" xfId="1462" applyBorder="1" applyAlignment="1">
      <alignment horizontal="right"/>
    </xf>
    <xf numFmtId="165" fontId="1" fillId="0" borderId="0" xfId="1461" applyNumberFormat="1" applyFill="1"/>
    <xf numFmtId="165" fontId="0" fillId="0" borderId="0" xfId="1463" applyNumberFormat="1" applyFont="1" applyFill="1"/>
    <xf numFmtId="41" fontId="0" fillId="0" borderId="11" xfId="1464" applyFont="1" applyBorder="1"/>
    <xf numFmtId="165" fontId="0" fillId="0" borderId="11" xfId="1463" applyNumberFormat="1" applyFont="1" applyBorder="1"/>
    <xf numFmtId="165" fontId="0" fillId="0" borderId="11" xfId="1463" applyNumberFormat="1" applyFont="1" applyFill="1" applyBorder="1"/>
    <xf numFmtId="41" fontId="0" fillId="0" borderId="0" xfId="1464" applyFont="1"/>
    <xf numFmtId="165" fontId="0" fillId="0" borderId="0" xfId="1463" applyNumberFormat="1" applyFont="1"/>
    <xf numFmtId="0" fontId="102" fillId="0" borderId="0" xfId="1461" applyFont="1" applyFill="1" applyBorder="1" applyAlignment="1">
      <alignment horizontal="right"/>
    </xf>
    <xf numFmtId="41" fontId="0" fillId="0" borderId="0" xfId="1464" applyFont="1" applyBorder="1"/>
    <xf numFmtId="0" fontId="137" fillId="0" borderId="0" xfId="1461" applyFont="1"/>
    <xf numFmtId="165" fontId="102" fillId="0" borderId="10" xfId="1463" applyNumberFormat="1" applyFont="1" applyFill="1" applyBorder="1"/>
    <xf numFmtId="165" fontId="102" fillId="0" borderId="10" xfId="1464" applyNumberFormat="1" applyFont="1" applyFill="1" applyBorder="1"/>
    <xf numFmtId="165" fontId="102" fillId="112" borderId="10" xfId="1464" applyNumberFormat="1" applyFont="1" applyFill="1" applyBorder="1"/>
    <xf numFmtId="0" fontId="102" fillId="0" borderId="0" xfId="1462" applyFont="1" applyBorder="1"/>
    <xf numFmtId="41" fontId="102" fillId="0" borderId="0" xfId="1464" applyFont="1" applyBorder="1"/>
    <xf numFmtId="165" fontId="102" fillId="0" borderId="0" xfId="1463" applyNumberFormat="1" applyFont="1" applyFill="1" applyBorder="1"/>
    <xf numFmtId="41" fontId="102" fillId="0" borderId="0" xfId="1464" applyFont="1" applyFill="1" applyBorder="1"/>
    <xf numFmtId="0" fontId="103" fillId="0" borderId="0" xfId="1462" applyFont="1" applyBorder="1" applyAlignment="1">
      <alignment horizontal="right"/>
    </xf>
    <xf numFmtId="41" fontId="102" fillId="0" borderId="0" xfId="1464" applyFont="1"/>
    <xf numFmtId="0" fontId="0" fillId="0" borderId="0" xfId="1462" applyFont="1" applyAlignment="1">
      <alignment horizontal="right"/>
    </xf>
    <xf numFmtId="9" fontId="102" fillId="0" borderId="11" xfId="1465" applyFont="1" applyFill="1" applyBorder="1"/>
    <xf numFmtId="165" fontId="102" fillId="0" borderId="0" xfId="1464" applyNumberFormat="1" applyFont="1" applyFill="1"/>
    <xf numFmtId="10" fontId="102" fillId="0" borderId="0" xfId="1465" applyNumberFormat="1" applyFont="1"/>
    <xf numFmtId="8" fontId="102" fillId="0" borderId="0" xfId="1462" applyNumberFormat="1" applyFont="1" applyAlignment="1">
      <alignment horizontal="right"/>
    </xf>
    <xf numFmtId="8" fontId="102" fillId="0" borderId="0" xfId="1462" applyNumberFormat="1" applyFont="1" applyFill="1" applyBorder="1" applyAlignment="1">
      <alignment horizontal="right"/>
    </xf>
    <xf numFmtId="165" fontId="102" fillId="0" borderId="0" xfId="1464" applyNumberFormat="1" applyFont="1"/>
    <xf numFmtId="0" fontId="102" fillId="0" borderId="0" xfId="1462" applyFont="1" applyBorder="1" applyAlignment="1">
      <alignment horizontal="right"/>
    </xf>
    <xf numFmtId="41" fontId="102" fillId="112" borderId="10" xfId="1464" applyFont="1" applyFill="1" applyBorder="1"/>
    <xf numFmtId="10" fontId="102" fillId="0" borderId="10" xfId="1465" applyNumberFormat="1" applyFont="1" applyBorder="1"/>
    <xf numFmtId="10" fontId="143" fillId="0" borderId="0" xfId="1465" applyNumberFormat="1" applyFont="1"/>
    <xf numFmtId="0" fontId="144" fillId="0" borderId="34" xfId="1461" applyFont="1" applyBorder="1" applyAlignment="1">
      <alignment horizontal="center"/>
    </xf>
    <xf numFmtId="0" fontId="1" fillId="0" borderId="35" xfId="1461" applyFont="1" applyBorder="1" applyAlignment="1">
      <alignment horizontal="center"/>
    </xf>
    <xf numFmtId="41" fontId="0" fillId="0" borderId="35" xfId="1464" applyFont="1" applyFill="1" applyBorder="1" applyAlignment="1">
      <alignment horizontal="center"/>
    </xf>
    <xf numFmtId="9" fontId="0" fillId="0" borderId="36" xfId="1465" applyFont="1" applyFill="1" applyBorder="1" applyAlignment="1">
      <alignment horizontal="center"/>
    </xf>
    <xf numFmtId="0" fontId="1" fillId="0" borderId="37" xfId="1461" applyFont="1" applyFill="1" applyBorder="1" applyAlignment="1">
      <alignment horizontal="right"/>
    </xf>
    <xf numFmtId="41" fontId="0" fillId="113" borderId="0" xfId="1464" applyFont="1" applyFill="1" applyBorder="1"/>
    <xf numFmtId="41" fontId="0" fillId="0" borderId="38" xfId="1464" applyFont="1" applyFill="1" applyBorder="1"/>
    <xf numFmtId="41" fontId="0" fillId="115" borderId="0" xfId="1464" applyFont="1" applyFill="1" applyBorder="1"/>
    <xf numFmtId="41" fontId="0" fillId="114" borderId="0" xfId="1464" applyFont="1" applyFill="1" applyBorder="1"/>
    <xf numFmtId="41" fontId="0" fillId="0" borderId="11" xfId="1464" applyFont="1" applyFill="1" applyBorder="1"/>
    <xf numFmtId="41" fontId="0" fillId="0" borderId="40" xfId="1464" applyFont="1" applyFill="1" applyBorder="1"/>
    <xf numFmtId="41" fontId="0" fillId="0" borderId="0" xfId="1464" applyFont="1" applyFill="1" applyBorder="1"/>
    <xf numFmtId="9" fontId="0" fillId="0" borderId="11" xfId="1465" applyFont="1" applyFill="1" applyBorder="1"/>
    <xf numFmtId="9" fontId="0" fillId="0" borderId="40" xfId="1465" applyFont="1" applyFill="1" applyBorder="1"/>
    <xf numFmtId="0" fontId="1" fillId="0" borderId="39" xfId="1461" applyFont="1" applyFill="1" applyBorder="1" applyAlignment="1">
      <alignment horizontal="right"/>
    </xf>
    <xf numFmtId="41" fontId="0" fillId="0" borderId="9" xfId="1464" applyFont="1" applyFill="1" applyBorder="1"/>
    <xf numFmtId="41" fontId="0" fillId="0" borderId="41" xfId="1464" applyFont="1" applyFill="1" applyBorder="1"/>
    <xf numFmtId="0" fontId="12" fillId="0" borderId="0" xfId="0" applyNumberFormat="1" applyFont="1" applyFill="1" applyAlignment="1" applyProtection="1">
      <alignment horizontal="center"/>
      <protection locked="0"/>
    </xf>
    <xf numFmtId="0" fontId="12" fillId="0" borderId="0" xfId="0" applyNumberFormat="1" applyFont="1" applyFill="1" applyAlignment="1">
      <alignment horizontal="center"/>
    </xf>
  </cellXfs>
  <cellStyles count="1466">
    <cellStyle name="_4.06E Pass Throughs" xfId="1"/>
    <cellStyle name="_4.06E Pass Throughs 2" xfId="234"/>
    <cellStyle name="_4.06E Pass Throughs 3" xfId="235"/>
    <cellStyle name="_4.13E Montana Energy Tax" xfId="2"/>
    <cellStyle name="_4.13E Montana Energy Tax 2" xfId="236"/>
    <cellStyle name="_4.13E Montana Energy Tax 3" xfId="237"/>
    <cellStyle name="_Book1" xfId="3"/>
    <cellStyle name="_Book1 (2)" xfId="4"/>
    <cellStyle name="_Book1 (2) 2" xfId="238"/>
    <cellStyle name="_Book1 (2) 3" xfId="239"/>
    <cellStyle name="_Book1 2" xfId="240"/>
    <cellStyle name="_Book1 3" xfId="241"/>
    <cellStyle name="_Book2" xfId="5"/>
    <cellStyle name="_Book2 2" xfId="242"/>
    <cellStyle name="_Book2 3" xfId="243"/>
    <cellStyle name="_Chelan Debt Forecast 12.19.05" xfId="6"/>
    <cellStyle name="_Chelan Debt Forecast 12.19.05 2" xfId="244"/>
    <cellStyle name="_Chelan Debt Forecast 12.19.05 3" xfId="245"/>
    <cellStyle name="_Costs not in AURORA 06GRC" xfId="7"/>
    <cellStyle name="_Costs not in AURORA 06GRC 2" xfId="246"/>
    <cellStyle name="_Costs not in AURORA 06GRC 3" xfId="247"/>
    <cellStyle name="_Costs not in AURORA 2006GRC 6.15.06" xfId="8"/>
    <cellStyle name="_Costs not in AURORA 2006GRC 6.15.06 2" xfId="248"/>
    <cellStyle name="_Costs not in AURORA 2006GRC 6.15.06 3" xfId="249"/>
    <cellStyle name="_Costs not in AURORA 2007 Rate Case" xfId="9"/>
    <cellStyle name="_Costs not in AURORA 2007 Rate Case 2" xfId="250"/>
    <cellStyle name="_Costs not in AURORA 2007 Rate Case 3" xfId="251"/>
    <cellStyle name="_Costs not in KWI3000 '06Budget" xfId="10"/>
    <cellStyle name="_Costs not in KWI3000 '06Budget 2" xfId="252"/>
    <cellStyle name="_Costs not in KWI3000 '06Budget 3" xfId="253"/>
    <cellStyle name="_DEM-WP (C) Power Cost 2006GRC Order" xfId="11"/>
    <cellStyle name="_DEM-WP (C) Power Cost 2006GRC Order 2" xfId="254"/>
    <cellStyle name="_DEM-WP (C) Power Cost 2006GRC Order 3" xfId="255"/>
    <cellStyle name="_DEM-WP Revised (HC) Wild Horse 2006GRC" xfId="12"/>
    <cellStyle name="_DEM-WP Revised (HC) Wild Horse 2006GRC 2" xfId="256"/>
    <cellStyle name="_DEM-WP Revised (HC) Wild Horse 2006GRC 3" xfId="257"/>
    <cellStyle name="_DEM-WP(C) Costs not in AURORA 2006GRC" xfId="13"/>
    <cellStyle name="_DEM-WP(C) Costs not in AURORA 2006GRC 2" xfId="258"/>
    <cellStyle name="_DEM-WP(C) Costs not in AURORA 2006GRC 3" xfId="259"/>
    <cellStyle name="_DEM-WP(C) Costs not in AURORA 2007GRC" xfId="14"/>
    <cellStyle name="_DEM-WP(C) Costs not in AURORA 2007GRC 2" xfId="260"/>
    <cellStyle name="_DEM-WP(C) Costs not in AURORA 2007GRC 3" xfId="261"/>
    <cellStyle name="_DEM-WP(C) Costs not in AURORA 2007PCORC-5.07Update" xfId="15"/>
    <cellStyle name="_DEM-WP(C) Costs not in AURORA 2007PCORC-5.07Update 2" xfId="262"/>
    <cellStyle name="_DEM-WP(C) Costs not in AURORA 2007PCORC-5.07Update 3" xfId="263"/>
    <cellStyle name="_DEM-WP(C) Sumas Proforma 11.5.07" xfId="16"/>
    <cellStyle name="_DEM-WP(C) Westside Hydro Data_051007" xfId="17"/>
    <cellStyle name="_DEM-WP(C) Westside Hydro Data_051007 2" xfId="264"/>
    <cellStyle name="_DEM-WP(C) Westside Hydro Data_051007 3" xfId="265"/>
    <cellStyle name="_Fuel Prices 4-14" xfId="18"/>
    <cellStyle name="_Fuel Prices 4-14 2" xfId="266"/>
    <cellStyle name="_Fuel Prices 4-14 3" xfId="267"/>
    <cellStyle name="_Power Cost Value Copy 11.30.05 gas 1.09.06 AURORA at 1.10.06" xfId="19"/>
    <cellStyle name="_Power Cost Value Copy 11.30.05 gas 1.09.06 AURORA at 1.10.06 2" xfId="268"/>
    <cellStyle name="_Power Cost Value Copy 11.30.05 gas 1.09.06 AURORA at 1.10.06 3" xfId="269"/>
    <cellStyle name="_Pro Forma Rev 07 GRC" xfId="491"/>
    <cellStyle name="_Recon to Darrin's 5.11.05 proforma" xfId="20"/>
    <cellStyle name="_Recon to Darrin's 5.11.05 proforma 2" xfId="270"/>
    <cellStyle name="_Recon to Darrin's 5.11.05 proforma 3" xfId="271"/>
    <cellStyle name="_Revenue" xfId="492"/>
    <cellStyle name="_Revenue_Data" xfId="493"/>
    <cellStyle name="_Revenue_Data_1" xfId="494"/>
    <cellStyle name="_Revenue_Data_Pro Forma Rev 09 GRC" xfId="495"/>
    <cellStyle name="_Revenue_Data_Pro Forma Rev 2010 GRC" xfId="496"/>
    <cellStyle name="_Revenue_Data_Pro Forma Rev 2010 GRC_Preliminary" xfId="497"/>
    <cellStyle name="_Revenue_Data_Revenue (Feb 09 - Jan 10)" xfId="498"/>
    <cellStyle name="_Revenue_Data_Revenue (Jan 09 - Dec 09)" xfId="499"/>
    <cellStyle name="_Revenue_Data_Revenue (Mar 09 - Feb 10)" xfId="500"/>
    <cellStyle name="_Revenue_Data_Volume Exhibit (Jan09 - Dec09)" xfId="501"/>
    <cellStyle name="_Revenue_Mins" xfId="502"/>
    <cellStyle name="_Revenue_Pro Forma Rev 07 GRC" xfId="503"/>
    <cellStyle name="_Revenue_Pro Forma Rev 08 GRC" xfId="504"/>
    <cellStyle name="_Revenue_Pro Forma Rev 09 GRC" xfId="505"/>
    <cellStyle name="_Revenue_Pro Forma Rev 2010 GRC" xfId="506"/>
    <cellStyle name="_Revenue_Pro Forma Rev 2010 GRC_Preliminary" xfId="507"/>
    <cellStyle name="_Revenue_Revenue (Feb 09 - Jan 10)" xfId="508"/>
    <cellStyle name="_Revenue_Revenue (Jan 09 - Dec 09)" xfId="509"/>
    <cellStyle name="_Revenue_Revenue (Mar 09 - Feb 10)" xfId="510"/>
    <cellStyle name="_Revenue_Sheet2" xfId="511"/>
    <cellStyle name="_Revenue_Therms Data" xfId="512"/>
    <cellStyle name="_Revenue_Therms Data Rerun" xfId="513"/>
    <cellStyle name="_Revenue_Volume Exhibit (Jan09 - Dec09)" xfId="514"/>
    <cellStyle name="_Tenaska Comparison" xfId="21"/>
    <cellStyle name="_Tenaska Comparison 2" xfId="272"/>
    <cellStyle name="_Tenaska Comparison 3" xfId="273"/>
    <cellStyle name="_Therms Data" xfId="515"/>
    <cellStyle name="_Therms Data_Pro Forma Rev 09 GRC" xfId="516"/>
    <cellStyle name="_Therms Data_Pro Forma Rev 2010 GRC" xfId="517"/>
    <cellStyle name="_Therms Data_Pro Forma Rev 2010 GRC_Preliminary" xfId="518"/>
    <cellStyle name="_Therms Data_Revenue (Feb 09 - Jan 10)" xfId="519"/>
    <cellStyle name="_Therms Data_Revenue (Jan 09 - Dec 09)" xfId="520"/>
    <cellStyle name="_Therms Data_Revenue (Mar 09 - Feb 10)" xfId="521"/>
    <cellStyle name="_Therms Data_Volume Exhibit (Jan09 - Dec09)" xfId="522"/>
    <cellStyle name="_Value Copy 11 30 05 gas 12 09 05 AURORA at 12 14 05" xfId="22"/>
    <cellStyle name="_Value Copy 11 30 05 gas 12 09 05 AURORA at 12 14 05 2" xfId="274"/>
    <cellStyle name="_Value Copy 11 30 05 gas 12 09 05 AURORA at 12 14 05 3" xfId="275"/>
    <cellStyle name="_VC 6.15.06 update on 06GRC power costs.xls Chart 1" xfId="23"/>
    <cellStyle name="_VC 6.15.06 update on 06GRC power costs.xls Chart 1 2" xfId="276"/>
    <cellStyle name="_VC 6.15.06 update on 06GRC power costs.xls Chart 1 3" xfId="277"/>
    <cellStyle name="_VC 6.15.06 update on 06GRC power costs.xls Chart 2" xfId="24"/>
    <cellStyle name="_VC 6.15.06 update on 06GRC power costs.xls Chart 2 2" xfId="278"/>
    <cellStyle name="_VC 6.15.06 update on 06GRC power costs.xls Chart 2 3" xfId="279"/>
    <cellStyle name="_VC 6.15.06 update on 06GRC power costs.xls Chart 3" xfId="25"/>
    <cellStyle name="_VC 6.15.06 update on 06GRC power costs.xls Chart 3 2" xfId="280"/>
    <cellStyle name="_VC 6.15.06 update on 06GRC power costs.xls Chart 3 3" xfId="281"/>
    <cellStyle name="0,0_x000d__x000a_NA_x000d__x000a_" xfId="26"/>
    <cellStyle name="0000" xfId="523"/>
    <cellStyle name="000000" xfId="524"/>
    <cellStyle name="20% - Accent1" xfId="1341" builtinId="30" customBuiltin="1"/>
    <cellStyle name="20% - Accent1 10" xfId="525"/>
    <cellStyle name="20% - Accent1 11" xfId="526"/>
    <cellStyle name="20% - Accent1 12" xfId="527"/>
    <cellStyle name="20% - Accent1 13" xfId="528"/>
    <cellStyle name="20% - Accent1 14" xfId="529"/>
    <cellStyle name="20% - Accent1 15" xfId="530"/>
    <cellStyle name="20% - Accent1 16" xfId="531"/>
    <cellStyle name="20% - Accent1 17" xfId="532"/>
    <cellStyle name="20% - Accent1 18" xfId="533"/>
    <cellStyle name="20% - Accent1 19" xfId="534"/>
    <cellStyle name="20% - Accent1 2" xfId="535"/>
    <cellStyle name="20% - Accent1 2 2" xfId="536"/>
    <cellStyle name="20% - Accent1 2 3" xfId="1298"/>
    <cellStyle name="20% - Accent1 20" xfId="1438"/>
    <cellStyle name="20% - Accent1 3" xfId="537"/>
    <cellStyle name="20% - Accent1 3 2" xfId="538"/>
    <cellStyle name="20% - Accent1 4" xfId="539"/>
    <cellStyle name="20% - Accent1 5" xfId="540"/>
    <cellStyle name="20% - Accent1 6" xfId="541"/>
    <cellStyle name="20% - Accent1 7" xfId="542"/>
    <cellStyle name="20% - Accent1 8" xfId="543"/>
    <cellStyle name="20% - Accent1 9" xfId="544"/>
    <cellStyle name="20% - Accent2" xfId="1345" builtinId="34" customBuiltin="1"/>
    <cellStyle name="20% - Accent2 10" xfId="545"/>
    <cellStyle name="20% - Accent2 11" xfId="546"/>
    <cellStyle name="20% - Accent2 12" xfId="547"/>
    <cellStyle name="20% - Accent2 13" xfId="548"/>
    <cellStyle name="20% - Accent2 14" xfId="549"/>
    <cellStyle name="20% - Accent2 15" xfId="550"/>
    <cellStyle name="20% - Accent2 16" xfId="551"/>
    <cellStyle name="20% - Accent2 17" xfId="552"/>
    <cellStyle name="20% - Accent2 18" xfId="553"/>
    <cellStyle name="20% - Accent2 19" xfId="554"/>
    <cellStyle name="20% - Accent2 2" xfId="555"/>
    <cellStyle name="20% - Accent2 2 2" xfId="556"/>
    <cellStyle name="20% - Accent2 2 3" xfId="1299"/>
    <cellStyle name="20% - Accent2 20" xfId="1442"/>
    <cellStyle name="20% - Accent2 3" xfId="557"/>
    <cellStyle name="20% - Accent2 3 2" xfId="558"/>
    <cellStyle name="20% - Accent2 4" xfId="559"/>
    <cellStyle name="20% - Accent2 5" xfId="560"/>
    <cellStyle name="20% - Accent2 6" xfId="561"/>
    <cellStyle name="20% - Accent2 7" xfId="562"/>
    <cellStyle name="20% - Accent2 8" xfId="563"/>
    <cellStyle name="20% - Accent2 9" xfId="564"/>
    <cellStyle name="20% - Accent3" xfId="1349" builtinId="38" customBuiltin="1"/>
    <cellStyle name="20% - Accent3 10" xfId="565"/>
    <cellStyle name="20% - Accent3 11" xfId="566"/>
    <cellStyle name="20% - Accent3 12" xfId="567"/>
    <cellStyle name="20% - Accent3 13" xfId="568"/>
    <cellStyle name="20% - Accent3 14" xfId="569"/>
    <cellStyle name="20% - Accent3 15" xfId="570"/>
    <cellStyle name="20% - Accent3 16" xfId="571"/>
    <cellStyle name="20% - Accent3 17" xfId="572"/>
    <cellStyle name="20% - Accent3 18" xfId="573"/>
    <cellStyle name="20% - Accent3 19" xfId="574"/>
    <cellStyle name="20% - Accent3 2" xfId="575"/>
    <cellStyle name="20% - Accent3 2 2" xfId="576"/>
    <cellStyle name="20% - Accent3 2 3" xfId="1300"/>
    <cellStyle name="20% - Accent3 20" xfId="1446"/>
    <cellStyle name="20% - Accent3 3" xfId="577"/>
    <cellStyle name="20% - Accent3 3 2" xfId="578"/>
    <cellStyle name="20% - Accent3 4" xfId="579"/>
    <cellStyle name="20% - Accent3 5" xfId="580"/>
    <cellStyle name="20% - Accent3 6" xfId="581"/>
    <cellStyle name="20% - Accent3 7" xfId="582"/>
    <cellStyle name="20% - Accent3 8" xfId="583"/>
    <cellStyle name="20% - Accent3 9" xfId="584"/>
    <cellStyle name="20% - Accent4" xfId="1353" builtinId="42" customBuiltin="1"/>
    <cellStyle name="20% - Accent4 10" xfId="585"/>
    <cellStyle name="20% - Accent4 11" xfId="586"/>
    <cellStyle name="20% - Accent4 12" xfId="587"/>
    <cellStyle name="20% - Accent4 13" xfId="588"/>
    <cellStyle name="20% - Accent4 14" xfId="589"/>
    <cellStyle name="20% - Accent4 15" xfId="590"/>
    <cellStyle name="20% - Accent4 16" xfId="591"/>
    <cellStyle name="20% - Accent4 17" xfId="592"/>
    <cellStyle name="20% - Accent4 18" xfId="593"/>
    <cellStyle name="20% - Accent4 19" xfId="594"/>
    <cellStyle name="20% - Accent4 2" xfId="595"/>
    <cellStyle name="20% - Accent4 2 2" xfId="596"/>
    <cellStyle name="20% - Accent4 2 3" xfId="1301"/>
    <cellStyle name="20% - Accent4 20" xfId="1450"/>
    <cellStyle name="20% - Accent4 3" xfId="597"/>
    <cellStyle name="20% - Accent4 3 2" xfId="598"/>
    <cellStyle name="20% - Accent4 4" xfId="599"/>
    <cellStyle name="20% - Accent4 5" xfId="600"/>
    <cellStyle name="20% - Accent4 6" xfId="601"/>
    <cellStyle name="20% - Accent4 7" xfId="602"/>
    <cellStyle name="20% - Accent4 8" xfId="603"/>
    <cellStyle name="20% - Accent4 9" xfId="604"/>
    <cellStyle name="20% - Accent5" xfId="1357" builtinId="46" customBuiltin="1"/>
    <cellStyle name="20% - Accent5 10" xfId="605"/>
    <cellStyle name="20% - Accent5 11" xfId="606"/>
    <cellStyle name="20% - Accent5 12" xfId="607"/>
    <cellStyle name="20% - Accent5 13" xfId="608"/>
    <cellStyle name="20% - Accent5 14" xfId="609"/>
    <cellStyle name="20% - Accent5 15" xfId="610"/>
    <cellStyle name="20% - Accent5 16" xfId="611"/>
    <cellStyle name="20% - Accent5 17" xfId="612"/>
    <cellStyle name="20% - Accent5 18" xfId="613"/>
    <cellStyle name="20% - Accent5 19" xfId="614"/>
    <cellStyle name="20% - Accent5 2" xfId="615"/>
    <cellStyle name="20% - Accent5 2 2" xfId="616"/>
    <cellStyle name="20% - Accent5 2 3" xfId="1302"/>
    <cellStyle name="20% - Accent5 20" xfId="1454"/>
    <cellStyle name="20% - Accent5 3" xfId="617"/>
    <cellStyle name="20% - Accent5 3 2" xfId="618"/>
    <cellStyle name="20% - Accent5 4" xfId="619"/>
    <cellStyle name="20% - Accent5 5" xfId="620"/>
    <cellStyle name="20% - Accent5 6" xfId="621"/>
    <cellStyle name="20% - Accent5 7" xfId="622"/>
    <cellStyle name="20% - Accent5 8" xfId="623"/>
    <cellStyle name="20% - Accent5 9" xfId="624"/>
    <cellStyle name="20% - Accent6" xfId="1361" builtinId="50" customBuiltin="1"/>
    <cellStyle name="20% - Accent6 10" xfId="625"/>
    <cellStyle name="20% - Accent6 11" xfId="626"/>
    <cellStyle name="20% - Accent6 12" xfId="627"/>
    <cellStyle name="20% - Accent6 13" xfId="628"/>
    <cellStyle name="20% - Accent6 14" xfId="629"/>
    <cellStyle name="20% - Accent6 15" xfId="630"/>
    <cellStyle name="20% - Accent6 16" xfId="631"/>
    <cellStyle name="20% - Accent6 17" xfId="632"/>
    <cellStyle name="20% - Accent6 18" xfId="633"/>
    <cellStyle name="20% - Accent6 19" xfId="634"/>
    <cellStyle name="20% - Accent6 2" xfId="635"/>
    <cellStyle name="20% - Accent6 2 2" xfId="636"/>
    <cellStyle name="20% - Accent6 2 3" xfId="1303"/>
    <cellStyle name="20% - Accent6 20" xfId="1458"/>
    <cellStyle name="20% - Accent6 3" xfId="637"/>
    <cellStyle name="20% - Accent6 3 2" xfId="638"/>
    <cellStyle name="20% - Accent6 4" xfId="639"/>
    <cellStyle name="20% - Accent6 5" xfId="640"/>
    <cellStyle name="20% - Accent6 6" xfId="641"/>
    <cellStyle name="20% - Accent6 7" xfId="642"/>
    <cellStyle name="20% - Accent6 8" xfId="643"/>
    <cellStyle name="20% - Accent6 9" xfId="644"/>
    <cellStyle name="40% - Accent1" xfId="1342" builtinId="31" customBuiltin="1"/>
    <cellStyle name="40% - Accent1 10" xfId="645"/>
    <cellStyle name="40% - Accent1 11" xfId="646"/>
    <cellStyle name="40% - Accent1 12" xfId="647"/>
    <cellStyle name="40% - Accent1 13" xfId="648"/>
    <cellStyle name="40% - Accent1 14" xfId="649"/>
    <cellStyle name="40% - Accent1 15" xfId="650"/>
    <cellStyle name="40% - Accent1 16" xfId="651"/>
    <cellStyle name="40% - Accent1 17" xfId="652"/>
    <cellStyle name="40% - Accent1 18" xfId="653"/>
    <cellStyle name="40% - Accent1 19" xfId="654"/>
    <cellStyle name="40% - Accent1 2" xfId="655"/>
    <cellStyle name="40% - Accent1 2 2" xfId="656"/>
    <cellStyle name="40% - Accent1 2 3" xfId="1304"/>
    <cellStyle name="40% - Accent1 20" xfId="1439"/>
    <cellStyle name="40% - Accent1 3" xfId="657"/>
    <cellStyle name="40% - Accent1 3 2" xfId="658"/>
    <cellStyle name="40% - Accent1 4" xfId="659"/>
    <cellStyle name="40% - Accent1 5" xfId="660"/>
    <cellStyle name="40% - Accent1 6" xfId="661"/>
    <cellStyle name="40% - Accent1 7" xfId="662"/>
    <cellStyle name="40% - Accent1 8" xfId="663"/>
    <cellStyle name="40% - Accent1 9" xfId="664"/>
    <cellStyle name="40% - Accent2" xfId="1346" builtinId="35" customBuiltin="1"/>
    <cellStyle name="40% - Accent2 10" xfId="665"/>
    <cellStyle name="40% - Accent2 11" xfId="666"/>
    <cellStyle name="40% - Accent2 12" xfId="667"/>
    <cellStyle name="40% - Accent2 13" xfId="668"/>
    <cellStyle name="40% - Accent2 14" xfId="669"/>
    <cellStyle name="40% - Accent2 15" xfId="670"/>
    <cellStyle name="40% - Accent2 16" xfId="671"/>
    <cellStyle name="40% - Accent2 17" xfId="672"/>
    <cellStyle name="40% - Accent2 18" xfId="673"/>
    <cellStyle name="40% - Accent2 19" xfId="674"/>
    <cellStyle name="40% - Accent2 2" xfId="675"/>
    <cellStyle name="40% - Accent2 2 2" xfId="676"/>
    <cellStyle name="40% - Accent2 2 3" xfId="1305"/>
    <cellStyle name="40% - Accent2 20" xfId="1443"/>
    <cellStyle name="40% - Accent2 3" xfId="677"/>
    <cellStyle name="40% - Accent2 3 2" xfId="678"/>
    <cellStyle name="40% - Accent2 4" xfId="679"/>
    <cellStyle name="40% - Accent2 5" xfId="680"/>
    <cellStyle name="40% - Accent2 6" xfId="681"/>
    <cellStyle name="40% - Accent2 7" xfId="682"/>
    <cellStyle name="40% - Accent2 8" xfId="683"/>
    <cellStyle name="40% - Accent2 9" xfId="684"/>
    <cellStyle name="40% - Accent3" xfId="1350" builtinId="39" customBuiltin="1"/>
    <cellStyle name="40% - Accent3 10" xfId="685"/>
    <cellStyle name="40% - Accent3 11" xfId="686"/>
    <cellStyle name="40% - Accent3 12" xfId="687"/>
    <cellStyle name="40% - Accent3 13" xfId="688"/>
    <cellStyle name="40% - Accent3 14" xfId="689"/>
    <cellStyle name="40% - Accent3 15" xfId="690"/>
    <cellStyle name="40% - Accent3 16" xfId="691"/>
    <cellStyle name="40% - Accent3 17" xfId="692"/>
    <cellStyle name="40% - Accent3 18" xfId="693"/>
    <cellStyle name="40% - Accent3 19" xfId="694"/>
    <cellStyle name="40% - Accent3 2" xfId="695"/>
    <cellStyle name="40% - Accent3 2 2" xfId="696"/>
    <cellStyle name="40% - Accent3 2 3" xfId="1306"/>
    <cellStyle name="40% - Accent3 20" xfId="1447"/>
    <cellStyle name="40% - Accent3 3" xfId="697"/>
    <cellStyle name="40% - Accent3 3 2" xfId="698"/>
    <cellStyle name="40% - Accent3 4" xfId="699"/>
    <cellStyle name="40% - Accent3 5" xfId="700"/>
    <cellStyle name="40% - Accent3 6" xfId="701"/>
    <cellStyle name="40% - Accent3 7" xfId="702"/>
    <cellStyle name="40% - Accent3 8" xfId="703"/>
    <cellStyle name="40% - Accent3 9" xfId="704"/>
    <cellStyle name="40% - Accent4" xfId="1354" builtinId="43" customBuiltin="1"/>
    <cellStyle name="40% - Accent4 10" xfId="705"/>
    <cellStyle name="40% - Accent4 11" xfId="706"/>
    <cellStyle name="40% - Accent4 12" xfId="707"/>
    <cellStyle name="40% - Accent4 13" xfId="708"/>
    <cellStyle name="40% - Accent4 14" xfId="709"/>
    <cellStyle name="40% - Accent4 15" xfId="710"/>
    <cellStyle name="40% - Accent4 16" xfId="711"/>
    <cellStyle name="40% - Accent4 17" xfId="712"/>
    <cellStyle name="40% - Accent4 18" xfId="713"/>
    <cellStyle name="40% - Accent4 19" xfId="714"/>
    <cellStyle name="40% - Accent4 2" xfId="715"/>
    <cellStyle name="40% - Accent4 2 2" xfId="716"/>
    <cellStyle name="40% - Accent4 2 3" xfId="1307"/>
    <cellStyle name="40% - Accent4 20" xfId="1451"/>
    <cellStyle name="40% - Accent4 3" xfId="717"/>
    <cellStyle name="40% - Accent4 3 2" xfId="718"/>
    <cellStyle name="40% - Accent4 4" xfId="719"/>
    <cellStyle name="40% - Accent4 5" xfId="720"/>
    <cellStyle name="40% - Accent4 6" xfId="721"/>
    <cellStyle name="40% - Accent4 7" xfId="722"/>
    <cellStyle name="40% - Accent4 8" xfId="723"/>
    <cellStyle name="40% - Accent4 9" xfId="724"/>
    <cellStyle name="40% - Accent5" xfId="1358" builtinId="47" customBuiltin="1"/>
    <cellStyle name="40% - Accent5 10" xfId="725"/>
    <cellStyle name="40% - Accent5 11" xfId="726"/>
    <cellStyle name="40% - Accent5 12" xfId="727"/>
    <cellStyle name="40% - Accent5 13" xfId="728"/>
    <cellStyle name="40% - Accent5 14" xfId="729"/>
    <cellStyle name="40% - Accent5 15" xfId="730"/>
    <cellStyle name="40% - Accent5 16" xfId="731"/>
    <cellStyle name="40% - Accent5 17" xfId="732"/>
    <cellStyle name="40% - Accent5 18" xfId="733"/>
    <cellStyle name="40% - Accent5 19" xfId="734"/>
    <cellStyle name="40% - Accent5 2" xfId="735"/>
    <cellStyle name="40% - Accent5 2 2" xfId="736"/>
    <cellStyle name="40% - Accent5 2 3" xfId="1308"/>
    <cellStyle name="40% - Accent5 20" xfId="1455"/>
    <cellStyle name="40% - Accent5 3" xfId="737"/>
    <cellStyle name="40% - Accent5 3 2" xfId="738"/>
    <cellStyle name="40% - Accent5 4" xfId="739"/>
    <cellStyle name="40% - Accent5 5" xfId="740"/>
    <cellStyle name="40% - Accent5 6" xfId="741"/>
    <cellStyle name="40% - Accent5 7" xfId="742"/>
    <cellStyle name="40% - Accent5 8" xfId="743"/>
    <cellStyle name="40% - Accent5 9" xfId="744"/>
    <cellStyle name="40% - Accent6" xfId="1362" builtinId="51" customBuiltin="1"/>
    <cellStyle name="40% - Accent6 10" xfId="745"/>
    <cellStyle name="40% - Accent6 11" xfId="746"/>
    <cellStyle name="40% - Accent6 12" xfId="747"/>
    <cellStyle name="40% - Accent6 13" xfId="748"/>
    <cellStyle name="40% - Accent6 14" xfId="749"/>
    <cellStyle name="40% - Accent6 15" xfId="750"/>
    <cellStyle name="40% - Accent6 16" xfId="751"/>
    <cellStyle name="40% - Accent6 17" xfId="752"/>
    <cellStyle name="40% - Accent6 18" xfId="753"/>
    <cellStyle name="40% - Accent6 19" xfId="754"/>
    <cellStyle name="40% - Accent6 2" xfId="755"/>
    <cellStyle name="40% - Accent6 2 2" xfId="756"/>
    <cellStyle name="40% - Accent6 2 3" xfId="1309"/>
    <cellStyle name="40% - Accent6 20" xfId="1459"/>
    <cellStyle name="40% - Accent6 3" xfId="757"/>
    <cellStyle name="40% - Accent6 3 2" xfId="758"/>
    <cellStyle name="40% - Accent6 4" xfId="759"/>
    <cellStyle name="40% - Accent6 5" xfId="760"/>
    <cellStyle name="40% - Accent6 6" xfId="761"/>
    <cellStyle name="40% - Accent6 7" xfId="762"/>
    <cellStyle name="40% - Accent6 8" xfId="763"/>
    <cellStyle name="40% - Accent6 9" xfId="764"/>
    <cellStyle name="60% - Accent1" xfId="1343" builtinId="32" customBuiltin="1"/>
    <cellStyle name="60% - Accent1 10" xfId="1440"/>
    <cellStyle name="60% - Accent1 2" xfId="765"/>
    <cellStyle name="60% - Accent1 3" xfId="766"/>
    <cellStyle name="60% - Accent1 4" xfId="767"/>
    <cellStyle name="60% - Accent1 5" xfId="768"/>
    <cellStyle name="60% - Accent1 6" xfId="769"/>
    <cellStyle name="60% - Accent1 7" xfId="770"/>
    <cellStyle name="60% - Accent1 8" xfId="771"/>
    <cellStyle name="60% - Accent1 9" xfId="772"/>
    <cellStyle name="60% - Accent2" xfId="1347" builtinId="36" customBuiltin="1"/>
    <cellStyle name="60% - Accent2 10" xfId="1444"/>
    <cellStyle name="60% - Accent2 2" xfId="773"/>
    <cellStyle name="60% - Accent2 3" xfId="774"/>
    <cellStyle name="60% - Accent2 4" xfId="775"/>
    <cellStyle name="60% - Accent2 5" xfId="776"/>
    <cellStyle name="60% - Accent2 6" xfId="777"/>
    <cellStyle name="60% - Accent2 7" xfId="778"/>
    <cellStyle name="60% - Accent2 8" xfId="779"/>
    <cellStyle name="60% - Accent2 9" xfId="780"/>
    <cellStyle name="60% - Accent3" xfId="1351" builtinId="40" customBuiltin="1"/>
    <cellStyle name="60% - Accent3 10" xfId="1448"/>
    <cellStyle name="60% - Accent3 2" xfId="781"/>
    <cellStyle name="60% - Accent3 3" xfId="782"/>
    <cellStyle name="60% - Accent3 4" xfId="783"/>
    <cellStyle name="60% - Accent3 5" xfId="784"/>
    <cellStyle name="60% - Accent3 6" xfId="785"/>
    <cellStyle name="60% - Accent3 7" xfId="786"/>
    <cellStyle name="60% - Accent3 8" xfId="787"/>
    <cellStyle name="60% - Accent3 9" xfId="788"/>
    <cellStyle name="60% - Accent4" xfId="1355" builtinId="44" customBuiltin="1"/>
    <cellStyle name="60% - Accent4 10" xfId="1452"/>
    <cellStyle name="60% - Accent4 2" xfId="789"/>
    <cellStyle name="60% - Accent4 3" xfId="790"/>
    <cellStyle name="60% - Accent4 4" xfId="791"/>
    <cellStyle name="60% - Accent4 5" xfId="792"/>
    <cellStyle name="60% - Accent4 6" xfId="793"/>
    <cellStyle name="60% - Accent4 7" xfId="794"/>
    <cellStyle name="60% - Accent4 8" xfId="795"/>
    <cellStyle name="60% - Accent4 9" xfId="796"/>
    <cellStyle name="60% - Accent5" xfId="1359" builtinId="48" customBuiltin="1"/>
    <cellStyle name="60% - Accent5 10" xfId="1456"/>
    <cellStyle name="60% - Accent5 2" xfId="797"/>
    <cellStyle name="60% - Accent5 3" xfId="798"/>
    <cellStyle name="60% - Accent5 4" xfId="799"/>
    <cellStyle name="60% - Accent5 5" xfId="800"/>
    <cellStyle name="60% - Accent5 6" xfId="801"/>
    <cellStyle name="60% - Accent5 7" xfId="802"/>
    <cellStyle name="60% - Accent5 8" xfId="803"/>
    <cellStyle name="60% - Accent5 9" xfId="804"/>
    <cellStyle name="60% - Accent6" xfId="1363" builtinId="52" customBuiltin="1"/>
    <cellStyle name="60% - Accent6 10" xfId="1460"/>
    <cellStyle name="60% - Accent6 2" xfId="805"/>
    <cellStyle name="60% - Accent6 3" xfId="806"/>
    <cellStyle name="60% - Accent6 4" xfId="807"/>
    <cellStyle name="60% - Accent6 5" xfId="808"/>
    <cellStyle name="60% - Accent6 6" xfId="809"/>
    <cellStyle name="60% - Accent6 7" xfId="810"/>
    <cellStyle name="60% - Accent6 8" xfId="811"/>
    <cellStyle name="60% - Accent6 9" xfId="812"/>
    <cellStyle name="Accent1" xfId="1340" builtinId="29" customBuiltin="1"/>
    <cellStyle name="Accent1 - 20%" xfId="27"/>
    <cellStyle name="Accent1 - 40%" xfId="28"/>
    <cellStyle name="Accent1 - 60%" xfId="29"/>
    <cellStyle name="Accent1 10" xfId="813"/>
    <cellStyle name="Accent1 11" xfId="814"/>
    <cellStyle name="Accent1 12" xfId="815"/>
    <cellStyle name="Accent1 13" xfId="816"/>
    <cellStyle name="Accent1 14" xfId="817"/>
    <cellStyle name="Accent1 15" xfId="818"/>
    <cellStyle name="Accent1 16" xfId="819"/>
    <cellStyle name="Accent1 17" xfId="820"/>
    <cellStyle name="Accent1 18" xfId="821"/>
    <cellStyle name="Accent1 19" xfId="822"/>
    <cellStyle name="Accent1 2" xfId="823"/>
    <cellStyle name="Accent1 20" xfId="824"/>
    <cellStyle name="Accent1 21" xfId="825"/>
    <cellStyle name="Accent1 22" xfId="826"/>
    <cellStyle name="Accent1 23" xfId="827"/>
    <cellStyle name="Accent1 24" xfId="828"/>
    <cellStyle name="Accent1 25" xfId="829"/>
    <cellStyle name="Accent1 26" xfId="830"/>
    <cellStyle name="Accent1 27" xfId="831"/>
    <cellStyle name="Accent1 28" xfId="832"/>
    <cellStyle name="Accent1 29" xfId="833"/>
    <cellStyle name="Accent1 3" xfId="834"/>
    <cellStyle name="Accent1 30" xfId="835"/>
    <cellStyle name="Accent1 31" xfId="836"/>
    <cellStyle name="Accent1 32" xfId="837"/>
    <cellStyle name="Accent1 33" xfId="838"/>
    <cellStyle name="Accent1 34" xfId="839"/>
    <cellStyle name="Accent1 35" xfId="840"/>
    <cellStyle name="Accent1 36" xfId="841"/>
    <cellStyle name="Accent1 37" xfId="842"/>
    <cellStyle name="Accent1 38" xfId="843"/>
    <cellStyle name="Accent1 39" xfId="844"/>
    <cellStyle name="Accent1 4" xfId="845"/>
    <cellStyle name="Accent1 40" xfId="846"/>
    <cellStyle name="Accent1 41" xfId="1437"/>
    <cellStyle name="Accent1 5" xfId="847"/>
    <cellStyle name="Accent1 6" xfId="848"/>
    <cellStyle name="Accent1 7" xfId="849"/>
    <cellStyle name="Accent1 8" xfId="850"/>
    <cellStyle name="Accent1 9" xfId="851"/>
    <cellStyle name="Accent2" xfId="1344" builtinId="33" customBuiltin="1"/>
    <cellStyle name="Accent2 - 20%" xfId="30"/>
    <cellStyle name="Accent2 - 40%" xfId="31"/>
    <cellStyle name="Accent2 - 60%" xfId="32"/>
    <cellStyle name="Accent2 10" xfId="852"/>
    <cellStyle name="Accent2 11" xfId="853"/>
    <cellStyle name="Accent2 12" xfId="854"/>
    <cellStyle name="Accent2 13" xfId="855"/>
    <cellStyle name="Accent2 14" xfId="856"/>
    <cellStyle name="Accent2 15" xfId="857"/>
    <cellStyle name="Accent2 16" xfId="858"/>
    <cellStyle name="Accent2 17" xfId="859"/>
    <cellStyle name="Accent2 18" xfId="860"/>
    <cellStyle name="Accent2 19" xfId="861"/>
    <cellStyle name="Accent2 2" xfId="862"/>
    <cellStyle name="Accent2 20" xfId="863"/>
    <cellStyle name="Accent2 21" xfId="864"/>
    <cellStyle name="Accent2 22" xfId="865"/>
    <cellStyle name="Accent2 23" xfId="866"/>
    <cellStyle name="Accent2 24" xfId="867"/>
    <cellStyle name="Accent2 25" xfId="868"/>
    <cellStyle name="Accent2 26" xfId="869"/>
    <cellStyle name="Accent2 27" xfId="870"/>
    <cellStyle name="Accent2 28" xfId="871"/>
    <cellStyle name="Accent2 29" xfId="872"/>
    <cellStyle name="Accent2 3" xfId="873"/>
    <cellStyle name="Accent2 30" xfId="874"/>
    <cellStyle name="Accent2 31" xfId="875"/>
    <cellStyle name="Accent2 32" xfId="876"/>
    <cellStyle name="Accent2 33" xfId="877"/>
    <cellStyle name="Accent2 34" xfId="878"/>
    <cellStyle name="Accent2 35" xfId="879"/>
    <cellStyle name="Accent2 36" xfId="880"/>
    <cellStyle name="Accent2 37" xfId="881"/>
    <cellStyle name="Accent2 38" xfId="882"/>
    <cellStyle name="Accent2 39" xfId="883"/>
    <cellStyle name="Accent2 4" xfId="884"/>
    <cellStyle name="Accent2 40" xfId="885"/>
    <cellStyle name="Accent2 41" xfId="1441"/>
    <cellStyle name="Accent2 5" xfId="886"/>
    <cellStyle name="Accent2 6" xfId="887"/>
    <cellStyle name="Accent2 7" xfId="888"/>
    <cellStyle name="Accent2 8" xfId="889"/>
    <cellStyle name="Accent2 9" xfId="890"/>
    <cellStyle name="Accent3" xfId="1348" builtinId="37" customBuiltin="1"/>
    <cellStyle name="Accent3 - 20%" xfId="33"/>
    <cellStyle name="Accent3 - 40%" xfId="34"/>
    <cellStyle name="Accent3 - 60%" xfId="35"/>
    <cellStyle name="Accent3 10" xfId="891"/>
    <cellStyle name="Accent3 11" xfId="892"/>
    <cellStyle name="Accent3 12" xfId="893"/>
    <cellStyle name="Accent3 13" xfId="894"/>
    <cellStyle name="Accent3 14" xfId="895"/>
    <cellStyle name="Accent3 15" xfId="896"/>
    <cellStyle name="Accent3 16" xfId="897"/>
    <cellStyle name="Accent3 17" xfId="898"/>
    <cellStyle name="Accent3 18" xfId="899"/>
    <cellStyle name="Accent3 19" xfId="900"/>
    <cellStyle name="Accent3 2" xfId="901"/>
    <cellStyle name="Accent3 20" xfId="902"/>
    <cellStyle name="Accent3 21" xfId="903"/>
    <cellStyle name="Accent3 22" xfId="904"/>
    <cellStyle name="Accent3 23" xfId="905"/>
    <cellStyle name="Accent3 24" xfId="906"/>
    <cellStyle name="Accent3 25" xfId="907"/>
    <cellStyle name="Accent3 26" xfId="908"/>
    <cellStyle name="Accent3 27" xfId="909"/>
    <cellStyle name="Accent3 28" xfId="910"/>
    <cellStyle name="Accent3 29" xfId="911"/>
    <cellStyle name="Accent3 3" xfId="912"/>
    <cellStyle name="Accent3 30" xfId="913"/>
    <cellStyle name="Accent3 31" xfId="914"/>
    <cellStyle name="Accent3 32" xfId="915"/>
    <cellStyle name="Accent3 33" xfId="916"/>
    <cellStyle name="Accent3 34" xfId="917"/>
    <cellStyle name="Accent3 35" xfId="918"/>
    <cellStyle name="Accent3 36" xfId="919"/>
    <cellStyle name="Accent3 37" xfId="920"/>
    <cellStyle name="Accent3 38" xfId="921"/>
    <cellStyle name="Accent3 39" xfId="922"/>
    <cellStyle name="Accent3 4" xfId="923"/>
    <cellStyle name="Accent3 40" xfId="924"/>
    <cellStyle name="Accent3 41" xfId="1445"/>
    <cellStyle name="Accent3 5" xfId="925"/>
    <cellStyle name="Accent3 6" xfId="926"/>
    <cellStyle name="Accent3 7" xfId="927"/>
    <cellStyle name="Accent3 8" xfId="928"/>
    <cellStyle name="Accent3 9" xfId="929"/>
    <cellStyle name="Accent4" xfId="1352" builtinId="41" customBuiltin="1"/>
    <cellStyle name="Accent4 - 20%" xfId="36"/>
    <cellStyle name="Accent4 - 40%" xfId="37"/>
    <cellStyle name="Accent4 - 60%" xfId="38"/>
    <cellStyle name="Accent4 10" xfId="930"/>
    <cellStyle name="Accent4 11" xfId="931"/>
    <cellStyle name="Accent4 12" xfId="932"/>
    <cellStyle name="Accent4 13" xfId="933"/>
    <cellStyle name="Accent4 14" xfId="934"/>
    <cellStyle name="Accent4 15" xfId="935"/>
    <cellStyle name="Accent4 16" xfId="936"/>
    <cellStyle name="Accent4 17" xfId="937"/>
    <cellStyle name="Accent4 18" xfId="938"/>
    <cellStyle name="Accent4 19" xfId="939"/>
    <cellStyle name="Accent4 2" xfId="940"/>
    <cellStyle name="Accent4 20" xfId="941"/>
    <cellStyle name="Accent4 21" xfId="942"/>
    <cellStyle name="Accent4 22" xfId="943"/>
    <cellStyle name="Accent4 23" xfId="944"/>
    <cellStyle name="Accent4 24" xfId="945"/>
    <cellStyle name="Accent4 25" xfId="946"/>
    <cellStyle name="Accent4 26" xfId="947"/>
    <cellStyle name="Accent4 27" xfId="948"/>
    <cellStyle name="Accent4 28" xfId="949"/>
    <cellStyle name="Accent4 29" xfId="950"/>
    <cellStyle name="Accent4 3" xfId="951"/>
    <cellStyle name="Accent4 30" xfId="952"/>
    <cellStyle name="Accent4 31" xfId="953"/>
    <cellStyle name="Accent4 32" xfId="954"/>
    <cellStyle name="Accent4 33" xfId="955"/>
    <cellStyle name="Accent4 34" xfId="956"/>
    <cellStyle name="Accent4 35" xfId="957"/>
    <cellStyle name="Accent4 36" xfId="958"/>
    <cellStyle name="Accent4 37" xfId="959"/>
    <cellStyle name="Accent4 38" xfId="960"/>
    <cellStyle name="Accent4 39" xfId="961"/>
    <cellStyle name="Accent4 4" xfId="962"/>
    <cellStyle name="Accent4 40" xfId="963"/>
    <cellStyle name="Accent4 41" xfId="1449"/>
    <cellStyle name="Accent4 5" xfId="964"/>
    <cellStyle name="Accent4 6" xfId="965"/>
    <cellStyle name="Accent4 7" xfId="966"/>
    <cellStyle name="Accent4 8" xfId="967"/>
    <cellStyle name="Accent4 9" xfId="968"/>
    <cellStyle name="Accent5" xfId="1356" builtinId="45" customBuiltin="1"/>
    <cellStyle name="Accent5 - 20%" xfId="39"/>
    <cellStyle name="Accent5 - 40%" xfId="40"/>
    <cellStyle name="Accent5 - 60%" xfId="41"/>
    <cellStyle name="Accent5 10" xfId="969"/>
    <cellStyle name="Accent5 11" xfId="970"/>
    <cellStyle name="Accent5 12" xfId="971"/>
    <cellStyle name="Accent5 13" xfId="972"/>
    <cellStyle name="Accent5 14" xfId="973"/>
    <cellStyle name="Accent5 15" xfId="974"/>
    <cellStyle name="Accent5 16" xfId="975"/>
    <cellStyle name="Accent5 17" xfId="976"/>
    <cellStyle name="Accent5 18" xfId="977"/>
    <cellStyle name="Accent5 19" xfId="978"/>
    <cellStyle name="Accent5 2" xfId="979"/>
    <cellStyle name="Accent5 20" xfId="980"/>
    <cellStyle name="Accent5 21" xfId="981"/>
    <cellStyle name="Accent5 22" xfId="982"/>
    <cellStyle name="Accent5 23" xfId="983"/>
    <cellStyle name="Accent5 24" xfId="984"/>
    <cellStyle name="Accent5 25" xfId="985"/>
    <cellStyle name="Accent5 26" xfId="986"/>
    <cellStyle name="Accent5 27" xfId="987"/>
    <cellStyle name="Accent5 28" xfId="988"/>
    <cellStyle name="Accent5 29" xfId="989"/>
    <cellStyle name="Accent5 3" xfId="990"/>
    <cellStyle name="Accent5 30" xfId="991"/>
    <cellStyle name="Accent5 31" xfId="992"/>
    <cellStyle name="Accent5 32" xfId="993"/>
    <cellStyle name="Accent5 33" xfId="994"/>
    <cellStyle name="Accent5 34" xfId="995"/>
    <cellStyle name="Accent5 35" xfId="996"/>
    <cellStyle name="Accent5 36" xfId="997"/>
    <cellStyle name="Accent5 37" xfId="998"/>
    <cellStyle name="Accent5 38" xfId="999"/>
    <cellStyle name="Accent5 39" xfId="1000"/>
    <cellStyle name="Accent5 4" xfId="1001"/>
    <cellStyle name="Accent5 40" xfId="1002"/>
    <cellStyle name="Accent5 41" xfId="1453"/>
    <cellStyle name="Accent5 5" xfId="1003"/>
    <cellStyle name="Accent5 6" xfId="1004"/>
    <cellStyle name="Accent5 7" xfId="1005"/>
    <cellStyle name="Accent5 8" xfId="1006"/>
    <cellStyle name="Accent5 9" xfId="1007"/>
    <cellStyle name="Accent6" xfId="1360" builtinId="49" customBuiltin="1"/>
    <cellStyle name="Accent6 - 20%" xfId="42"/>
    <cellStyle name="Accent6 - 40%" xfId="43"/>
    <cellStyle name="Accent6 - 60%" xfId="44"/>
    <cellStyle name="Accent6 10" xfId="1008"/>
    <cellStyle name="Accent6 11" xfId="1009"/>
    <cellStyle name="Accent6 12" xfId="1010"/>
    <cellStyle name="Accent6 13" xfId="1011"/>
    <cellStyle name="Accent6 14" xfId="1012"/>
    <cellStyle name="Accent6 15" xfId="1013"/>
    <cellStyle name="Accent6 16" xfId="1014"/>
    <cellStyle name="Accent6 17" xfId="1015"/>
    <cellStyle name="Accent6 18" xfId="1016"/>
    <cellStyle name="Accent6 19" xfId="1017"/>
    <cellStyle name="Accent6 2" xfId="1018"/>
    <cellStyle name="Accent6 20" xfId="1019"/>
    <cellStyle name="Accent6 21" xfId="1020"/>
    <cellStyle name="Accent6 22" xfId="1021"/>
    <cellStyle name="Accent6 23" xfId="1022"/>
    <cellStyle name="Accent6 24" xfId="1023"/>
    <cellStyle name="Accent6 25" xfId="1024"/>
    <cellStyle name="Accent6 26" xfId="1025"/>
    <cellStyle name="Accent6 27" xfId="1026"/>
    <cellStyle name="Accent6 28" xfId="1027"/>
    <cellStyle name="Accent6 29" xfId="1028"/>
    <cellStyle name="Accent6 3" xfId="1029"/>
    <cellStyle name="Accent6 30" xfId="1030"/>
    <cellStyle name="Accent6 31" xfId="1031"/>
    <cellStyle name="Accent6 32" xfId="1032"/>
    <cellStyle name="Accent6 33" xfId="1033"/>
    <cellStyle name="Accent6 34" xfId="1034"/>
    <cellStyle name="Accent6 35" xfId="1035"/>
    <cellStyle name="Accent6 36" xfId="1036"/>
    <cellStyle name="Accent6 37" xfId="1037"/>
    <cellStyle name="Accent6 38" xfId="1038"/>
    <cellStyle name="Accent6 39" xfId="1039"/>
    <cellStyle name="Accent6 4" xfId="1040"/>
    <cellStyle name="Accent6 40" xfId="1041"/>
    <cellStyle name="Accent6 41" xfId="1457"/>
    <cellStyle name="Accent6 5" xfId="1042"/>
    <cellStyle name="Accent6 6" xfId="1043"/>
    <cellStyle name="Accent6 7" xfId="1044"/>
    <cellStyle name="Accent6 8" xfId="1045"/>
    <cellStyle name="Accent6 9" xfId="1046"/>
    <cellStyle name="Bad" xfId="1330" builtinId="27" customBuiltin="1"/>
    <cellStyle name="Bad 10" xfId="1426"/>
    <cellStyle name="Bad 2" xfId="1047"/>
    <cellStyle name="Bad 3" xfId="1048"/>
    <cellStyle name="Bad 4" xfId="1049"/>
    <cellStyle name="Bad 5" xfId="1050"/>
    <cellStyle name="Bad 6" xfId="1051"/>
    <cellStyle name="Bad 7" xfId="1052"/>
    <cellStyle name="Bad 8" xfId="1053"/>
    <cellStyle name="Bad 9" xfId="1054"/>
    <cellStyle name="blank" xfId="1055"/>
    <cellStyle name="Calc Currency (0)" xfId="45"/>
    <cellStyle name="Calculation" xfId="1334" builtinId="22" customBuiltin="1"/>
    <cellStyle name="Calculation 10" xfId="1430"/>
    <cellStyle name="Calculation 2" xfId="1056"/>
    <cellStyle name="Calculation 3" xfId="1057"/>
    <cellStyle name="Calculation 4" xfId="1058"/>
    <cellStyle name="Calculation 5" xfId="1059"/>
    <cellStyle name="Calculation 6" xfId="1060"/>
    <cellStyle name="Calculation 7" xfId="1061"/>
    <cellStyle name="Calculation 8" xfId="1062"/>
    <cellStyle name="Calculation 9" xfId="1063"/>
    <cellStyle name="Check Cell" xfId="1336" builtinId="23" customBuiltin="1"/>
    <cellStyle name="Check Cell 10" xfId="1432"/>
    <cellStyle name="Check Cell 2" xfId="1064"/>
    <cellStyle name="Check Cell 3" xfId="1065"/>
    <cellStyle name="Check Cell 4" xfId="1066"/>
    <cellStyle name="Check Cell 5" xfId="1067"/>
    <cellStyle name="Check Cell 6" xfId="1068"/>
    <cellStyle name="Check Cell 7" xfId="1069"/>
    <cellStyle name="Check Cell 8" xfId="1070"/>
    <cellStyle name="Check Cell 9" xfId="1071"/>
    <cellStyle name="CheckCell" xfId="46"/>
    <cellStyle name="CheckCell 2" xfId="282"/>
    <cellStyle name="CheckCell 3" xfId="283"/>
    <cellStyle name="Comma" xfId="47" builtinId="3"/>
    <cellStyle name="Comma [0] 2" xfId="225"/>
    <cellStyle name="Comma [0] 2 2" xfId="230"/>
    <cellStyle name="Comma [0] 2 3" xfId="284"/>
    <cellStyle name="Comma [0] 3" xfId="232"/>
    <cellStyle name="Comma [0] 4" xfId="1371"/>
    <cellStyle name="Comma [0] 5" xfId="1376"/>
    <cellStyle name="Comma [0] 6" xfId="1464"/>
    <cellStyle name="Comma 10" xfId="1072"/>
    <cellStyle name="Comma 11" xfId="1073"/>
    <cellStyle name="Comma 12" xfId="224"/>
    <cellStyle name="Comma 13" xfId="1074"/>
    <cellStyle name="Comma 14" xfId="1075"/>
    <cellStyle name="Comma 15" xfId="1296"/>
    <cellStyle name="Comma 16" xfId="1373"/>
    <cellStyle name="Comma 17" xfId="1463"/>
    <cellStyle name="Comma 2" xfId="48"/>
    <cellStyle name="Comma 2 2" xfId="49"/>
    <cellStyle name="Comma 2 2 2" xfId="285"/>
    <cellStyle name="Comma 2 2 3" xfId="286"/>
    <cellStyle name="Comma 2 3" xfId="287"/>
    <cellStyle name="Comma 2 4" xfId="288"/>
    <cellStyle name="Comma 21" xfId="1417"/>
    <cellStyle name="Comma 3" xfId="50"/>
    <cellStyle name="Comma 3 2" xfId="1076"/>
    <cellStyle name="Comma 3 3" xfId="1077"/>
    <cellStyle name="Comma 4" xfId="51"/>
    <cellStyle name="Comma 4 2" xfId="52"/>
    <cellStyle name="Comma 4 2 2" xfId="289"/>
    <cellStyle name="Comma 4 2 3" xfId="290"/>
    <cellStyle name="Comma 4 3" xfId="291"/>
    <cellStyle name="Comma 4 4" xfId="292"/>
    <cellStyle name="Comma 5" xfId="53"/>
    <cellStyle name="Comma 5 2" xfId="293"/>
    <cellStyle name="Comma 5 3" xfId="294"/>
    <cellStyle name="Comma 6" xfId="54"/>
    <cellStyle name="Comma 6 2" xfId="295"/>
    <cellStyle name="Comma 6 2 2" xfId="296"/>
    <cellStyle name="Comma 6 3" xfId="297"/>
    <cellStyle name="Comma 6 4" xfId="298"/>
    <cellStyle name="Comma 7" xfId="1078"/>
    <cellStyle name="Comma 8" xfId="1079"/>
    <cellStyle name="Comma 9" xfId="1080"/>
    <cellStyle name="Comma0" xfId="55"/>
    <cellStyle name="Comma0 - Style2" xfId="56"/>
    <cellStyle name="Comma0 - Style4" xfId="57"/>
    <cellStyle name="Comma0 - Style5" xfId="58"/>
    <cellStyle name="Comma0 2" xfId="299"/>
    <cellStyle name="Comma0_00COS Ind Allocators" xfId="59"/>
    <cellStyle name="Comma1 - Style1" xfId="60"/>
    <cellStyle name="Copied" xfId="61"/>
    <cellStyle name="COST1" xfId="62"/>
    <cellStyle name="Curren - Style1" xfId="63"/>
    <cellStyle name="Curren - Style2" xfId="64"/>
    <cellStyle name="Curren - Style5" xfId="65"/>
    <cellStyle name="Curren - Style6" xfId="66"/>
    <cellStyle name="Currency 10" xfId="1081"/>
    <cellStyle name="Currency 11" xfId="1082"/>
    <cellStyle name="Currency 2" xfId="67"/>
    <cellStyle name="Currency 2 2" xfId="300"/>
    <cellStyle name="Currency 2 3" xfId="301"/>
    <cellStyle name="Currency 3" xfId="68"/>
    <cellStyle name="Currency 3 2" xfId="69"/>
    <cellStyle name="Currency 3 2 2" xfId="302"/>
    <cellStyle name="Currency 3 2 3" xfId="303"/>
    <cellStyle name="Currency 3 3" xfId="304"/>
    <cellStyle name="Currency 3 4" xfId="305"/>
    <cellStyle name="Currency 4" xfId="70"/>
    <cellStyle name="Currency 4 2" xfId="306"/>
    <cellStyle name="Currency 4 2 2" xfId="307"/>
    <cellStyle name="Currency 4 3" xfId="308"/>
    <cellStyle name="Currency 4 4" xfId="309"/>
    <cellStyle name="Currency 5" xfId="310"/>
    <cellStyle name="Currency 6" xfId="1083"/>
    <cellStyle name="Currency 7" xfId="1084"/>
    <cellStyle name="Currency 8" xfId="1085"/>
    <cellStyle name="Currency 9" xfId="1086"/>
    <cellStyle name="Currency0" xfId="71"/>
    <cellStyle name="Date" xfId="72"/>
    <cellStyle name="Date 2" xfId="311"/>
    <cellStyle name="Emphasis 1" xfId="73"/>
    <cellStyle name="Emphasis 2" xfId="74"/>
    <cellStyle name="Emphasis 3" xfId="75"/>
    <cellStyle name="Entered" xfId="76"/>
    <cellStyle name="Entered 2" xfId="312"/>
    <cellStyle name="Entered 3" xfId="313"/>
    <cellStyle name="Explanatory Text" xfId="1338" builtinId="53" customBuiltin="1"/>
    <cellStyle name="Explanatory Text 10" xfId="1435"/>
    <cellStyle name="Explanatory Text 2" xfId="1087"/>
    <cellStyle name="Explanatory Text 3" xfId="1088"/>
    <cellStyle name="Explanatory Text 4" xfId="1089"/>
    <cellStyle name="Explanatory Text 5" xfId="1090"/>
    <cellStyle name="Explanatory Text 6" xfId="1091"/>
    <cellStyle name="Explanatory Text 7" xfId="1092"/>
    <cellStyle name="Explanatory Text 8" xfId="1093"/>
    <cellStyle name="Explanatory Text 9" xfId="1094"/>
    <cellStyle name="Fixed" xfId="77"/>
    <cellStyle name="Fixed3 - Style3" xfId="78"/>
    <cellStyle name="Good" xfId="1329" builtinId="26" customBuiltin="1"/>
    <cellStyle name="Good 10" xfId="1425"/>
    <cellStyle name="Good 2" xfId="1095"/>
    <cellStyle name="Good 3" xfId="1096"/>
    <cellStyle name="Good 4" xfId="1097"/>
    <cellStyle name="Good 5" xfId="1098"/>
    <cellStyle name="Good 6" xfId="1099"/>
    <cellStyle name="Good 7" xfId="1100"/>
    <cellStyle name="Good 8" xfId="1101"/>
    <cellStyle name="Good 9" xfId="1102"/>
    <cellStyle name="Grey" xfId="79"/>
    <cellStyle name="Header" xfId="1103"/>
    <cellStyle name="Header1" xfId="80"/>
    <cellStyle name="Header2" xfId="81"/>
    <cellStyle name="Heading" xfId="1104"/>
    <cellStyle name="Heading 1" xfId="1325" builtinId="16" customBuiltin="1"/>
    <cellStyle name="Heading 1 10" xfId="1421"/>
    <cellStyle name="Heading 1 2" xfId="1105"/>
    <cellStyle name="Heading 1 3" xfId="1106"/>
    <cellStyle name="Heading 1 4" xfId="1107"/>
    <cellStyle name="Heading 1 5" xfId="1108"/>
    <cellStyle name="Heading 1 6" xfId="1109"/>
    <cellStyle name="Heading 1 7" xfId="1110"/>
    <cellStyle name="Heading 1 8" xfId="1111"/>
    <cellStyle name="Heading 1 9" xfId="1112"/>
    <cellStyle name="Heading 2" xfId="1326" builtinId="17" customBuiltin="1"/>
    <cellStyle name="Heading 2 10" xfId="1422"/>
    <cellStyle name="Heading 2 2" xfId="1113"/>
    <cellStyle name="Heading 2 3" xfId="1114"/>
    <cellStyle name="Heading 2 4" xfId="1115"/>
    <cellStyle name="Heading 2 5" xfId="1116"/>
    <cellStyle name="Heading 2 6" xfId="1117"/>
    <cellStyle name="Heading 2 7" xfId="1118"/>
    <cellStyle name="Heading 2 8" xfId="1119"/>
    <cellStyle name="Heading 2 9" xfId="1120"/>
    <cellStyle name="Heading 3" xfId="1327" builtinId="18" customBuiltin="1"/>
    <cellStyle name="Heading 3 10" xfId="1423"/>
    <cellStyle name="Heading 3 2" xfId="1121"/>
    <cellStyle name="Heading 3 3" xfId="1122"/>
    <cellStyle name="Heading 3 4" xfId="1123"/>
    <cellStyle name="Heading 3 5" xfId="1124"/>
    <cellStyle name="Heading 3 6" xfId="1125"/>
    <cellStyle name="Heading 3 7" xfId="1126"/>
    <cellStyle name="Heading 3 8" xfId="1127"/>
    <cellStyle name="Heading 3 9" xfId="1128"/>
    <cellStyle name="Heading 4" xfId="1328" builtinId="19" customBuiltin="1"/>
    <cellStyle name="Heading 4 10" xfId="1424"/>
    <cellStyle name="Heading 4 2" xfId="1129"/>
    <cellStyle name="Heading 4 3" xfId="1130"/>
    <cellStyle name="Heading 4 4" xfId="1131"/>
    <cellStyle name="Heading 4 5" xfId="1132"/>
    <cellStyle name="Heading 4 6" xfId="1133"/>
    <cellStyle name="Heading 4 7" xfId="1134"/>
    <cellStyle name="Heading 4 8" xfId="1135"/>
    <cellStyle name="Heading 4 9" xfId="1136"/>
    <cellStyle name="Heading1" xfId="82"/>
    <cellStyle name="Heading2" xfId="83"/>
    <cellStyle name="Input" xfId="1332" builtinId="20" customBuiltin="1"/>
    <cellStyle name="Input [yellow]" xfId="84"/>
    <cellStyle name="Input 10" xfId="1137"/>
    <cellStyle name="Input 11" xfId="1138"/>
    <cellStyle name="Input 12" xfId="1139"/>
    <cellStyle name="Input 13" xfId="1140"/>
    <cellStyle name="Input 14" xfId="1141"/>
    <cellStyle name="Input 15" xfId="1142"/>
    <cellStyle name="Input 16" xfId="1143"/>
    <cellStyle name="Input 17" xfId="1144"/>
    <cellStyle name="Input 18" xfId="1145"/>
    <cellStyle name="Input 19" xfId="1146"/>
    <cellStyle name="Input 2" xfId="1147"/>
    <cellStyle name="Input 20" xfId="1148"/>
    <cellStyle name="Input 21" xfId="1149"/>
    <cellStyle name="Input 22" xfId="1150"/>
    <cellStyle name="Input 23" xfId="1151"/>
    <cellStyle name="Input 24" xfId="1152"/>
    <cellStyle name="Input 25" xfId="1153"/>
    <cellStyle name="Input 26" xfId="1154"/>
    <cellStyle name="Input 27" xfId="1155"/>
    <cellStyle name="Input 28" xfId="1156"/>
    <cellStyle name="Input 29" xfId="1157"/>
    <cellStyle name="Input 3" xfId="1158"/>
    <cellStyle name="Input 30" xfId="1159"/>
    <cellStyle name="Input 31" xfId="1160"/>
    <cellStyle name="Input 32" xfId="1161"/>
    <cellStyle name="Input 33" xfId="1162"/>
    <cellStyle name="Input 34" xfId="1163"/>
    <cellStyle name="Input 35" xfId="1164"/>
    <cellStyle name="Input 36" xfId="1165"/>
    <cellStyle name="Input 37" xfId="1166"/>
    <cellStyle name="Input 38" xfId="1167"/>
    <cellStyle name="Input 39" xfId="1168"/>
    <cellStyle name="Input 4" xfId="1169"/>
    <cellStyle name="Input 40" xfId="1170"/>
    <cellStyle name="Input 41" xfId="1428"/>
    <cellStyle name="Input 5" xfId="1171"/>
    <cellStyle name="Input 6" xfId="1172"/>
    <cellStyle name="Input 7" xfId="1173"/>
    <cellStyle name="Input 8" xfId="1174"/>
    <cellStyle name="Input 9" xfId="1175"/>
    <cellStyle name="Input Cells" xfId="85"/>
    <cellStyle name="Input Cells Percent" xfId="86"/>
    <cellStyle name="Lines" xfId="87"/>
    <cellStyle name="Lines 2" xfId="314"/>
    <cellStyle name="LINKED" xfId="88"/>
    <cellStyle name="Linked Cell" xfId="1335" builtinId="24" customBuiltin="1"/>
    <cellStyle name="Linked Cell 10" xfId="1431"/>
    <cellStyle name="Linked Cell 2" xfId="1176"/>
    <cellStyle name="Linked Cell 3" xfId="1177"/>
    <cellStyle name="Linked Cell 4" xfId="1178"/>
    <cellStyle name="Linked Cell 5" xfId="1179"/>
    <cellStyle name="Linked Cell 6" xfId="1180"/>
    <cellStyle name="Linked Cell 7" xfId="1181"/>
    <cellStyle name="Linked Cell 8" xfId="1182"/>
    <cellStyle name="Linked Cell 9" xfId="1183"/>
    <cellStyle name="modified border" xfId="89"/>
    <cellStyle name="modified border1" xfId="90"/>
    <cellStyle name="Neutral" xfId="1331" builtinId="28" customBuiltin="1"/>
    <cellStyle name="Neutral 10" xfId="1427"/>
    <cellStyle name="Neutral 2" xfId="1184"/>
    <cellStyle name="Neutral 3" xfId="1185"/>
    <cellStyle name="Neutral 4" xfId="1186"/>
    <cellStyle name="Neutral 5" xfId="1187"/>
    <cellStyle name="Neutral 6" xfId="1188"/>
    <cellStyle name="Neutral 7" xfId="1189"/>
    <cellStyle name="Neutral 8" xfId="1190"/>
    <cellStyle name="Neutral 9" xfId="1191"/>
    <cellStyle name="no dec" xfId="91"/>
    <cellStyle name="Normal" xfId="0" builtinId="0"/>
    <cellStyle name="Normal - Style1" xfId="92"/>
    <cellStyle name="Normal - Style1 2" xfId="1192"/>
    <cellStyle name="Normal 10" xfId="93"/>
    <cellStyle name="Normal 10 2" xfId="315"/>
    <cellStyle name="Normal 11" xfId="94"/>
    <cellStyle name="Normal 11 2" xfId="316"/>
    <cellStyle name="Normal 11 3" xfId="317"/>
    <cellStyle name="Normal 12" xfId="95"/>
    <cellStyle name="Normal 12 2" xfId="96"/>
    <cellStyle name="Normal 12 2 2" xfId="318"/>
    <cellStyle name="Normal 12 2 3" xfId="319"/>
    <cellStyle name="Normal 12 3" xfId="320"/>
    <cellStyle name="Normal 12 4" xfId="321"/>
    <cellStyle name="Normal 13" xfId="97"/>
    <cellStyle name="Normal 13 2" xfId="322"/>
    <cellStyle name="Normal 13 3" xfId="323"/>
    <cellStyle name="Normal 14" xfId="98"/>
    <cellStyle name="Normal 14 2" xfId="324"/>
    <cellStyle name="Normal 14 3" xfId="325"/>
    <cellStyle name="Normal 15" xfId="99"/>
    <cellStyle name="Normal 15 2" xfId="326"/>
    <cellStyle name="Normal 15 3" xfId="327"/>
    <cellStyle name="Normal 16" xfId="100"/>
    <cellStyle name="Normal 16 2" xfId="328"/>
    <cellStyle name="Normal 16 2 2" xfId="329"/>
    <cellStyle name="Normal 16 3" xfId="330"/>
    <cellStyle name="Normal 16 4" xfId="331"/>
    <cellStyle name="Normal 17" xfId="201"/>
    <cellStyle name="Normal 17 2" xfId="332"/>
    <cellStyle name="Normal 18" xfId="202"/>
    <cellStyle name="Normal 18 2" xfId="333"/>
    <cellStyle name="Normal 19" xfId="203"/>
    <cellStyle name="Normal 19 2" xfId="334"/>
    <cellStyle name="Normal 2" xfId="101"/>
    <cellStyle name="Normal 2 2" xfId="102"/>
    <cellStyle name="Normal 2 2 2" xfId="229"/>
    <cellStyle name="Normal 2 2 3" xfId="335"/>
    <cellStyle name="Normal 2 2 4" xfId="1370"/>
    <cellStyle name="Normal 2 2 5" xfId="1375"/>
    <cellStyle name="Normal 2 2 6" xfId="1418"/>
    <cellStyle name="Normal 2 2 7" xfId="1462"/>
    <cellStyle name="Normal 2 3" xfId="336"/>
    <cellStyle name="Normal 2 4" xfId="1193"/>
    <cellStyle name="Normal 2 5" xfId="1194"/>
    <cellStyle name="Normal 2 6" xfId="1195"/>
    <cellStyle name="Normal 2 7" xfId="1196"/>
    <cellStyle name="Normal 2 8" xfId="1197"/>
    <cellStyle name="Normal 2_Allocation Method - Working File" xfId="103"/>
    <cellStyle name="Normal 20" xfId="227"/>
    <cellStyle name="Normal 20 2" xfId="231"/>
    <cellStyle name="Normal 20 3" xfId="337"/>
    <cellStyle name="Normal 21" xfId="204"/>
    <cellStyle name="Normal 21 2" xfId="338"/>
    <cellStyle name="Normal 22" xfId="205"/>
    <cellStyle name="Normal 22 2" xfId="339"/>
    <cellStyle name="Normal 23" xfId="206"/>
    <cellStyle name="Normal 23 2" xfId="340"/>
    <cellStyle name="Normal 24" xfId="207"/>
    <cellStyle name="Normal 24 2" xfId="341"/>
    <cellStyle name="Normal 25" xfId="228"/>
    <cellStyle name="Normal 25 2" xfId="342"/>
    <cellStyle name="Normal 25 3" xfId="343"/>
    <cellStyle name="Normal 26" xfId="208"/>
    <cellStyle name="Normal 26 2" xfId="344"/>
    <cellStyle name="Normal 27" xfId="209"/>
    <cellStyle name="Normal 27 2" xfId="345"/>
    <cellStyle name="Normal 28" xfId="210"/>
    <cellStyle name="Normal 28 2" xfId="346"/>
    <cellStyle name="Normal 29" xfId="347"/>
    <cellStyle name="Normal 29 2" xfId="348"/>
    <cellStyle name="Normal 3" xfId="104"/>
    <cellStyle name="Normal 3 2" xfId="349"/>
    <cellStyle name="Normal 3 3" xfId="350"/>
    <cellStyle name="Normal 3 4" xfId="1198"/>
    <cellStyle name="Normal 3 5" xfId="1199"/>
    <cellStyle name="Normal 3 6" xfId="1200"/>
    <cellStyle name="Normal 3 7" xfId="1310"/>
    <cellStyle name="Normal 3_Net Classified Plant" xfId="1201"/>
    <cellStyle name="Normal 30" xfId="351"/>
    <cellStyle name="Normal 30 2" xfId="352"/>
    <cellStyle name="Normal 31" xfId="353"/>
    <cellStyle name="Normal 31 2" xfId="354"/>
    <cellStyle name="Normal 32" xfId="211"/>
    <cellStyle name="Normal 32 2" xfId="355"/>
    <cellStyle name="Normal 33" xfId="356"/>
    <cellStyle name="Normal 33 2" xfId="357"/>
    <cellStyle name="Normal 34" xfId="212"/>
    <cellStyle name="Normal 34 2" xfId="358"/>
    <cellStyle name="Normal 34 3" xfId="489"/>
    <cellStyle name="Normal 35" xfId="213"/>
    <cellStyle name="Normal 35 2" xfId="359"/>
    <cellStyle name="Normal 36" xfId="214"/>
    <cellStyle name="Normal 36 2" xfId="360"/>
    <cellStyle name="Normal 36 3" xfId="490"/>
    <cellStyle name="Normal 37" xfId="215"/>
    <cellStyle name="Normal 37 2" xfId="361"/>
    <cellStyle name="Normal 38" xfId="362"/>
    <cellStyle name="Normal 38 2" xfId="363"/>
    <cellStyle name="Normal 39" xfId="216"/>
    <cellStyle name="Normal 39 2" xfId="364"/>
    <cellStyle name="Normal 4" xfId="105"/>
    <cellStyle name="Normal 4 2" xfId="106"/>
    <cellStyle name="Normal 4 2 2" xfId="365"/>
    <cellStyle name="Normal 4 2 3" xfId="366"/>
    <cellStyle name="Normal 4 3" xfId="1202"/>
    <cellStyle name="Normal 4 4" xfId="1203"/>
    <cellStyle name="Normal 4 5" xfId="1204"/>
    <cellStyle name="Normal 4 6" xfId="1205"/>
    <cellStyle name="Normal 40" xfId="222"/>
    <cellStyle name="Normal 40 2" xfId="367"/>
    <cellStyle name="Normal 41" xfId="217"/>
    <cellStyle name="Normal 41 2" xfId="368"/>
    <cellStyle name="Normal 42" xfId="218"/>
    <cellStyle name="Normal 42 2" xfId="369"/>
    <cellStyle name="Normal 43" xfId="219"/>
    <cellStyle name="Normal 43 2" xfId="370"/>
    <cellStyle name="Normal 44" xfId="220"/>
    <cellStyle name="Normal 44 2" xfId="371"/>
    <cellStyle name="Normal 45" xfId="372"/>
    <cellStyle name="Normal 45 2" xfId="373"/>
    <cellStyle name="Normal 46" xfId="374"/>
    <cellStyle name="Normal 46 2" xfId="375"/>
    <cellStyle name="Normal 47" xfId="376"/>
    <cellStyle name="Normal 47 2" xfId="377"/>
    <cellStyle name="Normal 48" xfId="378"/>
    <cellStyle name="Normal 48 2" xfId="379"/>
    <cellStyle name="Normal 49" xfId="380"/>
    <cellStyle name="Normal 49 2" xfId="381"/>
    <cellStyle name="Normal 5" xfId="107"/>
    <cellStyle name="Normal 5 2" xfId="108"/>
    <cellStyle name="Normal 5 2 2" xfId="382"/>
    <cellStyle name="Normal 5 2 3" xfId="383"/>
    <cellStyle name="Normal 5 3" xfId="1206"/>
    <cellStyle name="Normal 5 4" xfId="1207"/>
    <cellStyle name="Normal 5 5" xfId="1208"/>
    <cellStyle name="Normal 50" xfId="384"/>
    <cellStyle name="Normal 50 2" xfId="385"/>
    <cellStyle name="Normal 51" xfId="386"/>
    <cellStyle name="Normal 51 2" xfId="387"/>
    <cellStyle name="Normal 52" xfId="388"/>
    <cellStyle name="Normal 52 2" xfId="389"/>
    <cellStyle name="Normal 53" xfId="390"/>
    <cellStyle name="Normal 53 2" xfId="391"/>
    <cellStyle name="Normal 54" xfId="392"/>
    <cellStyle name="Normal 54 2" xfId="393"/>
    <cellStyle name="Normal 55" xfId="394"/>
    <cellStyle name="Normal 55 2" xfId="395"/>
    <cellStyle name="Normal 56" xfId="396"/>
    <cellStyle name="Normal 56 2" xfId="397"/>
    <cellStyle name="Normal 57" xfId="398"/>
    <cellStyle name="Normal 57 2" xfId="399"/>
    <cellStyle name="Normal 58" xfId="400"/>
    <cellStyle name="Normal 58 2" xfId="401"/>
    <cellStyle name="Normal 59" xfId="402"/>
    <cellStyle name="Normal 59 2" xfId="403"/>
    <cellStyle name="Normal 6" xfId="109"/>
    <cellStyle name="Normal 6 2" xfId="110"/>
    <cellStyle name="Normal 6 2 2" xfId="404"/>
    <cellStyle name="Normal 6 2 3" xfId="405"/>
    <cellStyle name="Normal 60" xfId="406"/>
    <cellStyle name="Normal 60 2" xfId="407"/>
    <cellStyle name="Normal 61" xfId="408"/>
    <cellStyle name="Normal 61 2" xfId="409"/>
    <cellStyle name="Normal 62" xfId="410"/>
    <cellStyle name="Normal 63" xfId="488"/>
    <cellStyle name="Normal 64" xfId="1295"/>
    <cellStyle name="Normal 65" xfId="1297"/>
    <cellStyle name="Normal 66" xfId="1364"/>
    <cellStyle name="Normal 67" xfId="1367"/>
    <cellStyle name="Normal 68" xfId="1323"/>
    <cellStyle name="Normal 69" xfId="1365"/>
    <cellStyle name="Normal 7" xfId="111"/>
    <cellStyle name="Normal 7 2" xfId="112"/>
    <cellStyle name="Normal 7 2 2" xfId="411"/>
    <cellStyle name="Normal 7 2 3" xfId="412"/>
    <cellStyle name="Normal 7 3" xfId="413"/>
    <cellStyle name="Normal 7 4" xfId="414"/>
    <cellStyle name="Normal 70" xfId="1322"/>
    <cellStyle name="Normal 71" xfId="1366"/>
    <cellStyle name="Normal 72" xfId="1369"/>
    <cellStyle name="Normal 73" xfId="1374"/>
    <cellStyle name="Normal 74" xfId="1419"/>
    <cellStyle name="Normal 75" xfId="1461"/>
    <cellStyle name="Normal 8" xfId="113"/>
    <cellStyle name="Normal 8 2" xfId="114"/>
    <cellStyle name="Normal 8 2 2" xfId="415"/>
    <cellStyle name="Normal 8 2 3" xfId="416"/>
    <cellStyle name="Normal 8 3" xfId="417"/>
    <cellStyle name="Normal 8 4" xfId="418"/>
    <cellStyle name="Normal 9" xfId="115"/>
    <cellStyle name="Normal 9 2" xfId="116"/>
    <cellStyle name="Normal 9 2 2" xfId="419"/>
    <cellStyle name="Normal 9 2 3" xfId="420"/>
    <cellStyle name="Normal 9 3" xfId="421"/>
    <cellStyle name="Note 10" xfId="1209"/>
    <cellStyle name="Note 10 2" xfId="1210"/>
    <cellStyle name="Note 11" xfId="1211"/>
    <cellStyle name="Note 11 2" xfId="1212"/>
    <cellStyle name="Note 12" xfId="1213"/>
    <cellStyle name="Note 12 2" xfId="1214"/>
    <cellStyle name="Note 13" xfId="1215"/>
    <cellStyle name="Note 14" xfId="1216"/>
    <cellStyle name="Note 15" xfId="1217"/>
    <cellStyle name="Note 16" xfId="1218"/>
    <cellStyle name="Note 17" xfId="1219"/>
    <cellStyle name="Note 18" xfId="1220"/>
    <cellStyle name="Note 19" xfId="1221"/>
    <cellStyle name="Note 2" xfId="117"/>
    <cellStyle name="Note 2 2" xfId="1222"/>
    <cellStyle name="Note 2 3" xfId="1311"/>
    <cellStyle name="Note 20" xfId="1368"/>
    <cellStyle name="Note 21" xfId="1434"/>
    <cellStyle name="Note 3" xfId="118"/>
    <cellStyle name="Note 3 2" xfId="1223"/>
    <cellStyle name="Note 4" xfId="119"/>
    <cellStyle name="Note 4 2" xfId="1224"/>
    <cellStyle name="Note 5" xfId="1225"/>
    <cellStyle name="Note 5 2" xfId="1226"/>
    <cellStyle name="Note 6" xfId="1227"/>
    <cellStyle name="Note 6 2" xfId="1228"/>
    <cellStyle name="Note 7" xfId="1229"/>
    <cellStyle name="Note 7 2" xfId="1230"/>
    <cellStyle name="Note 8" xfId="1231"/>
    <cellStyle name="Note 8 2" xfId="1232"/>
    <cellStyle name="Note 9" xfId="1233"/>
    <cellStyle name="Note 9 2" xfId="1234"/>
    <cellStyle name="Output" xfId="1333" builtinId="21" customBuiltin="1"/>
    <cellStyle name="Output 10" xfId="1429"/>
    <cellStyle name="Output 2" xfId="1235"/>
    <cellStyle name="Output 3" xfId="1236"/>
    <cellStyle name="Output 4" xfId="1237"/>
    <cellStyle name="Output 5" xfId="1238"/>
    <cellStyle name="Output 6" xfId="1239"/>
    <cellStyle name="Output 7" xfId="1240"/>
    <cellStyle name="Output 8" xfId="1241"/>
    <cellStyle name="Output 9" xfId="1242"/>
    <cellStyle name="Percen - Style1" xfId="120"/>
    <cellStyle name="Percen - Style2" xfId="121"/>
    <cellStyle name="Percen - Style3" xfId="122"/>
    <cellStyle name="Percent (0)" xfId="1243"/>
    <cellStyle name="Percent [2]" xfId="123"/>
    <cellStyle name="Percent 10" xfId="223"/>
    <cellStyle name="Percent 11" xfId="1372"/>
    <cellStyle name="Percent 12" xfId="1377"/>
    <cellStyle name="Percent 13" xfId="1465"/>
    <cellStyle name="Percent 2" xfId="124"/>
    <cellStyle name="Percent 3" xfId="125"/>
    <cellStyle name="Percent 3 2" xfId="422"/>
    <cellStyle name="Percent 3 3" xfId="423"/>
    <cellStyle name="Percent 33" xfId="221"/>
    <cellStyle name="Percent 33 2" xfId="424"/>
    <cellStyle name="Percent 4" xfId="126"/>
    <cellStyle name="Percent 4 2" xfId="425"/>
    <cellStyle name="Percent 4 3" xfId="426"/>
    <cellStyle name="Percent 5" xfId="127"/>
    <cellStyle name="Percent 5 2" xfId="427"/>
    <cellStyle name="Percent 6" xfId="128"/>
    <cellStyle name="Percent 6 2" xfId="428"/>
    <cellStyle name="Percent 6 3" xfId="429"/>
    <cellStyle name="Percent 7" xfId="226"/>
    <cellStyle name="Percent 7 2" xfId="233"/>
    <cellStyle name="Percent 7 3" xfId="430"/>
    <cellStyle name="Percent 8" xfId="431"/>
    <cellStyle name="Percent 9" xfId="1244"/>
    <cellStyle name="Processing" xfId="129"/>
    <cellStyle name="Processing 2" xfId="432"/>
    <cellStyle name="Processing 3" xfId="433"/>
    <cellStyle name="PSChar" xfId="130"/>
    <cellStyle name="PSChar 2" xfId="434"/>
    <cellStyle name="PSDate" xfId="131"/>
    <cellStyle name="PSDate 2" xfId="435"/>
    <cellStyle name="PSDec" xfId="132"/>
    <cellStyle name="PSDec 2" xfId="436"/>
    <cellStyle name="PSHeading" xfId="133"/>
    <cellStyle name="PSInt" xfId="134"/>
    <cellStyle name="PSInt 2" xfId="437"/>
    <cellStyle name="PSSpacer" xfId="135"/>
    <cellStyle name="PSSpacer 2" xfId="438"/>
    <cellStyle name="purple - Style8" xfId="136"/>
    <cellStyle name="RED" xfId="137"/>
    <cellStyle name="Red - Style7" xfId="138"/>
    <cellStyle name="Report" xfId="139"/>
    <cellStyle name="Report 2" xfId="439"/>
    <cellStyle name="Report 3" xfId="440"/>
    <cellStyle name="Report Bar" xfId="140"/>
    <cellStyle name="Report Bar 2" xfId="441"/>
    <cellStyle name="Report Bar 3" xfId="442"/>
    <cellStyle name="Report Heading" xfId="141"/>
    <cellStyle name="Report Heading 2" xfId="443"/>
    <cellStyle name="Report Percent" xfId="142"/>
    <cellStyle name="Report Percent 2" xfId="444"/>
    <cellStyle name="Report Percent 3" xfId="445"/>
    <cellStyle name="Report Unit Cost" xfId="143"/>
    <cellStyle name="Report Unit Cost 2" xfId="446"/>
    <cellStyle name="Report Unit Cost 3" xfId="447"/>
    <cellStyle name="Reports" xfId="144"/>
    <cellStyle name="Reports 2" xfId="448"/>
    <cellStyle name="Reports Total" xfId="145"/>
    <cellStyle name="Reports Total 2" xfId="449"/>
    <cellStyle name="Reports Total 3" xfId="450"/>
    <cellStyle name="Reports Unit Cost Total" xfId="146"/>
    <cellStyle name="RevList" xfId="147"/>
    <cellStyle name="round100" xfId="148"/>
    <cellStyle name="round100 2" xfId="451"/>
    <cellStyle name="round100 3" xfId="452"/>
    <cellStyle name="SAPBEXaggData" xfId="149"/>
    <cellStyle name="SAPBEXaggData 2" xfId="1245"/>
    <cellStyle name="SAPBEXaggDataEmph" xfId="150"/>
    <cellStyle name="SAPBEXaggDataEmph 2" xfId="1246"/>
    <cellStyle name="SAPBEXaggDataEmph 3" xfId="1312"/>
    <cellStyle name="SAPBEXaggItem" xfId="151"/>
    <cellStyle name="SAPBEXaggItem 2" xfId="1247"/>
    <cellStyle name="SAPBEXaggItem 3" xfId="1313"/>
    <cellStyle name="SAPBEXaggItemX" xfId="152"/>
    <cellStyle name="SAPBEXaggItemX 2" xfId="1248"/>
    <cellStyle name="SAPBEXaggItemX 3" xfId="1314"/>
    <cellStyle name="SAPBEXchaText" xfId="153"/>
    <cellStyle name="SAPBEXchaText 2" xfId="453"/>
    <cellStyle name="SAPBEXchaText 3" xfId="454"/>
    <cellStyle name="SAPBEXchaText 4" xfId="1315"/>
    <cellStyle name="SAPBEXexcBad7" xfId="154"/>
    <cellStyle name="SAPBEXexcBad7 2" xfId="1249"/>
    <cellStyle name="SAPBEXexcBad8" xfId="155"/>
    <cellStyle name="SAPBEXexcBad8 2" xfId="1250"/>
    <cellStyle name="SAPBEXexcBad9" xfId="156"/>
    <cellStyle name="SAPBEXexcBad9 2" xfId="1251"/>
    <cellStyle name="SAPBEXexcCritical4" xfId="157"/>
    <cellStyle name="SAPBEXexcCritical4 2" xfId="1252"/>
    <cellStyle name="SAPBEXexcCritical5" xfId="158"/>
    <cellStyle name="SAPBEXexcCritical5 2" xfId="1253"/>
    <cellStyle name="SAPBEXexcCritical6" xfId="159"/>
    <cellStyle name="SAPBEXexcCritical6 2" xfId="1254"/>
    <cellStyle name="SAPBEXexcGood1" xfId="160"/>
    <cellStyle name="SAPBEXexcGood1 2" xfId="1255"/>
    <cellStyle name="SAPBEXexcGood2" xfId="161"/>
    <cellStyle name="SAPBEXexcGood2 2" xfId="1256"/>
    <cellStyle name="SAPBEXexcGood3" xfId="162"/>
    <cellStyle name="SAPBEXexcGood3 2" xfId="1257"/>
    <cellStyle name="SAPBEXfilterDrill" xfId="163"/>
    <cellStyle name="SAPBEXfilterDrill 2" xfId="1258"/>
    <cellStyle name="SAPBEXfilterItem" xfId="164"/>
    <cellStyle name="SAPBEXfilterItem 2" xfId="1259"/>
    <cellStyle name="SAPBEXfilterText" xfId="165"/>
    <cellStyle name="SAPBEXfilterText 2" xfId="1316"/>
    <cellStyle name="SAPBEXformats" xfId="166"/>
    <cellStyle name="SAPBEXformats 2" xfId="455"/>
    <cellStyle name="SAPBEXformats 3" xfId="456"/>
    <cellStyle name="SAPBEXheaderItem" xfId="167"/>
    <cellStyle name="SAPBEXheaderItem 2" xfId="457"/>
    <cellStyle name="SAPBEXheaderText" xfId="168"/>
    <cellStyle name="SAPBEXheaderText 2" xfId="458"/>
    <cellStyle name="SAPBEXheaderText 3" xfId="1317"/>
    <cellStyle name="SAPBEXHLevel0" xfId="169"/>
    <cellStyle name="SAPBEXHLevel0 2" xfId="459"/>
    <cellStyle name="SAPBEXHLevel0 3" xfId="460"/>
    <cellStyle name="SAPBEXHLevel0X" xfId="170"/>
    <cellStyle name="SAPBEXHLevel0X 2" xfId="461"/>
    <cellStyle name="SAPBEXHLevel0X 3" xfId="462"/>
    <cellStyle name="SAPBEXHLevel1" xfId="171"/>
    <cellStyle name="SAPBEXHLevel1 2" xfId="463"/>
    <cellStyle name="SAPBEXHLevel1 3" xfId="464"/>
    <cellStyle name="SAPBEXHLevel1X" xfId="172"/>
    <cellStyle name="SAPBEXHLevel1X 2" xfId="465"/>
    <cellStyle name="SAPBEXHLevel1X 3" xfId="466"/>
    <cellStyle name="SAPBEXHLevel2" xfId="173"/>
    <cellStyle name="SAPBEXHLevel2 2" xfId="467"/>
    <cellStyle name="SAPBEXHLevel2 3" xfId="468"/>
    <cellStyle name="SAPBEXHLevel2X" xfId="174"/>
    <cellStyle name="SAPBEXHLevel2X 2" xfId="469"/>
    <cellStyle name="SAPBEXHLevel2X 3" xfId="470"/>
    <cellStyle name="SAPBEXHLevel3" xfId="175"/>
    <cellStyle name="SAPBEXHLevel3 2" xfId="471"/>
    <cellStyle name="SAPBEXHLevel3 3" xfId="472"/>
    <cellStyle name="SAPBEXHLevel3X" xfId="176"/>
    <cellStyle name="SAPBEXHLevel3X 2" xfId="473"/>
    <cellStyle name="SAPBEXHLevel3X 3" xfId="474"/>
    <cellStyle name="SAPBEXinputData" xfId="177"/>
    <cellStyle name="SAPBEXinputData 2" xfId="475"/>
    <cellStyle name="SAPBEXinputData 3" xfId="476"/>
    <cellStyle name="SAPBEXresData" xfId="178"/>
    <cellStyle name="SAPBEXresData 2" xfId="1260"/>
    <cellStyle name="SAPBEXresData 3" xfId="1318"/>
    <cellStyle name="SAPBEXresDataEmph" xfId="179"/>
    <cellStyle name="SAPBEXresDataEmph 2" xfId="1261"/>
    <cellStyle name="SAPBEXresDataEmph 3" xfId="1319"/>
    <cellStyle name="SAPBEXresItem" xfId="180"/>
    <cellStyle name="SAPBEXresItem 2" xfId="1262"/>
    <cellStyle name="SAPBEXresItem 3" xfId="1320"/>
    <cellStyle name="SAPBEXresItemX" xfId="181"/>
    <cellStyle name="SAPBEXresItemX 2" xfId="1263"/>
    <cellStyle name="SAPBEXresItemX 3" xfId="1321"/>
    <cellStyle name="SAPBEXstdData" xfId="182"/>
    <cellStyle name="SAPBEXstdData 2" xfId="1264"/>
    <cellStyle name="SAPBEXstdDataEmph" xfId="183"/>
    <cellStyle name="SAPBEXstdDataEmph 2" xfId="1265"/>
    <cellStyle name="SAPBEXstdItem" xfId="184"/>
    <cellStyle name="SAPBEXstdItem 2" xfId="477"/>
    <cellStyle name="SAPBEXstdItem 3" xfId="478"/>
    <cellStyle name="SAPBEXstdItemX" xfId="185"/>
    <cellStyle name="SAPBEXstdItemX 2" xfId="479"/>
    <cellStyle name="SAPBEXstdItemX 3" xfId="480"/>
    <cellStyle name="SAPBEXtitle" xfId="186"/>
    <cellStyle name="SAPBEXtitle 2" xfId="1266"/>
    <cellStyle name="SAPBEXundefined" xfId="187"/>
    <cellStyle name="SAPBEXundefined 2" xfId="1267"/>
    <cellStyle name="SAPBorder" xfId="1397"/>
    <cellStyle name="SAPDataCell" xfId="1379"/>
    <cellStyle name="SAPDataRemoved" xfId="1398"/>
    <cellStyle name="SAPDataTotalCell" xfId="1380"/>
    <cellStyle name="SAPDimensionCell" xfId="1378"/>
    <cellStyle name="SAPEditableDataCell" xfId="1382"/>
    <cellStyle name="SAPEditableDataTotalCell" xfId="1385"/>
    <cellStyle name="SAPEmphasized" xfId="1408"/>
    <cellStyle name="SAPEmphasizedEditableDataCell" xfId="1410"/>
    <cellStyle name="SAPEmphasizedEditableDataTotalCell" xfId="1411"/>
    <cellStyle name="SAPEmphasizedLockedDataCell" xfId="1414"/>
    <cellStyle name="SAPEmphasizedLockedDataTotalCell" xfId="1415"/>
    <cellStyle name="SAPEmphasizedReadonlyDataCell" xfId="1412"/>
    <cellStyle name="SAPEmphasizedReadonlyDataTotalCell" xfId="1413"/>
    <cellStyle name="SAPEmphasizedTotal" xfId="1409"/>
    <cellStyle name="SAPError" xfId="1399"/>
    <cellStyle name="SAPExceptionLevel1" xfId="1388"/>
    <cellStyle name="SAPExceptionLevel2" xfId="1389"/>
    <cellStyle name="SAPExceptionLevel3" xfId="1390"/>
    <cellStyle name="SAPExceptionLevel4" xfId="1391"/>
    <cellStyle name="SAPExceptionLevel5" xfId="1392"/>
    <cellStyle name="SAPExceptionLevel6" xfId="1393"/>
    <cellStyle name="SAPExceptionLevel7" xfId="1394"/>
    <cellStyle name="SAPExceptionLevel8" xfId="1395"/>
    <cellStyle name="SAPExceptionLevel9" xfId="1396"/>
    <cellStyle name="SAPFormula" xfId="1416"/>
    <cellStyle name="SAPGroupingFillCell" xfId="1381"/>
    <cellStyle name="SAPHierarchyCell0" xfId="1403"/>
    <cellStyle name="SAPHierarchyCell1" xfId="1404"/>
    <cellStyle name="SAPHierarchyCell2" xfId="1405"/>
    <cellStyle name="SAPHierarchyCell3" xfId="1406"/>
    <cellStyle name="SAPHierarchyCell4" xfId="1407"/>
    <cellStyle name="SAPLockedDataCell" xfId="1384"/>
    <cellStyle name="SAPLockedDataTotalCell" xfId="1387"/>
    <cellStyle name="SAPMemberCell" xfId="1401"/>
    <cellStyle name="SAPMemberTotalCell" xfId="1402"/>
    <cellStyle name="SAPMessageText" xfId="1400"/>
    <cellStyle name="SAPReadonlyDataCell" xfId="1383"/>
    <cellStyle name="SAPReadonlyDataTotalCell" xfId="1386"/>
    <cellStyle name="shade" xfId="188"/>
    <cellStyle name="shade 2" xfId="481"/>
    <cellStyle name="shade 3" xfId="482"/>
    <cellStyle name="Sheet Title" xfId="189"/>
    <cellStyle name="StmtTtl1" xfId="190"/>
    <cellStyle name="StmtTtl2" xfId="191"/>
    <cellStyle name="STYL1 - Style1" xfId="192"/>
    <cellStyle name="Style 1" xfId="193"/>
    <cellStyle name="Style 1 2" xfId="194"/>
    <cellStyle name="Style 1 2 2" xfId="483"/>
    <cellStyle name="Style 1 2 3" xfId="484"/>
    <cellStyle name="Style 1 3" xfId="485"/>
    <cellStyle name="Style 1 4" xfId="486"/>
    <cellStyle name="Subtotal" xfId="195"/>
    <cellStyle name="Sub-total" xfId="196"/>
    <cellStyle name="taples Plaza" xfId="1268"/>
    <cellStyle name="Test" xfId="1269"/>
    <cellStyle name="Tickmark" xfId="1270"/>
    <cellStyle name="Title" xfId="1324" builtinId="15" customBuiltin="1"/>
    <cellStyle name="Title 10" xfId="1420"/>
    <cellStyle name="Title 2" xfId="1271"/>
    <cellStyle name="Title 3" xfId="1272"/>
    <cellStyle name="Title 4" xfId="1273"/>
    <cellStyle name="Title 5" xfId="1274"/>
    <cellStyle name="Title 6" xfId="1275"/>
    <cellStyle name="Title 7" xfId="1276"/>
    <cellStyle name="Title 8" xfId="1277"/>
    <cellStyle name="Title 9" xfId="1278"/>
    <cellStyle name="Title: Major" xfId="197"/>
    <cellStyle name="Title: Minor" xfId="198"/>
    <cellStyle name="Title: Minor 2" xfId="487"/>
    <cellStyle name="Title: Worksheet" xfId="199"/>
    <cellStyle name="Total" xfId="1339" builtinId="25" customBuiltin="1"/>
    <cellStyle name="Total 10" xfId="1436"/>
    <cellStyle name="Total 2" xfId="1279"/>
    <cellStyle name="Total 3" xfId="1280"/>
    <cellStyle name="Total 4" xfId="1281"/>
    <cellStyle name="Total 5" xfId="1282"/>
    <cellStyle name="Total 6" xfId="1283"/>
    <cellStyle name="Total 7" xfId="1284"/>
    <cellStyle name="Total 8" xfId="1285"/>
    <cellStyle name="Total 9" xfId="1286"/>
    <cellStyle name="Total4 - Style4" xfId="200"/>
    <cellStyle name="Warning Text" xfId="1337" builtinId="11" customBuiltin="1"/>
    <cellStyle name="Warning Text 10" xfId="1433"/>
    <cellStyle name="Warning Text 2" xfId="1287"/>
    <cellStyle name="Warning Text 3" xfId="1288"/>
    <cellStyle name="Warning Text 4" xfId="1289"/>
    <cellStyle name="Warning Text 5" xfId="1290"/>
    <cellStyle name="Warning Text 6" xfId="1291"/>
    <cellStyle name="Warning Text 7" xfId="1292"/>
    <cellStyle name="Warning Text 8" xfId="1293"/>
    <cellStyle name="Warning Text 9" xfId="129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7.xml"/><Relationship Id="rId19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theme" Target="theme/theme1.xml"/><Relationship Id="rId22" Type="http://schemas.openxmlformats.org/officeDocument/2006/relationships/customXml" Target="../customXml/item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xgpfs17\x2bandre$\Workgroups\GPC%20Corporate%20Accounting\Tax%20Accounting\closing\2004\Taxes%20parallel%20new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%23EL%20Dec%202022CB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outhernco.com\shared%20data\Workgroups\GPC%20Corporate%20Accounting\Tax%20Accounting\closing\2003\ActualTempDifferences%20aph%2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xgpfs17\x2bandre$\Workgroups\GPC%20Corporate%20Accounting\Tax%20Accounting\closing\2005\taxes%20lear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xgpfs17\x2bandre$\Workgroups\GPC%20Corporate%20Accounting\Tax%20Accounting\closing\powerplan\GPC_master_conversion_file%20auto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mross\Desktop\Puget_Beg_2012_DIT_for%20PS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xgpfs17\x2bandre$\Workgroups\GPC%20Corporate%20Accounting\Tax%20Accounting\closing\powerplan\GPC_master_conversion_file%20auto%20denis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xgpfs17\x2bandre$\Workgroups\GPC%20Corporate%20Accounting\Tax%20Accounting\closing\2004\atax060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2.01%20Income%20Statement%20Dec%202022%20CB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S"/>
      <sheetName val="Tax Closing Menu"/>
      <sheetName val="INPUTS"/>
      <sheetName val="Sched_D_64_Map"/>
      <sheetName val="YTD_TD Budget"/>
      <sheetName val="YTD_TD"/>
      <sheetName val="Walker Import Prior Period"/>
      <sheetName val="PENS-EST"/>
      <sheetName val="OPRB-EST"/>
      <sheetName val="CUR MO"/>
      <sheetName val="TAX JV50167"/>
      <sheetName val="SCH D DITS"/>
      <sheetName val="LAST MO YTD"/>
      <sheetName val="CU MO YTD"/>
      <sheetName val="TAX JV50168"/>
      <sheetName val="SCH G"/>
      <sheetName val="H"/>
      <sheetName val="I"/>
      <sheetName val="LAST MO YTD D"/>
      <sheetName val="CU MO YTD D"/>
      <sheetName val="COR Sch."/>
      <sheetName val="Ratecase"/>
      <sheetName val="M"/>
      <sheetName val="Prior JV"/>
      <sheetName val="JV 51404 TRD"/>
      <sheetName val="UPLOAD SHEET TRD"/>
      <sheetName val="Incremental JV"/>
      <sheetName val="JV Upload Sheet"/>
      <sheetName val="System Sheet"/>
      <sheetName val="UPLOAD SHEET"/>
      <sheetName val="REGASSET"/>
      <sheetName val="JV 51400 Reg Asset"/>
      <sheetName val="UPLOAD SHEET 51400 TRD"/>
      <sheetName val="OCI Hedge Taxes"/>
      <sheetName val="UPLOAD SHEET OCI Hedge"/>
      <sheetName val="UPLOAD TX OCI BMA LIBOR"/>
      <sheetName val="UPLOAD TX OCI SERP AM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01 ROR ROE"/>
      <sheetName val="Summaries"/>
      <sheetName val="1.02 COC"/>
      <sheetName val="Electric Earnings Sharing"/>
      <sheetName val="Inputs"/>
      <sheetName val="Restating Print Macros"/>
      <sheetName val="Module13"/>
      <sheetName val="Module14"/>
      <sheetName val="Module15"/>
      <sheetName val="Module1"/>
    </sheetNames>
    <sheetDataSet>
      <sheetData sheetId="0"/>
      <sheetData sheetId="1">
        <row r="42">
          <cell r="DB42">
            <v>42353803.619999997</v>
          </cell>
        </row>
        <row r="43">
          <cell r="DB43">
            <v>1023801.1600000262</v>
          </cell>
        </row>
        <row r="46">
          <cell r="DB46">
            <v>291189393.12000084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TD_TD"/>
      <sheetName val="Walker Import Prior Period"/>
      <sheetName val="Walker Import Current"/>
      <sheetName val="YTD_Calculations"/>
      <sheetName val="PENS-EST"/>
      <sheetName val="OPRB-EST"/>
      <sheetName val="Budget Input"/>
      <sheetName val="SourceInfo"/>
      <sheetName val="Mai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5">
          <cell r="C5">
            <v>8</v>
          </cell>
        </row>
        <row r="19">
          <cell r="C19" t="str">
            <v>August</v>
          </cell>
        </row>
        <row r="20">
          <cell r="C20">
            <v>2003</v>
          </cell>
        </row>
      </sheetData>
      <sheetData sheetId="8" refreshError="1">
        <row r="7">
          <cell r="A7">
            <v>1</v>
          </cell>
          <cell r="B7" t="str">
            <v>January</v>
          </cell>
        </row>
        <row r="8">
          <cell r="A8">
            <v>2</v>
          </cell>
          <cell r="B8" t="str">
            <v>February</v>
          </cell>
        </row>
        <row r="9">
          <cell r="A9">
            <v>3</v>
          </cell>
          <cell r="B9" t="str">
            <v>March</v>
          </cell>
        </row>
        <row r="10">
          <cell r="A10">
            <v>4</v>
          </cell>
          <cell r="B10" t="str">
            <v>April</v>
          </cell>
        </row>
        <row r="11">
          <cell r="A11">
            <v>5</v>
          </cell>
          <cell r="B11" t="str">
            <v>May</v>
          </cell>
        </row>
        <row r="12">
          <cell r="A12">
            <v>6</v>
          </cell>
          <cell r="B12" t="str">
            <v>June</v>
          </cell>
        </row>
        <row r="13">
          <cell r="A13">
            <v>7</v>
          </cell>
          <cell r="B13" t="str">
            <v>July</v>
          </cell>
        </row>
        <row r="14">
          <cell r="A14">
            <v>8</v>
          </cell>
          <cell r="B14" t="str">
            <v>August</v>
          </cell>
        </row>
        <row r="15">
          <cell r="A15">
            <v>9</v>
          </cell>
          <cell r="B15" t="str">
            <v>September</v>
          </cell>
        </row>
        <row r="16">
          <cell r="A16">
            <v>10</v>
          </cell>
          <cell r="B16" t="str">
            <v>October</v>
          </cell>
        </row>
        <row r="17">
          <cell r="A17">
            <v>11</v>
          </cell>
          <cell r="B17" t="str">
            <v>November</v>
          </cell>
        </row>
        <row r="18">
          <cell r="A18">
            <v>12</v>
          </cell>
          <cell r="B18" t="str">
            <v>December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S"/>
      <sheetName val="INPUTS Total"/>
      <sheetName val="INPUTS Total Prior"/>
      <sheetName val="CHG IN INPUTS"/>
      <sheetName val="INPUTS"/>
      <sheetName val="INPUTS Manual"/>
      <sheetName val="INPUTS Prop Budget"/>
      <sheetName val="INPUTS Walker"/>
      <sheetName val="INPUTS Walker Chg"/>
      <sheetName val="INPUTS Walker Old"/>
      <sheetName val="INPUTS PRIOR"/>
      <sheetName val="INPUTS BS Adj"/>
      <sheetName val="INPUTS BS Adj Auto"/>
      <sheetName val="Data From WALKER"/>
      <sheetName val="Walker Audit First DITS"/>
      <sheetName val="Walker Import First DITS"/>
      <sheetName val="Walker Audit Second DITS"/>
      <sheetName val="Walker Import Second DITS"/>
      <sheetName val="Sched_D_64_Map"/>
      <sheetName val="Budget Non Property"/>
      <sheetName val="PENS-EST"/>
      <sheetName val="OPRB-EST"/>
      <sheetName val="OPRB Import"/>
      <sheetName val="CUR MO"/>
      <sheetName val="SCH D DITS"/>
      <sheetName val="LAST MO YTD"/>
      <sheetName val="CU MO YTD"/>
      <sheetName val="SCH G"/>
      <sheetName val="H"/>
      <sheetName val="I"/>
      <sheetName val="LAST MO YTD D"/>
      <sheetName val="CU MO YTD D"/>
      <sheetName val="COR Sch."/>
      <sheetName val="Ratecase"/>
      <sheetName val="M"/>
      <sheetName val="JV 51404 TRD"/>
      <sheetName val="REGASSET"/>
      <sheetName val="JV 51400 Reg Asset"/>
      <sheetName val="FAS109 RECONCIL "/>
      <sheetName val="TAX JV50168"/>
      <sheetName val="TAX JV50167"/>
      <sheetName val="Begin Prior JV"/>
      <sheetName val="End Prior JV"/>
      <sheetName val="Incremental JV"/>
      <sheetName val="UPLOAD SHEET"/>
      <sheetName val="Walker 219"/>
      <sheetName val="OCI Hedge Amort JV50161"/>
      <sheetName val="Walker 219 BMA Libor"/>
      <sheetName val="OCI BMA Libor"/>
      <sheetName val="OCI BMA Libor JV"/>
      <sheetName val="Municipal GRT"/>
      <sheetName val="McIntosh AFUDC"/>
      <sheetName val="Ledger Reconcile"/>
      <sheetName val="answe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lan Upload"/>
      <sheetName val="PPlan Final"/>
      <sheetName val="PPlan Master"/>
      <sheetName val="Conversion"/>
      <sheetName val="Conversion into PP"/>
      <sheetName val="ConversionPerm"/>
      <sheetName val="ConversionPerm into PP"/>
      <sheetName val="ConversionIncome"/>
      <sheetName val="ConversionFT"/>
      <sheetName val="ConversionFTRollup"/>
      <sheetName val="Powertax Map"/>
      <sheetName val="je master"/>
      <sheetName val="m1 je"/>
      <sheetName val="M1 Corptax ID Mapping Draft"/>
      <sheetName val="M1 Master List"/>
      <sheetName val="CorptaxMaster"/>
      <sheetName val="Issu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">
          <cell r="B5" t="str">
            <v>JE0001</v>
          </cell>
          <cell r="C5" t="str">
            <v>DIT Prop Accel Depr &amp; Basis - ATL Fed</v>
          </cell>
          <cell r="D5" t="str">
            <v>410-101</v>
          </cell>
          <cell r="E5" t="str">
            <v>411-111</v>
          </cell>
          <cell r="F5" t="str">
            <v>282-0011</v>
          </cell>
        </row>
        <row r="6">
          <cell r="B6" t="str">
            <v>JE0002</v>
          </cell>
          <cell r="C6" t="str">
            <v>DIT Non-Prop Accel Depr &amp; Basis Diff - ATL Fed</v>
          </cell>
          <cell r="D6" t="str">
            <v>410-101</v>
          </cell>
          <cell r="E6" t="str">
            <v>411-111</v>
          </cell>
          <cell r="F6" t="str">
            <v>283-0011</v>
          </cell>
        </row>
        <row r="7">
          <cell r="B7" t="str">
            <v>JE0003</v>
          </cell>
          <cell r="C7" t="str">
            <v>DIT PCF Accel Depr &amp; Basis Diff - ATL Fed</v>
          </cell>
          <cell r="D7" t="str">
            <v>410-101</v>
          </cell>
          <cell r="E7" t="str">
            <v>411-111</v>
          </cell>
          <cell r="F7" t="str">
            <v>281-0011</v>
          </cell>
        </row>
        <row r="8">
          <cell r="B8" t="str">
            <v>JE0004</v>
          </cell>
          <cell r="C8" t="str">
            <v>DIT Prop Accel Depr &amp; Basis Diff - BTL Fed</v>
          </cell>
          <cell r="D8" t="str">
            <v>410-201</v>
          </cell>
          <cell r="E8" t="str">
            <v>411-211</v>
          </cell>
          <cell r="F8" t="str">
            <v>282-0033</v>
          </cell>
        </row>
        <row r="9">
          <cell r="B9" t="str">
            <v>JE0004</v>
          </cell>
          <cell r="C9" t="str">
            <v>DIT Prop Accel Depr &amp; Basis Diff - BTL Fed</v>
          </cell>
          <cell r="D9" t="str">
            <v>410-201</v>
          </cell>
          <cell r="E9" t="str">
            <v>411-211</v>
          </cell>
          <cell r="F9" t="str">
            <v>282-0033</v>
          </cell>
        </row>
        <row r="10">
          <cell r="B10" t="str">
            <v>JE0005</v>
          </cell>
          <cell r="C10" t="str">
            <v>DIT Non-Prop Accel Depr &amp; Basis Diff - BTL Fed</v>
          </cell>
          <cell r="D10" t="str">
            <v>410-201</v>
          </cell>
          <cell r="E10" t="str">
            <v>411-211</v>
          </cell>
          <cell r="F10" t="str">
            <v>283-0033</v>
          </cell>
        </row>
        <row r="11">
          <cell r="B11" t="str">
            <v>JE0006</v>
          </cell>
          <cell r="C11" t="str">
            <v>DIT PCF Accel Depr &amp; Basis Diff - BTL Fed</v>
          </cell>
          <cell r="D11" t="str">
            <v>410-201</v>
          </cell>
          <cell r="E11" t="str">
            <v>411-211</v>
          </cell>
          <cell r="F11" t="str">
            <v>281-0011</v>
          </cell>
        </row>
        <row r="12">
          <cell r="B12" t="str">
            <v>JE0007</v>
          </cell>
          <cell r="C12" t="str">
            <v>FAS 109 282 Fed</v>
          </cell>
          <cell r="D12" t="str">
            <v>282-0011</v>
          </cell>
          <cell r="E12" t="str">
            <v>282-0011</v>
          </cell>
          <cell r="F12" t="str">
            <v>182-00301</v>
          </cell>
        </row>
        <row r="13">
          <cell r="B13" t="str">
            <v>JE0008</v>
          </cell>
          <cell r="C13" t="str">
            <v>FAS 109 282 Gross up Fed</v>
          </cell>
          <cell r="D13" t="str">
            <v>283-0011</v>
          </cell>
          <cell r="E13" t="str">
            <v>283-0011</v>
          </cell>
          <cell r="F13" t="str">
            <v>182-00301</v>
          </cell>
        </row>
        <row r="14">
          <cell r="B14" t="str">
            <v>JE0009</v>
          </cell>
          <cell r="C14" t="str">
            <v>FAS 109 190 Fed</v>
          </cell>
          <cell r="D14" t="str">
            <v>190-01011</v>
          </cell>
          <cell r="E14" t="str">
            <v>190-01011</v>
          </cell>
          <cell r="F14" t="str">
            <v>254-00001</v>
          </cell>
        </row>
        <row r="15">
          <cell r="B15" t="str">
            <v>JE0010</v>
          </cell>
          <cell r="C15" t="str">
            <v>FAS 109 190 Gross up Fed</v>
          </cell>
          <cell r="D15" t="str">
            <v>190-01011</v>
          </cell>
          <cell r="E15" t="str">
            <v>190-01011</v>
          </cell>
          <cell r="F15" t="str">
            <v>254-00001</v>
          </cell>
        </row>
        <row r="16">
          <cell r="B16" t="str">
            <v>JE0011</v>
          </cell>
          <cell r="C16" t="str">
            <v>DIT Non-Prop Prepaids ATL Fed</v>
          </cell>
          <cell r="D16" t="str">
            <v>410-111</v>
          </cell>
          <cell r="E16" t="str">
            <v>411-101</v>
          </cell>
          <cell r="F16" t="str">
            <v>190-1011</v>
          </cell>
        </row>
        <row r="17">
          <cell r="B17" t="str">
            <v>JE0012</v>
          </cell>
          <cell r="C17" t="str">
            <v>DIT Non-Prop Prepaids BTL Fed</v>
          </cell>
          <cell r="D17" t="str">
            <v>410-211</v>
          </cell>
          <cell r="E17" t="str">
            <v>411-201</v>
          </cell>
          <cell r="F17" t="str">
            <v>190-1033</v>
          </cell>
        </row>
        <row r="18">
          <cell r="B18" t="str">
            <v>JE0012</v>
          </cell>
          <cell r="C18" t="str">
            <v>DIT Non-Prop Prepaids BTL Fed</v>
          </cell>
          <cell r="D18" t="str">
            <v>410-211</v>
          </cell>
          <cell r="E18" t="str">
            <v>411-201</v>
          </cell>
          <cell r="F18" t="str">
            <v>190-1033</v>
          </cell>
        </row>
        <row r="19">
          <cell r="B19" t="str">
            <v>JE0013</v>
          </cell>
          <cell r="C19" t="str">
            <v>DIT OCI Non-prop Fed Income FAS133</v>
          </cell>
          <cell r="D19" t="str">
            <v>410-201</v>
          </cell>
          <cell r="E19" t="str">
            <v>411-211</v>
          </cell>
          <cell r="F19" t="str">
            <v>219-300</v>
          </cell>
        </row>
        <row r="20">
          <cell r="B20" t="str">
            <v>JE0014</v>
          </cell>
          <cell r="C20" t="str">
            <v>DIT Prop Accel Depr &amp; Basis - ATL State</v>
          </cell>
          <cell r="D20" t="str">
            <v>410-151</v>
          </cell>
          <cell r="E20" t="str">
            <v>411-161</v>
          </cell>
          <cell r="F20" t="str">
            <v>282-0022</v>
          </cell>
        </row>
        <row r="21">
          <cell r="B21" t="str">
            <v>JE0015</v>
          </cell>
          <cell r="C21" t="str">
            <v>DIT Non-Prop Accel Depr &amp; Basis Diff - ATL State</v>
          </cell>
          <cell r="D21" t="str">
            <v>410-151</v>
          </cell>
          <cell r="E21" t="str">
            <v>411-161</v>
          </cell>
          <cell r="F21" t="str">
            <v>283-0022</v>
          </cell>
        </row>
        <row r="22">
          <cell r="B22" t="str">
            <v>JE0016</v>
          </cell>
          <cell r="C22" t="str">
            <v>DIT PCF Accel Depr &amp; Basis Diff - ATL State</v>
          </cell>
          <cell r="D22" t="str">
            <v>410-151</v>
          </cell>
          <cell r="E22" t="str">
            <v>411-161</v>
          </cell>
          <cell r="F22" t="str">
            <v>281-0022</v>
          </cell>
        </row>
        <row r="23">
          <cell r="B23" t="str">
            <v>JE0017</v>
          </cell>
          <cell r="C23" t="str">
            <v>DIT Prop Accel Depr &amp; Basis Diff - BTL State</v>
          </cell>
          <cell r="D23" t="str">
            <v>410-251</v>
          </cell>
          <cell r="E23" t="str">
            <v>411-261</v>
          </cell>
          <cell r="F23" t="str">
            <v>282-0044</v>
          </cell>
        </row>
        <row r="24">
          <cell r="B24" t="str">
            <v>JE0018</v>
          </cell>
          <cell r="C24" t="str">
            <v>DIT Non-Prop Accel Depr &amp; Basis Diff - BTL State</v>
          </cell>
          <cell r="D24" t="str">
            <v>410-251</v>
          </cell>
          <cell r="E24" t="str">
            <v>411-261</v>
          </cell>
          <cell r="F24" t="str">
            <v>283-0044</v>
          </cell>
        </row>
        <row r="25">
          <cell r="B25" t="str">
            <v>JE0019</v>
          </cell>
          <cell r="C25" t="str">
            <v>DIT PCF Accel Depr &amp; Basis Diff - BTL State</v>
          </cell>
          <cell r="D25" t="str">
            <v>410-251</v>
          </cell>
          <cell r="E25" t="str">
            <v>411-261</v>
          </cell>
          <cell r="F25" t="str">
            <v>281-0022</v>
          </cell>
        </row>
        <row r="26">
          <cell r="B26" t="str">
            <v>JE0020</v>
          </cell>
          <cell r="C26" t="str">
            <v>FAS 109 282 State</v>
          </cell>
          <cell r="D26" t="str">
            <v>282-0022</v>
          </cell>
          <cell r="E26" t="str">
            <v>282-0022</v>
          </cell>
          <cell r="F26" t="str">
            <v>182-00301</v>
          </cell>
        </row>
        <row r="27">
          <cell r="B27" t="str">
            <v>JE0021</v>
          </cell>
          <cell r="C27" t="str">
            <v>FAS 109 282 Gross up State</v>
          </cell>
          <cell r="D27" t="str">
            <v>283-0022</v>
          </cell>
          <cell r="E27" t="str">
            <v>283-0022</v>
          </cell>
          <cell r="F27" t="str">
            <v>182-00301</v>
          </cell>
        </row>
        <row r="28">
          <cell r="B28" t="str">
            <v>JE0022</v>
          </cell>
          <cell r="C28" t="str">
            <v>FAS 109 190 State</v>
          </cell>
          <cell r="D28" t="str">
            <v>190-01022</v>
          </cell>
          <cell r="E28" t="str">
            <v>190-01022</v>
          </cell>
          <cell r="F28" t="str">
            <v>254-00001</v>
          </cell>
        </row>
        <row r="29">
          <cell r="B29" t="str">
            <v>JE0023</v>
          </cell>
          <cell r="C29" t="str">
            <v>FAS 109 190 Gross up State</v>
          </cell>
          <cell r="D29" t="str">
            <v>190-01022</v>
          </cell>
          <cell r="E29" t="str">
            <v>190-01022</v>
          </cell>
          <cell r="F29" t="str">
            <v>254-00001</v>
          </cell>
        </row>
        <row r="30">
          <cell r="B30" t="str">
            <v>JE0024</v>
          </cell>
          <cell r="C30" t="str">
            <v>DIT Non-Prop Prepaids ATL State</v>
          </cell>
          <cell r="D30" t="str">
            <v>410-161</v>
          </cell>
          <cell r="E30" t="str">
            <v>411-151</v>
          </cell>
          <cell r="F30" t="str">
            <v>190-1022</v>
          </cell>
        </row>
        <row r="31">
          <cell r="B31" t="str">
            <v>JE0025</v>
          </cell>
          <cell r="C31" t="str">
            <v>DIT Non-Prop Prepaids BTL State</v>
          </cell>
          <cell r="D31" t="str">
            <v>410-261</v>
          </cell>
          <cell r="E31" t="str">
            <v>411-251</v>
          </cell>
          <cell r="F31" t="str">
            <v>190-1044</v>
          </cell>
        </row>
        <row r="32">
          <cell r="B32" t="str">
            <v>JE0026</v>
          </cell>
          <cell r="C32" t="str">
            <v>DIT OCI Non-prop State</v>
          </cell>
          <cell r="D32" t="str">
            <v>410-251</v>
          </cell>
          <cell r="E32" t="str">
            <v>411-261</v>
          </cell>
          <cell r="F32" t="str">
            <v>219-300</v>
          </cell>
        </row>
        <row r="33">
          <cell r="B33" t="str">
            <v>JE0027</v>
          </cell>
          <cell r="C33" t="str">
            <v>DIT Prop Accel Depr &amp; Basis - ATL Offset</v>
          </cell>
          <cell r="D33" t="str">
            <v>410-111</v>
          </cell>
          <cell r="E33" t="str">
            <v>411-101</v>
          </cell>
          <cell r="F33" t="str">
            <v>190-1011</v>
          </cell>
        </row>
        <row r="34">
          <cell r="B34" t="str">
            <v>JE0028</v>
          </cell>
          <cell r="C34" t="str">
            <v>DIT Non-Prop Accel Depr &amp; Basis Diff - ATL Offset</v>
          </cell>
          <cell r="D34" t="str">
            <v>410-111</v>
          </cell>
          <cell r="E34" t="str">
            <v>411-101</v>
          </cell>
          <cell r="F34" t="str">
            <v>190-1011</v>
          </cell>
        </row>
        <row r="35">
          <cell r="B35" t="str">
            <v>JE0029</v>
          </cell>
          <cell r="C35" t="str">
            <v>DIT PCF Accel Depr &amp; Basis Diff - ATL Offset</v>
          </cell>
          <cell r="D35" t="str">
            <v>410-111</v>
          </cell>
          <cell r="E35" t="str">
            <v>411-101</v>
          </cell>
          <cell r="F35" t="str">
            <v>190-1011</v>
          </cell>
        </row>
        <row r="36">
          <cell r="B36" t="str">
            <v>JE0030</v>
          </cell>
          <cell r="C36" t="str">
            <v>DIT Prop Accel Depr &amp; Basis Diff - BTL Offset</v>
          </cell>
          <cell r="D36" t="str">
            <v>410-211</v>
          </cell>
          <cell r="E36" t="str">
            <v>411-201</v>
          </cell>
          <cell r="F36" t="str">
            <v>190-1033</v>
          </cell>
        </row>
        <row r="37">
          <cell r="B37" t="str">
            <v>JE0031</v>
          </cell>
          <cell r="C37" t="str">
            <v>DIT Non-Prop Accel Depr &amp; Basis Diff - BTL Offset</v>
          </cell>
          <cell r="D37" t="str">
            <v>410-211</v>
          </cell>
          <cell r="E37" t="str">
            <v>411-201</v>
          </cell>
          <cell r="F37" t="str">
            <v>190-1033</v>
          </cell>
        </row>
        <row r="38">
          <cell r="B38" t="str">
            <v>JE0032</v>
          </cell>
          <cell r="C38" t="str">
            <v>DIT PCF Accel Depr &amp; Basis Diff - BTL Offset</v>
          </cell>
          <cell r="D38" t="str">
            <v>410-211</v>
          </cell>
          <cell r="E38" t="str">
            <v>411-201</v>
          </cell>
          <cell r="F38" t="str">
            <v>190-1033</v>
          </cell>
        </row>
        <row r="39">
          <cell r="B39" t="str">
            <v>JE0033</v>
          </cell>
          <cell r="C39" t="str">
            <v>DIT Balance Sheet 282 283</v>
          </cell>
          <cell r="D39" t="str">
            <v>282-0011</v>
          </cell>
          <cell r="E39" t="str">
            <v>282-0011</v>
          </cell>
          <cell r="F39" t="str">
            <v>283-0011</v>
          </cell>
        </row>
        <row r="40">
          <cell r="B40" t="str">
            <v>JE0034</v>
          </cell>
          <cell r="C40" t="str">
            <v xml:space="preserve">Current Income Tax ATL Fed </v>
          </cell>
          <cell r="D40" t="str">
            <v>409-101</v>
          </cell>
          <cell r="E40" t="str">
            <v>409-101</v>
          </cell>
          <cell r="F40" t="str">
            <v>236-504</v>
          </cell>
        </row>
        <row r="41">
          <cell r="B41" t="str">
            <v>JE0035</v>
          </cell>
          <cell r="C41" t="str">
            <v>Current Income Tax ATL State</v>
          </cell>
          <cell r="D41" t="str">
            <v>409-105</v>
          </cell>
          <cell r="E41" t="str">
            <v>409-105</v>
          </cell>
          <cell r="F41" t="str">
            <v>236-005</v>
          </cell>
        </row>
        <row r="42">
          <cell r="B42" t="str">
            <v>JE0036</v>
          </cell>
          <cell r="C42" t="str">
            <v xml:space="preserve">Current Income Tax BTL Fed </v>
          </cell>
          <cell r="D42" t="str">
            <v>409-230</v>
          </cell>
          <cell r="E42" t="str">
            <v>409-230</v>
          </cell>
          <cell r="F42" t="str">
            <v>236-504</v>
          </cell>
        </row>
        <row r="43">
          <cell r="B43" t="str">
            <v>JE0037</v>
          </cell>
          <cell r="C43" t="str">
            <v>Current Income Tax BTL State</v>
          </cell>
          <cell r="D43" t="str">
            <v>409-240</v>
          </cell>
          <cell r="E43" t="str">
            <v>409-240</v>
          </cell>
          <cell r="F43" t="str">
            <v>236-005</v>
          </cell>
        </row>
        <row r="44">
          <cell r="B44" t="str">
            <v>JE0038</v>
          </cell>
          <cell r="C44" t="str">
            <v>Current Classification ADIT Federal</v>
          </cell>
          <cell r="D44" t="str">
            <v xml:space="preserve"> 242-997</v>
          </cell>
          <cell r="E44" t="str">
            <v xml:space="preserve"> 242-997</v>
          </cell>
          <cell r="F44" t="str">
            <v xml:space="preserve"> 242-998</v>
          </cell>
        </row>
        <row r="45">
          <cell r="B45" t="str">
            <v>JE0039</v>
          </cell>
          <cell r="C45" t="str">
            <v>Current Classification ADIT State</v>
          </cell>
          <cell r="D45" t="str">
            <v xml:space="preserve"> 242-996</v>
          </cell>
          <cell r="E45" t="str">
            <v xml:space="preserve"> 242-996</v>
          </cell>
          <cell r="F45" t="str">
            <v xml:space="preserve"> 242-998</v>
          </cell>
        </row>
        <row r="46">
          <cell r="B46" t="str">
            <v>JE0040</v>
          </cell>
          <cell r="C46" t="str">
            <v>Long Term Classification ADIT Federal</v>
          </cell>
          <cell r="D46" t="str">
            <v xml:space="preserve"> 253-909</v>
          </cell>
          <cell r="E46" t="str">
            <v xml:space="preserve"> 253-909</v>
          </cell>
          <cell r="F46" t="str">
            <v xml:space="preserve"> 253-908</v>
          </cell>
        </row>
        <row r="47">
          <cell r="B47" t="str">
            <v>JE0041</v>
          </cell>
          <cell r="C47" t="str">
            <v>Long Term Classification ADIT State</v>
          </cell>
          <cell r="D47" t="str">
            <v xml:space="preserve"> 253-905</v>
          </cell>
          <cell r="E47" t="str">
            <v xml:space="preserve"> 253-905</v>
          </cell>
          <cell r="F47" t="str">
            <v xml:space="preserve"> 253-908</v>
          </cell>
        </row>
        <row r="48">
          <cell r="B48" t="str">
            <v>JE0042</v>
          </cell>
          <cell r="C48" t="str">
            <v>TRD Federal</v>
          </cell>
          <cell r="D48" t="str">
            <v>282-00011</v>
          </cell>
          <cell r="E48" t="str">
            <v>282-00011</v>
          </cell>
          <cell r="F48" t="str">
            <v>254-00001</v>
          </cell>
        </row>
        <row r="49">
          <cell r="B49" t="str">
            <v>JE0043</v>
          </cell>
          <cell r="C49" t="str">
            <v>TRD State</v>
          </cell>
          <cell r="D49" t="str">
            <v>282-00022</v>
          </cell>
          <cell r="E49" t="str">
            <v>282-00022</v>
          </cell>
          <cell r="F49" t="str">
            <v>254-00001</v>
          </cell>
        </row>
        <row r="50">
          <cell r="B50" t="str">
            <v>JE0044</v>
          </cell>
          <cell r="C50" t="str">
            <v>OCI Hedge Amort Sub 201 - FED</v>
          </cell>
          <cell r="D50" t="str">
            <v>283-00011</v>
          </cell>
          <cell r="E50" t="str">
            <v>190-01011</v>
          </cell>
          <cell r="F50" t="str">
            <v>219-00401</v>
          </cell>
        </row>
        <row r="51">
          <cell r="B51" t="str">
            <v>JE0045</v>
          </cell>
          <cell r="C51" t="str">
            <v>OCI Hedge Amort Sub 202 - FED</v>
          </cell>
          <cell r="D51" t="str">
            <v>283-00011</v>
          </cell>
          <cell r="E51" t="str">
            <v>190-01011</v>
          </cell>
          <cell r="F51" t="str">
            <v>219-00402</v>
          </cell>
        </row>
        <row r="52">
          <cell r="B52" t="str">
            <v>JE0046</v>
          </cell>
          <cell r="C52" t="str">
            <v>OCI Hedge Amort Sub 203 - FED</v>
          </cell>
          <cell r="D52" t="str">
            <v>283-00011</v>
          </cell>
          <cell r="E52" t="str">
            <v>190-01011</v>
          </cell>
          <cell r="F52" t="str">
            <v>219-00403</v>
          </cell>
        </row>
        <row r="53">
          <cell r="B53" t="str">
            <v>JE0047</v>
          </cell>
          <cell r="C53" t="str">
            <v>OCI Hedge Amort Sub 206 - FED</v>
          </cell>
          <cell r="D53" t="str">
            <v>283-00011</v>
          </cell>
          <cell r="E53" t="str">
            <v>190-01011</v>
          </cell>
          <cell r="F53" t="str">
            <v>219-00406</v>
          </cell>
        </row>
        <row r="54">
          <cell r="B54" t="str">
            <v>JE0048</v>
          </cell>
          <cell r="C54" t="str">
            <v>OCI Hedge Amort Sub 207 - FED</v>
          </cell>
          <cell r="D54" t="str">
            <v>283-00011</v>
          </cell>
          <cell r="E54" t="str">
            <v>190-01011</v>
          </cell>
          <cell r="F54" t="str">
            <v>219-00407</v>
          </cell>
        </row>
        <row r="55">
          <cell r="B55" t="str">
            <v>JE0049</v>
          </cell>
          <cell r="C55" t="str">
            <v>OCI Hedge Amort Sub 208 - FED</v>
          </cell>
          <cell r="D55" t="str">
            <v>283-00011</v>
          </cell>
          <cell r="E55" t="str">
            <v>190-01011</v>
          </cell>
          <cell r="F55" t="str">
            <v>219-00408</v>
          </cell>
        </row>
        <row r="56">
          <cell r="B56" t="str">
            <v>JE0050</v>
          </cell>
          <cell r="C56" t="str">
            <v>OCI Hedge Amort Sub 209 - FED</v>
          </cell>
          <cell r="D56" t="str">
            <v>283-00011</v>
          </cell>
          <cell r="E56" t="str">
            <v>190-01011</v>
          </cell>
          <cell r="F56" t="str">
            <v>219-00409</v>
          </cell>
        </row>
        <row r="57">
          <cell r="B57" t="str">
            <v>JE0051</v>
          </cell>
          <cell r="C57" t="str">
            <v>OCI Hedge Amort Sub 210 - FED</v>
          </cell>
          <cell r="D57" t="str">
            <v>283-00011</v>
          </cell>
          <cell r="E57" t="str">
            <v>190-01011</v>
          </cell>
          <cell r="F57" t="str">
            <v>219-00410</v>
          </cell>
        </row>
        <row r="58">
          <cell r="B58" t="str">
            <v>JE0052</v>
          </cell>
          <cell r="C58" t="str">
            <v>OCI Hedge Amort Sub 211 - FED</v>
          </cell>
          <cell r="D58" t="str">
            <v>283-00011</v>
          </cell>
          <cell r="E58" t="str">
            <v>190-01011</v>
          </cell>
          <cell r="F58" t="str">
            <v>219-00411</v>
          </cell>
        </row>
        <row r="59">
          <cell r="B59" t="str">
            <v>JE0053</v>
          </cell>
          <cell r="C59" t="str">
            <v>OCI Hedge Amort Sub 212 - FED</v>
          </cell>
          <cell r="D59" t="str">
            <v>283-00011</v>
          </cell>
          <cell r="E59" t="str">
            <v>190-01011</v>
          </cell>
          <cell r="F59" t="str">
            <v>219-00412</v>
          </cell>
        </row>
        <row r="60">
          <cell r="B60" t="str">
            <v>JE0054</v>
          </cell>
          <cell r="C60" t="str">
            <v>OCI Hedge Amort Sub 213 - FED</v>
          </cell>
          <cell r="D60" t="str">
            <v>283-00011</v>
          </cell>
          <cell r="E60" t="str">
            <v>190-01011</v>
          </cell>
          <cell r="F60" t="str">
            <v>219-00413</v>
          </cell>
        </row>
        <row r="61">
          <cell r="B61" t="str">
            <v>JE0055</v>
          </cell>
          <cell r="C61" t="str">
            <v>OCI Hedge Amort Sub 214 - FED</v>
          </cell>
          <cell r="D61" t="str">
            <v>283-00011</v>
          </cell>
          <cell r="E61" t="str">
            <v>190-01011</v>
          </cell>
          <cell r="F61" t="str">
            <v>219-00414</v>
          </cell>
        </row>
        <row r="62">
          <cell r="B62" t="str">
            <v>JE0056</v>
          </cell>
          <cell r="C62" t="str">
            <v>OCI Gain/Loss on Hedge Sub 101 - FED</v>
          </cell>
          <cell r="D62" t="str">
            <v>190-01011</v>
          </cell>
          <cell r="E62" t="str">
            <v>283-00011</v>
          </cell>
          <cell r="F62" t="str">
            <v>219-00300</v>
          </cell>
        </row>
        <row r="63">
          <cell r="B63" t="str">
            <v>JE0057</v>
          </cell>
          <cell r="C63" t="str">
            <v>OCI Hedge Amort Sub 201 - STATE</v>
          </cell>
          <cell r="D63" t="str">
            <v>283-00022</v>
          </cell>
          <cell r="E63" t="str">
            <v>190-01022</v>
          </cell>
          <cell r="F63" t="str">
            <v>219-00401</v>
          </cell>
        </row>
        <row r="64">
          <cell r="B64" t="str">
            <v>JE0058</v>
          </cell>
          <cell r="C64" t="str">
            <v>OCI Hedge Amort Sub 202 - STATE</v>
          </cell>
          <cell r="D64" t="str">
            <v>283-00022</v>
          </cell>
          <cell r="E64" t="str">
            <v>190-01022</v>
          </cell>
          <cell r="F64" t="str">
            <v>219-00402</v>
          </cell>
        </row>
        <row r="65">
          <cell r="B65" t="str">
            <v>JE0059</v>
          </cell>
          <cell r="C65" t="str">
            <v>OCI Hedge Amort Sub 203 - STATE</v>
          </cell>
          <cell r="D65" t="str">
            <v>283-00022</v>
          </cell>
          <cell r="E65" t="str">
            <v>190-01022</v>
          </cell>
          <cell r="F65" t="str">
            <v>219-00403</v>
          </cell>
        </row>
        <row r="66">
          <cell r="B66" t="str">
            <v>JE0060</v>
          </cell>
          <cell r="C66" t="str">
            <v>OCI Hedge Amort Sub 206 - STATE</v>
          </cell>
          <cell r="D66" t="str">
            <v>283-00022</v>
          </cell>
          <cell r="E66" t="str">
            <v>190-01022</v>
          </cell>
          <cell r="F66" t="str">
            <v>219-00406</v>
          </cell>
        </row>
        <row r="67">
          <cell r="B67" t="str">
            <v>JE0061</v>
          </cell>
          <cell r="C67" t="str">
            <v>OCI Hedge Amort Sub 207 - STATE</v>
          </cell>
          <cell r="D67" t="str">
            <v>283-00022</v>
          </cell>
          <cell r="E67" t="str">
            <v>190-01022</v>
          </cell>
          <cell r="F67" t="str">
            <v>219-00407</v>
          </cell>
        </row>
        <row r="68">
          <cell r="B68" t="str">
            <v>JE0062</v>
          </cell>
          <cell r="C68" t="str">
            <v>OCI Hedge Amort Sub 208 - STATE</v>
          </cell>
          <cell r="D68" t="str">
            <v>283-00022</v>
          </cell>
          <cell r="E68" t="str">
            <v>190-01022</v>
          </cell>
          <cell r="F68" t="str">
            <v>219-00408</v>
          </cell>
        </row>
        <row r="69">
          <cell r="B69" t="str">
            <v>JE0063</v>
          </cell>
          <cell r="C69" t="str">
            <v>OCI Hedge Amort Sub 209 - STATE</v>
          </cell>
          <cell r="D69" t="str">
            <v>283-00022</v>
          </cell>
          <cell r="E69" t="str">
            <v>190-01022</v>
          </cell>
          <cell r="F69" t="str">
            <v>219-00409</v>
          </cell>
        </row>
        <row r="70">
          <cell r="B70" t="str">
            <v>JE0064</v>
          </cell>
          <cell r="C70" t="str">
            <v>OCI Hedge Amort Sub 210 - STATE</v>
          </cell>
          <cell r="D70" t="str">
            <v>283-00022</v>
          </cell>
          <cell r="E70" t="str">
            <v>190-01022</v>
          </cell>
          <cell r="F70" t="str">
            <v>219-00410</v>
          </cell>
        </row>
        <row r="71">
          <cell r="B71" t="str">
            <v>JE0065</v>
          </cell>
          <cell r="C71" t="str">
            <v>OCI Hedge Amort Sub 211 - STATE</v>
          </cell>
          <cell r="D71" t="str">
            <v>283-00022</v>
          </cell>
          <cell r="E71" t="str">
            <v>190-01022</v>
          </cell>
          <cell r="F71" t="str">
            <v>219-00411</v>
          </cell>
        </row>
        <row r="72">
          <cell r="B72" t="str">
            <v>JE0066</v>
          </cell>
          <cell r="C72" t="str">
            <v>OCI Hedge Amort Sub 212 - STATE</v>
          </cell>
          <cell r="D72" t="str">
            <v>283-00022</v>
          </cell>
          <cell r="E72" t="str">
            <v>190-01022</v>
          </cell>
          <cell r="F72" t="str">
            <v>219-00412</v>
          </cell>
        </row>
        <row r="73">
          <cell r="B73" t="str">
            <v>JE0067</v>
          </cell>
          <cell r="C73" t="str">
            <v>OCI Hedge Amort Sub 213 - STATE</v>
          </cell>
          <cell r="D73" t="str">
            <v>283-00022</v>
          </cell>
          <cell r="E73" t="str">
            <v>190-01022</v>
          </cell>
          <cell r="F73" t="str">
            <v>219-00413</v>
          </cell>
        </row>
        <row r="74">
          <cell r="B74" t="str">
            <v>JE0068</v>
          </cell>
          <cell r="C74" t="str">
            <v>OCI Hedge Amort Sub 214 - STATE</v>
          </cell>
          <cell r="D74" t="str">
            <v>283-00022</v>
          </cell>
          <cell r="E74" t="str">
            <v>190-01022</v>
          </cell>
          <cell r="F74" t="str">
            <v>219-00414</v>
          </cell>
        </row>
        <row r="75">
          <cell r="B75" t="str">
            <v>JE0069</v>
          </cell>
          <cell r="C75" t="str">
            <v>OCI Gain/Loss on Hedge Sub 101 - STATE</v>
          </cell>
          <cell r="D75" t="str">
            <v>190-01022</v>
          </cell>
          <cell r="E75" t="str">
            <v>283-00022</v>
          </cell>
          <cell r="F75" t="str">
            <v>219-00300</v>
          </cell>
        </row>
        <row r="76">
          <cell r="B76" t="str">
            <v>JE0070</v>
          </cell>
          <cell r="C76" t="str">
            <v>OCI BMA Sub 204 - FED JV50167</v>
          </cell>
          <cell r="D76" t="str">
            <v>283-00011</v>
          </cell>
          <cell r="E76" t="str">
            <v>283-00011</v>
          </cell>
          <cell r="F76" t="str">
            <v>219-00404</v>
          </cell>
        </row>
        <row r="77">
          <cell r="B77" t="str">
            <v>JE0071</v>
          </cell>
          <cell r="C77" t="str">
            <v>OCI BMA Sub 100 - FED JV50167</v>
          </cell>
          <cell r="D77" t="str">
            <v>283-00011</v>
          </cell>
          <cell r="E77" t="str">
            <v>283-00011</v>
          </cell>
          <cell r="F77" t="str">
            <v>219-00300</v>
          </cell>
        </row>
        <row r="78">
          <cell r="B78" t="str">
            <v>JE0072</v>
          </cell>
          <cell r="C78" t="str">
            <v>OCI LIBOR Sub 205 - FED JV50168</v>
          </cell>
          <cell r="D78" t="str">
            <v>283-00011</v>
          </cell>
          <cell r="E78" t="str">
            <v>283-00011</v>
          </cell>
          <cell r="F78" t="str">
            <v>219-00405</v>
          </cell>
        </row>
        <row r="79">
          <cell r="B79" t="str">
            <v>JE0073</v>
          </cell>
          <cell r="C79" t="str">
            <v>OCI LIBOR Sub 100 - FED JV50168</v>
          </cell>
          <cell r="D79" t="str">
            <v>283-00011</v>
          </cell>
          <cell r="E79" t="str">
            <v>283-00011</v>
          </cell>
          <cell r="F79" t="str">
            <v>219-00300</v>
          </cell>
        </row>
        <row r="80">
          <cell r="B80" t="str">
            <v>JE0074</v>
          </cell>
          <cell r="C80" t="str">
            <v>DIT OCI Non-prop Fed Bal Sheet FAS133</v>
          </cell>
          <cell r="D80" t="str">
            <v>283-00011</v>
          </cell>
          <cell r="E80" t="str">
            <v>283-00011</v>
          </cell>
          <cell r="F80" t="str">
            <v>219-00300</v>
          </cell>
        </row>
        <row r="81">
          <cell r="B81" t="str">
            <v>JE0075</v>
          </cell>
          <cell r="C81" t="str">
            <v>OCI BMA Sub 204 - STATE JV50167</v>
          </cell>
          <cell r="D81" t="str">
            <v>283-00022</v>
          </cell>
          <cell r="E81" t="str">
            <v>283-00022</v>
          </cell>
          <cell r="F81" t="str">
            <v>219-00404</v>
          </cell>
        </row>
        <row r="82">
          <cell r="B82" t="str">
            <v>JE0076</v>
          </cell>
          <cell r="C82" t="str">
            <v>OCI BMA Sub 100 - STATE JV50167</v>
          </cell>
          <cell r="D82" t="str">
            <v>283-00022</v>
          </cell>
          <cell r="E82" t="str">
            <v>283-00022</v>
          </cell>
          <cell r="F82" t="str">
            <v>219-00300</v>
          </cell>
        </row>
        <row r="83">
          <cell r="B83" t="str">
            <v>JE0077</v>
          </cell>
          <cell r="C83" t="str">
            <v>OCI LIBOR Sub 205 - STATE JV50168</v>
          </cell>
          <cell r="D83" t="str">
            <v>283-00022</v>
          </cell>
          <cell r="E83" t="str">
            <v>283-00022</v>
          </cell>
          <cell r="F83" t="str">
            <v>219-00405</v>
          </cell>
        </row>
        <row r="84">
          <cell r="B84" t="str">
            <v>JE0078</v>
          </cell>
          <cell r="C84" t="str">
            <v>OCI LIBOR Sub 100 - STATE JV50168</v>
          </cell>
          <cell r="D84" t="str">
            <v>283-00022</v>
          </cell>
          <cell r="E84" t="str">
            <v>283-00022</v>
          </cell>
          <cell r="F84" t="str">
            <v>219-00300</v>
          </cell>
        </row>
        <row r="85">
          <cell r="B85" t="str">
            <v>JE0079</v>
          </cell>
          <cell r="C85" t="str">
            <v>DIT OCI Non-prop STATE Bal Sheet FAS133</v>
          </cell>
          <cell r="D85" t="str">
            <v>283-00022</v>
          </cell>
          <cell r="E85" t="str">
            <v>283-00022</v>
          </cell>
          <cell r="F85" t="str">
            <v>219-00300</v>
          </cell>
        </row>
        <row r="86">
          <cell r="B86" t="str">
            <v>JE0080</v>
          </cell>
          <cell r="C86" t="str">
            <v>DIT PFC FED AC190 - GPC</v>
          </cell>
          <cell r="D86" t="str">
            <v>123-09422</v>
          </cell>
          <cell r="E86" t="str">
            <v>123-09427</v>
          </cell>
          <cell r="F86" t="str">
            <v>123-09030</v>
          </cell>
        </row>
        <row r="87">
          <cell r="B87" t="str">
            <v>JE0081</v>
          </cell>
          <cell r="C87" t="str">
            <v>DIT PFC STATE AC190 - GPC</v>
          </cell>
          <cell r="D87" t="str">
            <v>123-09423</v>
          </cell>
          <cell r="E87" t="str">
            <v>123-09428</v>
          </cell>
          <cell r="F87" t="str">
            <v>123-09031</v>
          </cell>
        </row>
      </sheetData>
      <sheetData sheetId="12"/>
      <sheetData sheetId="13"/>
      <sheetData sheetId="14"/>
      <sheetData sheetId="15"/>
      <sheetData sheetId="1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SE DIT Recon"/>
      <sheetName val="Schedule M Mapping"/>
      <sheetName val="Apportionment"/>
      <sheetName val="Oper Ind"/>
      <sheetName val="Diff Type"/>
      <sheetName val="Source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lan Final"/>
      <sheetName val="PPlan Master"/>
      <sheetName val="Conversion"/>
      <sheetName val="Conversion into PP"/>
      <sheetName val="ConversionPerm"/>
      <sheetName val="ConversionPerm into PP"/>
      <sheetName val="ConversionIncome"/>
      <sheetName val="ConversionFT"/>
      <sheetName val="ConversionFTRollup"/>
      <sheetName val="Powertax Map"/>
      <sheetName val="je master"/>
      <sheetName val="m1 je"/>
      <sheetName val="M1 Corptax ID Mapping Draft"/>
      <sheetName val="M1 Master List"/>
      <sheetName val="CorptaxMaster"/>
      <sheetName val="Issu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AX0599"/>
      <sheetName val="atax0604"/>
      <sheetName val="TAX JV50167"/>
      <sheetName val="YTD_TD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com.sap.ip.bi.xl.hiddensheet"/>
      <sheetName val="Allocated (CBR)"/>
      <sheetName val="Unallocated Detail (CBR)"/>
      <sheetName val="Unallocated Summary (CBR)"/>
      <sheetName val="Common by Account (CBR)"/>
      <sheetName val="==&gt;"/>
      <sheetName val="Allocators (CBR)"/>
      <sheetName val="FM"/>
      <sheetName val="Dec YTD"/>
    </sheetNames>
    <sheetDataSet>
      <sheetData sheetId="0" refreshError="1"/>
      <sheetData sheetId="1">
        <row r="9">
          <cell r="B9">
            <v>2508927601.7400002</v>
          </cell>
        </row>
      </sheetData>
      <sheetData sheetId="2">
        <row r="29">
          <cell r="G29">
            <v>-1091.73</v>
          </cell>
        </row>
        <row r="281">
          <cell r="G281">
            <v>42353803.619999997</v>
          </cell>
        </row>
        <row r="283">
          <cell r="G283">
            <v>264566256.69</v>
          </cell>
        </row>
        <row r="284">
          <cell r="G284">
            <v>-263542455.52999997</v>
          </cell>
        </row>
      </sheetData>
      <sheetData sheetId="3" refreshError="1"/>
      <sheetData sheetId="4" refreshError="1"/>
      <sheetData sheetId="5" refreshError="1"/>
      <sheetData sheetId="6">
        <row r="70">
          <cell r="F70">
            <v>0.65659999999999996</v>
          </cell>
        </row>
      </sheetData>
      <sheetData sheetId="7">
        <row r="173">
          <cell r="C173">
            <v>18526680.579999998</v>
          </cell>
        </row>
      </sheetData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/>
  <sheetData/>
  <pageMargins left="0.7" right="0.7" top="0.75" bottom="0.75" header="0.3" footer="0.3"/>
  <customProperties>
    <customPr name="_pios_id" r:id="rId1"/>
    <customPr name="CofWorksheetType" r:id="rId2"/>
    <customPr name="serializedData2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32"/>
  <sheetViews>
    <sheetView tabSelected="1" zoomScale="98" zoomScaleNormal="98" workbookViewId="0">
      <selection activeCell="F25" sqref="F25"/>
    </sheetView>
  </sheetViews>
  <sheetFormatPr defaultRowHeight="13.2"/>
  <cols>
    <col min="2" max="2" width="43" bestFit="1" customWidth="1"/>
    <col min="3" max="3" width="16.5546875" customWidth="1"/>
    <col min="4" max="4" width="12.33203125" bestFit="1" customWidth="1"/>
    <col min="5" max="7" width="12.5546875" bestFit="1" customWidth="1"/>
  </cols>
  <sheetData>
    <row r="1" spans="1:4">
      <c r="A1" s="1"/>
      <c r="B1" s="24"/>
      <c r="C1" s="3"/>
    </row>
    <row r="2" spans="1:4" ht="13.8" thickBot="1">
      <c r="A2" s="2"/>
      <c r="B2" s="2"/>
      <c r="C2" s="3"/>
    </row>
    <row r="3" spans="1:4" ht="14.4" thickTop="1" thickBot="1">
      <c r="A3" s="4"/>
      <c r="B3" s="20" t="s">
        <v>17</v>
      </c>
      <c r="C3" s="5" t="s">
        <v>87</v>
      </c>
    </row>
    <row r="4" spans="1:4" ht="13.8" thickTop="1">
      <c r="A4" s="134" t="s">
        <v>16</v>
      </c>
      <c r="B4" s="134"/>
      <c r="C4" s="134"/>
    </row>
    <row r="5" spans="1:4">
      <c r="A5" s="135" t="s">
        <v>0</v>
      </c>
      <c r="B5" s="135"/>
      <c r="C5" s="135"/>
      <c r="D5" s="4"/>
    </row>
    <row r="6" spans="1:4">
      <c r="A6" s="135" t="s">
        <v>122</v>
      </c>
      <c r="B6" s="135"/>
      <c r="C6" s="135"/>
      <c r="D6" s="6"/>
    </row>
    <row r="7" spans="1:4">
      <c r="A7" s="134" t="s">
        <v>53</v>
      </c>
      <c r="B7" s="134"/>
      <c r="C7" s="134"/>
      <c r="D7" s="6"/>
    </row>
    <row r="8" spans="1:4">
      <c r="A8" s="4"/>
      <c r="B8" s="7"/>
      <c r="C8" s="8"/>
    </row>
    <row r="9" spans="1:4">
      <c r="A9" s="9" t="s">
        <v>1</v>
      </c>
      <c r="B9" s="4"/>
      <c r="C9" s="10"/>
    </row>
    <row r="10" spans="1:4">
      <c r="A10" s="11" t="s">
        <v>2</v>
      </c>
      <c r="B10" s="12" t="s">
        <v>3</v>
      </c>
      <c r="C10" s="13" t="s">
        <v>4</v>
      </c>
    </row>
    <row r="11" spans="1:4">
      <c r="A11" s="2"/>
      <c r="B11" s="2"/>
      <c r="C11" s="14"/>
    </row>
    <row r="12" spans="1:4">
      <c r="A12" s="15">
        <v>1</v>
      </c>
      <c r="B12" s="16" t="s">
        <v>5</v>
      </c>
      <c r="C12" s="25">
        <f>CBR_Electric!D86</f>
        <v>418640993.61490524</v>
      </c>
    </row>
    <row r="13" spans="1:4">
      <c r="A13" s="15">
        <f>A12+1</f>
        <v>2</v>
      </c>
      <c r="B13" s="17"/>
      <c r="C13" s="21"/>
    </row>
    <row r="14" spans="1:4">
      <c r="A14" s="15">
        <f t="shared" ref="A14:A19" si="0">A13+1</f>
        <v>3</v>
      </c>
      <c r="B14" s="18" t="s">
        <v>120</v>
      </c>
      <c r="C14" s="27">
        <f>CBR_Electric!E88</f>
        <v>88258254.356630102</v>
      </c>
      <c r="D14" s="22"/>
    </row>
    <row r="15" spans="1:4">
      <c r="A15" s="15">
        <f t="shared" si="0"/>
        <v>4</v>
      </c>
      <c r="B15" s="17" t="s">
        <v>6</v>
      </c>
      <c r="C15" s="28">
        <f>+C14</f>
        <v>88258254.356630102</v>
      </c>
    </row>
    <row r="16" spans="1:4">
      <c r="A16" s="15">
        <f>A15+1</f>
        <v>5</v>
      </c>
      <c r="B16" s="17"/>
      <c r="C16" s="21"/>
    </row>
    <row r="17" spans="1:5">
      <c r="A17" s="15">
        <f t="shared" si="0"/>
        <v>6</v>
      </c>
      <c r="B17" s="2" t="s">
        <v>64</v>
      </c>
      <c r="C17" s="29">
        <f>CBR_Electric!F88</f>
        <v>-36406898.711322002</v>
      </c>
    </row>
    <row r="18" spans="1:5">
      <c r="A18" s="15">
        <f t="shared" si="0"/>
        <v>7</v>
      </c>
      <c r="B18" s="2" t="s">
        <v>33</v>
      </c>
      <c r="C18" s="29">
        <v>0</v>
      </c>
    </row>
    <row r="19" spans="1:5">
      <c r="A19" s="15">
        <f t="shared" si="0"/>
        <v>8</v>
      </c>
      <c r="B19" s="2" t="s">
        <v>9</v>
      </c>
      <c r="C19" s="27">
        <v>0</v>
      </c>
    </row>
    <row r="20" spans="1:5">
      <c r="A20" s="15">
        <f>A19+1</f>
        <v>9</v>
      </c>
      <c r="B20" s="2" t="s">
        <v>10</v>
      </c>
      <c r="C20" s="28">
        <f>SUM(C15:C19)</f>
        <v>51851355.6453081</v>
      </c>
      <c r="D20" s="33">
        <f>+CBR_Electric!G88-'Lead E'!C20</f>
        <v>0</v>
      </c>
      <c r="E20" s="34" t="s">
        <v>65</v>
      </c>
    </row>
    <row r="21" spans="1:5">
      <c r="A21" s="15">
        <f>A20+1</f>
        <v>10</v>
      </c>
      <c r="B21" s="2"/>
      <c r="C21" s="21"/>
    </row>
    <row r="22" spans="1:5">
      <c r="A22" s="15">
        <f>A21+1</f>
        <v>11</v>
      </c>
      <c r="B22" s="2" t="s">
        <v>11</v>
      </c>
      <c r="C22" s="21"/>
    </row>
    <row r="23" spans="1:5">
      <c r="A23" s="15">
        <f>A22+1</f>
        <v>12</v>
      </c>
      <c r="B23" s="17" t="s">
        <v>6</v>
      </c>
      <c r="C23" s="25">
        <f>'[9]Unallocated Detail (CBR)'!$G$281</f>
        <v>42353803.619999997</v>
      </c>
    </row>
    <row r="24" spans="1:5">
      <c r="A24" s="15">
        <f>A23+1</f>
        <v>13</v>
      </c>
      <c r="B24" s="2" t="s">
        <v>7</v>
      </c>
      <c r="C24" s="26">
        <f>'[9]Unallocated Detail (CBR)'!$G$283</f>
        <v>264566256.69</v>
      </c>
    </row>
    <row r="25" spans="1:5">
      <c r="A25" s="15">
        <f t="shared" ref="A25:A31" si="1">A24+1</f>
        <v>14</v>
      </c>
      <c r="B25" s="2" t="s">
        <v>8</v>
      </c>
      <c r="C25" s="26">
        <f>'[9]Unallocated Detail (CBR)'!$G$284</f>
        <v>-263542455.52999997</v>
      </c>
    </row>
    <row r="26" spans="1:5">
      <c r="A26" s="15">
        <f t="shared" si="1"/>
        <v>15</v>
      </c>
      <c r="B26" s="2" t="s">
        <v>9</v>
      </c>
      <c r="C26" s="23">
        <v>0</v>
      </c>
    </row>
    <row r="27" spans="1:5">
      <c r="A27" s="15">
        <f t="shared" si="1"/>
        <v>16</v>
      </c>
      <c r="B27" s="17" t="s">
        <v>12</v>
      </c>
      <c r="C27" s="35">
        <f>SUM(C23:C26)</f>
        <v>43377604.780000031</v>
      </c>
      <c r="E27" s="19"/>
    </row>
    <row r="28" spans="1:5">
      <c r="A28" s="15">
        <f t="shared" si="1"/>
        <v>17</v>
      </c>
      <c r="B28" s="2"/>
      <c r="C28" s="21"/>
    </row>
    <row r="29" spans="1:5">
      <c r="A29" s="15">
        <f t="shared" si="1"/>
        <v>18</v>
      </c>
      <c r="B29" s="17" t="s">
        <v>13</v>
      </c>
      <c r="C29" s="30">
        <f>C15-C23</f>
        <v>45904450.736630104</v>
      </c>
    </row>
    <row r="30" spans="1:5">
      <c r="A30" s="15">
        <f t="shared" si="1"/>
        <v>19</v>
      </c>
      <c r="B30" s="17" t="s">
        <v>14</v>
      </c>
      <c r="C30" s="31">
        <f>C17+C18+C19-C24-C25-C26</f>
        <v>-37430699.871322036</v>
      </c>
    </row>
    <row r="31" spans="1:5" ht="13.8" thickBot="1">
      <c r="A31" s="15">
        <f t="shared" si="1"/>
        <v>20</v>
      </c>
      <c r="B31" s="17" t="s">
        <v>15</v>
      </c>
      <c r="C31" s="32">
        <f>-SUM(C29:C30)</f>
        <v>-8473750.8653080687</v>
      </c>
    </row>
    <row r="32" spans="1:5" ht="13.8" thickTop="1"/>
  </sheetData>
  <mergeCells count="4">
    <mergeCell ref="A4:C4"/>
    <mergeCell ref="A6:C6"/>
    <mergeCell ref="A7:C7"/>
    <mergeCell ref="A5:C5"/>
  </mergeCells>
  <phoneticPr fontId="13" type="noConversion"/>
  <pageMargins left="0.5" right="0.5" top="1" bottom="1" header="0.5" footer="0.5"/>
  <pageSetup scale="95" orientation="portrait" r:id="rId1"/>
  <headerFooter alignWithMargins="0"/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16"/>
  <sheetViews>
    <sheetView zoomScale="90" zoomScaleNormal="90" workbookViewId="0">
      <pane ySplit="9" topLeftCell="A86" activePane="bottomLeft" state="frozen"/>
      <selection activeCell="I73" sqref="I73"/>
      <selection pane="bottomLeft" activeCell="D5" sqref="D5"/>
    </sheetView>
  </sheetViews>
  <sheetFormatPr defaultColWidth="8.88671875" defaultRowHeight="14.4"/>
  <cols>
    <col min="1" max="1" width="7" style="40" customWidth="1"/>
    <col min="2" max="2" width="8.88671875" style="36" customWidth="1"/>
    <col min="3" max="3" width="40.5546875" style="36" bestFit="1" customWidth="1"/>
    <col min="4" max="4" width="20.109375" style="36" bestFit="1" customWidth="1"/>
    <col min="5" max="5" width="16.44140625" style="38" bestFit="1" customWidth="1"/>
    <col min="6" max="6" width="21.6640625" style="36" customWidth="1"/>
    <col min="7" max="7" width="14.5546875" style="36" bestFit="1" customWidth="1"/>
    <col min="8" max="8" width="10.88671875" style="40" customWidth="1"/>
    <col min="9" max="9" width="29.33203125" style="41" bestFit="1" customWidth="1"/>
    <col min="10" max="10" width="14.33203125" style="40" bestFit="1" customWidth="1"/>
    <col min="11" max="11" width="15" style="40" bestFit="1" customWidth="1"/>
    <col min="12" max="12" width="12.33203125" style="40" bestFit="1" customWidth="1"/>
    <col min="13" max="16384" width="8.88671875" style="40"/>
  </cols>
  <sheetData>
    <row r="1" spans="2:10">
      <c r="C1" s="37" t="s">
        <v>21</v>
      </c>
      <c r="F1" s="39"/>
    </row>
    <row r="2" spans="2:10">
      <c r="C2" s="37" t="s">
        <v>121</v>
      </c>
    </row>
    <row r="3" spans="2:10">
      <c r="C3" s="42"/>
      <c r="D3" s="43" t="s">
        <v>123</v>
      </c>
    </row>
    <row r="4" spans="2:10">
      <c r="C4" s="44" t="s">
        <v>22</v>
      </c>
      <c r="D4" s="45">
        <f>[10]Summaries!$DB$46</f>
        <v>291189393.12000084</v>
      </c>
      <c r="E4" s="46" t="s">
        <v>124</v>
      </c>
    </row>
    <row r="5" spans="2:10">
      <c r="C5" s="44"/>
      <c r="D5" s="45"/>
      <c r="E5" s="46" t="s">
        <v>124</v>
      </c>
    </row>
    <row r="6" spans="2:10">
      <c r="C6" s="44" t="s">
        <v>34</v>
      </c>
      <c r="D6" s="47">
        <f>[10]Summaries!$DB$43+[10]Summaries!$DB$42</f>
        <v>43377604.780000024</v>
      </c>
      <c r="E6" s="46" t="s">
        <v>124</v>
      </c>
    </row>
    <row r="7" spans="2:10">
      <c r="C7" s="48" t="s">
        <v>23</v>
      </c>
      <c r="D7" s="49">
        <f>SUM(D4:D6)</f>
        <v>334566997.90000087</v>
      </c>
      <c r="E7" s="50"/>
      <c r="F7" s="39"/>
    </row>
    <row r="8" spans="2:10">
      <c r="D8" s="42"/>
    </row>
    <row r="9" spans="2:10" ht="43.2">
      <c r="B9" s="51" t="s">
        <v>35</v>
      </c>
      <c r="C9" s="51" t="s">
        <v>54</v>
      </c>
      <c r="D9" s="51" t="s">
        <v>24</v>
      </c>
      <c r="E9" s="52" t="s">
        <v>125</v>
      </c>
      <c r="F9" s="53" t="s">
        <v>126</v>
      </c>
      <c r="G9" s="53" t="s">
        <v>127</v>
      </c>
    </row>
    <row r="10" spans="2:10" s="58" customFormat="1">
      <c r="B10" s="54" t="s">
        <v>128</v>
      </c>
      <c r="C10" s="55" t="s">
        <v>19</v>
      </c>
      <c r="D10" s="56">
        <v>5102234.7300000004</v>
      </c>
      <c r="E10" s="57">
        <f t="shared" ref="E10:E73" si="0">D10*0.21</f>
        <v>1071469.2933</v>
      </c>
      <c r="F10" s="56">
        <f t="shared" ref="F10:F72" si="1">-E10</f>
        <v>-1071469.2933</v>
      </c>
      <c r="G10" s="56">
        <f t="shared" ref="G10:G72" si="2">F10+E10</f>
        <v>0</v>
      </c>
      <c r="I10" s="59"/>
    </row>
    <row r="11" spans="2:10" s="58" customFormat="1">
      <c r="B11" s="54" t="s">
        <v>37</v>
      </c>
      <c r="C11" s="55" t="s">
        <v>18</v>
      </c>
      <c r="D11" s="56">
        <v>-79028.61</v>
      </c>
      <c r="E11" s="57">
        <f t="shared" si="0"/>
        <v>-16596.008099999999</v>
      </c>
      <c r="F11" s="56">
        <f t="shared" si="1"/>
        <v>16596.008099999999</v>
      </c>
      <c r="G11" s="56">
        <f t="shared" si="2"/>
        <v>0</v>
      </c>
      <c r="I11" s="59"/>
    </row>
    <row r="12" spans="2:10" s="58" customFormat="1">
      <c r="B12" s="54" t="s">
        <v>38</v>
      </c>
      <c r="C12" s="55" t="s">
        <v>20</v>
      </c>
      <c r="D12" s="56">
        <v>439834.8</v>
      </c>
      <c r="E12" s="57">
        <f t="shared" si="0"/>
        <v>92365.30799999999</v>
      </c>
      <c r="F12" s="56">
        <f t="shared" si="1"/>
        <v>-92365.30799999999</v>
      </c>
      <c r="G12" s="56">
        <f t="shared" si="2"/>
        <v>0</v>
      </c>
      <c r="I12" s="59"/>
    </row>
    <row r="13" spans="2:10" s="58" customFormat="1">
      <c r="B13" s="54" t="s">
        <v>129</v>
      </c>
      <c r="C13" s="55" t="s">
        <v>130</v>
      </c>
      <c r="D13" s="56">
        <v>0</v>
      </c>
      <c r="E13" s="57">
        <f t="shared" si="0"/>
        <v>0</v>
      </c>
      <c r="F13" s="56">
        <f t="shared" si="1"/>
        <v>0</v>
      </c>
      <c r="G13" s="56">
        <f t="shared" si="2"/>
        <v>0</v>
      </c>
      <c r="I13" s="59" t="s">
        <v>131</v>
      </c>
    </row>
    <row r="14" spans="2:10" s="58" customFormat="1">
      <c r="B14" s="54" t="s">
        <v>39</v>
      </c>
      <c r="C14" s="60" t="s">
        <v>99</v>
      </c>
      <c r="D14" s="56">
        <v>2846811.68</v>
      </c>
      <c r="E14" s="57">
        <f t="shared" si="0"/>
        <v>597830.45279999997</v>
      </c>
      <c r="F14" s="56">
        <f t="shared" si="1"/>
        <v>-597830.45279999997</v>
      </c>
      <c r="G14" s="56">
        <f t="shared" si="2"/>
        <v>0</v>
      </c>
      <c r="I14" s="59"/>
    </row>
    <row r="15" spans="2:10" s="58" customFormat="1">
      <c r="B15" s="54" t="s">
        <v>39</v>
      </c>
      <c r="C15" s="60" t="s">
        <v>132</v>
      </c>
      <c r="D15" s="56">
        <v>-442</v>
      </c>
      <c r="E15" s="57">
        <f t="shared" si="0"/>
        <v>-92.82</v>
      </c>
      <c r="F15" s="56">
        <f t="shared" si="1"/>
        <v>92.82</v>
      </c>
      <c r="G15" s="56">
        <f t="shared" si="2"/>
        <v>0</v>
      </c>
      <c r="H15" s="61"/>
      <c r="I15" s="59"/>
      <c r="J15" s="61"/>
    </row>
    <row r="16" spans="2:10" s="58" customFormat="1">
      <c r="B16" s="54" t="s">
        <v>39</v>
      </c>
      <c r="C16" s="60" t="s">
        <v>133</v>
      </c>
      <c r="D16" s="56">
        <v>6932060.29</v>
      </c>
      <c r="E16" s="57">
        <f t="shared" si="0"/>
        <v>1455732.6609</v>
      </c>
      <c r="F16" s="56">
        <f t="shared" si="1"/>
        <v>-1455732.6609</v>
      </c>
      <c r="G16" s="56">
        <f t="shared" si="2"/>
        <v>0</v>
      </c>
      <c r="H16" s="61"/>
      <c r="I16" s="59"/>
      <c r="J16" s="61"/>
    </row>
    <row r="17" spans="2:10" s="58" customFormat="1">
      <c r="B17" s="54" t="s">
        <v>39</v>
      </c>
      <c r="C17" s="60" t="s">
        <v>100</v>
      </c>
      <c r="D17" s="56">
        <v>0</v>
      </c>
      <c r="E17" s="57">
        <f t="shared" si="0"/>
        <v>0</v>
      </c>
      <c r="F17" s="56">
        <f t="shared" si="1"/>
        <v>0</v>
      </c>
      <c r="G17" s="56">
        <f t="shared" si="2"/>
        <v>0</v>
      </c>
      <c r="H17" s="61"/>
      <c r="I17" s="59" t="s">
        <v>134</v>
      </c>
      <c r="J17" s="61"/>
    </row>
    <row r="18" spans="2:10" s="58" customFormat="1">
      <c r="B18" s="62" t="s">
        <v>39</v>
      </c>
      <c r="C18" s="63" t="s">
        <v>135</v>
      </c>
      <c r="D18" s="56">
        <v>12068002.029999999</v>
      </c>
      <c r="E18" s="57">
        <f t="shared" si="0"/>
        <v>2534280.4262999999</v>
      </c>
      <c r="F18" s="56">
        <f t="shared" si="1"/>
        <v>-2534280.4262999999</v>
      </c>
      <c r="G18" s="56">
        <f t="shared" si="2"/>
        <v>0</v>
      </c>
      <c r="H18" s="64"/>
      <c r="I18" s="59"/>
    </row>
    <row r="19" spans="2:10" s="58" customFormat="1">
      <c r="B19" s="62" t="s">
        <v>39</v>
      </c>
      <c r="C19" s="63" t="s">
        <v>136</v>
      </c>
      <c r="D19" s="56">
        <v>-150756.66</v>
      </c>
      <c r="E19" s="57">
        <f t="shared" si="0"/>
        <v>-31658.8986</v>
      </c>
      <c r="F19" s="56">
        <f t="shared" si="1"/>
        <v>31658.8986</v>
      </c>
      <c r="G19" s="56">
        <f t="shared" si="2"/>
        <v>0</v>
      </c>
      <c r="H19" s="64"/>
      <c r="I19" s="59"/>
    </row>
    <row r="20" spans="2:10" s="58" customFormat="1">
      <c r="B20" s="65" t="s">
        <v>39</v>
      </c>
      <c r="C20" s="63" t="s">
        <v>137</v>
      </c>
      <c r="D20" s="56">
        <v>-21430715.75</v>
      </c>
      <c r="E20" s="57">
        <f t="shared" si="0"/>
        <v>-4500450.3075000001</v>
      </c>
      <c r="F20" s="56">
        <f t="shared" si="1"/>
        <v>4500450.3075000001</v>
      </c>
      <c r="G20" s="56">
        <f t="shared" si="2"/>
        <v>0</v>
      </c>
      <c r="H20" s="64"/>
      <c r="I20" s="59"/>
    </row>
    <row r="21" spans="2:10" s="58" customFormat="1">
      <c r="B21" s="54" t="s">
        <v>40</v>
      </c>
      <c r="C21" s="55" t="s">
        <v>30</v>
      </c>
      <c r="D21" s="56">
        <v>-738146.04</v>
      </c>
      <c r="E21" s="57">
        <f t="shared" si="0"/>
        <v>-155010.6684</v>
      </c>
      <c r="F21" s="56">
        <f t="shared" si="1"/>
        <v>155010.6684</v>
      </c>
      <c r="G21" s="56">
        <f t="shared" si="2"/>
        <v>0</v>
      </c>
      <c r="I21" s="59"/>
    </row>
    <row r="22" spans="2:10" s="58" customFormat="1">
      <c r="B22" s="54" t="s">
        <v>138</v>
      </c>
      <c r="C22" s="55" t="s">
        <v>139</v>
      </c>
      <c r="D22" s="56">
        <v>0</v>
      </c>
      <c r="E22" s="57">
        <f t="shared" si="0"/>
        <v>0</v>
      </c>
      <c r="F22" s="56">
        <f t="shared" si="1"/>
        <v>0</v>
      </c>
      <c r="G22" s="56">
        <f t="shared" si="2"/>
        <v>0</v>
      </c>
      <c r="I22" s="59" t="s">
        <v>131</v>
      </c>
    </row>
    <row r="23" spans="2:10" s="58" customFormat="1">
      <c r="B23" s="54" t="s">
        <v>41</v>
      </c>
      <c r="C23" s="55" t="s">
        <v>31</v>
      </c>
      <c r="D23" s="56">
        <v>-1</v>
      </c>
      <c r="E23" s="57">
        <f t="shared" si="0"/>
        <v>-0.21</v>
      </c>
      <c r="F23" s="56">
        <f t="shared" si="1"/>
        <v>0.21</v>
      </c>
      <c r="G23" s="56">
        <f t="shared" si="2"/>
        <v>0</v>
      </c>
      <c r="I23" s="59"/>
    </row>
    <row r="24" spans="2:10" s="58" customFormat="1">
      <c r="B24" s="54" t="s">
        <v>41</v>
      </c>
      <c r="C24" s="55" t="s">
        <v>26</v>
      </c>
      <c r="D24" s="56">
        <v>0</v>
      </c>
      <c r="E24" s="57">
        <f t="shared" si="0"/>
        <v>0</v>
      </c>
      <c r="F24" s="56">
        <f t="shared" si="1"/>
        <v>0</v>
      </c>
      <c r="G24" s="56">
        <f t="shared" si="2"/>
        <v>0</v>
      </c>
      <c r="I24" s="59" t="s">
        <v>131</v>
      </c>
    </row>
    <row r="25" spans="2:10" s="58" customFormat="1">
      <c r="B25" s="54" t="s">
        <v>42</v>
      </c>
      <c r="C25" s="55" t="s">
        <v>27</v>
      </c>
      <c r="D25" s="56">
        <v>-135706.63</v>
      </c>
      <c r="E25" s="57">
        <f t="shared" si="0"/>
        <v>-28498.3923</v>
      </c>
      <c r="F25" s="56">
        <f t="shared" si="1"/>
        <v>28498.3923</v>
      </c>
      <c r="G25" s="56">
        <f t="shared" si="2"/>
        <v>0</v>
      </c>
      <c r="I25" s="59"/>
    </row>
    <row r="26" spans="2:10" s="58" customFormat="1">
      <c r="B26" s="54" t="s">
        <v>140</v>
      </c>
      <c r="C26" s="55" t="s">
        <v>141</v>
      </c>
      <c r="D26" s="56">
        <v>4353000</v>
      </c>
      <c r="E26" s="57">
        <f t="shared" si="0"/>
        <v>914130</v>
      </c>
      <c r="F26" s="56">
        <f t="shared" si="1"/>
        <v>-914130</v>
      </c>
      <c r="G26" s="56">
        <f t="shared" si="2"/>
        <v>0</v>
      </c>
      <c r="I26" s="59"/>
    </row>
    <row r="27" spans="2:10" s="58" customFormat="1">
      <c r="B27" s="54" t="s">
        <v>128</v>
      </c>
      <c r="C27" s="55" t="s">
        <v>142</v>
      </c>
      <c r="D27" s="56">
        <v>0</v>
      </c>
      <c r="E27" s="57">
        <f t="shared" si="0"/>
        <v>0</v>
      </c>
      <c r="F27" s="56">
        <f t="shared" si="1"/>
        <v>0</v>
      </c>
      <c r="G27" s="56">
        <f t="shared" si="2"/>
        <v>0</v>
      </c>
      <c r="I27" s="59" t="s">
        <v>131</v>
      </c>
    </row>
    <row r="28" spans="2:10" s="58" customFormat="1">
      <c r="B28" s="54" t="s">
        <v>43</v>
      </c>
      <c r="C28" s="55" t="s">
        <v>32</v>
      </c>
      <c r="D28" s="56">
        <v>102112.78</v>
      </c>
      <c r="E28" s="57">
        <f t="shared" si="0"/>
        <v>21443.683799999999</v>
      </c>
      <c r="F28" s="56">
        <f t="shared" si="1"/>
        <v>-21443.683799999999</v>
      </c>
      <c r="G28" s="56">
        <f t="shared" si="2"/>
        <v>0</v>
      </c>
      <c r="I28" s="59"/>
    </row>
    <row r="29" spans="2:10" s="58" customFormat="1">
      <c r="B29" s="54" t="s">
        <v>44</v>
      </c>
      <c r="C29" s="55" t="s">
        <v>69</v>
      </c>
      <c r="D29" s="56">
        <v>2166614.9</v>
      </c>
      <c r="E29" s="57">
        <f t="shared" si="0"/>
        <v>454989.12899999996</v>
      </c>
      <c r="F29" s="56">
        <f t="shared" si="1"/>
        <v>-454989.12899999996</v>
      </c>
      <c r="G29" s="56">
        <f t="shared" si="2"/>
        <v>0</v>
      </c>
      <c r="I29" s="59"/>
    </row>
    <row r="30" spans="2:10" s="58" customFormat="1">
      <c r="B30" s="54" t="s">
        <v>143</v>
      </c>
      <c r="C30" s="55" t="s">
        <v>144</v>
      </c>
      <c r="D30" s="56">
        <v>0</v>
      </c>
      <c r="E30" s="57">
        <f t="shared" si="0"/>
        <v>0</v>
      </c>
      <c r="F30" s="56">
        <f t="shared" si="1"/>
        <v>0</v>
      </c>
      <c r="G30" s="56">
        <f t="shared" si="2"/>
        <v>0</v>
      </c>
      <c r="I30" s="59" t="s">
        <v>145</v>
      </c>
    </row>
    <row r="31" spans="2:10" s="58" customFormat="1">
      <c r="B31" s="54" t="s">
        <v>45</v>
      </c>
      <c r="C31" s="55" t="s">
        <v>101</v>
      </c>
      <c r="D31" s="56">
        <v>-1627000</v>
      </c>
      <c r="E31" s="57">
        <f t="shared" si="0"/>
        <v>-341670</v>
      </c>
      <c r="F31" s="56">
        <f t="shared" si="1"/>
        <v>341670</v>
      </c>
      <c r="G31" s="56">
        <f t="shared" si="2"/>
        <v>0</v>
      </c>
      <c r="I31" s="59"/>
    </row>
    <row r="32" spans="2:10" s="58" customFormat="1">
      <c r="B32" s="54" t="s">
        <v>46</v>
      </c>
      <c r="C32" s="55" t="s">
        <v>70</v>
      </c>
      <c r="D32" s="56">
        <v>66724.679999999993</v>
      </c>
      <c r="E32" s="57">
        <f t="shared" si="0"/>
        <v>14012.182799999999</v>
      </c>
      <c r="F32" s="56">
        <f t="shared" si="1"/>
        <v>-14012.182799999999</v>
      </c>
      <c r="G32" s="56">
        <f t="shared" si="2"/>
        <v>0</v>
      </c>
      <c r="I32" s="59"/>
    </row>
    <row r="33" spans="2:9" s="58" customFormat="1">
      <c r="B33" s="54" t="s">
        <v>47</v>
      </c>
      <c r="C33" s="55" t="s">
        <v>28</v>
      </c>
      <c r="D33" s="56">
        <v>687420</v>
      </c>
      <c r="E33" s="57">
        <f t="shared" si="0"/>
        <v>144358.19999999998</v>
      </c>
      <c r="F33" s="56">
        <f t="shared" si="1"/>
        <v>-144358.19999999998</v>
      </c>
      <c r="G33" s="56">
        <f t="shared" si="2"/>
        <v>0</v>
      </c>
      <c r="I33" s="59"/>
    </row>
    <row r="34" spans="2:9" s="58" customFormat="1">
      <c r="B34" s="54" t="s">
        <v>146</v>
      </c>
      <c r="C34" s="55" t="s">
        <v>147</v>
      </c>
      <c r="D34" s="56">
        <v>0</v>
      </c>
      <c r="E34" s="57">
        <f t="shared" si="0"/>
        <v>0</v>
      </c>
      <c r="F34" s="56">
        <f t="shared" si="1"/>
        <v>0</v>
      </c>
      <c r="G34" s="56">
        <f t="shared" si="2"/>
        <v>0</v>
      </c>
      <c r="I34" s="59" t="s">
        <v>145</v>
      </c>
    </row>
    <row r="35" spans="2:9" s="58" customFormat="1">
      <c r="B35" s="54" t="s">
        <v>48</v>
      </c>
      <c r="C35" s="55" t="s">
        <v>71</v>
      </c>
      <c r="D35" s="56">
        <v>-3036296.64</v>
      </c>
      <c r="E35" s="57">
        <f t="shared" si="0"/>
        <v>-637622.29440000001</v>
      </c>
      <c r="F35" s="56">
        <f t="shared" si="1"/>
        <v>637622.29440000001</v>
      </c>
      <c r="G35" s="56">
        <f t="shared" si="2"/>
        <v>0</v>
      </c>
      <c r="H35" s="61"/>
      <c r="I35" s="59"/>
    </row>
    <row r="36" spans="2:9" s="58" customFormat="1">
      <c r="B36" s="54" t="s">
        <v>49</v>
      </c>
      <c r="C36" s="55" t="s">
        <v>102</v>
      </c>
      <c r="D36" s="56">
        <v>2885052</v>
      </c>
      <c r="E36" s="57">
        <f t="shared" si="0"/>
        <v>605860.91999999993</v>
      </c>
      <c r="F36" s="56">
        <f t="shared" si="1"/>
        <v>-605860.91999999993</v>
      </c>
      <c r="G36" s="56">
        <f t="shared" si="2"/>
        <v>0</v>
      </c>
      <c r="H36" s="61"/>
      <c r="I36" s="59"/>
    </row>
    <row r="37" spans="2:9" s="58" customFormat="1">
      <c r="B37" s="54" t="s">
        <v>49</v>
      </c>
      <c r="C37" s="55" t="s">
        <v>103</v>
      </c>
      <c r="D37" s="56">
        <v>-884723.52</v>
      </c>
      <c r="E37" s="57">
        <f t="shared" si="0"/>
        <v>-185791.93919999999</v>
      </c>
      <c r="F37" s="56">
        <f t="shared" si="1"/>
        <v>185791.93919999999</v>
      </c>
      <c r="G37" s="56">
        <f t="shared" si="2"/>
        <v>0</v>
      </c>
      <c r="H37" s="61"/>
      <c r="I37" s="59"/>
    </row>
    <row r="38" spans="2:9" s="58" customFormat="1">
      <c r="B38" s="54" t="s">
        <v>148</v>
      </c>
      <c r="C38" s="55" t="s">
        <v>149</v>
      </c>
      <c r="D38" s="56">
        <v>0</v>
      </c>
      <c r="E38" s="57">
        <f t="shared" si="0"/>
        <v>0</v>
      </c>
      <c r="F38" s="56">
        <f t="shared" si="1"/>
        <v>0</v>
      </c>
      <c r="G38" s="56">
        <f t="shared" si="2"/>
        <v>0</v>
      </c>
      <c r="I38" s="59" t="s">
        <v>134</v>
      </c>
    </row>
    <row r="39" spans="2:9" s="58" customFormat="1">
      <c r="B39" s="54" t="s">
        <v>150</v>
      </c>
      <c r="C39" s="55" t="s">
        <v>151</v>
      </c>
      <c r="D39" s="56">
        <v>0</v>
      </c>
      <c r="E39" s="57">
        <f t="shared" si="0"/>
        <v>0</v>
      </c>
      <c r="F39" s="56">
        <f t="shared" si="1"/>
        <v>0</v>
      </c>
      <c r="G39" s="56">
        <f t="shared" si="2"/>
        <v>0</v>
      </c>
      <c r="H39" s="61"/>
      <c r="I39" s="59" t="s">
        <v>134</v>
      </c>
    </row>
    <row r="40" spans="2:9" s="58" customFormat="1">
      <c r="B40" s="54" t="s">
        <v>152</v>
      </c>
      <c r="C40" s="55" t="s">
        <v>153</v>
      </c>
      <c r="D40" s="56">
        <v>0</v>
      </c>
      <c r="E40" s="57">
        <f t="shared" si="0"/>
        <v>0</v>
      </c>
      <c r="F40" s="56">
        <f t="shared" si="1"/>
        <v>0</v>
      </c>
      <c r="G40" s="56">
        <f t="shared" si="2"/>
        <v>0</v>
      </c>
      <c r="H40" s="61"/>
      <c r="I40" s="59" t="s">
        <v>131</v>
      </c>
    </row>
    <row r="41" spans="2:9" s="58" customFormat="1">
      <c r="B41" s="54" t="s">
        <v>154</v>
      </c>
      <c r="C41" s="55" t="s">
        <v>155</v>
      </c>
      <c r="D41" s="56">
        <v>0</v>
      </c>
      <c r="E41" s="57">
        <f t="shared" si="0"/>
        <v>0</v>
      </c>
      <c r="F41" s="56">
        <f t="shared" si="1"/>
        <v>0</v>
      </c>
      <c r="G41" s="56">
        <f t="shared" si="2"/>
        <v>0</v>
      </c>
      <c r="I41" s="59" t="s">
        <v>131</v>
      </c>
    </row>
    <row r="42" spans="2:9" s="58" customFormat="1">
      <c r="B42" s="54" t="s">
        <v>156</v>
      </c>
      <c r="C42" s="55" t="s">
        <v>157</v>
      </c>
      <c r="D42" s="56">
        <v>0</v>
      </c>
      <c r="E42" s="57">
        <f t="shared" si="0"/>
        <v>0</v>
      </c>
      <c r="F42" s="56">
        <f t="shared" si="1"/>
        <v>0</v>
      </c>
      <c r="G42" s="56">
        <f t="shared" si="2"/>
        <v>0</v>
      </c>
      <c r="H42" s="66"/>
      <c r="I42" s="59" t="s">
        <v>131</v>
      </c>
    </row>
    <row r="43" spans="2:9" s="58" customFormat="1">
      <c r="B43" s="54" t="s">
        <v>50</v>
      </c>
      <c r="C43" s="55" t="s">
        <v>55</v>
      </c>
      <c r="D43" s="56">
        <v>-5830374.3499999996</v>
      </c>
      <c r="E43" s="57">
        <f t="shared" si="0"/>
        <v>-1224378.6135</v>
      </c>
      <c r="F43" s="56">
        <f t="shared" si="1"/>
        <v>1224378.6135</v>
      </c>
      <c r="G43" s="56">
        <f t="shared" si="2"/>
        <v>0</v>
      </c>
      <c r="H43" s="61"/>
      <c r="I43" s="59"/>
    </row>
    <row r="44" spans="2:9" s="58" customFormat="1">
      <c r="B44" s="54" t="s">
        <v>51</v>
      </c>
      <c r="C44" s="55" t="s">
        <v>56</v>
      </c>
      <c r="D44" s="56">
        <v>660543.17000000004</v>
      </c>
      <c r="E44" s="57">
        <f t="shared" si="0"/>
        <v>138714.06570000001</v>
      </c>
      <c r="F44" s="56">
        <f t="shared" si="1"/>
        <v>-138714.06570000001</v>
      </c>
      <c r="G44" s="56">
        <f t="shared" si="2"/>
        <v>0</v>
      </c>
      <c r="H44" s="61"/>
      <c r="I44" s="59"/>
    </row>
    <row r="45" spans="2:9" s="58" customFormat="1">
      <c r="B45" s="54" t="s">
        <v>57</v>
      </c>
      <c r="C45" s="55" t="s">
        <v>58</v>
      </c>
      <c r="D45" s="56">
        <v>-3316570</v>
      </c>
      <c r="E45" s="57">
        <f t="shared" si="0"/>
        <v>-696479.7</v>
      </c>
      <c r="F45" s="56">
        <f t="shared" si="1"/>
        <v>696479.7</v>
      </c>
      <c r="G45" s="56">
        <f t="shared" si="2"/>
        <v>0</v>
      </c>
      <c r="H45" s="61"/>
      <c r="I45" s="59"/>
    </row>
    <row r="46" spans="2:9" s="58" customFormat="1">
      <c r="B46" s="54" t="s">
        <v>72</v>
      </c>
      <c r="C46" s="55" t="s">
        <v>73</v>
      </c>
      <c r="D46" s="56">
        <v>3167809.13</v>
      </c>
      <c r="E46" s="57">
        <f t="shared" si="0"/>
        <v>665239.91729999997</v>
      </c>
      <c r="F46" s="56">
        <f t="shared" si="1"/>
        <v>-665239.91729999997</v>
      </c>
      <c r="G46" s="56">
        <f t="shared" si="2"/>
        <v>0</v>
      </c>
      <c r="H46" s="61"/>
      <c r="I46" s="59"/>
    </row>
    <row r="47" spans="2:9" s="58" customFormat="1">
      <c r="B47" s="67" t="s">
        <v>158</v>
      </c>
      <c r="C47" s="55" t="s">
        <v>159</v>
      </c>
      <c r="D47" s="56">
        <v>0</v>
      </c>
      <c r="E47" s="57">
        <f t="shared" si="0"/>
        <v>0</v>
      </c>
      <c r="F47" s="56">
        <f t="shared" si="1"/>
        <v>0</v>
      </c>
      <c r="G47" s="56">
        <f t="shared" si="2"/>
        <v>0</v>
      </c>
      <c r="H47" s="61"/>
      <c r="I47" s="59" t="s">
        <v>131</v>
      </c>
    </row>
    <row r="48" spans="2:9" s="58" customFormat="1">
      <c r="B48" s="68" t="s">
        <v>74</v>
      </c>
      <c r="C48" s="55" t="s">
        <v>60</v>
      </c>
      <c r="D48" s="56">
        <v>86153.61</v>
      </c>
      <c r="E48" s="57">
        <f t="shared" si="0"/>
        <v>18092.258099999999</v>
      </c>
      <c r="F48" s="56">
        <f t="shared" si="1"/>
        <v>-18092.258099999999</v>
      </c>
      <c r="G48" s="56">
        <f t="shared" si="2"/>
        <v>0</v>
      </c>
      <c r="H48" s="61"/>
      <c r="I48" s="59"/>
    </row>
    <row r="49" spans="2:12" s="58" customFormat="1">
      <c r="B49" s="68" t="s">
        <v>160</v>
      </c>
      <c r="C49" s="55" t="s">
        <v>161</v>
      </c>
      <c r="D49" s="56">
        <v>-276848</v>
      </c>
      <c r="E49" s="57">
        <f t="shared" si="0"/>
        <v>-58138.079999999994</v>
      </c>
      <c r="F49" s="56">
        <f t="shared" si="1"/>
        <v>58138.079999999994</v>
      </c>
      <c r="G49" s="56">
        <f t="shared" si="2"/>
        <v>0</v>
      </c>
      <c r="H49" s="61"/>
      <c r="I49" s="59"/>
    </row>
    <row r="50" spans="2:12" s="58" customFormat="1">
      <c r="B50" s="68" t="s">
        <v>75</v>
      </c>
      <c r="C50" s="55" t="s">
        <v>61</v>
      </c>
      <c r="D50" s="56">
        <v>-96546.48</v>
      </c>
      <c r="E50" s="57">
        <f t="shared" si="0"/>
        <v>-20274.7608</v>
      </c>
      <c r="F50" s="56">
        <f t="shared" si="1"/>
        <v>20274.7608</v>
      </c>
      <c r="G50" s="56">
        <f t="shared" si="2"/>
        <v>0</v>
      </c>
      <c r="H50" s="61"/>
      <c r="I50" s="59"/>
    </row>
    <row r="51" spans="2:12" s="58" customFormat="1">
      <c r="B51" s="54" t="s">
        <v>162</v>
      </c>
      <c r="C51" s="55" t="s">
        <v>163</v>
      </c>
      <c r="D51" s="56">
        <v>0</v>
      </c>
      <c r="E51" s="57">
        <f t="shared" si="0"/>
        <v>0</v>
      </c>
      <c r="F51" s="56">
        <f t="shared" si="1"/>
        <v>0</v>
      </c>
      <c r="G51" s="56">
        <f t="shared" si="2"/>
        <v>0</v>
      </c>
      <c r="H51" s="61"/>
      <c r="I51" s="59" t="s">
        <v>131</v>
      </c>
    </row>
    <row r="52" spans="2:12" s="58" customFormat="1">
      <c r="B52" s="54" t="s">
        <v>76</v>
      </c>
      <c r="C52" s="55" t="s">
        <v>104</v>
      </c>
      <c r="D52" s="56">
        <v>-2576824.4</v>
      </c>
      <c r="E52" s="57">
        <f t="shared" si="0"/>
        <v>-541133.12399999995</v>
      </c>
      <c r="F52" s="56">
        <f t="shared" si="1"/>
        <v>541133.12399999995</v>
      </c>
      <c r="G52" s="56">
        <f t="shared" si="2"/>
        <v>0</v>
      </c>
      <c r="H52" s="61"/>
      <c r="I52" s="59"/>
    </row>
    <row r="53" spans="2:12" s="58" customFormat="1">
      <c r="B53" s="54" t="s">
        <v>164</v>
      </c>
      <c r="C53" s="55" t="s">
        <v>165</v>
      </c>
      <c r="D53" s="56">
        <v>0</v>
      </c>
      <c r="E53" s="57">
        <f t="shared" si="0"/>
        <v>0</v>
      </c>
      <c r="F53" s="56">
        <f t="shared" si="1"/>
        <v>0</v>
      </c>
      <c r="G53" s="56">
        <f t="shared" si="2"/>
        <v>0</v>
      </c>
      <c r="H53" s="61"/>
      <c r="I53" s="59" t="s">
        <v>134</v>
      </c>
    </row>
    <row r="54" spans="2:12" s="58" customFormat="1">
      <c r="B54" s="62" t="s">
        <v>166</v>
      </c>
      <c r="C54" s="60" t="s">
        <v>77</v>
      </c>
      <c r="D54" s="56">
        <v>-1409669.73</v>
      </c>
      <c r="E54" s="57">
        <f t="shared" si="0"/>
        <v>-296030.6433</v>
      </c>
      <c r="F54" s="56">
        <f t="shared" si="1"/>
        <v>296030.6433</v>
      </c>
      <c r="G54" s="56">
        <f t="shared" si="2"/>
        <v>0</v>
      </c>
      <c r="H54" s="61"/>
      <c r="I54" s="59"/>
    </row>
    <row r="55" spans="2:12" s="58" customFormat="1">
      <c r="B55" s="69" t="s">
        <v>88</v>
      </c>
      <c r="C55" s="60" t="s">
        <v>78</v>
      </c>
      <c r="D55" s="56">
        <v>4272108</v>
      </c>
      <c r="E55" s="57">
        <f t="shared" si="0"/>
        <v>897142.67999999993</v>
      </c>
      <c r="F55" s="56">
        <f t="shared" si="1"/>
        <v>-897142.67999999993</v>
      </c>
      <c r="G55" s="56">
        <f t="shared" si="2"/>
        <v>0</v>
      </c>
      <c r="H55" s="61"/>
      <c r="I55" s="59"/>
    </row>
    <row r="56" spans="2:12" s="58" customFormat="1">
      <c r="B56" s="69" t="s">
        <v>167</v>
      </c>
      <c r="C56" s="60" t="s">
        <v>168</v>
      </c>
      <c r="D56" s="56">
        <v>0</v>
      </c>
      <c r="E56" s="57">
        <f t="shared" si="0"/>
        <v>0</v>
      </c>
      <c r="F56" s="56">
        <f t="shared" si="1"/>
        <v>0</v>
      </c>
      <c r="G56" s="56">
        <f t="shared" si="2"/>
        <v>0</v>
      </c>
      <c r="H56" s="61"/>
      <c r="I56" s="59" t="s">
        <v>131</v>
      </c>
      <c r="L56" s="70"/>
    </row>
    <row r="57" spans="2:12" s="58" customFormat="1">
      <c r="B57" s="69" t="s">
        <v>169</v>
      </c>
      <c r="C57" s="60" t="s">
        <v>170</v>
      </c>
      <c r="D57" s="56">
        <v>0</v>
      </c>
      <c r="E57" s="57">
        <f t="shared" si="0"/>
        <v>0</v>
      </c>
      <c r="F57" s="56">
        <f t="shared" si="1"/>
        <v>0</v>
      </c>
      <c r="G57" s="56">
        <f t="shared" si="2"/>
        <v>0</v>
      </c>
      <c r="H57" s="61"/>
      <c r="I57" s="59" t="s">
        <v>134</v>
      </c>
    </row>
    <row r="58" spans="2:12" s="58" customFormat="1">
      <c r="B58" s="69" t="s">
        <v>171</v>
      </c>
      <c r="C58" s="60" t="s">
        <v>172</v>
      </c>
      <c r="D58" s="56">
        <v>0</v>
      </c>
      <c r="E58" s="57">
        <f t="shared" si="0"/>
        <v>0</v>
      </c>
      <c r="F58" s="56">
        <f t="shared" si="1"/>
        <v>0</v>
      </c>
      <c r="G58" s="56">
        <f t="shared" si="2"/>
        <v>0</v>
      </c>
      <c r="H58" s="61"/>
      <c r="I58" s="59" t="s">
        <v>134</v>
      </c>
    </row>
    <row r="59" spans="2:12" s="58" customFormat="1">
      <c r="B59" s="69" t="s">
        <v>173</v>
      </c>
      <c r="C59" s="60" t="s">
        <v>174</v>
      </c>
      <c r="D59" s="56">
        <v>0</v>
      </c>
      <c r="E59" s="57">
        <f t="shared" si="0"/>
        <v>0</v>
      </c>
      <c r="F59" s="56">
        <f t="shared" si="1"/>
        <v>0</v>
      </c>
      <c r="G59" s="56">
        <f t="shared" si="2"/>
        <v>0</v>
      </c>
      <c r="H59" s="61"/>
      <c r="I59" s="59" t="s">
        <v>131</v>
      </c>
    </row>
    <row r="60" spans="2:12" s="58" customFormat="1">
      <c r="B60" s="69" t="s">
        <v>89</v>
      </c>
      <c r="C60" s="60" t="s">
        <v>79</v>
      </c>
      <c r="D60" s="56">
        <v>-1357066.85</v>
      </c>
      <c r="E60" s="57">
        <f t="shared" si="0"/>
        <v>-284984.03850000002</v>
      </c>
      <c r="F60" s="56">
        <f t="shared" si="1"/>
        <v>284984.03850000002</v>
      </c>
      <c r="G60" s="56">
        <f t="shared" si="2"/>
        <v>0</v>
      </c>
      <c r="H60" s="61"/>
      <c r="I60" s="59"/>
    </row>
    <row r="61" spans="2:12" s="58" customFormat="1">
      <c r="B61" s="69" t="s">
        <v>175</v>
      </c>
      <c r="C61" s="60" t="s">
        <v>176</v>
      </c>
      <c r="D61" s="56">
        <v>0</v>
      </c>
      <c r="E61" s="57">
        <f t="shared" si="0"/>
        <v>0</v>
      </c>
      <c r="F61" s="56">
        <f t="shared" si="1"/>
        <v>0</v>
      </c>
      <c r="G61" s="56">
        <f t="shared" si="2"/>
        <v>0</v>
      </c>
      <c r="H61" s="61"/>
      <c r="I61" s="59" t="s">
        <v>145</v>
      </c>
    </row>
    <row r="62" spans="2:12" s="58" customFormat="1">
      <c r="B62" s="69" t="s">
        <v>90</v>
      </c>
      <c r="C62" s="60" t="s">
        <v>80</v>
      </c>
      <c r="D62" s="56">
        <v>-4918955.6399999997</v>
      </c>
      <c r="E62" s="57">
        <f t="shared" si="0"/>
        <v>-1032980.6843999999</v>
      </c>
      <c r="F62" s="56">
        <f t="shared" si="1"/>
        <v>1032980.6843999999</v>
      </c>
      <c r="G62" s="56">
        <f t="shared" si="2"/>
        <v>0</v>
      </c>
      <c r="H62" s="61"/>
      <c r="I62" s="59"/>
    </row>
    <row r="63" spans="2:12" s="58" customFormat="1">
      <c r="B63" s="67" t="s">
        <v>91</v>
      </c>
      <c r="C63" s="60" t="s">
        <v>105</v>
      </c>
      <c r="D63" s="56">
        <v>-6867430.6500000004</v>
      </c>
      <c r="E63" s="57">
        <f t="shared" si="0"/>
        <v>-1442160.4365000001</v>
      </c>
      <c r="F63" s="56">
        <f t="shared" si="1"/>
        <v>1442160.4365000001</v>
      </c>
      <c r="G63" s="56">
        <f t="shared" si="2"/>
        <v>0</v>
      </c>
      <c r="H63" s="61"/>
      <c r="I63" s="59"/>
    </row>
    <row r="64" spans="2:12" s="58" customFormat="1">
      <c r="B64" s="67" t="s">
        <v>92</v>
      </c>
      <c r="C64" s="60" t="s">
        <v>106</v>
      </c>
      <c r="D64" s="56">
        <v>-428020.84</v>
      </c>
      <c r="E64" s="57">
        <f t="shared" si="0"/>
        <v>-89884.376400000008</v>
      </c>
      <c r="F64" s="56">
        <f t="shared" si="1"/>
        <v>89884.376400000008</v>
      </c>
      <c r="G64" s="56">
        <f t="shared" si="2"/>
        <v>0</v>
      </c>
      <c r="H64" s="61"/>
      <c r="I64" s="59"/>
    </row>
    <row r="65" spans="1:12" s="58" customFormat="1">
      <c r="B65" s="67" t="s">
        <v>93</v>
      </c>
      <c r="C65" s="60" t="s">
        <v>96</v>
      </c>
      <c r="D65" s="56">
        <v>-4513666.8099999996</v>
      </c>
      <c r="E65" s="57">
        <f t="shared" si="0"/>
        <v>-947870.03009999986</v>
      </c>
      <c r="F65" s="56">
        <f t="shared" si="1"/>
        <v>947870.03009999986</v>
      </c>
      <c r="G65" s="56">
        <f t="shared" si="2"/>
        <v>0</v>
      </c>
      <c r="H65" s="61"/>
      <c r="I65" s="59"/>
    </row>
    <row r="66" spans="1:12" s="58" customFormat="1">
      <c r="B66" s="67" t="s">
        <v>94</v>
      </c>
      <c r="C66" s="60" t="s">
        <v>97</v>
      </c>
      <c r="D66" s="56">
        <v>134580</v>
      </c>
      <c r="E66" s="57">
        <f t="shared" si="0"/>
        <v>28261.8</v>
      </c>
      <c r="F66" s="56">
        <f t="shared" si="1"/>
        <v>-28261.8</v>
      </c>
      <c r="G66" s="56">
        <f t="shared" si="2"/>
        <v>0</v>
      </c>
      <c r="H66" s="61"/>
      <c r="I66" s="59"/>
    </row>
    <row r="67" spans="1:12" s="58" customFormat="1">
      <c r="B67" s="67" t="s">
        <v>95</v>
      </c>
      <c r="C67" s="60" t="s">
        <v>98</v>
      </c>
      <c r="D67" s="56">
        <v>7607136</v>
      </c>
      <c r="E67" s="57">
        <f t="shared" si="0"/>
        <v>1597498.56</v>
      </c>
      <c r="F67" s="56">
        <f t="shared" si="1"/>
        <v>-1597498.56</v>
      </c>
      <c r="G67" s="56">
        <f t="shared" si="2"/>
        <v>0</v>
      </c>
      <c r="H67" s="61"/>
      <c r="I67" s="59"/>
    </row>
    <row r="68" spans="1:12" s="58" customFormat="1">
      <c r="B68" s="62" t="s">
        <v>177</v>
      </c>
      <c r="C68" s="63" t="s">
        <v>178</v>
      </c>
      <c r="D68" s="56">
        <v>0</v>
      </c>
      <c r="E68" s="57">
        <f t="shared" si="0"/>
        <v>0</v>
      </c>
      <c r="F68" s="56">
        <f t="shared" si="1"/>
        <v>0</v>
      </c>
      <c r="G68" s="56">
        <f t="shared" si="2"/>
        <v>0</v>
      </c>
      <c r="H68" s="64"/>
      <c r="I68" s="59" t="s">
        <v>131</v>
      </c>
    </row>
    <row r="69" spans="1:12" s="58" customFormat="1">
      <c r="B69" s="62" t="s">
        <v>179</v>
      </c>
      <c r="C69" s="71" t="s">
        <v>180</v>
      </c>
      <c r="D69" s="56">
        <v>0</v>
      </c>
      <c r="E69" s="57">
        <f t="shared" si="0"/>
        <v>0</v>
      </c>
      <c r="F69" s="56">
        <f t="shared" si="1"/>
        <v>0</v>
      </c>
      <c r="G69" s="56">
        <f t="shared" si="2"/>
        <v>0</v>
      </c>
      <c r="H69" s="64"/>
      <c r="I69" s="59" t="s">
        <v>131</v>
      </c>
    </row>
    <row r="70" spans="1:12" s="73" customFormat="1">
      <c r="A70" s="58"/>
      <c r="B70" s="62" t="s">
        <v>181</v>
      </c>
      <c r="C70" s="63" t="s">
        <v>182</v>
      </c>
      <c r="D70" s="56">
        <v>16844164.780000001</v>
      </c>
      <c r="E70" s="57">
        <f t="shared" si="0"/>
        <v>3537274.6038000002</v>
      </c>
      <c r="F70" s="56">
        <f t="shared" si="1"/>
        <v>-3537274.6038000002</v>
      </c>
      <c r="G70" s="56">
        <f t="shared" si="2"/>
        <v>0</v>
      </c>
      <c r="H70" s="59"/>
      <c r="I70" s="72" t="s">
        <v>183</v>
      </c>
      <c r="J70" s="58"/>
    </row>
    <row r="71" spans="1:12" s="58" customFormat="1">
      <c r="B71" s="65" t="s">
        <v>184</v>
      </c>
      <c r="C71" s="63" t="s">
        <v>185</v>
      </c>
      <c r="D71" s="56">
        <v>828503.06</v>
      </c>
      <c r="E71" s="57">
        <f t="shared" si="0"/>
        <v>173985.64259999999</v>
      </c>
      <c r="F71" s="56">
        <f t="shared" si="1"/>
        <v>-173985.64259999999</v>
      </c>
      <c r="G71" s="56">
        <f t="shared" si="2"/>
        <v>0</v>
      </c>
      <c r="I71" s="72" t="s">
        <v>183</v>
      </c>
    </row>
    <row r="72" spans="1:12" s="58" customFormat="1">
      <c r="B72" s="65" t="s">
        <v>186</v>
      </c>
      <c r="C72" s="63" t="s">
        <v>187</v>
      </c>
      <c r="D72" s="56">
        <v>-5278392.3899999997</v>
      </c>
      <c r="E72" s="57">
        <f t="shared" si="0"/>
        <v>-1108462.4018999999</v>
      </c>
      <c r="F72" s="56">
        <f t="shared" si="1"/>
        <v>1108462.4018999999</v>
      </c>
      <c r="G72" s="56">
        <f t="shared" si="2"/>
        <v>0</v>
      </c>
      <c r="I72" s="72" t="s">
        <v>183</v>
      </c>
    </row>
    <row r="73" spans="1:12" s="58" customFormat="1">
      <c r="B73" s="74" t="s">
        <v>188</v>
      </c>
      <c r="C73" s="75" t="s">
        <v>189</v>
      </c>
      <c r="D73" s="76">
        <v>0</v>
      </c>
      <c r="E73" s="57">
        <f t="shared" si="0"/>
        <v>0</v>
      </c>
      <c r="F73" s="77">
        <v>0</v>
      </c>
      <c r="G73" s="76">
        <f t="shared" ref="G73:G79" si="3">E73</f>
        <v>0</v>
      </c>
      <c r="H73" s="78"/>
      <c r="I73" s="59" t="s">
        <v>190</v>
      </c>
    </row>
    <row r="74" spans="1:12" s="58" customFormat="1">
      <c r="B74" s="74" t="s">
        <v>36</v>
      </c>
      <c r="C74" s="75" t="s">
        <v>25</v>
      </c>
      <c r="D74" s="76">
        <v>715282.67999999993</v>
      </c>
      <c r="E74" s="57">
        <f t="shared" ref="E74:E80" si="4">D74*0.21</f>
        <v>150209.36279999997</v>
      </c>
      <c r="F74" s="77">
        <v>0</v>
      </c>
      <c r="G74" s="76">
        <f t="shared" si="3"/>
        <v>150209.36279999997</v>
      </c>
      <c r="H74" s="79" t="s">
        <v>124</v>
      </c>
      <c r="I74" s="59"/>
    </row>
    <row r="75" spans="1:12" s="58" customFormat="1">
      <c r="B75" s="74" t="s">
        <v>191</v>
      </c>
      <c r="C75" s="75" t="s">
        <v>192</v>
      </c>
      <c r="D75" s="76">
        <v>0</v>
      </c>
      <c r="E75" s="57">
        <f t="shared" si="4"/>
        <v>0</v>
      </c>
      <c r="F75" s="77">
        <v>0</v>
      </c>
      <c r="G75" s="76">
        <f t="shared" si="3"/>
        <v>0</v>
      </c>
      <c r="H75" s="79" t="s">
        <v>124</v>
      </c>
      <c r="I75" s="59"/>
    </row>
    <row r="76" spans="1:12" s="58" customFormat="1">
      <c r="B76" s="74" t="s">
        <v>81</v>
      </c>
      <c r="C76" s="75" t="s">
        <v>62</v>
      </c>
      <c r="D76" s="76">
        <v>1454560.3422085776</v>
      </c>
      <c r="E76" s="57">
        <f t="shared" si="4"/>
        <v>305457.67186380125</v>
      </c>
      <c r="F76" s="77">
        <v>0</v>
      </c>
      <c r="G76" s="76">
        <f t="shared" si="3"/>
        <v>305457.67186380125</v>
      </c>
      <c r="H76" s="79" t="s">
        <v>124</v>
      </c>
      <c r="I76" s="59"/>
    </row>
    <row r="77" spans="1:12" s="58" customFormat="1">
      <c r="B77" s="74" t="s">
        <v>82</v>
      </c>
      <c r="C77" s="75" t="s">
        <v>63</v>
      </c>
      <c r="D77" s="76">
        <v>1213460.4479201003</v>
      </c>
      <c r="E77" s="57">
        <f t="shared" si="4"/>
        <v>254826.69406322105</v>
      </c>
      <c r="F77" s="77">
        <v>0</v>
      </c>
      <c r="G77" s="76">
        <f t="shared" si="3"/>
        <v>254826.69406322105</v>
      </c>
      <c r="H77" s="79" t="s">
        <v>124</v>
      </c>
      <c r="I77" s="59"/>
    </row>
    <row r="78" spans="1:12" s="58" customFormat="1">
      <c r="B78" s="74" t="s">
        <v>83</v>
      </c>
      <c r="C78" s="75" t="s">
        <v>84</v>
      </c>
      <c r="D78" s="76">
        <v>-2107017</v>
      </c>
      <c r="E78" s="57">
        <f t="shared" si="4"/>
        <v>-442473.57</v>
      </c>
      <c r="F78" s="77"/>
      <c r="G78" s="76">
        <f t="shared" si="3"/>
        <v>-442473.57</v>
      </c>
      <c r="H78" s="79" t="s">
        <v>124</v>
      </c>
      <c r="I78" s="59"/>
    </row>
    <row r="79" spans="1:12" s="58" customFormat="1">
      <c r="B79" s="74" t="s">
        <v>85</v>
      </c>
      <c r="C79" s="75" t="s">
        <v>86</v>
      </c>
      <c r="D79" s="76">
        <v>-3167809.13</v>
      </c>
      <c r="E79" s="57">
        <f t="shared" si="4"/>
        <v>-665239.91729999997</v>
      </c>
      <c r="F79" s="77"/>
      <c r="G79" s="76">
        <f t="shared" si="3"/>
        <v>-665239.91729999997</v>
      </c>
      <c r="H79" s="79" t="s">
        <v>124</v>
      </c>
      <c r="I79" s="59"/>
    </row>
    <row r="80" spans="1:12" s="58" customFormat="1">
      <c r="B80" s="74" t="s">
        <v>52</v>
      </c>
      <c r="C80" s="75" t="s">
        <v>107</v>
      </c>
      <c r="D80" s="76">
        <f>D111</f>
        <v>79667835.724775717</v>
      </c>
      <c r="E80" s="57">
        <f t="shared" si="4"/>
        <v>16730245.5022029</v>
      </c>
      <c r="F80" s="76">
        <f>D114</f>
        <v>-35084385.354822002</v>
      </c>
      <c r="G80" s="76">
        <f>SUM(E80:F80)</f>
        <v>-18354139.852619104</v>
      </c>
      <c r="H80" s="79"/>
      <c r="I80" s="59"/>
      <c r="J80" s="80"/>
      <c r="K80" s="80"/>
      <c r="L80" s="80"/>
    </row>
    <row r="81" spans="2:10" s="81" customFormat="1" ht="15" thickBot="1">
      <c r="C81" s="82" t="s">
        <v>193</v>
      </c>
      <c r="D81" s="83">
        <f>SUM(D10:D80)</f>
        <v>84073995.714904398</v>
      </c>
      <c r="E81" s="83">
        <f>SUM(E10:E80)</f>
        <v>17655539.100129925</v>
      </c>
      <c r="F81" s="83">
        <f>SUM(F10:F80)</f>
        <v>-36406898.711322002</v>
      </c>
      <c r="G81" s="83">
        <f>SUM(G10:G80)</f>
        <v>-18751359.611192081</v>
      </c>
      <c r="I81" s="39"/>
    </row>
    <row r="82" spans="2:10" s="58" customFormat="1" ht="15" thickTop="1">
      <c r="B82" s="61"/>
      <c r="C82" s="61"/>
      <c r="D82" s="61"/>
      <c r="E82" s="84"/>
      <c r="F82" s="85"/>
      <c r="G82" s="61"/>
      <c r="I82" s="59"/>
    </row>
    <row r="83" spans="2:10" s="58" customFormat="1">
      <c r="B83" s="61"/>
      <c r="C83" s="61"/>
      <c r="D83" s="61"/>
      <c r="E83" s="84"/>
      <c r="F83" s="85"/>
      <c r="G83" s="61"/>
      <c r="I83" s="59"/>
    </row>
    <row r="84" spans="2:10" s="81" customFormat="1">
      <c r="C84" s="86" t="s">
        <v>194</v>
      </c>
      <c r="D84" s="87">
        <f>D7</f>
        <v>334566997.90000087</v>
      </c>
      <c r="E84" s="88">
        <f>D84*0.21</f>
        <v>70259069.559000179</v>
      </c>
      <c r="G84" s="88">
        <f>SUM(E84:F84)</f>
        <v>70259069.559000179</v>
      </c>
      <c r="I84" s="39"/>
    </row>
    <row r="85" spans="2:10" s="73" customFormat="1">
      <c r="C85" s="86" t="s">
        <v>29</v>
      </c>
      <c r="D85" s="89">
        <f>D81</f>
        <v>84073995.714904398</v>
      </c>
      <c r="E85" s="90">
        <f>D85*0.21</f>
        <v>17655539.100129925</v>
      </c>
      <c r="F85" s="89">
        <f>F81</f>
        <v>-36406898.711322002</v>
      </c>
      <c r="G85" s="91">
        <f t="shared" ref="G85" si="5">SUM(E85:F85)</f>
        <v>-18751359.611192077</v>
      </c>
      <c r="I85" s="39"/>
    </row>
    <row r="86" spans="2:10" s="73" customFormat="1">
      <c r="C86" s="44" t="s">
        <v>66</v>
      </c>
      <c r="D86" s="92">
        <f>SUM(D84:D85)</f>
        <v>418640993.61490524</v>
      </c>
      <c r="E86" s="93">
        <f>D86*0.21</f>
        <v>87914608.659130096</v>
      </c>
      <c r="F86" s="92">
        <f>F85</f>
        <v>-36406898.711322002</v>
      </c>
      <c r="G86" s="88">
        <f>SUM(G84:G85)</f>
        <v>51507709.947808102</v>
      </c>
      <c r="I86" s="39"/>
    </row>
    <row r="87" spans="2:10" s="73" customFormat="1">
      <c r="C87" s="94" t="s">
        <v>195</v>
      </c>
      <c r="E87" s="84">
        <v>343645.69750000001</v>
      </c>
      <c r="F87" s="95">
        <v>0</v>
      </c>
      <c r="G87" s="88">
        <f>SUM(E87:F87)</f>
        <v>343645.69750000001</v>
      </c>
      <c r="I87" s="96"/>
    </row>
    <row r="88" spans="2:10" s="73" customFormat="1" ht="15" thickBot="1">
      <c r="C88" s="94" t="s">
        <v>67</v>
      </c>
      <c r="E88" s="97">
        <f>SUM(E86:E87)</f>
        <v>88258254.356630102</v>
      </c>
      <c r="F88" s="98">
        <f t="shared" ref="F88:G88" si="6">SUM(F86:F87)</f>
        <v>-36406898.711322002</v>
      </c>
      <c r="G88" s="99">
        <f t="shared" si="6"/>
        <v>51851355.6453081</v>
      </c>
      <c r="I88" s="96"/>
    </row>
    <row r="89" spans="2:10" s="58" customFormat="1" ht="15" thickTop="1">
      <c r="B89" s="61"/>
      <c r="C89" s="61"/>
      <c r="D89" s="61"/>
      <c r="E89" s="84"/>
      <c r="F89" s="85"/>
      <c r="G89" s="61"/>
      <c r="I89" s="59"/>
    </row>
    <row r="90" spans="2:10" s="36" customFormat="1">
      <c r="C90" s="100"/>
      <c r="D90" s="101"/>
      <c r="E90" s="102"/>
      <c r="F90" s="103"/>
      <c r="H90" s="40"/>
      <c r="I90" s="41"/>
      <c r="J90" s="40"/>
    </row>
    <row r="91" spans="2:10" s="36" customFormat="1">
      <c r="C91" s="104" t="s">
        <v>196</v>
      </c>
      <c r="D91" s="105"/>
      <c r="E91" s="38"/>
      <c r="H91" s="40"/>
      <c r="I91" s="41"/>
      <c r="J91" s="40"/>
    </row>
    <row r="92" spans="2:10" s="36" customFormat="1">
      <c r="C92" s="44" t="str">
        <f>C84</f>
        <v>PTBI</v>
      </c>
      <c r="D92" s="85">
        <f>D7</f>
        <v>334566997.90000087</v>
      </c>
      <c r="E92" s="50"/>
      <c r="H92" s="40"/>
      <c r="I92" s="41"/>
      <c r="J92" s="40"/>
    </row>
    <row r="93" spans="2:10" s="36" customFormat="1">
      <c r="C93" s="106" t="s">
        <v>197</v>
      </c>
      <c r="D93" s="107">
        <v>0.21</v>
      </c>
      <c r="E93" s="50"/>
      <c r="H93" s="40"/>
      <c r="I93" s="41"/>
      <c r="J93" s="40"/>
    </row>
    <row r="94" spans="2:10" s="36" customFormat="1">
      <c r="C94" s="44" t="s">
        <v>59</v>
      </c>
      <c r="D94" s="108">
        <f>D92*21%</f>
        <v>70259069.559000179</v>
      </c>
      <c r="E94" s="109">
        <f t="shared" ref="E94:E101" si="7">D94/$D$92</f>
        <v>0.21</v>
      </c>
      <c r="H94" s="40"/>
      <c r="I94" s="41"/>
      <c r="J94" s="40"/>
    </row>
    <row r="95" spans="2:10" s="36" customFormat="1">
      <c r="C95" s="110" t="s">
        <v>25</v>
      </c>
      <c r="D95" s="85">
        <f>G74</f>
        <v>150209.36279999997</v>
      </c>
      <c r="E95" s="109">
        <f t="shared" si="7"/>
        <v>4.4896646633657582E-4</v>
      </c>
      <c r="H95" s="40"/>
      <c r="I95" s="41"/>
      <c r="J95" s="40"/>
    </row>
    <row r="96" spans="2:10" s="36" customFormat="1">
      <c r="C96" s="111" t="s">
        <v>108</v>
      </c>
      <c r="D96" s="85">
        <f>G80</f>
        <v>-18354139.852619104</v>
      </c>
      <c r="E96" s="109">
        <f t="shared" si="7"/>
        <v>-5.4859385318407866E-2</v>
      </c>
      <c r="H96" s="40"/>
      <c r="I96" s="41"/>
      <c r="J96" s="40"/>
    </row>
    <row r="97" spans="3:10" s="36" customFormat="1">
      <c r="C97" s="111" t="s">
        <v>62</v>
      </c>
      <c r="D97" s="85">
        <f>G76</f>
        <v>305457.67186380125</v>
      </c>
      <c r="E97" s="109">
        <f t="shared" si="7"/>
        <v>9.1299403043661783E-4</v>
      </c>
      <c r="H97" s="40"/>
      <c r="I97" s="41"/>
      <c r="J97" s="40"/>
    </row>
    <row r="98" spans="3:10" s="36" customFormat="1">
      <c r="C98" s="111" t="s">
        <v>63</v>
      </c>
      <c r="D98" s="85">
        <f>G77</f>
        <v>254826.69406322105</v>
      </c>
      <c r="E98" s="109">
        <f t="shared" si="7"/>
        <v>7.6166117896477796E-4</v>
      </c>
      <c r="H98" s="40"/>
      <c r="I98" s="41"/>
      <c r="J98" s="40"/>
    </row>
    <row r="99" spans="3:10" s="36" customFormat="1">
      <c r="C99" s="110" t="s">
        <v>68</v>
      </c>
      <c r="D99" s="112">
        <f>E87</f>
        <v>343645.69750000001</v>
      </c>
      <c r="E99" s="109">
        <f t="shared" si="7"/>
        <v>1.0271356698568119E-3</v>
      </c>
      <c r="H99" s="40"/>
      <c r="I99" s="41"/>
      <c r="J99" s="40"/>
    </row>
    <row r="100" spans="3:10" s="36" customFormat="1">
      <c r="C100" s="110" t="s">
        <v>84</v>
      </c>
      <c r="D100" s="112">
        <f>G78</f>
        <v>-442473.57</v>
      </c>
      <c r="E100" s="109">
        <f t="shared" si="7"/>
        <v>-1.3225260494229962E-3</v>
      </c>
      <c r="H100" s="40"/>
      <c r="I100" s="41"/>
      <c r="J100" s="40"/>
    </row>
    <row r="101" spans="3:10" s="36" customFormat="1">
      <c r="C101" s="110" t="s">
        <v>86</v>
      </c>
      <c r="D101" s="112">
        <f>G79</f>
        <v>-665239.91729999997</v>
      </c>
      <c r="E101" s="109">
        <f t="shared" si="7"/>
        <v>-1.988360840954296E-3</v>
      </c>
      <c r="H101" s="40"/>
      <c r="I101" s="41"/>
      <c r="J101" s="40"/>
    </row>
    <row r="102" spans="3:10" s="36" customFormat="1" ht="15" thickBot="1">
      <c r="C102" s="113" t="s">
        <v>198</v>
      </c>
      <c r="D102" s="114">
        <f>SUM(D94:D101)</f>
        <v>51851355.6453081</v>
      </c>
      <c r="E102" s="115">
        <f>D102/D92</f>
        <v>0.15498048513680962</v>
      </c>
      <c r="H102" s="40"/>
      <c r="I102" s="41"/>
      <c r="J102" s="40"/>
    </row>
    <row r="103" spans="3:10" s="36" customFormat="1" ht="15" thickTop="1">
      <c r="D103" s="105">
        <f>D102-G88</f>
        <v>0</v>
      </c>
      <c r="E103" s="116">
        <f>D102/D92</f>
        <v>0.15498048513680962</v>
      </c>
      <c r="H103" s="40"/>
      <c r="I103" s="41"/>
      <c r="J103" s="40"/>
    </row>
    <row r="105" spans="3:10" ht="15" thickBot="1"/>
    <row r="106" spans="3:10" s="36" customFormat="1">
      <c r="C106" s="117" t="s">
        <v>109</v>
      </c>
      <c r="D106" s="118" t="s">
        <v>110</v>
      </c>
      <c r="E106" s="119" t="s">
        <v>111</v>
      </c>
      <c r="F106" s="120" t="s">
        <v>112</v>
      </c>
      <c r="H106" s="40"/>
      <c r="I106" s="41"/>
      <c r="J106" s="40"/>
    </row>
    <row r="107" spans="3:10" s="36" customFormat="1">
      <c r="C107" s="121" t="s">
        <v>113</v>
      </c>
      <c r="D107" s="122">
        <v>167068501.68962857</v>
      </c>
      <c r="E107" s="122">
        <v>16818348.786561906</v>
      </c>
      <c r="F107" s="123">
        <f>SUBTOTAL(9,D107:E107)</f>
        <v>183886850.47619048</v>
      </c>
      <c r="G107" s="43" t="s">
        <v>199</v>
      </c>
    </row>
    <row r="108" spans="3:10" s="36" customFormat="1">
      <c r="C108" s="121" t="s">
        <v>114</v>
      </c>
      <c r="D108" s="124">
        <v>-92359284.844700575</v>
      </c>
      <c r="E108" s="124">
        <v>-42704987.531489931</v>
      </c>
      <c r="F108" s="123">
        <f>SUBTOTAL(9,D108:E108)</f>
        <v>-135064272.37619051</v>
      </c>
      <c r="G108" s="43" t="s">
        <v>199</v>
      </c>
    </row>
    <row r="109" spans="3:10" s="36" customFormat="1">
      <c r="C109" s="121" t="s">
        <v>115</v>
      </c>
      <c r="D109" s="125">
        <v>4958618.8798477175</v>
      </c>
      <c r="E109" s="125">
        <v>18844362.785390381</v>
      </c>
      <c r="F109" s="123">
        <f>SUM(D109:E109)</f>
        <v>23802981.665238097</v>
      </c>
      <c r="G109" s="43" t="s">
        <v>199</v>
      </c>
    </row>
    <row r="110" spans="3:10" s="36" customFormat="1">
      <c r="C110" s="121" t="s">
        <v>116</v>
      </c>
      <c r="D110" s="126"/>
      <c r="E110" s="126"/>
      <c r="F110" s="127">
        <f>SUM(D110:E110)</f>
        <v>0</v>
      </c>
    </row>
    <row r="111" spans="3:10" s="36" customFormat="1">
      <c r="C111" s="121" t="s">
        <v>117</v>
      </c>
      <c r="D111" s="128">
        <f>SUM(D107:D110)</f>
        <v>79667835.724775717</v>
      </c>
      <c r="E111" s="128">
        <f t="shared" ref="E111:F111" si="8">SUM(E107:E110)</f>
        <v>-7042275.9595376439</v>
      </c>
      <c r="F111" s="123">
        <f t="shared" si="8"/>
        <v>72625559.765238062</v>
      </c>
    </row>
    <row r="112" spans="3:10" s="36" customFormat="1">
      <c r="C112" s="121"/>
      <c r="D112" s="129">
        <v>0.21</v>
      </c>
      <c r="E112" s="129">
        <v>0.21</v>
      </c>
      <c r="F112" s="130">
        <v>0.21</v>
      </c>
    </row>
    <row r="113" spans="3:6" s="36" customFormat="1">
      <c r="C113" s="121" t="s">
        <v>118</v>
      </c>
      <c r="D113" s="128">
        <f>D111*D112</f>
        <v>16730245.5022029</v>
      </c>
      <c r="E113" s="128">
        <f>E111*E112</f>
        <v>-1478877.9515029052</v>
      </c>
      <c r="F113" s="123">
        <f>F111*F112</f>
        <v>15251367.550699992</v>
      </c>
    </row>
    <row r="114" spans="3:6" s="36" customFormat="1">
      <c r="C114" s="121" t="s">
        <v>119</v>
      </c>
      <c r="D114" s="126">
        <v>-35084385.354822002</v>
      </c>
      <c r="E114" s="126">
        <v>-3531853.2451779996</v>
      </c>
      <c r="F114" s="127">
        <f>SUM(D114:E114)</f>
        <v>-38616238.600000001</v>
      </c>
    </row>
    <row r="115" spans="3:6" s="36" customFormat="1" ht="15" thickBot="1">
      <c r="C115" s="131" t="s">
        <v>114</v>
      </c>
      <c r="D115" s="132">
        <f>SUM(D113:D114)</f>
        <v>-18354139.852619104</v>
      </c>
      <c r="E115" s="132">
        <f>SUM(E113:E114)</f>
        <v>-5010731.1966809053</v>
      </c>
      <c r="F115" s="133">
        <f>SUM(F113:F114)</f>
        <v>-23364871.049300008</v>
      </c>
    </row>
    <row r="116" spans="3:6" s="36" customFormat="1">
      <c r="E116" s="38"/>
    </row>
  </sheetData>
  <autoFilter ref="B9:J81"/>
  <pageMargins left="0.7" right="0.7" top="0.75" bottom="0.75" header="0.3" footer="0.3"/>
  <pageSetup orientation="portrait" r:id="rId1"/>
  <customProperties>
    <customPr name="_pios_id" r:id="rId2"/>
  </customProperties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Application xmlns="http://www.sap.com/cof/excel/application">
  <Version>2</Version>
  <Revision>2.8.1300.98253</Revision>
</Application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0CCA0EFAD2D47E42A2D5D991393F51AC" ma:contentTypeVersion="16" ma:contentTypeDescription="" ma:contentTypeScope="" ma:versionID="8e5e48936a00a705fa2daccb8ce0c4c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Pending</CaseStatus>
    <OpenedDate xmlns="dc463f71-b30c-4ab2-9473-d307f9d35888">2023-03-30T07:00:00+00:00</OpenedDate>
    <SignificantOrder xmlns="dc463f71-b30c-4ab2-9473-d307f9d35888">false</SignificantOrder>
    <Date1 xmlns="dc463f71-b30c-4ab2-9473-d307f9d35888">2023-03-30T07:00:00+00:00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230209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034362E4-42FD-4EDC-8312-C904DD3A6875}">
  <ds:schemaRefs>
    <ds:schemaRef ds:uri="http://www.sap.com/cof/excel/application"/>
  </ds:schemaRefs>
</ds:datastoreItem>
</file>

<file path=customXml/itemProps2.xml><?xml version="1.0" encoding="utf-8"?>
<ds:datastoreItem xmlns:ds="http://schemas.openxmlformats.org/officeDocument/2006/customXml" ds:itemID="{8639F2F9-0986-4C9A-8E3E-E0D5B89D1206}"/>
</file>

<file path=customXml/itemProps3.xml><?xml version="1.0" encoding="utf-8"?>
<ds:datastoreItem xmlns:ds="http://schemas.openxmlformats.org/officeDocument/2006/customXml" ds:itemID="{9901B4EB-6306-4767-A8C4-FD5B9B0EE4A0}"/>
</file>

<file path=customXml/itemProps4.xml><?xml version="1.0" encoding="utf-8"?>
<ds:datastoreItem xmlns:ds="http://schemas.openxmlformats.org/officeDocument/2006/customXml" ds:itemID="{1D81002B-0956-46CE-88F7-CCBE4B6A295A}"/>
</file>

<file path=customXml/itemProps5.xml><?xml version="1.0" encoding="utf-8"?>
<ds:datastoreItem xmlns:ds="http://schemas.openxmlformats.org/officeDocument/2006/customXml" ds:itemID="{066EC5E1-938B-479E-8466-7315FB0CECA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Lead E</vt:lpstr>
      <vt:lpstr>CBR_Electric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jhaywo</dc:creator>
  <cp:lastModifiedBy>Marina</cp:lastModifiedBy>
  <cp:lastPrinted>2018-03-13T23:20:23Z</cp:lastPrinted>
  <dcterms:created xsi:type="dcterms:W3CDTF">2005-09-20T18:46:18Z</dcterms:created>
  <dcterms:modified xsi:type="dcterms:W3CDTF">2023-03-28T17:05:25Z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stomUiType">
    <vt:lpwstr>2</vt:lpwstr>
  </property>
  <property fmtid="{D5CDD505-2E9C-101B-9397-08002B2CF9AE}" pid="3" name="ContentTypeId">
    <vt:lpwstr>0x0101006E56B4D1795A2E4DB2F0B01679ED314A000CCA0EFAD2D47E42A2D5D991393F51AC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