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8" windowWidth="9132" windowHeight="4776" firstSheet="1" activeTab="9"/>
  </bookViews>
  <sheets>
    <sheet name="September 17" sheetId="1" r:id="rId1"/>
    <sheet name="October 17" sheetId="2" r:id="rId2"/>
    <sheet name="November 17" sheetId="3" r:id="rId3"/>
    <sheet name="December 17" sheetId="4" r:id="rId4"/>
    <sheet name="January 18" sheetId="5" r:id="rId5"/>
    <sheet name="February 18" sheetId="6" r:id="rId6"/>
    <sheet name="March 18" sheetId="7" r:id="rId7"/>
    <sheet name="April 18" sheetId="8" r:id="rId8"/>
    <sheet name="May 18" sheetId="9" r:id="rId9"/>
    <sheet name="June 18" sheetId="10" r:id="rId10"/>
    <sheet name="July 18" sheetId="11" r:id="rId11"/>
    <sheet name="August 18" sheetId="12" r:id="rId12"/>
  </sheets>
  <definedNames/>
  <calcPr fullCalcOnLoad="1"/>
</workbook>
</file>

<file path=xl/sharedStrings.xml><?xml version="1.0" encoding="utf-8"?>
<sst xmlns="http://schemas.openxmlformats.org/spreadsheetml/2006/main" count="361" uniqueCount="28">
  <si>
    <t>NOOKSACK VALLEY DISPOSAL</t>
  </si>
  <si>
    <t>RECYCLING REPORT</t>
  </si>
  <si>
    <t xml:space="preserve"> </t>
  </si>
  <si>
    <t>WEIGHT(IN LBS.)</t>
  </si>
  <si>
    <t>VALUE PER TON</t>
  </si>
  <si>
    <t>TOTAL VALUE</t>
  </si>
  <si>
    <t>NEWSPAPER</t>
  </si>
  <si>
    <t>WASTE PAPER</t>
  </si>
  <si>
    <t>CARDBOARD</t>
  </si>
  <si>
    <t>GLASS</t>
  </si>
  <si>
    <t>MOTOR OIL*</t>
  </si>
  <si>
    <t>CAR BATTERIES*</t>
  </si>
  <si>
    <t>HOUSEHOLD BATTERIES*</t>
  </si>
  <si>
    <t>SCRAP METAL</t>
  </si>
  <si>
    <t>ALUMINUM CANS</t>
  </si>
  <si>
    <t>TIN CANS</t>
  </si>
  <si>
    <t>COMMERCIAL PAPER</t>
  </si>
  <si>
    <t>COMMERCIAL CARDBOARD</t>
  </si>
  <si>
    <t>PLASTIC</t>
  </si>
  <si>
    <t>TOTAL WEIGHT</t>
  </si>
  <si>
    <t>AVE VALUE PER TON</t>
  </si>
  <si>
    <t>NUMBER OF SETOUTS</t>
  </si>
  <si>
    <t xml:space="preserve">      *Oil is measured in gallons</t>
  </si>
  <si>
    <t>PARTICIPATING HOMES</t>
  </si>
  <si>
    <t>and batteries in units, both are</t>
  </si>
  <si>
    <t>POUNDS PER HOUSEHOLD</t>
  </si>
  <si>
    <t xml:space="preserve">       not used in total weight</t>
  </si>
  <si>
    <t>FOR COUNTY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</si>
</sst>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-yy"/>
  </numFmts>
  <fonts count="36">
    <font>
      <sz val="10"/>
      <name val="Arial"/>
      <family val="0"/>
    </font>
    <font>
      <b/>
      <sz val="14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37" fontId="0" fillId="0" borderId="0" xfId="0" applyNumberFormat="1" applyAlignment="1" applyProtection="1">
      <alignment/>
      <protection/>
    </xf>
    <xf numFmtId="7" fontId="0" fillId="0" borderId="0" xfId="0" applyNumberFormat="1" applyAlignment="1" applyProtection="1">
      <alignment/>
      <protection/>
    </xf>
    <xf numFmtId="164" fontId="0" fillId="0" borderId="0" xfId="0" applyNumberForma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B23" sqref="B23"/>
    </sheetView>
  </sheetViews>
  <sheetFormatPr defaultColWidth="9.140625" defaultRowHeight="12.75"/>
  <cols>
    <col min="1" max="1" width="25.7109375" style="0" bestFit="1" customWidth="1"/>
    <col min="2" max="3" width="15.8515625" style="0" customWidth="1"/>
    <col min="4" max="4" width="13.421875" style="0" bestFit="1" customWidth="1"/>
  </cols>
  <sheetData>
    <row r="1" ht="17.25">
      <c r="A1" s="1" t="s">
        <v>0</v>
      </c>
    </row>
    <row r="2" spans="1:2" ht="12.75">
      <c r="A2" t="s">
        <v>1</v>
      </c>
      <c r="B2" t="s">
        <v>27</v>
      </c>
    </row>
    <row r="3" spans="1:4" ht="12.75">
      <c r="A3" s="5">
        <v>42979</v>
      </c>
      <c r="D3" t="s">
        <v>2</v>
      </c>
    </row>
    <row r="5" spans="1:4" ht="12.75">
      <c r="A5" t="s">
        <v>2</v>
      </c>
      <c r="B5" s="2" t="s">
        <v>3</v>
      </c>
      <c r="C5" t="s">
        <v>4</v>
      </c>
      <c r="D5" t="s">
        <v>5</v>
      </c>
    </row>
    <row r="6" spans="1:4" ht="12.75">
      <c r="A6" t="s">
        <v>6</v>
      </c>
      <c r="B6" s="3">
        <v>7593</v>
      </c>
      <c r="C6" s="4">
        <v>28.98</v>
      </c>
      <c r="D6" s="4">
        <f>B6/2000*C6</f>
        <v>110.02257</v>
      </c>
    </row>
    <row r="7" spans="1:4" ht="12.75">
      <c r="A7" t="s">
        <v>7</v>
      </c>
      <c r="B7" s="3">
        <v>11390</v>
      </c>
      <c r="C7" s="4">
        <v>28.98</v>
      </c>
      <c r="D7" s="4">
        <f>B7/2000*C7</f>
        <v>165.0411</v>
      </c>
    </row>
    <row r="8" spans="1:4" ht="12.75">
      <c r="A8" t="s">
        <v>8</v>
      </c>
      <c r="B8" s="3">
        <v>6648</v>
      </c>
      <c r="C8" s="4">
        <v>54.98</v>
      </c>
      <c r="D8" s="4">
        <f>B8/2000*C8</f>
        <v>182.75351999999998</v>
      </c>
    </row>
    <row r="9" spans="1:4" ht="12.75">
      <c r="A9" t="s">
        <v>9</v>
      </c>
      <c r="B9" s="3">
        <v>15720</v>
      </c>
      <c r="C9" s="4">
        <v>-40</v>
      </c>
      <c r="D9" s="4">
        <f>B9/2000*C9</f>
        <v>-314.40000000000003</v>
      </c>
    </row>
    <row r="10" spans="1:4" ht="12.75">
      <c r="A10" t="s">
        <v>10</v>
      </c>
      <c r="B10" s="3">
        <v>42</v>
      </c>
      <c r="C10" s="4">
        <v>0</v>
      </c>
      <c r="D10" s="4">
        <f>B10*C10</f>
        <v>0</v>
      </c>
    </row>
    <row r="11" spans="1:4" ht="12.75">
      <c r="A11" t="s">
        <v>11</v>
      </c>
      <c r="B11" s="3">
        <v>0</v>
      </c>
      <c r="C11" s="4">
        <v>0</v>
      </c>
      <c r="D11" s="4">
        <f>B11/2000*C11</f>
        <v>0</v>
      </c>
    </row>
    <row r="12" spans="1:4" ht="12.75">
      <c r="A12" t="s">
        <v>12</v>
      </c>
      <c r="B12" s="3">
        <v>0</v>
      </c>
      <c r="C12" s="4">
        <v>0</v>
      </c>
      <c r="D12" s="4">
        <f>B12/2000*C12</f>
        <v>0</v>
      </c>
    </row>
    <row r="13" spans="1:4" ht="12.75">
      <c r="A13" t="s">
        <v>13</v>
      </c>
      <c r="B13" s="3">
        <v>0</v>
      </c>
      <c r="C13" s="4">
        <v>50</v>
      </c>
      <c r="D13" s="4">
        <f>B13/2000*C13</f>
        <v>0</v>
      </c>
    </row>
    <row r="14" spans="1:4" ht="12.75">
      <c r="A14" t="s">
        <v>14</v>
      </c>
      <c r="B14" s="3">
        <v>651</v>
      </c>
      <c r="C14" s="4">
        <v>600</v>
      </c>
      <c r="D14" s="4">
        <f>B14/2000*C14</f>
        <v>195.3</v>
      </c>
    </row>
    <row r="15" spans="1:4" ht="12.75">
      <c r="A15" t="s">
        <v>15</v>
      </c>
      <c r="B15" s="3">
        <v>1810</v>
      </c>
      <c r="C15" s="4">
        <v>-20</v>
      </c>
      <c r="D15" s="4">
        <f>B15*C15/2000</f>
        <v>-18.1</v>
      </c>
    </row>
    <row r="16" spans="1:4" ht="12.75">
      <c r="A16" t="s">
        <v>16</v>
      </c>
      <c r="B16" s="3">
        <v>0</v>
      </c>
      <c r="C16" s="4">
        <v>0</v>
      </c>
      <c r="D16" s="4">
        <f>B16/2000*C16</f>
        <v>0</v>
      </c>
    </row>
    <row r="17" spans="1:4" ht="12.75">
      <c r="A17" t="s">
        <v>17</v>
      </c>
      <c r="B17" s="3">
        <v>0</v>
      </c>
      <c r="C17" s="4">
        <v>0</v>
      </c>
      <c r="D17" s="4">
        <f>B17/2000*C17</f>
        <v>0</v>
      </c>
    </row>
    <row r="18" spans="1:4" ht="12.75">
      <c r="A18" t="s">
        <v>18</v>
      </c>
      <c r="B18" s="3">
        <v>7176</v>
      </c>
      <c r="C18" s="4">
        <v>-90</v>
      </c>
      <c r="D18" s="4">
        <f>B18/2000*C18</f>
        <v>-322.92</v>
      </c>
    </row>
    <row r="20" spans="1:4" ht="12.75">
      <c r="A20" t="s">
        <v>19</v>
      </c>
      <c r="B20" s="3">
        <f>B6+B7+B8+B9+B13+B14+B15+B16+B17+B18</f>
        <v>50988</v>
      </c>
      <c r="C20" s="2" t="s">
        <v>5</v>
      </c>
      <c r="D20" s="4">
        <f>SUM(D6:D19)</f>
        <v>-2.302810000000079</v>
      </c>
    </row>
    <row r="21" spans="1:2" ht="12.75">
      <c r="A21" t="s">
        <v>20</v>
      </c>
      <c r="B21" s="4">
        <f>D20/(B20/2000)</f>
        <v>-0.0903275280458178</v>
      </c>
    </row>
    <row r="23" spans="1:3" ht="12.75">
      <c r="A23" t="s">
        <v>21</v>
      </c>
      <c r="B23">
        <v>2203</v>
      </c>
      <c r="C23" t="s">
        <v>22</v>
      </c>
    </row>
    <row r="24" spans="1:3" ht="12.75">
      <c r="A24" t="s">
        <v>23</v>
      </c>
      <c r="B24">
        <v>2283</v>
      </c>
      <c r="C24" t="s">
        <v>24</v>
      </c>
    </row>
    <row r="25" spans="1:3" ht="12.75">
      <c r="A25" t="s">
        <v>25</v>
      </c>
      <c r="B25" s="3">
        <f>B20/B24</f>
        <v>22.33377135348226</v>
      </c>
      <c r="C25" t="s">
        <v>26</v>
      </c>
    </row>
  </sheetData>
  <sheetProtection/>
  <printOptions/>
  <pageMargins left="0.75" right="0.75" top="0.91" bottom="1" header="0.5" footer="0.5"/>
  <pageSetup horizontalDpi="600" verticalDpi="600" orientation="landscape" scale="14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25"/>
  <sheetViews>
    <sheetView tabSelected="1" zoomScalePageLayoutView="0" workbookViewId="0" topLeftCell="A1">
      <selection activeCell="B24" sqref="B24"/>
    </sheetView>
  </sheetViews>
  <sheetFormatPr defaultColWidth="9.140625" defaultRowHeight="12.75"/>
  <cols>
    <col min="1" max="1" width="25.7109375" style="0" bestFit="1" customWidth="1"/>
    <col min="2" max="3" width="15.8515625" style="0" customWidth="1"/>
    <col min="4" max="4" width="13.421875" style="0" bestFit="1" customWidth="1"/>
  </cols>
  <sheetData>
    <row r="1" ht="17.25">
      <c r="A1" s="1" t="s">
        <v>0</v>
      </c>
    </row>
    <row r="2" spans="1:2" ht="12.75">
      <c r="A2" t="s">
        <v>1</v>
      </c>
      <c r="B2" t="s">
        <v>27</v>
      </c>
    </row>
    <row r="3" spans="1:4" ht="12.75">
      <c r="A3" s="5">
        <v>43253</v>
      </c>
      <c r="D3" t="s">
        <v>2</v>
      </c>
    </row>
    <row r="5" spans="1:4" ht="12.75">
      <c r="A5" t="s">
        <v>2</v>
      </c>
      <c r="B5" s="2" t="s">
        <v>3</v>
      </c>
      <c r="C5" t="s">
        <v>4</v>
      </c>
      <c r="D5" t="s">
        <v>5</v>
      </c>
    </row>
    <row r="6" spans="1:4" ht="12.75">
      <c r="A6" t="s">
        <v>6</v>
      </c>
      <c r="B6" s="3">
        <v>8224</v>
      </c>
      <c r="C6" s="4">
        <v>-38.72</v>
      </c>
      <c r="D6" s="4">
        <f>B6/2000*C6</f>
        <v>-159.21664</v>
      </c>
    </row>
    <row r="7" spans="1:4" ht="12.75">
      <c r="A7" t="s">
        <v>7</v>
      </c>
      <c r="B7" s="3">
        <v>12354</v>
      </c>
      <c r="C7" s="4">
        <v>-38.72</v>
      </c>
      <c r="D7" s="4">
        <f>B7/2000*C7</f>
        <v>-239.17343999999997</v>
      </c>
    </row>
    <row r="8" spans="1:4" ht="12.75">
      <c r="A8" t="s">
        <v>8</v>
      </c>
      <c r="B8" s="3">
        <v>8392</v>
      </c>
      <c r="C8" s="4">
        <v>49.86</v>
      </c>
      <c r="D8" s="4">
        <f>B8/2000*C8</f>
        <v>209.21256</v>
      </c>
    </row>
    <row r="9" spans="1:4" ht="12.75">
      <c r="A9" t="s">
        <v>9</v>
      </c>
      <c r="B9" s="3">
        <v>28128</v>
      </c>
      <c r="C9" s="4">
        <v>-40</v>
      </c>
      <c r="D9" s="4">
        <f>B9/2000*C9</f>
        <v>-562.56</v>
      </c>
    </row>
    <row r="10" spans="1:4" ht="12.75">
      <c r="A10" t="s">
        <v>10</v>
      </c>
      <c r="B10" s="3">
        <v>45</v>
      </c>
      <c r="C10" s="4">
        <v>0</v>
      </c>
      <c r="D10" s="4">
        <f>B10*C10</f>
        <v>0</v>
      </c>
    </row>
    <row r="11" spans="1:4" ht="12.75">
      <c r="A11" t="s">
        <v>11</v>
      </c>
      <c r="B11" s="3">
        <v>0</v>
      </c>
      <c r="C11" s="4">
        <v>0</v>
      </c>
      <c r="D11" s="4">
        <f>B11/2000*C11</f>
        <v>0</v>
      </c>
    </row>
    <row r="12" spans="1:4" ht="12.75">
      <c r="A12" t="s">
        <v>12</v>
      </c>
      <c r="B12" s="3">
        <v>0</v>
      </c>
      <c r="C12" s="4">
        <v>0</v>
      </c>
      <c r="D12" s="4">
        <f>B12/2000*C12</f>
        <v>0</v>
      </c>
    </row>
    <row r="13" spans="1:4" ht="12.75">
      <c r="A13" t="s">
        <v>13</v>
      </c>
      <c r="B13" s="3">
        <v>0</v>
      </c>
      <c r="C13" s="4">
        <v>100</v>
      </c>
      <c r="D13" s="4">
        <f>B13/2000*C13</f>
        <v>0</v>
      </c>
    </row>
    <row r="14" spans="1:4" ht="12.75">
      <c r="A14" t="s">
        <v>14</v>
      </c>
      <c r="B14" s="3">
        <v>1439</v>
      </c>
      <c r="C14" s="4">
        <v>700</v>
      </c>
      <c r="D14" s="4">
        <f>B14/2000*C14</f>
        <v>503.65000000000003</v>
      </c>
    </row>
    <row r="15" spans="1:4" ht="12.75">
      <c r="A15" t="s">
        <v>15</v>
      </c>
      <c r="B15" s="3">
        <v>4005</v>
      </c>
      <c r="C15" s="4">
        <v>-20</v>
      </c>
      <c r="D15" s="4">
        <f>B15*C15/2000</f>
        <v>-40.05</v>
      </c>
    </row>
    <row r="16" spans="1:4" ht="12.75">
      <c r="A16" t="s">
        <v>16</v>
      </c>
      <c r="B16" s="3">
        <v>0</v>
      </c>
      <c r="C16" s="4">
        <v>0</v>
      </c>
      <c r="D16" s="4">
        <f>B16/2000*C16</f>
        <v>0</v>
      </c>
    </row>
    <row r="17" spans="1:4" ht="12.75">
      <c r="A17" t="s">
        <v>17</v>
      </c>
      <c r="B17" s="3">
        <v>0</v>
      </c>
      <c r="C17" s="4">
        <v>0</v>
      </c>
      <c r="D17" s="4">
        <f>B17/2000*C17</f>
        <v>0</v>
      </c>
    </row>
    <row r="18" spans="1:4" ht="12.75">
      <c r="A18" t="s">
        <v>18</v>
      </c>
      <c r="B18" s="3">
        <v>6972</v>
      </c>
      <c r="C18" s="4">
        <v>-90</v>
      </c>
      <c r="D18" s="4">
        <f>B18/2000*C18</f>
        <v>-313.74</v>
      </c>
    </row>
    <row r="20" spans="1:4" ht="12.75">
      <c r="A20" t="s">
        <v>19</v>
      </c>
      <c r="B20" s="3">
        <f>B6+B7+B8+B9+B13+B14+B15+B16+B17+B18</f>
        <v>69514</v>
      </c>
      <c r="C20" s="2" t="s">
        <v>5</v>
      </c>
      <c r="D20" s="4">
        <f>SUM(D6:D19)</f>
        <v>-601.8775199999999</v>
      </c>
    </row>
    <row r="21" spans="1:2" ht="12.75">
      <c r="A21" t="s">
        <v>20</v>
      </c>
      <c r="B21" s="4">
        <f>D20/(B20/2000)</f>
        <v>-17.31672814109388</v>
      </c>
    </row>
    <row r="23" spans="1:3" ht="12.75">
      <c r="A23" t="s">
        <v>21</v>
      </c>
      <c r="B23">
        <v>2392</v>
      </c>
      <c r="C23" t="s">
        <v>22</v>
      </c>
    </row>
    <row r="24" spans="1:3" ht="12.75">
      <c r="A24" t="s">
        <v>23</v>
      </c>
      <c r="B24">
        <v>2312</v>
      </c>
      <c r="C24" t="s">
        <v>24</v>
      </c>
    </row>
    <row r="25" spans="1:3" ht="12.75">
      <c r="A25" t="s">
        <v>25</v>
      </c>
      <c r="B25" s="3">
        <f>B20/B24</f>
        <v>30.06660899653979</v>
      </c>
      <c r="C25" t="s">
        <v>26</v>
      </c>
    </row>
  </sheetData>
  <sheetProtection/>
  <printOptions/>
  <pageMargins left="0.75" right="0.75" top="0.91" bottom="1" header="0.5" footer="0.5"/>
  <pageSetup horizontalDpi="600" verticalDpi="600" orientation="landscape" scale="14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B24" sqref="B24"/>
    </sheetView>
  </sheetViews>
  <sheetFormatPr defaultColWidth="9.140625" defaultRowHeight="12.75"/>
  <cols>
    <col min="1" max="1" width="25.7109375" style="0" bestFit="1" customWidth="1"/>
    <col min="2" max="3" width="15.8515625" style="0" customWidth="1"/>
    <col min="4" max="4" width="13.421875" style="0" bestFit="1" customWidth="1"/>
  </cols>
  <sheetData>
    <row r="1" ht="17.25">
      <c r="A1" s="1" t="s">
        <v>0</v>
      </c>
    </row>
    <row r="2" spans="1:2" ht="12.75">
      <c r="A2" t="s">
        <v>1</v>
      </c>
      <c r="B2" t="s">
        <v>27</v>
      </c>
    </row>
    <row r="3" spans="1:4" ht="12.75">
      <c r="A3" s="5">
        <v>43282</v>
      </c>
      <c r="D3" t="s">
        <v>2</v>
      </c>
    </row>
    <row r="5" spans="1:4" ht="12.75">
      <c r="A5" t="s">
        <v>2</v>
      </c>
      <c r="B5" s="2" t="s">
        <v>3</v>
      </c>
      <c r="C5" t="s">
        <v>4</v>
      </c>
      <c r="D5" t="s">
        <v>5</v>
      </c>
    </row>
    <row r="6" spans="1:4" ht="12.75">
      <c r="A6" t="s">
        <v>6</v>
      </c>
      <c r="B6" s="3">
        <v>6675</v>
      </c>
      <c r="C6" s="4">
        <v>-65</v>
      </c>
      <c r="D6" s="4">
        <f>B6/2000*C6</f>
        <v>-216.9375</v>
      </c>
    </row>
    <row r="7" spans="1:4" ht="12.75">
      <c r="A7" t="s">
        <v>7</v>
      </c>
      <c r="B7" s="3">
        <v>10012</v>
      </c>
      <c r="C7" s="4">
        <v>-65</v>
      </c>
      <c r="D7" s="4">
        <f>B7/2000*C7</f>
        <v>-325.39</v>
      </c>
    </row>
    <row r="8" spans="1:4" ht="12.75">
      <c r="A8" t="s">
        <v>8</v>
      </c>
      <c r="B8" s="3">
        <v>7904</v>
      </c>
      <c r="C8" s="4">
        <v>5.49</v>
      </c>
      <c r="D8" s="4">
        <f>B8/2000*C8</f>
        <v>21.69648</v>
      </c>
    </row>
    <row r="9" spans="1:4" ht="12.75">
      <c r="A9" t="s">
        <v>9</v>
      </c>
      <c r="B9" s="3">
        <v>20976</v>
      </c>
      <c r="C9" s="4">
        <v>-40</v>
      </c>
      <c r="D9" s="4">
        <f>B9/2000*C9</f>
        <v>-419.52</v>
      </c>
    </row>
    <row r="10" spans="1:4" ht="12.75">
      <c r="A10" t="s">
        <v>10</v>
      </c>
      <c r="B10" s="3">
        <v>74</v>
      </c>
      <c r="C10" s="4">
        <v>0</v>
      </c>
      <c r="D10" s="4">
        <f>B10*C10</f>
        <v>0</v>
      </c>
    </row>
    <row r="11" spans="1:4" ht="12.75">
      <c r="A11" t="s">
        <v>11</v>
      </c>
      <c r="B11" s="3">
        <v>0</v>
      </c>
      <c r="C11" s="4">
        <v>0</v>
      </c>
      <c r="D11" s="4">
        <f>B11/2000*C11</f>
        <v>0</v>
      </c>
    </row>
    <row r="12" spans="1:4" ht="12.75">
      <c r="A12" t="s">
        <v>12</v>
      </c>
      <c r="B12" s="3">
        <v>0</v>
      </c>
      <c r="C12" s="4">
        <v>0</v>
      </c>
      <c r="D12" s="4">
        <f>B12/2000*C12</f>
        <v>0</v>
      </c>
    </row>
    <row r="13" spans="1:4" ht="12.75">
      <c r="A13" t="s">
        <v>13</v>
      </c>
      <c r="B13" s="3">
        <v>0</v>
      </c>
      <c r="C13" s="4">
        <v>0</v>
      </c>
      <c r="D13" s="4">
        <f>B13/2000*C13</f>
        <v>0</v>
      </c>
    </row>
    <row r="14" spans="1:4" ht="12.75">
      <c r="A14" t="s">
        <v>14</v>
      </c>
      <c r="B14" s="3">
        <v>521</v>
      </c>
      <c r="C14" s="4">
        <v>700</v>
      </c>
      <c r="D14" s="4">
        <f>B14/2000*C14</f>
        <v>182.35</v>
      </c>
    </row>
    <row r="15" spans="1:4" ht="12.75">
      <c r="A15" t="s">
        <v>15</v>
      </c>
      <c r="B15" s="3">
        <v>1449</v>
      </c>
      <c r="C15" s="4">
        <v>-20</v>
      </c>
      <c r="D15" s="4">
        <f>B15*C15/2000</f>
        <v>-14.49</v>
      </c>
    </row>
    <row r="16" spans="1:4" ht="12.75">
      <c r="A16" t="s">
        <v>16</v>
      </c>
      <c r="B16" s="3">
        <v>0</v>
      </c>
      <c r="C16" s="4">
        <v>0</v>
      </c>
      <c r="D16" s="4">
        <f>B16/2000*C16</f>
        <v>0</v>
      </c>
    </row>
    <row r="17" spans="1:4" ht="12.75">
      <c r="A17" t="s">
        <v>17</v>
      </c>
      <c r="B17" s="3">
        <v>0</v>
      </c>
      <c r="C17" s="4">
        <v>0</v>
      </c>
      <c r="D17" s="4">
        <f>B17/2000*C17</f>
        <v>0</v>
      </c>
    </row>
    <row r="18" spans="1:4" ht="12.75">
      <c r="A18" t="s">
        <v>18</v>
      </c>
      <c r="B18" s="3">
        <v>5628</v>
      </c>
      <c r="C18" s="4">
        <v>-90</v>
      </c>
      <c r="D18" s="4">
        <f>B18/2000*C18</f>
        <v>-253.26</v>
      </c>
    </row>
    <row r="20" spans="1:4" ht="12.75">
      <c r="A20" t="s">
        <v>19</v>
      </c>
      <c r="B20" s="3">
        <f>B6+B7+B8+B9+B13+B14+B15+B16+B17+B18</f>
        <v>53165</v>
      </c>
      <c r="C20" s="2" t="s">
        <v>5</v>
      </c>
      <c r="D20" s="4">
        <f>SUM(D6:D19)</f>
        <v>-1025.5510199999999</v>
      </c>
    </row>
    <row r="21" spans="1:2" ht="12.75">
      <c r="A21" t="s">
        <v>20</v>
      </c>
      <c r="B21" s="4">
        <f>D20/(B20/2000)</f>
        <v>-38.57993115771654</v>
      </c>
    </row>
    <row r="23" spans="1:10" ht="12.75">
      <c r="A23" t="s">
        <v>21</v>
      </c>
      <c r="B23">
        <v>2472</v>
      </c>
      <c r="C23" t="s">
        <v>22</v>
      </c>
      <c r="J23" t="s">
        <v>2</v>
      </c>
    </row>
    <row r="24" spans="1:3" ht="12.75">
      <c r="A24" t="s">
        <v>23</v>
      </c>
      <c r="B24">
        <v>2316</v>
      </c>
      <c r="C24" t="s">
        <v>24</v>
      </c>
    </row>
    <row r="25" spans="1:3" ht="12.75">
      <c r="A25" t="s">
        <v>25</v>
      </c>
      <c r="B25" s="3">
        <f>B20/B24</f>
        <v>22.95552677029361</v>
      </c>
      <c r="C25" t="s">
        <v>26</v>
      </c>
    </row>
  </sheetData>
  <sheetProtection/>
  <printOptions/>
  <pageMargins left="0.75" right="0.75" top="0.91" bottom="1" header="0.5" footer="0.5"/>
  <pageSetup horizontalDpi="600" verticalDpi="600" orientation="landscape" scale="14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B24" sqref="B24"/>
    </sheetView>
  </sheetViews>
  <sheetFormatPr defaultColWidth="9.140625" defaultRowHeight="12.75"/>
  <cols>
    <col min="1" max="1" width="25.7109375" style="0" bestFit="1" customWidth="1"/>
    <col min="2" max="3" width="15.8515625" style="0" customWidth="1"/>
    <col min="4" max="4" width="13.421875" style="0" bestFit="1" customWidth="1"/>
  </cols>
  <sheetData>
    <row r="1" ht="17.25">
      <c r="A1" s="1" t="s">
        <v>0</v>
      </c>
    </row>
    <row r="2" spans="1:2" ht="12.75">
      <c r="A2" t="s">
        <v>1</v>
      </c>
      <c r="B2" t="s">
        <v>27</v>
      </c>
    </row>
    <row r="3" spans="1:4" ht="12.75">
      <c r="A3" s="5">
        <v>43313</v>
      </c>
      <c r="D3" t="s">
        <v>2</v>
      </c>
    </row>
    <row r="5" spans="1:4" ht="12.75">
      <c r="A5" t="s">
        <v>2</v>
      </c>
      <c r="B5" s="2" t="s">
        <v>3</v>
      </c>
      <c r="C5" t="s">
        <v>4</v>
      </c>
      <c r="D5" t="s">
        <v>5</v>
      </c>
    </row>
    <row r="6" spans="1:4" ht="12.75">
      <c r="A6" t="s">
        <v>6</v>
      </c>
      <c r="B6" s="3">
        <v>6171</v>
      </c>
      <c r="C6" s="4">
        <v>-61.21</v>
      </c>
      <c r="D6" s="4">
        <f>B6/2000*C6</f>
        <v>-188.86345500000002</v>
      </c>
    </row>
    <row r="7" spans="1:4" ht="12.75">
      <c r="A7" t="s">
        <v>7</v>
      </c>
      <c r="B7" s="3">
        <v>9257</v>
      </c>
      <c r="C7" s="4">
        <v>-61.21</v>
      </c>
      <c r="D7" s="4">
        <f>B7/2000*C7</f>
        <v>-283.31048499999997</v>
      </c>
    </row>
    <row r="8" spans="1:4" ht="12.75">
      <c r="A8" t="s">
        <v>8</v>
      </c>
      <c r="B8" s="3">
        <v>6008</v>
      </c>
      <c r="C8" s="4">
        <v>12.25</v>
      </c>
      <c r="D8" s="4">
        <f>B8/2000*C8</f>
        <v>36.799</v>
      </c>
    </row>
    <row r="9" spans="1:4" ht="12.75">
      <c r="A9" t="s">
        <v>9</v>
      </c>
      <c r="B9" s="3">
        <v>26216</v>
      </c>
      <c r="C9" s="4">
        <v>-40</v>
      </c>
      <c r="D9" s="4">
        <f>B9/2000*C9</f>
        <v>-524.32</v>
      </c>
    </row>
    <row r="10" spans="1:4" ht="12.75">
      <c r="A10" t="s">
        <v>10</v>
      </c>
      <c r="B10" s="3">
        <v>54</v>
      </c>
      <c r="C10" s="4">
        <v>0</v>
      </c>
      <c r="D10" s="4">
        <f>B10*C10</f>
        <v>0</v>
      </c>
    </row>
    <row r="11" spans="1:4" ht="12.75">
      <c r="A11" t="s">
        <v>11</v>
      </c>
      <c r="B11" s="3">
        <v>0</v>
      </c>
      <c r="C11" s="4">
        <v>0</v>
      </c>
      <c r="D11" s="4">
        <f>B11/2000*C11</f>
        <v>0</v>
      </c>
    </row>
    <row r="12" spans="1:4" ht="12.75">
      <c r="A12" t="s">
        <v>12</v>
      </c>
      <c r="B12" s="3">
        <v>0</v>
      </c>
      <c r="C12" s="4">
        <v>0</v>
      </c>
      <c r="D12" s="4">
        <f>B12/2000*C12</f>
        <v>0</v>
      </c>
    </row>
    <row r="13" spans="1:4" ht="12.75">
      <c r="A13" t="s">
        <v>13</v>
      </c>
      <c r="B13" s="3">
        <v>0</v>
      </c>
      <c r="C13" s="4">
        <v>0</v>
      </c>
      <c r="D13" s="4">
        <f>B13/2000*C13</f>
        <v>0</v>
      </c>
    </row>
    <row r="14" spans="1:4" ht="12.75">
      <c r="A14" t="s">
        <v>14</v>
      </c>
      <c r="B14" s="3">
        <v>864</v>
      </c>
      <c r="C14" s="4">
        <v>700</v>
      </c>
      <c r="D14" s="4">
        <f>B14/2000*C14</f>
        <v>302.4</v>
      </c>
    </row>
    <row r="15" spans="1:4" ht="12.75">
      <c r="A15" t="s">
        <v>15</v>
      </c>
      <c r="B15" s="3">
        <v>2404</v>
      </c>
      <c r="C15" s="4">
        <v>-20</v>
      </c>
      <c r="D15" s="4">
        <f>B15*C15/2000</f>
        <v>-24.04</v>
      </c>
    </row>
    <row r="16" spans="1:4" ht="12.75">
      <c r="A16" t="s">
        <v>16</v>
      </c>
      <c r="B16" s="3">
        <v>0</v>
      </c>
      <c r="C16" s="4">
        <v>0</v>
      </c>
      <c r="D16" s="4">
        <f>B16/2000*C16</f>
        <v>0</v>
      </c>
    </row>
    <row r="17" spans="1:4" ht="12.75">
      <c r="A17" t="s">
        <v>17</v>
      </c>
      <c r="B17" s="3">
        <v>0</v>
      </c>
      <c r="C17" s="4">
        <v>0</v>
      </c>
      <c r="D17" s="4">
        <f>B17/2000*C17</f>
        <v>0</v>
      </c>
    </row>
    <row r="18" spans="1:4" ht="12.75">
      <c r="A18" t="s">
        <v>18</v>
      </c>
      <c r="B18" s="3">
        <v>6222</v>
      </c>
      <c r="C18" s="4">
        <v>-90</v>
      </c>
      <c r="D18" s="4">
        <f>B18/2000*C18</f>
        <v>-279.99</v>
      </c>
    </row>
    <row r="20" spans="1:4" ht="12.75">
      <c r="A20" t="s">
        <v>19</v>
      </c>
      <c r="B20" s="3">
        <f>B6+B7+B8+B9+B13+B14+B15+B16+B17+B18</f>
        <v>57142</v>
      </c>
      <c r="C20" s="2" t="s">
        <v>5</v>
      </c>
      <c r="D20" s="4">
        <f>SUM(D6:D19)</f>
        <v>-961.3249400000001</v>
      </c>
    </row>
    <row r="21" spans="1:2" ht="12.75">
      <c r="A21" t="s">
        <v>20</v>
      </c>
      <c r="B21" s="4">
        <f>D20/(B20/2000)</f>
        <v>-33.64687760316405</v>
      </c>
    </row>
    <row r="23" spans="1:3" ht="12.75">
      <c r="A23" t="s">
        <v>21</v>
      </c>
      <c r="B23">
        <v>2422</v>
      </c>
      <c r="C23" t="s">
        <v>22</v>
      </c>
    </row>
    <row r="24" spans="1:3" ht="12.75">
      <c r="A24" t="s">
        <v>23</v>
      </c>
      <c r="B24">
        <v>2351</v>
      </c>
      <c r="C24" t="s">
        <v>24</v>
      </c>
    </row>
    <row r="25" spans="1:3" ht="12.75">
      <c r="A25" t="s">
        <v>25</v>
      </c>
      <c r="B25" s="3">
        <f>B20/B24</f>
        <v>24.305401956614208</v>
      </c>
      <c r="C25" t="s">
        <v>26</v>
      </c>
    </row>
  </sheetData>
  <sheetProtection/>
  <printOptions/>
  <pageMargins left="0.75" right="0.75" top="0.91" bottom="1" header="0.5" footer="0.5"/>
  <pageSetup horizontalDpi="600" verticalDpi="600" orientation="landscape" scale="1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B24" sqref="B24"/>
    </sheetView>
  </sheetViews>
  <sheetFormatPr defaultColWidth="9.140625" defaultRowHeight="12.75"/>
  <cols>
    <col min="1" max="1" width="25.7109375" style="0" bestFit="1" customWidth="1"/>
    <col min="2" max="3" width="15.8515625" style="0" customWidth="1"/>
    <col min="4" max="4" width="13.421875" style="0" bestFit="1" customWidth="1"/>
  </cols>
  <sheetData>
    <row r="1" ht="17.25">
      <c r="A1" s="1" t="s">
        <v>0</v>
      </c>
    </row>
    <row r="2" spans="1:2" ht="12.75">
      <c r="A2" t="s">
        <v>1</v>
      </c>
      <c r="B2" t="s">
        <v>27</v>
      </c>
    </row>
    <row r="3" spans="1:4" ht="12.75">
      <c r="A3" s="5">
        <v>43020</v>
      </c>
      <c r="D3" t="s">
        <v>2</v>
      </c>
    </row>
    <row r="5" spans="1:4" ht="12.75">
      <c r="A5" t="s">
        <v>2</v>
      </c>
      <c r="B5" s="2" t="s">
        <v>3</v>
      </c>
      <c r="C5" t="s">
        <v>4</v>
      </c>
      <c r="D5" t="s">
        <v>5</v>
      </c>
    </row>
    <row r="6" spans="1:4" ht="12.75">
      <c r="A6" t="s">
        <v>6</v>
      </c>
      <c r="B6" s="3">
        <v>8262</v>
      </c>
      <c r="C6" s="4">
        <v>28</v>
      </c>
      <c r="D6" s="4">
        <f>B6/2000*C6</f>
        <v>115.668</v>
      </c>
    </row>
    <row r="7" spans="1:4" ht="12.75">
      <c r="A7" t="s">
        <v>7</v>
      </c>
      <c r="B7" s="3">
        <v>12394</v>
      </c>
      <c r="C7" s="4">
        <v>28</v>
      </c>
      <c r="D7" s="4">
        <f>B7/2000*C7</f>
        <v>173.516</v>
      </c>
    </row>
    <row r="8" spans="1:4" ht="12.75">
      <c r="A8" t="s">
        <v>8</v>
      </c>
      <c r="B8" s="3">
        <v>11600</v>
      </c>
      <c r="C8" s="4">
        <v>41.18</v>
      </c>
      <c r="D8" s="4">
        <f>B8/2000*C8</f>
        <v>238.844</v>
      </c>
    </row>
    <row r="9" spans="1:4" ht="12.75">
      <c r="A9" t="s">
        <v>9</v>
      </c>
      <c r="B9" s="3">
        <v>25832</v>
      </c>
      <c r="C9" s="4">
        <v>-40</v>
      </c>
      <c r="D9" s="4">
        <f>B9/2000*C9</f>
        <v>-516.64</v>
      </c>
    </row>
    <row r="10" spans="1:4" ht="12.75">
      <c r="A10" t="s">
        <v>10</v>
      </c>
      <c r="B10" s="3">
        <v>51</v>
      </c>
      <c r="C10" s="4">
        <v>0</v>
      </c>
      <c r="D10" s="4">
        <f>B10*C10</f>
        <v>0</v>
      </c>
    </row>
    <row r="11" spans="1:4" ht="12.75">
      <c r="A11" t="s">
        <v>11</v>
      </c>
      <c r="B11" s="3">
        <v>0</v>
      </c>
      <c r="C11" s="4">
        <v>0</v>
      </c>
      <c r="D11" s="4">
        <f>B11/2000*C11</f>
        <v>0</v>
      </c>
    </row>
    <row r="12" spans="1:4" ht="12.75">
      <c r="A12" t="s">
        <v>12</v>
      </c>
      <c r="B12" s="3">
        <v>0</v>
      </c>
      <c r="C12" s="4">
        <v>0</v>
      </c>
      <c r="D12" s="4">
        <f>B12/2000*C12</f>
        <v>0</v>
      </c>
    </row>
    <row r="13" spans="1:4" ht="12.75">
      <c r="A13" t="s">
        <v>13</v>
      </c>
      <c r="B13" s="3">
        <v>0</v>
      </c>
      <c r="C13" s="4">
        <v>50</v>
      </c>
      <c r="D13" s="4">
        <f>B13/2000*C13</f>
        <v>0</v>
      </c>
    </row>
    <row r="14" spans="1:4" ht="12.75">
      <c r="A14" t="s">
        <v>14</v>
      </c>
      <c r="B14" s="3">
        <v>1176</v>
      </c>
      <c r="C14" s="4">
        <v>660</v>
      </c>
      <c r="D14" s="4">
        <f>B14/2000*C14</f>
        <v>388.08</v>
      </c>
    </row>
    <row r="15" spans="1:4" ht="12.75">
      <c r="A15" t="s">
        <v>15</v>
      </c>
      <c r="B15" s="3">
        <v>3726</v>
      </c>
      <c r="C15" s="4">
        <v>-20</v>
      </c>
      <c r="D15" s="4">
        <f>B15*C15/2000</f>
        <v>-37.26</v>
      </c>
    </row>
    <row r="16" spans="1:4" ht="12.75">
      <c r="A16" t="s">
        <v>16</v>
      </c>
      <c r="B16" s="3">
        <v>0</v>
      </c>
      <c r="C16" s="4">
        <v>0</v>
      </c>
      <c r="D16" s="4">
        <f>B16/2000*C16</f>
        <v>0</v>
      </c>
    </row>
    <row r="17" spans="1:4" ht="12.75">
      <c r="A17" t="s">
        <v>17</v>
      </c>
      <c r="B17" s="3">
        <v>0</v>
      </c>
      <c r="C17" s="4">
        <v>0</v>
      </c>
      <c r="D17" s="4">
        <f>B17/2000*C17</f>
        <v>0</v>
      </c>
    </row>
    <row r="18" spans="1:4" ht="12.75">
      <c r="A18" t="s">
        <v>18</v>
      </c>
      <c r="B18" s="3">
        <v>5664</v>
      </c>
      <c r="C18" s="4">
        <v>-90</v>
      </c>
      <c r="D18" s="4">
        <f>B18/2000*C18</f>
        <v>-254.88</v>
      </c>
    </row>
    <row r="20" spans="1:4" ht="12.75">
      <c r="A20" t="s">
        <v>19</v>
      </c>
      <c r="B20" s="3">
        <f>B6+B7+B8+B9+B13+B14+B15+B16+B17+B18</f>
        <v>68654</v>
      </c>
      <c r="C20" s="2" t="s">
        <v>5</v>
      </c>
      <c r="D20" s="4">
        <f>SUM(D6:D19)</f>
        <v>107.32800000000003</v>
      </c>
    </row>
    <row r="21" spans="1:2" ht="12.75">
      <c r="A21" t="s">
        <v>20</v>
      </c>
      <c r="B21" s="4">
        <f>D20/(B20/2000)</f>
        <v>3.1266350103417144</v>
      </c>
    </row>
    <row r="23" spans="1:3" ht="12.75">
      <c r="A23" t="s">
        <v>21</v>
      </c>
      <c r="B23">
        <v>2379</v>
      </c>
      <c r="C23" t="s">
        <v>22</v>
      </c>
    </row>
    <row r="24" spans="1:3" ht="12.75">
      <c r="A24" t="s">
        <v>23</v>
      </c>
      <c r="B24">
        <v>2314</v>
      </c>
      <c r="C24" t="s">
        <v>24</v>
      </c>
    </row>
    <row r="25" spans="1:3" ht="12.75">
      <c r="A25" t="s">
        <v>25</v>
      </c>
      <c r="B25" s="3">
        <f>B20/B24</f>
        <v>29.66897147796024</v>
      </c>
      <c r="C25" t="s">
        <v>26</v>
      </c>
    </row>
  </sheetData>
  <sheetProtection/>
  <printOptions/>
  <pageMargins left="0.75" right="0.75" top="0.91" bottom="1" header="0.5" footer="0.5"/>
  <pageSetup horizontalDpi="600" verticalDpi="600" orientation="landscape" scale="14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B24" sqref="B24"/>
    </sheetView>
  </sheetViews>
  <sheetFormatPr defaultColWidth="9.140625" defaultRowHeight="12.75"/>
  <cols>
    <col min="1" max="1" width="25.7109375" style="0" bestFit="1" customWidth="1"/>
    <col min="2" max="3" width="15.8515625" style="0" customWidth="1"/>
    <col min="4" max="4" width="13.421875" style="0" bestFit="1" customWidth="1"/>
  </cols>
  <sheetData>
    <row r="1" ht="17.25">
      <c r="A1" s="1" t="s">
        <v>0</v>
      </c>
    </row>
    <row r="2" spans="1:2" ht="12.75">
      <c r="A2" t="s">
        <v>1</v>
      </c>
      <c r="B2" t="s">
        <v>27</v>
      </c>
    </row>
    <row r="3" spans="1:4" ht="12.75">
      <c r="A3" s="5">
        <v>43040</v>
      </c>
      <c r="D3" t="s">
        <v>2</v>
      </c>
    </row>
    <row r="5" spans="1:4" ht="12.75">
      <c r="A5" t="s">
        <v>2</v>
      </c>
      <c r="B5" s="2" t="s">
        <v>3</v>
      </c>
      <c r="C5" t="s">
        <v>4</v>
      </c>
      <c r="D5" t="s">
        <v>5</v>
      </c>
    </row>
    <row r="6" spans="1:4" ht="12.75">
      <c r="A6" t="s">
        <v>6</v>
      </c>
      <c r="B6" s="3">
        <v>7462</v>
      </c>
      <c r="C6" s="4">
        <v>28</v>
      </c>
      <c r="D6" s="4">
        <f>B6/2000*C6</f>
        <v>104.46799999999999</v>
      </c>
    </row>
    <row r="7" spans="1:4" ht="12.75">
      <c r="A7" t="s">
        <v>7</v>
      </c>
      <c r="B7" s="3">
        <v>11193</v>
      </c>
      <c r="C7" s="4">
        <v>28</v>
      </c>
      <c r="D7" s="4">
        <f>B7/2000*C7</f>
        <v>156.702</v>
      </c>
    </row>
    <row r="8" spans="1:4" ht="12.75">
      <c r="A8" t="s">
        <v>8</v>
      </c>
      <c r="B8" s="3">
        <v>8176</v>
      </c>
      <c r="C8" s="4">
        <v>53</v>
      </c>
      <c r="D8" s="4">
        <f>B8/2000*C8</f>
        <v>216.66400000000002</v>
      </c>
    </row>
    <row r="9" spans="1:4" ht="12.75">
      <c r="A9" t="s">
        <v>9</v>
      </c>
      <c r="B9" s="3">
        <v>25888</v>
      </c>
      <c r="C9" s="4">
        <v>-40</v>
      </c>
      <c r="D9" s="4">
        <f>B9/2000*C9</f>
        <v>-517.76</v>
      </c>
    </row>
    <row r="10" spans="1:4" ht="12.75">
      <c r="A10" t="s">
        <v>10</v>
      </c>
      <c r="B10" s="3">
        <v>36</v>
      </c>
      <c r="C10" s="4">
        <v>0</v>
      </c>
      <c r="D10" s="4">
        <f>B10*C10</f>
        <v>0</v>
      </c>
    </row>
    <row r="11" spans="1:4" ht="12.75">
      <c r="A11" t="s">
        <v>11</v>
      </c>
      <c r="B11" s="3">
        <v>0</v>
      </c>
      <c r="C11" s="4">
        <v>0</v>
      </c>
      <c r="D11" s="4">
        <f>B11/2000*C11</f>
        <v>0</v>
      </c>
    </row>
    <row r="12" spans="1:4" ht="12.75">
      <c r="A12" t="s">
        <v>12</v>
      </c>
      <c r="B12" s="3">
        <v>0</v>
      </c>
      <c r="C12" s="4">
        <v>0</v>
      </c>
      <c r="D12" s="4">
        <f>B12/2000*C12</f>
        <v>0</v>
      </c>
    </row>
    <row r="13" spans="1:4" ht="12.75">
      <c r="A13" t="s">
        <v>13</v>
      </c>
      <c r="B13" s="3">
        <v>0</v>
      </c>
      <c r="C13" s="4">
        <v>0</v>
      </c>
      <c r="D13" s="4">
        <f>B13/2000*C13</f>
        <v>0</v>
      </c>
    </row>
    <row r="14" spans="1:4" ht="12.75">
      <c r="A14" t="s">
        <v>14</v>
      </c>
      <c r="B14" s="3">
        <v>978</v>
      </c>
      <c r="C14" s="4">
        <v>700</v>
      </c>
      <c r="D14" s="4">
        <f>B14/2000*C14</f>
        <v>342.3</v>
      </c>
    </row>
    <row r="15" spans="1:4" ht="12.75">
      <c r="A15" t="s">
        <v>15</v>
      </c>
      <c r="B15" s="3">
        <v>2723</v>
      </c>
      <c r="C15" s="4">
        <v>-20</v>
      </c>
      <c r="D15" s="4">
        <f>B15*C15/2000</f>
        <v>-27.23</v>
      </c>
    </row>
    <row r="16" spans="1:4" ht="12.75">
      <c r="A16" t="s">
        <v>16</v>
      </c>
      <c r="B16" s="3">
        <v>0</v>
      </c>
      <c r="C16" s="4">
        <v>0</v>
      </c>
      <c r="D16" s="4">
        <f>B16/2000*C16</f>
        <v>0</v>
      </c>
    </row>
    <row r="17" spans="1:4" ht="12.75">
      <c r="A17" t="s">
        <v>17</v>
      </c>
      <c r="B17" s="3">
        <v>0</v>
      </c>
      <c r="C17" s="4">
        <v>0</v>
      </c>
      <c r="D17" s="4">
        <f>B17/2000*C17</f>
        <v>0</v>
      </c>
    </row>
    <row r="18" spans="1:4" ht="12.75">
      <c r="A18" t="s">
        <v>18</v>
      </c>
      <c r="B18" s="3">
        <v>4980</v>
      </c>
      <c r="C18" s="4">
        <v>-90</v>
      </c>
      <c r="D18" s="4">
        <f>B18/2000*C18</f>
        <v>-224.10000000000002</v>
      </c>
    </row>
    <row r="20" spans="1:4" ht="12.75">
      <c r="A20" t="s">
        <v>19</v>
      </c>
      <c r="B20" s="3">
        <f>B6+B7+B8+B9+B13+B14+B15+B16+B17+B18</f>
        <v>61400</v>
      </c>
      <c r="C20" s="2" t="s">
        <v>5</v>
      </c>
      <c r="D20" s="4">
        <f>SUM(D6:D19)</f>
        <v>51.043999999999926</v>
      </c>
    </row>
    <row r="21" spans="1:2" ht="12.75">
      <c r="A21" t="s">
        <v>20</v>
      </c>
      <c r="B21" s="4">
        <f>D20/(B20/2000)</f>
        <v>1.6626710097719846</v>
      </c>
    </row>
    <row r="23" spans="1:3" ht="12.75">
      <c r="A23" t="s">
        <v>21</v>
      </c>
      <c r="B23">
        <v>2352</v>
      </c>
      <c r="C23" t="s">
        <v>22</v>
      </c>
    </row>
    <row r="24" spans="1:3" ht="12.75">
      <c r="A24" t="s">
        <v>23</v>
      </c>
      <c r="B24">
        <v>2311</v>
      </c>
      <c r="C24" t="s">
        <v>24</v>
      </c>
    </row>
    <row r="25" spans="1:3" ht="12.75">
      <c r="A25" t="s">
        <v>25</v>
      </c>
      <c r="B25" s="3">
        <f>B20/B24</f>
        <v>26.568585028126353</v>
      </c>
      <c r="C25" t="s">
        <v>26</v>
      </c>
    </row>
  </sheetData>
  <sheetProtection/>
  <printOptions/>
  <pageMargins left="0.75" right="0.75" top="0.91" bottom="1" header="0.5" footer="0.5"/>
  <pageSetup horizontalDpi="600" verticalDpi="600" orientation="landscape" scale="14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C24" sqref="C24"/>
    </sheetView>
  </sheetViews>
  <sheetFormatPr defaultColWidth="9.140625" defaultRowHeight="12.75"/>
  <cols>
    <col min="1" max="1" width="25.7109375" style="0" bestFit="1" customWidth="1"/>
    <col min="2" max="3" width="15.8515625" style="0" customWidth="1"/>
    <col min="4" max="4" width="13.421875" style="0" bestFit="1" customWidth="1"/>
  </cols>
  <sheetData>
    <row r="1" ht="17.25">
      <c r="A1" s="1" t="s">
        <v>0</v>
      </c>
    </row>
    <row r="2" spans="1:2" ht="12.75">
      <c r="A2" t="s">
        <v>1</v>
      </c>
      <c r="B2" t="s">
        <v>27</v>
      </c>
    </row>
    <row r="3" spans="1:4" ht="12.75">
      <c r="A3" s="5">
        <v>43070</v>
      </c>
      <c r="D3" t="s">
        <v>2</v>
      </c>
    </row>
    <row r="5" spans="1:4" ht="12.75">
      <c r="A5" t="s">
        <v>2</v>
      </c>
      <c r="B5" s="2" t="s">
        <v>3</v>
      </c>
      <c r="C5" t="s">
        <v>4</v>
      </c>
      <c r="D5" t="s">
        <v>5</v>
      </c>
    </row>
    <row r="6" spans="1:4" ht="12.75">
      <c r="A6" t="s">
        <v>6</v>
      </c>
      <c r="B6" s="3">
        <v>10214</v>
      </c>
      <c r="C6" s="4">
        <v>28</v>
      </c>
      <c r="D6" s="4">
        <f>B6/2000*C6</f>
        <v>142.996</v>
      </c>
    </row>
    <row r="7" spans="1:4" ht="12.75">
      <c r="A7" t="s">
        <v>7</v>
      </c>
      <c r="B7" s="3">
        <v>15321</v>
      </c>
      <c r="C7" s="4">
        <v>28</v>
      </c>
      <c r="D7" s="4">
        <f>B7/2000*C7</f>
        <v>214.494</v>
      </c>
    </row>
    <row r="8" spans="1:4" ht="12.75">
      <c r="A8" t="s">
        <v>8</v>
      </c>
      <c r="B8" s="3">
        <v>11984</v>
      </c>
      <c r="C8" s="4">
        <v>53.82</v>
      </c>
      <c r="D8" s="4">
        <f>B8/2000*C8</f>
        <v>322.48944</v>
      </c>
    </row>
    <row r="9" spans="1:4" ht="12.75">
      <c r="A9" t="s">
        <v>9</v>
      </c>
      <c r="B9" s="3">
        <v>25968</v>
      </c>
      <c r="C9" s="4">
        <v>-40</v>
      </c>
      <c r="D9" s="4">
        <f>B9/2000*C9</f>
        <v>-519.36</v>
      </c>
    </row>
    <row r="10" spans="1:4" ht="12.75">
      <c r="A10" t="s">
        <v>10</v>
      </c>
      <c r="B10" s="3">
        <v>44</v>
      </c>
      <c r="C10" s="4">
        <v>0</v>
      </c>
      <c r="D10" s="4">
        <f>B10*C10</f>
        <v>0</v>
      </c>
    </row>
    <row r="11" spans="1:4" ht="12.75">
      <c r="A11" t="s">
        <v>11</v>
      </c>
      <c r="B11" s="3">
        <v>0</v>
      </c>
      <c r="C11" s="4">
        <v>0</v>
      </c>
      <c r="D11" s="4">
        <f>B11/2000*C11</f>
        <v>0</v>
      </c>
    </row>
    <row r="12" spans="1:4" ht="12.75">
      <c r="A12" t="s">
        <v>12</v>
      </c>
      <c r="B12" s="3">
        <v>0</v>
      </c>
      <c r="C12" s="4">
        <v>0</v>
      </c>
      <c r="D12" s="4">
        <f>B12/2000*C12</f>
        <v>0</v>
      </c>
    </row>
    <row r="13" spans="1:4" ht="12.75">
      <c r="A13" t="s">
        <v>13</v>
      </c>
      <c r="B13" s="3">
        <v>0</v>
      </c>
      <c r="C13" s="4">
        <v>50</v>
      </c>
      <c r="D13" s="4">
        <f>B13/2000*C13</f>
        <v>0</v>
      </c>
    </row>
    <row r="14" spans="1:4" ht="12.75">
      <c r="A14" t="s">
        <v>14</v>
      </c>
      <c r="B14" s="3">
        <v>644</v>
      </c>
      <c r="C14" s="4">
        <v>600</v>
      </c>
      <c r="D14" s="4">
        <f>B14/2000*C14</f>
        <v>193.20000000000002</v>
      </c>
    </row>
    <row r="15" spans="1:4" ht="12.75">
      <c r="A15" t="s">
        <v>15</v>
      </c>
      <c r="B15" s="3">
        <v>1792</v>
      </c>
      <c r="C15" s="4">
        <v>-20</v>
      </c>
      <c r="D15" s="4">
        <f>B15*C15/2000</f>
        <v>-17.92</v>
      </c>
    </row>
    <row r="16" spans="1:4" ht="12.75">
      <c r="A16" t="s">
        <v>16</v>
      </c>
      <c r="B16" s="3">
        <v>0</v>
      </c>
      <c r="C16" s="4">
        <v>0</v>
      </c>
      <c r="D16" s="4">
        <f>B16/2000*C16</f>
        <v>0</v>
      </c>
    </row>
    <row r="17" spans="1:4" ht="12.75">
      <c r="A17" t="s">
        <v>17</v>
      </c>
      <c r="B17" s="3">
        <v>0</v>
      </c>
      <c r="C17" s="4">
        <v>0</v>
      </c>
      <c r="D17" s="4">
        <f>B17/2000*C17</f>
        <v>0</v>
      </c>
    </row>
    <row r="18" spans="1:4" ht="12.75">
      <c r="A18" t="s">
        <v>18</v>
      </c>
      <c r="B18" s="3">
        <v>7398</v>
      </c>
      <c r="C18" s="4">
        <v>-90</v>
      </c>
      <c r="D18" s="4">
        <f>B18/2000*C18</f>
        <v>-332.90999999999997</v>
      </c>
    </row>
    <row r="20" spans="1:4" ht="12.75">
      <c r="A20" t="s">
        <v>19</v>
      </c>
      <c r="B20" s="3">
        <f>B6+B7+B8+B9+B13+B14+B15+B16+B17+B18</f>
        <v>73321</v>
      </c>
      <c r="C20" s="2" t="s">
        <v>5</v>
      </c>
      <c r="D20" s="4">
        <f>SUM(D6:D19)</f>
        <v>2.9894400000001156</v>
      </c>
    </row>
    <row r="21" spans="1:2" ht="12.75">
      <c r="A21" t="s">
        <v>20</v>
      </c>
      <c r="B21" s="4">
        <f>D20/(B20/2000)</f>
        <v>0.08154389601887906</v>
      </c>
    </row>
    <row r="23" spans="1:3" ht="12.75">
      <c r="A23" t="s">
        <v>21</v>
      </c>
      <c r="B23">
        <v>2393</v>
      </c>
      <c r="C23" t="s">
        <v>22</v>
      </c>
    </row>
    <row r="24" spans="1:3" ht="12.75">
      <c r="A24" t="s">
        <v>23</v>
      </c>
      <c r="B24">
        <v>2274</v>
      </c>
      <c r="C24" t="s">
        <v>24</v>
      </c>
    </row>
    <row r="25" spans="1:3" ht="12.75">
      <c r="A25" t="s">
        <v>25</v>
      </c>
      <c r="B25" s="3">
        <f>B20/B24</f>
        <v>32.243183817062445</v>
      </c>
      <c r="C25" t="s">
        <v>26</v>
      </c>
    </row>
  </sheetData>
  <sheetProtection/>
  <printOptions/>
  <pageMargins left="0.75" right="0.75" top="0.91" bottom="1" header="0.5" footer="0.5"/>
  <pageSetup horizontalDpi="600" verticalDpi="600" orientation="landscape" scale="1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25.7109375" style="0" bestFit="1" customWidth="1"/>
    <col min="2" max="3" width="15.8515625" style="0" customWidth="1"/>
    <col min="4" max="4" width="13.421875" style="0" bestFit="1" customWidth="1"/>
  </cols>
  <sheetData>
    <row r="1" ht="17.25">
      <c r="A1" s="1" t="s">
        <v>0</v>
      </c>
    </row>
    <row r="2" spans="1:2" ht="12.75">
      <c r="A2" t="s">
        <v>1</v>
      </c>
      <c r="B2" t="s">
        <v>27</v>
      </c>
    </row>
    <row r="3" spans="1:4" ht="12.75">
      <c r="A3" s="5">
        <v>43105</v>
      </c>
      <c r="D3" t="s">
        <v>2</v>
      </c>
    </row>
    <row r="5" spans="1:4" ht="12.75">
      <c r="A5" t="s">
        <v>2</v>
      </c>
      <c r="B5" s="2" t="s">
        <v>3</v>
      </c>
      <c r="C5" t="s">
        <v>4</v>
      </c>
      <c r="D5" t="s">
        <v>5</v>
      </c>
    </row>
    <row r="6" spans="1:4" ht="12.75">
      <c r="A6" t="s">
        <v>6</v>
      </c>
      <c r="B6" s="3">
        <v>12150</v>
      </c>
      <c r="C6" s="4">
        <v>28</v>
      </c>
      <c r="D6" s="4">
        <f>B6/2000*C6</f>
        <v>170.1</v>
      </c>
    </row>
    <row r="7" spans="1:4" ht="12.75">
      <c r="A7" t="s">
        <v>7</v>
      </c>
      <c r="B7" s="3">
        <v>8101</v>
      </c>
      <c r="C7" s="4">
        <v>28</v>
      </c>
      <c r="D7" s="4">
        <f>B7/2000*C7</f>
        <v>113.41400000000002</v>
      </c>
    </row>
    <row r="8" spans="1:4" ht="12.75">
      <c r="A8" t="s">
        <v>8</v>
      </c>
      <c r="B8" s="3">
        <v>5320</v>
      </c>
      <c r="C8" s="4">
        <v>51</v>
      </c>
      <c r="D8" s="4">
        <f>B8/2000*C8</f>
        <v>135.66</v>
      </c>
    </row>
    <row r="9" spans="1:4" ht="12.75">
      <c r="A9" t="s">
        <v>9</v>
      </c>
      <c r="B9" s="3">
        <v>23232</v>
      </c>
      <c r="C9" s="4">
        <v>-40</v>
      </c>
      <c r="D9" s="4">
        <f>B9/2000*C9</f>
        <v>-464.64</v>
      </c>
    </row>
    <row r="10" spans="1:4" ht="12.75">
      <c r="A10" t="s">
        <v>10</v>
      </c>
      <c r="B10" s="3">
        <v>35</v>
      </c>
      <c r="C10" s="4">
        <v>0</v>
      </c>
      <c r="D10" s="4">
        <f>B10*C10</f>
        <v>0</v>
      </c>
    </row>
    <row r="11" spans="1:4" ht="12.75">
      <c r="A11" t="s">
        <v>11</v>
      </c>
      <c r="B11" s="3">
        <v>0</v>
      </c>
      <c r="C11" s="4">
        <v>0</v>
      </c>
      <c r="D11" s="4">
        <f>B11/2000*C11</f>
        <v>0</v>
      </c>
    </row>
    <row r="12" spans="1:4" ht="12.75">
      <c r="A12" t="s">
        <v>12</v>
      </c>
      <c r="B12" s="3">
        <v>0</v>
      </c>
      <c r="C12" s="4">
        <v>0</v>
      </c>
      <c r="D12" s="4">
        <f>B12/2000*C12</f>
        <v>0</v>
      </c>
    </row>
    <row r="13" spans="1:4" ht="12.75">
      <c r="A13" t="s">
        <v>13</v>
      </c>
      <c r="B13" s="3">
        <v>0</v>
      </c>
      <c r="C13" s="4">
        <v>60</v>
      </c>
      <c r="D13" s="4">
        <f>B13/2000*C13</f>
        <v>0</v>
      </c>
    </row>
    <row r="14" spans="1:4" ht="12.75">
      <c r="A14" t="s">
        <v>14</v>
      </c>
      <c r="B14" s="3">
        <v>1548</v>
      </c>
      <c r="C14" s="4">
        <v>700</v>
      </c>
      <c r="D14" s="4">
        <f>B14/2000*C14</f>
        <v>541.8000000000001</v>
      </c>
    </row>
    <row r="15" spans="1:4" ht="12.75">
      <c r="A15" t="s">
        <v>15</v>
      </c>
      <c r="B15" s="3">
        <v>4309</v>
      </c>
      <c r="C15" s="4">
        <v>-20</v>
      </c>
      <c r="D15" s="4">
        <f>B15*C15/2000</f>
        <v>-43.09</v>
      </c>
    </row>
    <row r="16" spans="1:4" ht="12.75">
      <c r="A16" t="s">
        <v>16</v>
      </c>
      <c r="B16" s="3">
        <v>0</v>
      </c>
      <c r="C16" s="4">
        <v>0</v>
      </c>
      <c r="D16" s="4">
        <f>B16/2000*C16</f>
        <v>0</v>
      </c>
    </row>
    <row r="17" spans="1:4" ht="12.75">
      <c r="A17" t="s">
        <v>17</v>
      </c>
      <c r="B17" s="3">
        <v>0</v>
      </c>
      <c r="C17" s="4">
        <v>0</v>
      </c>
      <c r="D17" s="4">
        <f>B17/2000*C17</f>
        <v>0</v>
      </c>
    </row>
    <row r="18" spans="1:4" ht="12.75">
      <c r="A18" t="s">
        <v>18</v>
      </c>
      <c r="B18" s="3">
        <v>6834</v>
      </c>
      <c r="C18" s="4">
        <v>-90</v>
      </c>
      <c r="D18" s="4">
        <f>B18/2000*C18</f>
        <v>-307.53</v>
      </c>
    </row>
    <row r="20" spans="1:4" ht="12.75">
      <c r="A20" t="s">
        <v>19</v>
      </c>
      <c r="B20" s="3">
        <f>B6+B7+B8+B9+B13+B14+B15+B16+B17+B18</f>
        <v>61494</v>
      </c>
      <c r="C20" s="2" t="s">
        <v>5</v>
      </c>
      <c r="D20" s="4">
        <f>SUM(D6:D19)</f>
        <v>145.71400000000006</v>
      </c>
    </row>
    <row r="21" spans="1:2" ht="12.75">
      <c r="A21" t="s">
        <v>20</v>
      </c>
      <c r="B21" s="4">
        <f>D20/(B20/2000)</f>
        <v>4.7391290207174706</v>
      </c>
    </row>
    <row r="23" spans="1:3" ht="12.75">
      <c r="A23" t="s">
        <v>21</v>
      </c>
      <c r="B23">
        <v>2489</v>
      </c>
      <c r="C23" t="s">
        <v>22</v>
      </c>
    </row>
    <row r="24" spans="1:3" ht="12.75">
      <c r="A24" t="s">
        <v>23</v>
      </c>
      <c r="B24">
        <v>2273</v>
      </c>
      <c r="C24" t="s">
        <v>24</v>
      </c>
    </row>
    <row r="25" spans="1:3" ht="12.75">
      <c r="A25" t="s">
        <v>25</v>
      </c>
      <c r="B25" s="3">
        <f>B20/B24</f>
        <v>27.054113506379235</v>
      </c>
      <c r="C25" t="s">
        <v>26</v>
      </c>
    </row>
  </sheetData>
  <sheetProtection/>
  <printOptions/>
  <pageMargins left="0.75" right="0.75" top="0.91" bottom="1" header="0.5" footer="0.5"/>
  <pageSetup horizontalDpi="600" verticalDpi="600" orientation="landscape" scale="14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B24" sqref="B24"/>
    </sheetView>
  </sheetViews>
  <sheetFormatPr defaultColWidth="9.140625" defaultRowHeight="12.75"/>
  <cols>
    <col min="1" max="1" width="25.7109375" style="0" bestFit="1" customWidth="1"/>
    <col min="2" max="3" width="15.8515625" style="0" customWidth="1"/>
    <col min="4" max="4" width="13.421875" style="0" bestFit="1" customWidth="1"/>
  </cols>
  <sheetData>
    <row r="1" ht="17.25">
      <c r="A1" s="1" t="s">
        <v>0</v>
      </c>
    </row>
    <row r="2" spans="1:2" ht="12.75">
      <c r="A2" t="s">
        <v>1</v>
      </c>
      <c r="B2" t="s">
        <v>27</v>
      </c>
    </row>
    <row r="3" spans="1:4" ht="12.75">
      <c r="A3" s="5">
        <v>43132</v>
      </c>
      <c r="D3" t="s">
        <v>2</v>
      </c>
    </row>
    <row r="5" spans="1:4" ht="12.75">
      <c r="A5" t="s">
        <v>2</v>
      </c>
      <c r="B5" s="2" t="s">
        <v>3</v>
      </c>
      <c r="C5" t="s">
        <v>4</v>
      </c>
      <c r="D5" t="s">
        <v>5</v>
      </c>
    </row>
    <row r="6" spans="1:4" ht="12.75">
      <c r="A6" t="s">
        <v>6</v>
      </c>
      <c r="B6" s="3">
        <v>7271</v>
      </c>
      <c r="C6" s="4">
        <v>13</v>
      </c>
      <c r="D6" s="4">
        <f>B6/2000*C6</f>
        <v>47.2615</v>
      </c>
    </row>
    <row r="7" spans="1:4" ht="12.75">
      <c r="A7" t="s">
        <v>7</v>
      </c>
      <c r="B7" s="3">
        <v>10907</v>
      </c>
      <c r="C7" s="4">
        <v>13</v>
      </c>
      <c r="D7" s="4">
        <f>B7/2000*C7</f>
        <v>70.8955</v>
      </c>
    </row>
    <row r="8" spans="1:4" ht="12.75">
      <c r="A8" t="s">
        <v>8</v>
      </c>
      <c r="B8" s="3">
        <v>5384</v>
      </c>
      <c r="C8" s="4">
        <v>42.74</v>
      </c>
      <c r="D8" s="4">
        <f>B8/2000*C8</f>
        <v>115.05608000000001</v>
      </c>
    </row>
    <row r="9" spans="1:4" ht="12.75">
      <c r="A9" t="s">
        <v>9</v>
      </c>
      <c r="B9" s="3">
        <v>15384</v>
      </c>
      <c r="C9" s="4">
        <v>-40</v>
      </c>
      <c r="D9" s="4">
        <f>B9/2000*C9</f>
        <v>-307.68</v>
      </c>
    </row>
    <row r="10" spans="1:4" ht="12.75">
      <c r="A10" t="s">
        <v>10</v>
      </c>
      <c r="B10" s="3">
        <v>36</v>
      </c>
      <c r="C10" s="4">
        <v>0</v>
      </c>
      <c r="D10" s="4">
        <f>B10*C10</f>
        <v>0</v>
      </c>
    </row>
    <row r="11" spans="1:4" ht="12.75">
      <c r="A11" t="s">
        <v>11</v>
      </c>
      <c r="B11" s="3">
        <v>0</v>
      </c>
      <c r="C11" s="4">
        <v>0</v>
      </c>
      <c r="D11" s="4">
        <f>B11/2000*C11</f>
        <v>0</v>
      </c>
    </row>
    <row r="12" spans="1:4" ht="12.75">
      <c r="A12" t="s">
        <v>12</v>
      </c>
      <c r="B12" s="3">
        <v>0</v>
      </c>
      <c r="C12" s="4">
        <v>0</v>
      </c>
      <c r="D12" s="4">
        <f>B12/2000*C12</f>
        <v>0</v>
      </c>
    </row>
    <row r="13" spans="1:4" ht="12.75">
      <c r="A13" t="s">
        <v>13</v>
      </c>
      <c r="B13" s="3">
        <v>0</v>
      </c>
      <c r="C13" s="4">
        <v>0</v>
      </c>
      <c r="D13" s="4">
        <f>B13/2000*C13</f>
        <v>0</v>
      </c>
    </row>
    <row r="14" spans="1:4" ht="12.75">
      <c r="A14" t="s">
        <v>14</v>
      </c>
      <c r="B14" s="3">
        <v>852</v>
      </c>
      <c r="C14" s="4">
        <v>700</v>
      </c>
      <c r="D14" s="4">
        <f>B14/2000*C14</f>
        <v>298.2</v>
      </c>
    </row>
    <row r="15" spans="1:4" ht="12.75">
      <c r="A15" t="s">
        <v>15</v>
      </c>
      <c r="B15" s="3">
        <v>2366</v>
      </c>
      <c r="C15" s="4">
        <v>-20</v>
      </c>
      <c r="D15" s="4">
        <f>B15*C15/2000</f>
        <v>-23.66</v>
      </c>
    </row>
    <row r="16" spans="1:4" ht="12.75">
      <c r="A16" t="s">
        <v>16</v>
      </c>
      <c r="B16" s="3">
        <v>0</v>
      </c>
      <c r="C16" s="4">
        <v>0</v>
      </c>
      <c r="D16" s="4">
        <f>B16/2000*C16</f>
        <v>0</v>
      </c>
    </row>
    <row r="17" spans="1:4" ht="12.75">
      <c r="A17" t="s">
        <v>17</v>
      </c>
      <c r="B17" s="3">
        <v>0</v>
      </c>
      <c r="C17" s="4">
        <v>0</v>
      </c>
      <c r="D17" s="4">
        <f>B17/2000*C17</f>
        <v>0</v>
      </c>
    </row>
    <row r="18" spans="1:4" ht="12.75">
      <c r="A18" t="s">
        <v>18</v>
      </c>
      <c r="B18" s="3">
        <v>5712</v>
      </c>
      <c r="C18" s="4">
        <v>-90</v>
      </c>
      <c r="D18" s="4">
        <f>B18/2000*C18</f>
        <v>-257.03999999999996</v>
      </c>
    </row>
    <row r="20" spans="1:4" ht="12.75">
      <c r="A20" t="s">
        <v>19</v>
      </c>
      <c r="B20" s="3">
        <f>B6+B7+B8+B9+B13+B14+B15+B16+B17+B18</f>
        <v>47876</v>
      </c>
      <c r="C20" s="2" t="s">
        <v>5</v>
      </c>
      <c r="D20" s="4">
        <f>SUM(D6:D19)</f>
        <v>-56.96691999999999</v>
      </c>
    </row>
    <row r="21" spans="1:2" ht="12.75">
      <c r="A21" t="s">
        <v>20</v>
      </c>
      <c r="B21" s="4">
        <f>D20/(B20/2000)</f>
        <v>-2.379769404294427</v>
      </c>
    </row>
    <row r="23" spans="1:3" ht="12.75">
      <c r="A23" t="s">
        <v>21</v>
      </c>
      <c r="B23">
        <v>2117</v>
      </c>
      <c r="C23" t="s">
        <v>22</v>
      </c>
    </row>
    <row r="24" spans="1:3" ht="12.75">
      <c r="A24" t="s">
        <v>23</v>
      </c>
      <c r="B24">
        <v>2275</v>
      </c>
      <c r="C24" t="s">
        <v>24</v>
      </c>
    </row>
    <row r="25" spans="1:3" ht="12.75">
      <c r="A25" t="s">
        <v>25</v>
      </c>
      <c r="B25" s="3">
        <f>B20/B24</f>
        <v>21.044395604395604</v>
      </c>
      <c r="C25" t="s">
        <v>26</v>
      </c>
    </row>
  </sheetData>
  <sheetProtection/>
  <printOptions/>
  <pageMargins left="0.75" right="0.75" top="0.91" bottom="1" header="0.5" footer="0.5"/>
  <pageSetup horizontalDpi="600" verticalDpi="600" orientation="landscape" scale="14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B24" sqref="B24"/>
    </sheetView>
  </sheetViews>
  <sheetFormatPr defaultColWidth="9.140625" defaultRowHeight="12.75"/>
  <cols>
    <col min="1" max="1" width="25.7109375" style="0" bestFit="1" customWidth="1"/>
    <col min="2" max="3" width="15.8515625" style="0" customWidth="1"/>
    <col min="4" max="4" width="13.421875" style="0" bestFit="1" customWidth="1"/>
  </cols>
  <sheetData>
    <row r="1" ht="17.25">
      <c r="A1" s="1" t="s">
        <v>0</v>
      </c>
    </row>
    <row r="2" spans="1:2" ht="12.75">
      <c r="A2" t="s">
        <v>1</v>
      </c>
      <c r="B2" t="s">
        <v>27</v>
      </c>
    </row>
    <row r="3" spans="1:4" ht="12.75">
      <c r="A3" s="5">
        <v>43172</v>
      </c>
      <c r="D3" t="s">
        <v>2</v>
      </c>
    </row>
    <row r="5" spans="1:4" ht="12.75">
      <c r="A5" t="s">
        <v>2</v>
      </c>
      <c r="B5" s="2" t="s">
        <v>3</v>
      </c>
      <c r="C5" t="s">
        <v>4</v>
      </c>
      <c r="D5" t="s">
        <v>5</v>
      </c>
    </row>
    <row r="6" spans="1:4" ht="12.75">
      <c r="A6" t="s">
        <v>6</v>
      </c>
      <c r="B6" s="3">
        <v>6017</v>
      </c>
      <c r="C6" s="4">
        <v>3</v>
      </c>
      <c r="D6" s="4">
        <f>B6/2000*C6</f>
        <v>9.025500000000001</v>
      </c>
    </row>
    <row r="7" spans="1:4" ht="12.75">
      <c r="A7" t="s">
        <v>7</v>
      </c>
      <c r="B7" s="3">
        <v>9025</v>
      </c>
      <c r="C7" s="4">
        <v>3</v>
      </c>
      <c r="D7" s="4">
        <f>B7/2000*C7</f>
        <v>13.537500000000001</v>
      </c>
    </row>
    <row r="8" spans="1:4" ht="12.75">
      <c r="A8" t="s">
        <v>8</v>
      </c>
      <c r="B8" s="3">
        <v>6648</v>
      </c>
      <c r="C8" s="4">
        <v>20.88</v>
      </c>
      <c r="D8" s="4">
        <f>B8/2000*C8</f>
        <v>69.40512</v>
      </c>
    </row>
    <row r="9" spans="1:4" ht="12.75">
      <c r="A9" t="s">
        <v>9</v>
      </c>
      <c r="B9" s="3">
        <v>21416</v>
      </c>
      <c r="C9" s="4">
        <v>-40</v>
      </c>
      <c r="D9" s="4">
        <f>B9/2000*C9</f>
        <v>-428.32</v>
      </c>
    </row>
    <row r="10" spans="1:4" ht="12.75">
      <c r="A10" t="s">
        <v>10</v>
      </c>
      <c r="B10" s="3">
        <v>50</v>
      </c>
      <c r="C10" s="4">
        <v>0</v>
      </c>
      <c r="D10" s="4">
        <f>B10*C10</f>
        <v>0</v>
      </c>
    </row>
    <row r="11" spans="1:4" ht="12.75">
      <c r="A11" t="s">
        <v>11</v>
      </c>
      <c r="B11" s="3">
        <v>0</v>
      </c>
      <c r="C11" s="4">
        <v>0</v>
      </c>
      <c r="D11" s="4">
        <f>B11/2000*C11</f>
        <v>0</v>
      </c>
    </row>
    <row r="12" spans="1:4" ht="12.75">
      <c r="A12" t="s">
        <v>12</v>
      </c>
      <c r="B12" s="3">
        <v>0</v>
      </c>
      <c r="C12" s="4">
        <v>0</v>
      </c>
      <c r="D12" s="4">
        <f>B12/2000*C12</f>
        <v>0</v>
      </c>
    </row>
    <row r="13" spans="1:4" ht="12.75">
      <c r="A13" t="s">
        <v>13</v>
      </c>
      <c r="B13" s="3">
        <v>0</v>
      </c>
      <c r="C13" s="4">
        <v>0</v>
      </c>
      <c r="D13" s="4">
        <f>B13/2000*C13</f>
        <v>0</v>
      </c>
    </row>
    <row r="14" spans="1:4" ht="12.75">
      <c r="A14" t="s">
        <v>14</v>
      </c>
      <c r="B14" s="3">
        <v>1146</v>
      </c>
      <c r="C14" s="4">
        <v>700</v>
      </c>
      <c r="D14" s="4">
        <f>B14/2000*C14</f>
        <v>401.09999999999997</v>
      </c>
    </row>
    <row r="15" spans="1:4" ht="12.75">
      <c r="A15" t="s">
        <v>15</v>
      </c>
      <c r="B15" s="3">
        <v>3192</v>
      </c>
      <c r="C15" s="4">
        <v>-20</v>
      </c>
      <c r="D15" s="4">
        <f>B15*C15/2000</f>
        <v>-31.92</v>
      </c>
    </row>
    <row r="16" spans="1:4" ht="12.75">
      <c r="A16" t="s">
        <v>16</v>
      </c>
      <c r="B16" s="3">
        <v>0</v>
      </c>
      <c r="C16" s="4">
        <v>0</v>
      </c>
      <c r="D16" s="4">
        <f>B16/2000*C16</f>
        <v>0</v>
      </c>
    </row>
    <row r="17" spans="1:4" ht="12.75">
      <c r="A17" t="s">
        <v>17</v>
      </c>
      <c r="B17" s="3">
        <v>0</v>
      </c>
      <c r="C17" s="4">
        <v>0</v>
      </c>
      <c r="D17" s="4">
        <f>B17/2000*C17</f>
        <v>0</v>
      </c>
    </row>
    <row r="18" spans="1:4" ht="12.75">
      <c r="A18" t="s">
        <v>18</v>
      </c>
      <c r="B18" s="3">
        <v>5146</v>
      </c>
      <c r="C18" s="4">
        <v>-90</v>
      </c>
      <c r="D18" s="4">
        <f>B18/2000*C18</f>
        <v>-231.57</v>
      </c>
    </row>
    <row r="20" spans="1:4" ht="12.75">
      <c r="A20" t="s">
        <v>19</v>
      </c>
      <c r="B20" s="3">
        <f>B6+B7+B8+B9+B13+B14+B15+B16+B17+B18</f>
        <v>52590</v>
      </c>
      <c r="C20" s="2" t="s">
        <v>5</v>
      </c>
      <c r="D20" s="4">
        <f>SUM(D6:D19)</f>
        <v>-198.74188000000004</v>
      </c>
    </row>
    <row r="21" spans="1:2" ht="12.75">
      <c r="A21" t="s">
        <v>20</v>
      </c>
      <c r="B21" s="4">
        <f>D20/(B20/2000)</f>
        <v>-7.558162388286747</v>
      </c>
    </row>
    <row r="23" spans="1:3" ht="12.75">
      <c r="A23" t="s">
        <v>21</v>
      </c>
      <c r="B23">
        <v>2225</v>
      </c>
      <c r="C23" t="s">
        <v>22</v>
      </c>
    </row>
    <row r="24" spans="1:3" ht="12.75">
      <c r="A24" t="s">
        <v>23</v>
      </c>
      <c r="B24">
        <v>2275</v>
      </c>
      <c r="C24" t="s">
        <v>24</v>
      </c>
    </row>
    <row r="25" spans="1:3" ht="12.75">
      <c r="A25" t="s">
        <v>25</v>
      </c>
      <c r="B25" s="3">
        <f>B20/B24</f>
        <v>23.116483516483516</v>
      </c>
      <c r="C25" t="s">
        <v>26</v>
      </c>
    </row>
  </sheetData>
  <sheetProtection/>
  <printOptions/>
  <pageMargins left="0.75" right="0.75" top="0.91" bottom="1" header="0.5" footer="0.5"/>
  <pageSetup horizontalDpi="600" verticalDpi="600" orientation="landscape" scale="14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B24" sqref="B24"/>
    </sheetView>
  </sheetViews>
  <sheetFormatPr defaultColWidth="9.140625" defaultRowHeight="12.75"/>
  <cols>
    <col min="1" max="1" width="25.7109375" style="0" bestFit="1" customWidth="1"/>
    <col min="2" max="3" width="15.8515625" style="0" customWidth="1"/>
    <col min="4" max="4" width="13.421875" style="0" bestFit="1" customWidth="1"/>
  </cols>
  <sheetData>
    <row r="1" ht="17.25">
      <c r="A1" s="1" t="s">
        <v>0</v>
      </c>
    </row>
    <row r="2" spans="1:2" ht="12.75">
      <c r="A2" t="s">
        <v>1</v>
      </c>
      <c r="B2" t="s">
        <v>27</v>
      </c>
    </row>
    <row r="3" spans="1:4" ht="12.75">
      <c r="A3" s="5">
        <v>43191</v>
      </c>
      <c r="D3" t="s">
        <v>2</v>
      </c>
    </row>
    <row r="5" spans="1:4" ht="12.75">
      <c r="A5" t="s">
        <v>2</v>
      </c>
      <c r="B5" s="2" t="s">
        <v>3</v>
      </c>
      <c r="C5" t="s">
        <v>4</v>
      </c>
      <c r="D5" t="s">
        <v>5</v>
      </c>
    </row>
    <row r="6" spans="1:4" ht="12.75">
      <c r="A6" t="s">
        <v>6</v>
      </c>
      <c r="B6" s="3">
        <v>8442</v>
      </c>
      <c r="C6" s="4">
        <v>3</v>
      </c>
      <c r="D6" s="4">
        <f>B6/2000*C6</f>
        <v>12.663</v>
      </c>
    </row>
    <row r="7" spans="1:4" ht="12.75">
      <c r="A7" t="s">
        <v>7</v>
      </c>
      <c r="B7" s="3">
        <v>12663</v>
      </c>
      <c r="C7" s="4">
        <v>3</v>
      </c>
      <c r="D7" s="4">
        <f>B7/2000*C7</f>
        <v>18.994500000000002</v>
      </c>
    </row>
    <row r="8" spans="1:4" ht="12.75">
      <c r="A8" t="s">
        <v>8</v>
      </c>
      <c r="B8" s="3">
        <v>7880</v>
      </c>
      <c r="C8" s="4">
        <v>35.35</v>
      </c>
      <c r="D8" s="4">
        <f>B8/2000*C8</f>
        <v>139.279</v>
      </c>
    </row>
    <row r="9" spans="1:4" ht="12.75">
      <c r="A9" t="s">
        <v>9</v>
      </c>
      <c r="B9" s="3">
        <v>20392</v>
      </c>
      <c r="C9" s="4">
        <v>-40</v>
      </c>
      <c r="D9" s="4">
        <f>B9/2000*C9</f>
        <v>-407.84</v>
      </c>
    </row>
    <row r="10" spans="1:4" ht="12.75">
      <c r="A10" t="s">
        <v>10</v>
      </c>
      <c r="B10" s="3">
        <v>42</v>
      </c>
      <c r="C10" s="4">
        <v>0</v>
      </c>
      <c r="D10" s="4">
        <f>B10*C10</f>
        <v>0</v>
      </c>
    </row>
    <row r="11" spans="1:4" ht="12.75">
      <c r="A11" t="s">
        <v>11</v>
      </c>
      <c r="B11" s="3">
        <v>0</v>
      </c>
      <c r="C11" s="4">
        <v>0</v>
      </c>
      <c r="D11" s="4">
        <f>B11/2000*C11</f>
        <v>0</v>
      </c>
    </row>
    <row r="12" spans="1:4" ht="12.75">
      <c r="A12" t="s">
        <v>12</v>
      </c>
      <c r="B12" s="3">
        <v>0</v>
      </c>
      <c r="C12" s="4">
        <v>0</v>
      </c>
      <c r="D12" s="4">
        <f>B12/2000*C12</f>
        <v>0</v>
      </c>
    </row>
    <row r="13" spans="1:4" ht="12.75">
      <c r="A13" t="s">
        <v>13</v>
      </c>
      <c r="B13" s="3">
        <v>0</v>
      </c>
      <c r="C13" s="4">
        <v>84.42</v>
      </c>
      <c r="D13" s="4">
        <f>B13/2000*C13</f>
        <v>0</v>
      </c>
    </row>
    <row r="14" spans="1:4" ht="12.75">
      <c r="A14" t="s">
        <v>14</v>
      </c>
      <c r="B14" s="3">
        <v>418</v>
      </c>
      <c r="C14" s="4">
        <v>700</v>
      </c>
      <c r="D14" s="4">
        <f>B14/2000*C14</f>
        <v>146.29999999999998</v>
      </c>
    </row>
    <row r="15" spans="1:4" ht="12.75">
      <c r="A15" t="s">
        <v>15</v>
      </c>
      <c r="B15" s="3">
        <v>1164</v>
      </c>
      <c r="C15" s="4">
        <v>-20</v>
      </c>
      <c r="D15" s="4">
        <f>B15*C15/2000</f>
        <v>-11.64</v>
      </c>
    </row>
    <row r="16" spans="1:4" ht="12.75">
      <c r="A16" t="s">
        <v>16</v>
      </c>
      <c r="B16" s="3">
        <v>0</v>
      </c>
      <c r="C16" s="4">
        <v>0</v>
      </c>
      <c r="D16" s="4">
        <f>B16/2000*C16</f>
        <v>0</v>
      </c>
    </row>
    <row r="17" spans="1:4" ht="12.75">
      <c r="A17" t="s">
        <v>17</v>
      </c>
      <c r="B17" s="3">
        <v>0</v>
      </c>
      <c r="C17" s="4">
        <v>0</v>
      </c>
      <c r="D17" s="4">
        <f>B17/2000*C17</f>
        <v>0</v>
      </c>
    </row>
    <row r="18" spans="1:4" ht="12.75">
      <c r="A18" t="s">
        <v>18</v>
      </c>
      <c r="B18" s="3">
        <v>7028</v>
      </c>
      <c r="C18" s="4">
        <v>-90</v>
      </c>
      <c r="D18" s="4">
        <f>B18/2000*C18</f>
        <v>-316.26</v>
      </c>
    </row>
    <row r="20" spans="1:4" ht="12.75">
      <c r="A20" t="s">
        <v>19</v>
      </c>
      <c r="B20" s="3">
        <f>B6+B7+B8+B9+B13+B14+B15+B16+B17+B18</f>
        <v>57987</v>
      </c>
      <c r="C20" s="2" t="s">
        <v>5</v>
      </c>
      <c r="D20" s="4">
        <f>SUM(D6:D19)</f>
        <v>-418.5035</v>
      </c>
    </row>
    <row r="21" spans="1:2" ht="12.75">
      <c r="A21" t="s">
        <v>20</v>
      </c>
      <c r="B21" s="4">
        <f>D20/(B20/2000)</f>
        <v>-14.43439046682877</v>
      </c>
    </row>
    <row r="23" spans="1:3" ht="12.75">
      <c r="A23" t="s">
        <v>21</v>
      </c>
      <c r="B23">
        <v>2369</v>
      </c>
      <c r="C23" t="s">
        <v>22</v>
      </c>
    </row>
    <row r="24" spans="1:3" ht="12.75">
      <c r="A24" t="s">
        <v>23</v>
      </c>
      <c r="B24">
        <v>2291</v>
      </c>
      <c r="C24" t="s">
        <v>24</v>
      </c>
    </row>
    <row r="25" spans="1:3" ht="12.75">
      <c r="A25" t="s">
        <v>25</v>
      </c>
      <c r="B25" s="3">
        <f>B20/B24</f>
        <v>25.31078131820166</v>
      </c>
      <c r="C25" t="s">
        <v>26</v>
      </c>
    </row>
  </sheetData>
  <sheetProtection/>
  <printOptions/>
  <pageMargins left="0.75" right="0.75" top="0.91" bottom="1" header="0.5" footer="0.5"/>
  <pageSetup horizontalDpi="600" verticalDpi="600" orientation="landscape" scale="14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B24" sqref="B24"/>
    </sheetView>
  </sheetViews>
  <sheetFormatPr defaultColWidth="9.140625" defaultRowHeight="12.75"/>
  <cols>
    <col min="1" max="1" width="25.7109375" style="0" bestFit="1" customWidth="1"/>
    <col min="2" max="3" width="15.8515625" style="0" customWidth="1"/>
    <col min="4" max="4" width="13.421875" style="0" bestFit="1" customWidth="1"/>
  </cols>
  <sheetData>
    <row r="1" ht="17.25">
      <c r="A1" s="1" t="s">
        <v>0</v>
      </c>
    </row>
    <row r="2" spans="1:2" ht="12.75">
      <c r="A2" t="s">
        <v>1</v>
      </c>
      <c r="B2" t="s">
        <v>27</v>
      </c>
    </row>
    <row r="3" spans="1:4" ht="12.75">
      <c r="A3" s="5">
        <v>43221</v>
      </c>
      <c r="D3" t="s">
        <v>2</v>
      </c>
    </row>
    <row r="5" spans="1:4" ht="12.75">
      <c r="A5" t="s">
        <v>2</v>
      </c>
      <c r="B5" s="2" t="s">
        <v>3</v>
      </c>
      <c r="C5" t="s">
        <v>4</v>
      </c>
      <c r="D5" t="s">
        <v>5</v>
      </c>
    </row>
    <row r="6" spans="1:4" ht="12.75">
      <c r="A6" t="s">
        <v>6</v>
      </c>
      <c r="B6" s="3">
        <v>5768</v>
      </c>
      <c r="C6" s="4">
        <v>1.03</v>
      </c>
      <c r="D6" s="4">
        <f>B6/2000*C6</f>
        <v>2.97052</v>
      </c>
    </row>
    <row r="7" spans="1:4" ht="12.75">
      <c r="A7" t="s">
        <v>7</v>
      </c>
      <c r="B7" s="3">
        <v>8652</v>
      </c>
      <c r="C7" s="4">
        <v>1.03</v>
      </c>
      <c r="D7" s="4">
        <f>B7/2000*C7</f>
        <v>4.45578</v>
      </c>
    </row>
    <row r="8" spans="1:4" ht="12.75">
      <c r="A8" t="s">
        <v>8</v>
      </c>
      <c r="B8" s="3">
        <v>6456</v>
      </c>
      <c r="C8" s="4">
        <v>51</v>
      </c>
      <c r="D8" s="4">
        <f>B8/2000*C8</f>
        <v>164.62800000000001</v>
      </c>
    </row>
    <row r="9" spans="1:4" ht="12.75">
      <c r="A9" t="s">
        <v>9</v>
      </c>
      <c r="B9" s="3">
        <v>18744</v>
      </c>
      <c r="C9" s="4">
        <v>-40</v>
      </c>
      <c r="D9" s="4">
        <f>B9/2000*C9</f>
        <v>-374.88</v>
      </c>
    </row>
    <row r="10" spans="1:4" ht="12.75">
      <c r="A10" t="s">
        <v>10</v>
      </c>
      <c r="B10" s="3">
        <v>37</v>
      </c>
      <c r="C10" s="4">
        <v>0</v>
      </c>
      <c r="D10" s="4">
        <f>B10*C10</f>
        <v>0</v>
      </c>
    </row>
    <row r="11" spans="1:4" ht="12.75">
      <c r="A11" t="s">
        <v>11</v>
      </c>
      <c r="B11" s="3">
        <v>0</v>
      </c>
      <c r="C11" s="4">
        <v>0</v>
      </c>
      <c r="D11" s="4">
        <f>B11/2000*C11</f>
        <v>0</v>
      </c>
    </row>
    <row r="12" spans="1:4" ht="12.75">
      <c r="A12" t="s">
        <v>12</v>
      </c>
      <c r="B12" s="3">
        <v>0</v>
      </c>
      <c r="C12" s="4">
        <v>0</v>
      </c>
      <c r="D12" s="4">
        <f>B12/2000*C12</f>
        <v>0</v>
      </c>
    </row>
    <row r="13" spans="1:4" ht="12.75">
      <c r="A13" t="s">
        <v>13</v>
      </c>
      <c r="B13" s="3">
        <v>0</v>
      </c>
      <c r="C13" s="4">
        <v>84.42</v>
      </c>
      <c r="D13" s="4">
        <f>B13/2000*C13</f>
        <v>0</v>
      </c>
    </row>
    <row r="14" spans="1:4" ht="12.75">
      <c r="A14" t="s">
        <v>14</v>
      </c>
      <c r="B14" s="3">
        <v>661</v>
      </c>
      <c r="C14" s="4">
        <v>700</v>
      </c>
      <c r="D14" s="4">
        <f>B14/2000*C14</f>
        <v>231.35000000000002</v>
      </c>
    </row>
    <row r="15" spans="1:4" ht="12.75">
      <c r="A15" t="s">
        <v>15</v>
      </c>
      <c r="B15" s="3">
        <v>1839</v>
      </c>
      <c r="C15" s="4">
        <v>-20</v>
      </c>
      <c r="D15" s="4">
        <f>B15*C15/2000</f>
        <v>-18.39</v>
      </c>
    </row>
    <row r="16" spans="1:4" ht="12.75">
      <c r="A16" t="s">
        <v>16</v>
      </c>
      <c r="B16" s="3">
        <v>0</v>
      </c>
      <c r="C16" s="4">
        <v>0</v>
      </c>
      <c r="D16" s="4">
        <f>B16/2000*C16</f>
        <v>0</v>
      </c>
    </row>
    <row r="17" spans="1:4" ht="12.75">
      <c r="A17" t="s">
        <v>17</v>
      </c>
      <c r="B17" s="3">
        <v>0</v>
      </c>
      <c r="C17" s="4">
        <v>0</v>
      </c>
      <c r="D17" s="4">
        <f>B17/2000*C17</f>
        <v>0</v>
      </c>
    </row>
    <row r="18" spans="1:4" ht="12.75">
      <c r="A18" t="s">
        <v>18</v>
      </c>
      <c r="B18" s="3">
        <v>5664</v>
      </c>
      <c r="C18" s="4">
        <v>-90</v>
      </c>
      <c r="D18" s="4">
        <f>B18/2000*C18</f>
        <v>-254.88</v>
      </c>
    </row>
    <row r="20" spans="1:4" ht="12.75">
      <c r="A20" t="s">
        <v>19</v>
      </c>
      <c r="B20" s="3">
        <f>B6+B7+B8+B9+B13+B14+B15+B16+B17+B18</f>
        <v>47784</v>
      </c>
      <c r="C20" s="2" t="s">
        <v>5</v>
      </c>
      <c r="D20" s="4">
        <f>SUM(D6:D19)</f>
        <v>-244.74569999999994</v>
      </c>
    </row>
    <row r="21" spans="1:2" ht="12.75">
      <c r="A21" t="s">
        <v>20</v>
      </c>
      <c r="B21" s="4">
        <f>D20/(B20/2000)</f>
        <v>-10.243834756403816</v>
      </c>
    </row>
    <row r="23" spans="1:3" ht="12.75">
      <c r="A23" t="s">
        <v>21</v>
      </c>
      <c r="B23">
        <v>2185</v>
      </c>
      <c r="C23" t="s">
        <v>22</v>
      </c>
    </row>
    <row r="24" spans="1:3" ht="12.75">
      <c r="A24" t="s">
        <v>23</v>
      </c>
      <c r="B24">
        <v>2292</v>
      </c>
      <c r="C24" t="s">
        <v>24</v>
      </c>
    </row>
    <row r="25" spans="1:3" ht="12.75">
      <c r="A25" t="s">
        <v>25</v>
      </c>
      <c r="B25" s="3">
        <f>B20/B24</f>
        <v>20.848167539267017</v>
      </c>
      <c r="C25" t="s">
        <v>26</v>
      </c>
    </row>
  </sheetData>
  <sheetProtection/>
  <printOptions/>
  <pageMargins left="0.75" right="0.75" top="0.91" bottom="1" header="0.5" footer="0.5"/>
  <pageSetup horizontalDpi="600" verticalDpi="600" orientation="landscape" scale="1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Nooksack Valley Disposal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Arthur Wilkowski</dc:creator>
  <cp:keywords/>
  <dc:description/>
  <cp:lastModifiedBy>Calvin</cp:lastModifiedBy>
  <cp:lastPrinted>2018-09-27T19:00:29Z</cp:lastPrinted>
  <dcterms:created xsi:type="dcterms:W3CDTF">1997-09-22T21:42:25Z</dcterms:created>
  <dcterms:modified xsi:type="dcterms:W3CDTF">2018-10-12T17:08:58Z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onfidentiali">
    <vt:lpwstr>None</vt:lpwstr>
  </property>
  <property fmtid="{D5CDD505-2E9C-101B-9397-08002B2CF9AE}" pid="4" name="DocumentDescripti">
    <vt:lpwstr>Monthly Recycle reports for test period</vt:lpwstr>
  </property>
  <property fmtid="{D5CDD505-2E9C-101B-9397-08002B2CF9AE}" pid="5" name="EFiling">
    <vt:lpwstr>11816.0000000000</vt:lpwstr>
  </property>
  <property fmtid="{D5CDD505-2E9C-101B-9397-08002B2CF9AE}" pid="6" name="DocumentSetTy">
    <vt:lpwstr>Initial Filing</vt:lpwstr>
  </property>
  <property fmtid="{D5CDD505-2E9C-101B-9397-08002B2CF9AE}" pid="7" name="IsDocumentOrd">
    <vt:lpwstr>0</vt:lpwstr>
  </property>
  <property fmtid="{D5CDD505-2E9C-101B-9397-08002B2CF9AE}" pid="8" name="IsHighlyConfidenti">
    <vt:lpwstr>0</vt:lpwstr>
  </property>
  <property fmtid="{D5CDD505-2E9C-101B-9397-08002B2CF9AE}" pid="9" name="CaseCompanyNam">
    <vt:lpwstr>NOOKSACK VALLEY DISPOSAL, INC.</vt:lpwstr>
  </property>
  <property fmtid="{D5CDD505-2E9C-101B-9397-08002B2CF9AE}" pid="10" name="IsConfidenti">
    <vt:lpwstr>0</vt:lpwstr>
  </property>
  <property fmtid="{D5CDD505-2E9C-101B-9397-08002B2CF9AE}" pid="11" name="IsEFS">
    <vt:lpwstr>0</vt:lpwstr>
  </property>
  <property fmtid="{D5CDD505-2E9C-101B-9397-08002B2CF9AE}" pid="12" name="DocketNumb">
    <vt:lpwstr>180853</vt:lpwstr>
  </property>
  <property fmtid="{D5CDD505-2E9C-101B-9397-08002B2CF9AE}" pid="13" name="Dat">
    <vt:lpwstr>2018-10-12T00:00:00Z</vt:lpwstr>
  </property>
  <property fmtid="{D5CDD505-2E9C-101B-9397-08002B2CF9AE}" pid="14" name="Nickna">
    <vt:lpwstr/>
  </property>
  <property fmtid="{D5CDD505-2E9C-101B-9397-08002B2CF9AE}" pid="15" name="CaseTy">
    <vt:lpwstr>Tariff Revision</vt:lpwstr>
  </property>
  <property fmtid="{D5CDD505-2E9C-101B-9397-08002B2CF9AE}" pid="16" name="OpenedDa">
    <vt:lpwstr>2018-10-12T00:00:00Z</vt:lpwstr>
  </property>
  <property fmtid="{D5CDD505-2E9C-101B-9397-08002B2CF9AE}" pid="17" name="Pref">
    <vt:lpwstr>TG</vt:lpwstr>
  </property>
  <property fmtid="{D5CDD505-2E9C-101B-9397-08002B2CF9AE}" pid="18" name="IndustryCo">
    <vt:lpwstr>227</vt:lpwstr>
  </property>
  <property fmtid="{D5CDD505-2E9C-101B-9397-08002B2CF9AE}" pid="19" name="CaseStat">
    <vt:lpwstr>Closed</vt:lpwstr>
  </property>
  <property fmtid="{D5CDD505-2E9C-101B-9397-08002B2CF9AE}" pid="20" name="_docset_NoMedatataSyncRequir">
    <vt:lpwstr>False</vt:lpwstr>
  </property>
</Properties>
</file>