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14" r:id="rId5"/>
  </sheets>
  <externalReferences>
    <externalReference r:id="rId6"/>
  </externalReferences>
  <definedNames>
    <definedName name="__123Graph_D" localSheetId="4" hidden="1">#REF!</definedName>
    <definedName name="__123Graph_D" hidden="1">#REF!</definedName>
    <definedName name="__123Graph_ECURRENT" localSheetId="4" hidden="1">[1]ConsolidatingPL!#REF!</definedName>
    <definedName name="__123Graph_ECURRENT" hidden="1">[1]ConsolidatingPL!#REF!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ata" localSheetId="4">#REF!</definedName>
    <definedName name="data">#REF!</definedName>
    <definedName name="data12" localSheetId="4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 localSheetId="4">#REF!</definedName>
    <definedName name="Electp1">#REF!</definedName>
    <definedName name="Electp2" localSheetId="4">#REF!</definedName>
    <definedName name="Electp2">#REF!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 localSheetId="4">#REF!</definedName>
    <definedName name="MONTH">#REF!</definedName>
    <definedName name="Page1" localSheetId="4">#REF!</definedName>
    <definedName name="Page1">#REF!</definedName>
    <definedName name="Page2" localSheetId="4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4" hidden="1">#REF!</definedName>
    <definedName name="Transfer" hidden="1">#REF!</definedName>
    <definedName name="Transfers" localSheetId="4" hidden="1">#REF!</definedName>
    <definedName name="Transfers" hidden="1">#REF!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 localSheetId="4">#REF!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F7" i="14" l="1"/>
  <c r="G7" i="14"/>
  <c r="D7" i="14" s="1"/>
  <c r="F8" i="14"/>
  <c r="G8" i="14"/>
  <c r="D8" i="14" s="1"/>
  <c r="F9" i="14"/>
  <c r="G9" i="14"/>
  <c r="D9" i="14" s="1"/>
  <c r="F10" i="14"/>
  <c r="G10" i="14"/>
  <c r="D10" i="14" s="1"/>
  <c r="C11" i="14"/>
  <c r="H11" i="14"/>
  <c r="J11" i="14" s="1"/>
  <c r="F13" i="14"/>
  <c r="C13" i="14" s="1"/>
  <c r="G13" i="14"/>
  <c r="D13" i="14" s="1"/>
  <c r="D14" i="14"/>
  <c r="F14" i="14"/>
  <c r="C14" i="14" s="1"/>
  <c r="G14" i="14"/>
  <c r="F15" i="14"/>
  <c r="C15" i="14" s="1"/>
  <c r="G15" i="14"/>
  <c r="D15" i="14" s="1"/>
  <c r="F16" i="14"/>
  <c r="C16" i="14" s="1"/>
  <c r="G16" i="14"/>
  <c r="D16" i="14" s="1"/>
  <c r="F17" i="14"/>
  <c r="C17" i="14" s="1"/>
  <c r="G17" i="14"/>
  <c r="D17" i="14" s="1"/>
  <c r="F18" i="14"/>
  <c r="C18" i="14" s="1"/>
  <c r="G18" i="14"/>
  <c r="D18" i="14" s="1"/>
  <c r="F19" i="14"/>
  <c r="C19" i="14" s="1"/>
  <c r="G19" i="14"/>
  <c r="D19" i="14" s="1"/>
  <c r="H20" i="14"/>
  <c r="J20" i="14" s="1"/>
  <c r="F22" i="14"/>
  <c r="C22" i="14" s="1"/>
  <c r="G22" i="14"/>
  <c r="D22" i="14" s="1"/>
  <c r="F23" i="14"/>
  <c r="C23" i="14" s="1"/>
  <c r="G23" i="14"/>
  <c r="D23" i="14" s="1"/>
  <c r="F24" i="14"/>
  <c r="C24" i="14" s="1"/>
  <c r="G24" i="14"/>
  <c r="D24" i="14" s="1"/>
  <c r="D25" i="14"/>
  <c r="F25" i="14"/>
  <c r="C25" i="14" s="1"/>
  <c r="G25" i="14"/>
  <c r="F26" i="14"/>
  <c r="C26" i="14" s="1"/>
  <c r="G26" i="14"/>
  <c r="D26" i="14" s="1"/>
  <c r="F27" i="14"/>
  <c r="C27" i="14" s="1"/>
  <c r="G27" i="14"/>
  <c r="D27" i="14" s="1"/>
  <c r="F28" i="14"/>
  <c r="C28" i="14" s="1"/>
  <c r="G28" i="14"/>
  <c r="D28" i="14" s="1"/>
  <c r="D29" i="14"/>
  <c r="F29" i="14"/>
  <c r="C29" i="14" s="1"/>
  <c r="G29" i="14"/>
  <c r="F30" i="14"/>
  <c r="C30" i="14" s="1"/>
  <c r="G30" i="14"/>
  <c r="D30" i="14" s="1"/>
  <c r="F31" i="14"/>
  <c r="C31" i="14" s="1"/>
  <c r="G31" i="14"/>
  <c r="D31" i="14" s="1"/>
  <c r="F32" i="14"/>
  <c r="C32" i="14" s="1"/>
  <c r="G32" i="14"/>
  <c r="D32" i="14" s="1"/>
  <c r="F33" i="14"/>
  <c r="C33" i="14" s="1"/>
  <c r="G33" i="14"/>
  <c r="D33" i="14" s="1"/>
  <c r="F34" i="14"/>
  <c r="C34" i="14" s="1"/>
  <c r="G34" i="14"/>
  <c r="D34" i="14" s="1"/>
  <c r="H35" i="14"/>
  <c r="J35" i="14" s="1"/>
  <c r="F37" i="14"/>
  <c r="C37" i="14" s="1"/>
  <c r="C39" i="14" s="1"/>
  <c r="G37" i="14"/>
  <c r="D37" i="14" s="1"/>
  <c r="F38" i="14"/>
  <c r="C38" i="14" s="1"/>
  <c r="G38" i="14"/>
  <c r="D38" i="14" s="1"/>
  <c r="H39" i="14"/>
  <c r="J39" i="14" s="1"/>
  <c r="C41" i="14"/>
  <c r="D41" i="14"/>
  <c r="F41" i="14"/>
  <c r="G41" i="14"/>
  <c r="C42" i="14"/>
  <c r="D42" i="14"/>
  <c r="F42" i="14"/>
  <c r="G42" i="14"/>
  <c r="C43" i="14"/>
  <c r="C44" i="14" s="1"/>
  <c r="D43" i="14"/>
  <c r="F43" i="14"/>
  <c r="G43" i="14"/>
  <c r="H44" i="14"/>
  <c r="J44" i="14" s="1"/>
  <c r="C46" i="14"/>
  <c r="C47" i="14" s="1"/>
  <c r="J46" i="14" s="1"/>
  <c r="F46" i="14"/>
  <c r="G46" i="14"/>
  <c r="D46" i="14" s="1"/>
  <c r="D47" i="14" s="1"/>
  <c r="H47" i="14"/>
  <c r="J47" i="14"/>
  <c r="F50" i="14"/>
  <c r="G50" i="14"/>
  <c r="C51" i="14"/>
  <c r="D51" i="14"/>
  <c r="H51" i="14"/>
  <c r="F54" i="14"/>
  <c r="C54" i="14" s="1"/>
  <c r="C56" i="14" s="1"/>
  <c r="J55" i="14" s="1"/>
  <c r="G54" i="14"/>
  <c r="D54" i="14" s="1"/>
  <c r="D56" i="14" s="1"/>
  <c r="C55" i="14"/>
  <c r="F55" i="14"/>
  <c r="G55" i="14"/>
  <c r="D55" i="14" s="1"/>
  <c r="H56" i="14"/>
  <c r="H61" i="14"/>
  <c r="H62" i="14"/>
  <c r="H63" i="14"/>
  <c r="H64" i="14"/>
  <c r="H65" i="14"/>
  <c r="D39" i="14" l="1"/>
  <c r="J50" i="14"/>
  <c r="D44" i="14"/>
  <c r="J38" i="14"/>
  <c r="D11" i="14"/>
  <c r="J10" i="14" s="1"/>
  <c r="C35" i="14"/>
  <c r="D20" i="14"/>
  <c r="J43" i="14"/>
  <c r="D35" i="14"/>
  <c r="C20" i="14"/>
  <c r="H58" i="14"/>
  <c r="B13" i="2"/>
  <c r="D58" i="14" l="1"/>
  <c r="J19" i="14"/>
  <c r="C58" i="14"/>
  <c r="J34" i="14"/>
  <c r="C323" i="1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G272" i="11"/>
  <c r="H271" i="11"/>
  <c r="G271" i="11"/>
  <c r="I271" i="11" s="1"/>
  <c r="H270" i="11"/>
  <c r="G270" i="11"/>
  <c r="I270" i="11" s="1"/>
  <c r="H268" i="11"/>
  <c r="G268" i="11"/>
  <c r="H262" i="11"/>
  <c r="H263" i="11" s="1"/>
  <c r="G262" i="11"/>
  <c r="H261" i="11"/>
  <c r="G261" i="11"/>
  <c r="I258" i="11"/>
  <c r="I257" i="11"/>
  <c r="I254" i="11"/>
  <c r="H259" i="11"/>
  <c r="H250" i="11"/>
  <c r="G250" i="11"/>
  <c r="I250" i="11" s="1"/>
  <c r="I251" i="11" s="1"/>
  <c r="H248" i="11"/>
  <c r="I246" i="11"/>
  <c r="G248" i="11"/>
  <c r="I241" i="11"/>
  <c r="I243" i="11" s="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D325" i="11" s="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F308" i="1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F325" i="11" l="1"/>
  <c r="I272" i="11"/>
  <c r="I273" i="11" s="1"/>
  <c r="D264" i="11"/>
  <c r="E325" i="11"/>
  <c r="C325" i="11"/>
  <c r="G263" i="1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62" i="11"/>
  <c r="I263" i="11" s="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202" i="11" s="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I11" i="11"/>
  <c r="I37" i="11" l="1"/>
  <c r="I53" i="11"/>
  <c r="H60" i="11"/>
  <c r="C60" i="11"/>
  <c r="B237" i="11"/>
  <c r="E237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A3" i="11"/>
  <c r="A3" i="3" l="1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0" i="3"/>
  <c r="C48" i="3" s="1"/>
  <c r="D22" i="2"/>
  <c r="D39" i="2" s="1"/>
  <c r="D13" i="2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F12" i="3" l="1"/>
  <c r="F38" i="3"/>
  <c r="B40" i="3"/>
  <c r="B48" i="3" s="1"/>
  <c r="D41" i="2"/>
  <c r="E48" i="3"/>
  <c r="F40" i="3" l="1"/>
  <c r="F48" i="3" s="1"/>
</calcChain>
</file>

<file path=xl/sharedStrings.xml><?xml version="1.0" encoding="utf-8"?>
<sst xmlns="http://schemas.openxmlformats.org/spreadsheetml/2006/main" count="501" uniqueCount="421">
  <si>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</si>
  <si>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</si>
  <si>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</si>
  <si>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</si>
  <si>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</si>
  <si>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</si>
  <si>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</si>
  <si>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</si>
  <si>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</si>
  <si>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</si>
  <si>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</si>
  <si>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</si>
  <si>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</si>
  <si>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</si>
  <si>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</si>
  <si>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</si>
  <si>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</si>
  <si>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</si>
  <si>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</si>
  <si>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</si>
  <si>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</si>
  <si>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</si>
  <si>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</si>
  <si>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</si>
  <si>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</si>
  <si>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</si>
  <si>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</si>
  <si>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</si>
  <si>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</si>
  <si>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</si>
  <si>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</si>
  <si>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</si>
  <si>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</si>
  <si>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</si>
  <si>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</si>
  <si>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</si>
  <si>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</si>
  <si>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</si>
  <si>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</si>
  <si>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</si>
  <si>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</si>
  <si>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</si>
  <si>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</si>
  <si>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OCTOBER 31, 2017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</si>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</sst>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166" fontId="21" fillId="111" borderId="67" xfId="0" applyNumberFormat="1" applyFont="1" applyFill="1" applyBorder="1"/>
    <xf numFmtId="10" fontId="21" fillId="0" borderId="15" xfId="0" applyNumberFormat="1" applyFont="1" applyFill="1" applyBorder="1"/>
    <xf numFmtId="166" fontId="21" fillId="0" borderId="10" xfId="0" applyNumberFormat="1" applyFont="1" applyFill="1" applyBorder="1"/>
    <xf numFmtId="166" fontId="21" fillId="111" borderId="68" xfId="0" applyNumberFormat="1" applyFont="1" applyFill="1" applyBorder="1"/>
    <xf numFmtId="166" fontId="21" fillId="111" borderId="69" xfId="0" applyNumberFormat="1" applyFont="1" applyFill="1" applyBorder="1"/>
    <xf numFmtId="0" fontId="19" fillId="0" borderId="11" xfId="0" applyFont="1" applyFill="1" applyBorder="1"/>
    <xf numFmtId="167" fontId="19" fillId="111" borderId="70" xfId="0" applyNumberFormat="1" applyFont="1" applyFill="1" applyBorder="1"/>
    <xf numFmtId="167" fontId="19" fillId="111" borderId="71" xfId="0" applyNumberFormat="1" applyFont="1" applyFill="1" applyBorder="1"/>
    <xf numFmtId="167" fontId="19" fillId="111" borderId="72" xfId="0" applyNumberFormat="1" applyFont="1" applyFill="1" applyBorder="1"/>
    <xf numFmtId="167" fontId="19" fillId="111" borderId="73" xfId="1" applyNumberFormat="1" applyFont="1" applyFill="1" applyBorder="1"/>
    <xf numFmtId="0" fontId="19" fillId="0" borderId="10" xfId="0" applyNumberFormat="1" applyFont="1" applyFill="1" applyBorder="1" applyAlignment="1">
      <alignment horizontal="center"/>
    </xf>
    <xf numFmtId="167" fontId="19" fillId="111" borderId="74" xfId="1" applyNumberFormat="1" applyFont="1" applyFill="1" applyBorder="1"/>
    <xf numFmtId="167" fontId="19" fillId="111" borderId="75" xfId="1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center"/>
    </xf>
    <xf numFmtId="167" fontId="19" fillId="111" borderId="70" xfId="1" applyNumberFormat="1" applyFont="1" applyFill="1" applyBorder="1"/>
    <xf numFmtId="0" fontId="19" fillId="0" borderId="13" xfId="0" applyNumberFormat="1" applyFont="1" applyFill="1" applyBorder="1" applyAlignment="1">
      <alignment horizontal="center"/>
    </xf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43" fontId="19" fillId="0" borderId="45" xfId="0" applyNumberFormat="1" applyFont="1" applyFill="1" applyBorder="1"/>
    <xf numFmtId="167" fontId="19" fillId="111" borderId="76" xfId="1" applyNumberFormat="1" applyFont="1" applyFill="1" applyBorder="1"/>
    <xf numFmtId="166" fontId="19" fillId="111" borderId="77" xfId="0" applyNumberFormat="1" applyFont="1" applyFill="1" applyBorder="1"/>
    <xf numFmtId="166" fontId="19" fillId="111" borderId="78" xfId="0" applyNumberFormat="1" applyFont="1" applyFill="1" applyBorder="1"/>
    <xf numFmtId="166" fontId="19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1676400" y="1363980"/>
          <a:ext cx="7524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3" name="TextBox 2"/>
        <xdr:cNvSpPr txBox="1"/>
      </xdr:nvSpPr>
      <xdr:spPr>
        <a:xfrm>
          <a:off x="1668780" y="2506980"/>
          <a:ext cx="7524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4" name="TextBox 3"/>
        <xdr:cNvSpPr txBox="1"/>
      </xdr:nvSpPr>
      <xdr:spPr>
        <a:xfrm>
          <a:off x="4328160" y="136398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4335780" y="246888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6" name="TextBox 5"/>
        <xdr:cNvSpPr txBox="1"/>
      </xdr:nvSpPr>
      <xdr:spPr>
        <a:xfrm>
          <a:off x="1729740" y="4518660"/>
          <a:ext cx="70675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7" name="TextBox 6"/>
        <xdr:cNvSpPr txBox="1"/>
      </xdr:nvSpPr>
      <xdr:spPr>
        <a:xfrm>
          <a:off x="4312920" y="454914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8" name="TextBox 7"/>
        <xdr:cNvSpPr txBox="1"/>
      </xdr:nvSpPr>
      <xdr:spPr>
        <a:xfrm>
          <a:off x="1790700" y="6431280"/>
          <a:ext cx="645795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9" name="TextBox 8"/>
        <xdr:cNvSpPr txBox="1"/>
      </xdr:nvSpPr>
      <xdr:spPr>
        <a:xfrm>
          <a:off x="4290060" y="6477000"/>
          <a:ext cx="58483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0" name="TextBox 9"/>
        <xdr:cNvSpPr txBox="1"/>
      </xdr:nvSpPr>
      <xdr:spPr>
        <a:xfrm>
          <a:off x="1767840" y="7315200"/>
          <a:ext cx="66865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1" name="TextBox 10"/>
        <xdr:cNvSpPr txBox="1"/>
      </xdr:nvSpPr>
      <xdr:spPr>
        <a:xfrm>
          <a:off x="4297680" y="7315200"/>
          <a:ext cx="5772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2" name="TextBox 11"/>
        <xdr:cNvSpPr txBox="1"/>
      </xdr:nvSpPr>
      <xdr:spPr>
        <a:xfrm>
          <a:off x="4312920" y="795528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3" name="TextBox 12"/>
        <xdr:cNvSpPr txBox="1"/>
      </xdr:nvSpPr>
      <xdr:spPr>
        <a:xfrm>
          <a:off x="1790700" y="7970520"/>
          <a:ext cx="64579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14" name="TextBox 13"/>
        <xdr:cNvSpPr txBox="1"/>
      </xdr:nvSpPr>
      <xdr:spPr>
        <a:xfrm>
          <a:off x="1744980" y="8663940"/>
          <a:ext cx="6915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15" name="TextBox 14"/>
        <xdr:cNvSpPr txBox="1"/>
      </xdr:nvSpPr>
      <xdr:spPr>
        <a:xfrm>
          <a:off x="4312920" y="8656320"/>
          <a:ext cx="5619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16" name="TextBox 15"/>
        <xdr:cNvSpPr txBox="1"/>
      </xdr:nvSpPr>
      <xdr:spPr>
        <a:xfrm>
          <a:off x="1706880" y="9433560"/>
          <a:ext cx="7296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17" name="TextBox 16"/>
        <xdr:cNvSpPr txBox="1"/>
      </xdr:nvSpPr>
      <xdr:spPr>
        <a:xfrm>
          <a:off x="4328160" y="9456420"/>
          <a:ext cx="178117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18" name="TextBox 17"/>
        <xdr:cNvSpPr txBox="1"/>
      </xdr:nvSpPr>
      <xdr:spPr>
        <a:xfrm>
          <a:off x="4305300" y="10195560"/>
          <a:ext cx="56959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19" name="TextBox 18"/>
        <xdr:cNvSpPr txBox="1"/>
      </xdr:nvSpPr>
      <xdr:spPr>
        <a:xfrm>
          <a:off x="1706880" y="10172700"/>
          <a:ext cx="729615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420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D4" sqref="D4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45</v>
      </c>
      <c r="B1" s="10"/>
      <c r="C1" s="10"/>
      <c r="D1" s="10"/>
    </row>
    <row r="2" spans="1:4">
      <c r="A2" s="11" t="s">
        <v>44</v>
      </c>
      <c r="B2" s="10"/>
      <c r="C2" s="10"/>
      <c r="D2" s="10"/>
    </row>
    <row r="3" spans="1:4">
      <c r="A3" s="172" t="s">
        <v>43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419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45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48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MONTH ENDED OCTOBER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47</v>
      </c>
      <c r="E5" s="107" t="s">
        <v>46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A19" sqref="A19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45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49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MONTH ENDED OCTOBER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50</v>
      </c>
      <c r="B4" s="19" t="s">
        <v>42</v>
      </c>
      <c r="C4" s="19" t="s">
        <v>51</v>
      </c>
      <c r="D4" s="19" t="s">
        <v>47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56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57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58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59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60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61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62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63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64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65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66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67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68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69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70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71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72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73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74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75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76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77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78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79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80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81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82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83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84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85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86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87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88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89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90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91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92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93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94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95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96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97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98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99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100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101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102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103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104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105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106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107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108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109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110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111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112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113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114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115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116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117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119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120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121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122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123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124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125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126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127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128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129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130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131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132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133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134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135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136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137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138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139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140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141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142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143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144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145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146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147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148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149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150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151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152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153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154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155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156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157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158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159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160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161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162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163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164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165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166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167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168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169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170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171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172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173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174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175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176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177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178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179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180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181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182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183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184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185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186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187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188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189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190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191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192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193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194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195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196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197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198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199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200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201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202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203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204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205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206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207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208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209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210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211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212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213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214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215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216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217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218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219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220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221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222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223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224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225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226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227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228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229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230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231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232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233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234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235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236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237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238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239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240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241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242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243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244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245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246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247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248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249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250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251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252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253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254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255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256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257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258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259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260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261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262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263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264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265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266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267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268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269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270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271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272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273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274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275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276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277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278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279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280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281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282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283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284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285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286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287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288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289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290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291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292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293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294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295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296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297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298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299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300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301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302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303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304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305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306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307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308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309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310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311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312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313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314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315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316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317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318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319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320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321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322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323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324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325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326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327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328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329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330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331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332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333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334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335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336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337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338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339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340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341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342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343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344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345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346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347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348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349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350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351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352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353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354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355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356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357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358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359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360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361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362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363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364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B10" sqref="B10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45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418</v>
      </c>
      <c r="C2" s="174"/>
      <c r="D2" s="174"/>
      <c r="E2" s="174"/>
      <c r="F2" s="174"/>
      <c r="G2" s="174"/>
      <c r="H2" s="174"/>
    </row>
    <row r="3" spans="1:10" ht="15.95" customHeight="1">
      <c r="A3" s="174" t="s">
        <v>43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419</v>
      </c>
      <c r="C4" s="176"/>
      <c r="D4" s="176"/>
      <c r="E4" s="176"/>
      <c r="F4" s="176"/>
      <c r="G4" s="176"/>
      <c r="H4" s="176"/>
      <c r="J4" s="24" t="s">
        <v>417</v>
      </c>
    </row>
    <row r="5" spans="1:10" ht="51">
      <c r="A5" s="68"/>
      <c r="B5" s="67" t="s">
        <v>416</v>
      </c>
      <c r="C5" s="64" t="s">
        <v>415</v>
      </c>
      <c r="D5" s="64" t="s">
        <v>414</v>
      </c>
      <c r="E5" s="66" t="s">
        <v>413</v>
      </c>
      <c r="F5" s="65" t="s">
        <v>412</v>
      </c>
      <c r="G5" s="65" t="s">
        <v>411</v>
      </c>
      <c r="H5" s="64" t="s">
        <v>47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410</v>
      </c>
      <c r="C7" s="171">
        <v>0</v>
      </c>
      <c r="D7" s="170">
        <f>$H7*G7</f>
        <v>0</v>
      </c>
      <c r="E7" s="164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9">
        <v>0</v>
      </c>
    </row>
    <row r="8" spans="1:10" ht="15.95" customHeight="1">
      <c r="A8" s="31" t="s">
        <v>373</v>
      </c>
      <c r="B8" s="59" t="s">
        <v>409</v>
      </c>
      <c r="C8" s="166">
        <v>0</v>
      </c>
      <c r="D8" s="165">
        <f>$H8*G8</f>
        <v>0</v>
      </c>
      <c r="E8" s="164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3">
        <v>0</v>
      </c>
    </row>
    <row r="9" spans="1:10" ht="15.95" customHeight="1">
      <c r="A9" s="31" t="s">
        <v>373</v>
      </c>
      <c r="B9" s="59" t="s">
        <v>408</v>
      </c>
      <c r="C9" s="166">
        <v>0</v>
      </c>
      <c r="D9" s="165">
        <f>$H9*G9</f>
        <v>0</v>
      </c>
      <c r="E9" s="164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3">
        <v>0</v>
      </c>
    </row>
    <row r="10" spans="1:10" ht="15.95" customHeight="1">
      <c r="A10" s="31" t="s">
        <v>373</v>
      </c>
      <c r="B10" s="59" t="s">
        <v>407</v>
      </c>
      <c r="C10" s="160">
        <v>0</v>
      </c>
      <c r="D10" s="159">
        <f>$H10*G10</f>
        <v>0</v>
      </c>
      <c r="E10" s="158">
        <v>1</v>
      </c>
      <c r="F10" s="52">
        <f>VLOOKUP($E10,$B$60:$G$66,5,FALSE)</f>
        <v>0.58099999999999996</v>
      </c>
      <c r="G10" s="161">
        <f>VLOOKUP($E10,$B$60:$G$66,6,FALSE)</f>
        <v>0.41899999999999998</v>
      </c>
      <c r="H10" s="157">
        <v>0</v>
      </c>
      <c r="J10" s="7">
        <f>+C11+D11-H11</f>
        <v>0</v>
      </c>
    </row>
    <row r="11" spans="1:10" ht="15.95" customHeight="1">
      <c r="A11" s="31" t="s">
        <v>373</v>
      </c>
      <c r="B11" s="30" t="s">
        <v>372</v>
      </c>
      <c r="C11" s="166">
        <f>SUM(C7:C10)</f>
        <v>0</v>
      </c>
      <c r="D11" s="165">
        <f>SUM(D7:D10)</f>
        <v>0</v>
      </c>
      <c r="E11" s="164"/>
      <c r="F11" s="60"/>
      <c r="G11" s="37"/>
      <c r="H11" s="163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6"/>
      <c r="D12" s="165"/>
      <c r="E12" s="164"/>
      <c r="F12" s="49"/>
      <c r="G12" s="37"/>
      <c r="H12" s="154"/>
    </row>
    <row r="13" spans="1:10" ht="15.95" customHeight="1">
      <c r="A13" s="31"/>
      <c r="B13" s="59" t="s">
        <v>406</v>
      </c>
      <c r="C13" s="166">
        <f t="shared" ref="C13:D19" si="0">$H13*F13</f>
        <v>0</v>
      </c>
      <c r="D13" s="165">
        <f t="shared" si="0"/>
        <v>0</v>
      </c>
      <c r="E13" s="164">
        <v>1</v>
      </c>
      <c r="F13" s="55">
        <f t="shared" ref="F13:F19" si="1">VLOOKUP($E13,$B$60:$G$66,5,FALSE)</f>
        <v>0.58099999999999996</v>
      </c>
      <c r="G13" s="54">
        <f t="shared" ref="G13:G19" si="2">VLOOKUP($E13,$B$60:$G$66,6,FALSE)</f>
        <v>0.41899999999999998</v>
      </c>
      <c r="H13" s="163">
        <v>0</v>
      </c>
    </row>
    <row r="14" spans="1:10" ht="15.95" customHeight="1">
      <c r="A14" s="31" t="s">
        <v>373</v>
      </c>
      <c r="B14" s="59" t="s">
        <v>405</v>
      </c>
      <c r="C14" s="166">
        <f t="shared" si="0"/>
        <v>0</v>
      </c>
      <c r="D14" s="165">
        <f t="shared" si="0"/>
        <v>0</v>
      </c>
      <c r="E14" s="164">
        <v>1</v>
      </c>
      <c r="F14" s="55">
        <f t="shared" si="1"/>
        <v>0.58099999999999996</v>
      </c>
      <c r="G14" s="54">
        <f t="shared" si="2"/>
        <v>0.41899999999999998</v>
      </c>
      <c r="H14" s="163">
        <v>0</v>
      </c>
    </row>
    <row r="15" spans="1:10" ht="15.95" customHeight="1">
      <c r="A15" s="31" t="s">
        <v>373</v>
      </c>
      <c r="B15" s="59" t="s">
        <v>404</v>
      </c>
      <c r="C15" s="166">
        <f t="shared" si="0"/>
        <v>0</v>
      </c>
      <c r="D15" s="165">
        <f t="shared" si="0"/>
        <v>0</v>
      </c>
      <c r="E15" s="164">
        <v>1</v>
      </c>
      <c r="F15" s="55">
        <f t="shared" si="1"/>
        <v>0.58099999999999996</v>
      </c>
      <c r="G15" s="54">
        <f t="shared" si="2"/>
        <v>0.41899999999999998</v>
      </c>
      <c r="H15" s="163">
        <v>0</v>
      </c>
    </row>
    <row r="16" spans="1:10" ht="15.95" customHeight="1">
      <c r="A16" s="31"/>
      <c r="B16" s="59" t="s">
        <v>403</v>
      </c>
      <c r="C16" s="166">
        <f t="shared" si="0"/>
        <v>0</v>
      </c>
      <c r="D16" s="165">
        <f t="shared" si="0"/>
        <v>0</v>
      </c>
      <c r="E16" s="164">
        <v>1</v>
      </c>
      <c r="F16" s="55">
        <f t="shared" si="1"/>
        <v>0.58099999999999996</v>
      </c>
      <c r="G16" s="54">
        <f t="shared" si="2"/>
        <v>0.41899999999999998</v>
      </c>
      <c r="H16" s="163">
        <v>0</v>
      </c>
    </row>
    <row r="17" spans="1:11" ht="15.95" customHeight="1">
      <c r="A17" s="31" t="s">
        <v>373</v>
      </c>
      <c r="B17" s="59" t="s">
        <v>402</v>
      </c>
      <c r="C17" s="166">
        <f t="shared" si="0"/>
        <v>0</v>
      </c>
      <c r="D17" s="165">
        <f t="shared" si="0"/>
        <v>0</v>
      </c>
      <c r="E17" s="164">
        <v>1</v>
      </c>
      <c r="F17" s="55">
        <f t="shared" si="1"/>
        <v>0.58099999999999996</v>
      </c>
      <c r="G17" s="54">
        <f t="shared" si="2"/>
        <v>0.41899999999999998</v>
      </c>
      <c r="H17" s="163">
        <v>0</v>
      </c>
    </row>
    <row r="18" spans="1:11" ht="15.95" customHeight="1">
      <c r="A18" s="31"/>
      <c r="B18" s="59" t="s">
        <v>401</v>
      </c>
      <c r="C18" s="166">
        <f t="shared" si="0"/>
        <v>0</v>
      </c>
      <c r="D18" s="165">
        <f t="shared" si="0"/>
        <v>0</v>
      </c>
      <c r="E18" s="164">
        <v>1</v>
      </c>
      <c r="F18" s="55">
        <f t="shared" si="1"/>
        <v>0.58099999999999996</v>
      </c>
      <c r="G18" s="54">
        <f t="shared" si="2"/>
        <v>0.41899999999999998</v>
      </c>
      <c r="H18" s="163">
        <v>0</v>
      </c>
    </row>
    <row r="19" spans="1:11" ht="15.95" customHeight="1">
      <c r="A19" s="31"/>
      <c r="B19" s="59" t="s">
        <v>400</v>
      </c>
      <c r="C19" s="160">
        <f t="shared" si="0"/>
        <v>0</v>
      </c>
      <c r="D19" s="159">
        <f t="shared" si="0"/>
        <v>0</v>
      </c>
      <c r="E19" s="158">
        <v>1</v>
      </c>
      <c r="F19" s="52">
        <f t="shared" si="1"/>
        <v>0.58099999999999996</v>
      </c>
      <c r="G19" s="161">
        <f t="shared" si="2"/>
        <v>0.41899999999999998</v>
      </c>
      <c r="H19" s="157">
        <v>0</v>
      </c>
      <c r="J19" s="7">
        <f>+C20+D20-H20</f>
        <v>0</v>
      </c>
    </row>
    <row r="20" spans="1:11" ht="15.95" customHeight="1">
      <c r="A20" s="31" t="s">
        <v>373</v>
      </c>
      <c r="B20" s="30" t="s">
        <v>372</v>
      </c>
      <c r="C20" s="166">
        <f>SUM(C13:C18)</f>
        <v>0</v>
      </c>
      <c r="D20" s="165">
        <f>SUM(D13:D18)</f>
        <v>0</v>
      </c>
      <c r="E20" s="164"/>
      <c r="F20" s="60"/>
      <c r="G20" s="37"/>
      <c r="H20" s="163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6"/>
      <c r="D21" s="165"/>
      <c r="E21" s="164"/>
      <c r="F21" s="49"/>
      <c r="G21" s="37"/>
      <c r="H21" s="163"/>
    </row>
    <row r="22" spans="1:11" ht="15.95" customHeight="1">
      <c r="A22" s="31"/>
      <c r="B22" s="59" t="s">
        <v>399</v>
      </c>
      <c r="C22" s="166">
        <f t="shared" ref="C22:C34" si="3">$H22*F22</f>
        <v>0</v>
      </c>
      <c r="D22" s="165">
        <f t="shared" ref="D22:D34" si="4">$H22*G22</f>
        <v>0</v>
      </c>
      <c r="E22" s="164">
        <v>4</v>
      </c>
      <c r="F22" s="55">
        <f t="shared" ref="F22:F34" si="5">VLOOKUP($E22,$B$60:$G$66,5,FALSE)</f>
        <v>0.66769999999999996</v>
      </c>
      <c r="G22" s="54">
        <f t="shared" ref="G22:G34" si="6">VLOOKUP($E22,$B$60:$G$66,6,FALSE)</f>
        <v>0.33229999999999998</v>
      </c>
      <c r="H22" s="163">
        <v>0</v>
      </c>
      <c r="K22" s="23"/>
    </row>
    <row r="23" spans="1:11" ht="15.95" customHeight="1">
      <c r="A23" s="31"/>
      <c r="B23" s="59" t="s">
        <v>398</v>
      </c>
      <c r="C23" s="166">
        <f t="shared" si="3"/>
        <v>0</v>
      </c>
      <c r="D23" s="165">
        <f t="shared" si="4"/>
        <v>0</v>
      </c>
      <c r="E23" s="164">
        <v>4</v>
      </c>
      <c r="F23" s="55">
        <f t="shared" si="5"/>
        <v>0.66769999999999996</v>
      </c>
      <c r="G23" s="54">
        <f t="shared" si="6"/>
        <v>0.33229999999999998</v>
      </c>
      <c r="H23" s="163">
        <v>0</v>
      </c>
      <c r="K23" s="23"/>
    </row>
    <row r="24" spans="1:11" ht="15.95" customHeight="1">
      <c r="A24" s="31" t="s">
        <v>373</v>
      </c>
      <c r="B24" s="59" t="s">
        <v>397</v>
      </c>
      <c r="C24" s="166">
        <f t="shared" si="3"/>
        <v>0</v>
      </c>
      <c r="D24" s="165">
        <f t="shared" si="4"/>
        <v>0</v>
      </c>
      <c r="E24" s="164">
        <v>4</v>
      </c>
      <c r="F24" s="55">
        <f t="shared" si="5"/>
        <v>0.66769999999999996</v>
      </c>
      <c r="G24" s="54">
        <f t="shared" si="6"/>
        <v>0.33229999999999998</v>
      </c>
      <c r="H24" s="163">
        <v>0</v>
      </c>
      <c r="K24" s="23"/>
    </row>
    <row r="25" spans="1:11" ht="15.95" customHeight="1">
      <c r="A25" s="31" t="s">
        <v>373</v>
      </c>
      <c r="B25" s="59" t="s">
        <v>396</v>
      </c>
      <c r="C25" s="166">
        <f t="shared" si="3"/>
        <v>0</v>
      </c>
      <c r="D25" s="165">
        <f t="shared" si="4"/>
        <v>0</v>
      </c>
      <c r="E25" s="164">
        <v>4</v>
      </c>
      <c r="F25" s="55">
        <f t="shared" si="5"/>
        <v>0.66769999999999996</v>
      </c>
      <c r="G25" s="54">
        <f t="shared" si="6"/>
        <v>0.33229999999999998</v>
      </c>
      <c r="H25" s="163">
        <v>0</v>
      </c>
      <c r="K25" s="23"/>
    </row>
    <row r="26" spans="1:11" ht="15.95" customHeight="1">
      <c r="A26" s="31" t="s">
        <v>373</v>
      </c>
      <c r="B26" s="59" t="s">
        <v>395</v>
      </c>
      <c r="C26" s="166">
        <f t="shared" si="3"/>
        <v>0</v>
      </c>
      <c r="D26" s="165">
        <f t="shared" si="4"/>
        <v>0</v>
      </c>
      <c r="E26" s="164">
        <v>3</v>
      </c>
      <c r="F26" s="55">
        <f t="shared" si="5"/>
        <v>0.60780000000000001</v>
      </c>
      <c r="G26" s="54">
        <f t="shared" si="6"/>
        <v>0.39219999999999999</v>
      </c>
      <c r="H26" s="163">
        <v>0</v>
      </c>
      <c r="K26" s="23"/>
    </row>
    <row r="27" spans="1:11" ht="15.95" customHeight="1">
      <c r="A27" s="31" t="s">
        <v>373</v>
      </c>
      <c r="B27" s="59" t="s">
        <v>394</v>
      </c>
      <c r="C27" s="166">
        <f t="shared" si="3"/>
        <v>0</v>
      </c>
      <c r="D27" s="165">
        <f t="shared" si="4"/>
        <v>0</v>
      </c>
      <c r="E27" s="164">
        <v>1</v>
      </c>
      <c r="F27" s="55">
        <f t="shared" si="5"/>
        <v>0.58099999999999996</v>
      </c>
      <c r="G27" s="54">
        <f t="shared" si="6"/>
        <v>0.41899999999999998</v>
      </c>
      <c r="H27" s="163">
        <v>0</v>
      </c>
      <c r="K27" s="23"/>
    </row>
    <row r="28" spans="1:11" ht="15.95" customHeight="1">
      <c r="A28" s="31" t="s">
        <v>373</v>
      </c>
      <c r="B28" s="59" t="s">
        <v>393</v>
      </c>
      <c r="C28" s="166">
        <f t="shared" si="3"/>
        <v>0</v>
      </c>
      <c r="D28" s="165">
        <f t="shared" si="4"/>
        <v>0</v>
      </c>
      <c r="E28" s="164">
        <v>5</v>
      </c>
      <c r="F28" s="55">
        <f t="shared" si="5"/>
        <v>0.67530000000000001</v>
      </c>
      <c r="G28" s="54">
        <f t="shared" si="6"/>
        <v>0.32469999999999999</v>
      </c>
      <c r="H28" s="163">
        <v>0</v>
      </c>
      <c r="K28" s="23"/>
    </row>
    <row r="29" spans="1:11" ht="15.95" customHeight="1">
      <c r="A29" s="31"/>
      <c r="B29" s="59" t="s">
        <v>392</v>
      </c>
      <c r="C29" s="166">
        <f t="shared" si="3"/>
        <v>0</v>
      </c>
      <c r="D29" s="165">
        <f t="shared" si="4"/>
        <v>0</v>
      </c>
      <c r="E29" s="164">
        <v>4</v>
      </c>
      <c r="F29" s="55">
        <f t="shared" si="5"/>
        <v>0.66769999999999996</v>
      </c>
      <c r="G29" s="54">
        <f t="shared" si="6"/>
        <v>0.33229999999999998</v>
      </c>
      <c r="H29" s="163">
        <v>0</v>
      </c>
      <c r="K29" s="23"/>
    </row>
    <row r="30" spans="1:11" ht="15.95" customHeight="1">
      <c r="A30" s="31" t="s">
        <v>373</v>
      </c>
      <c r="B30" s="59" t="s">
        <v>391</v>
      </c>
      <c r="C30" s="166">
        <f t="shared" si="3"/>
        <v>0</v>
      </c>
      <c r="D30" s="165">
        <f t="shared" si="4"/>
        <v>0</v>
      </c>
      <c r="E30" s="164">
        <v>4</v>
      </c>
      <c r="F30" s="55">
        <f t="shared" si="5"/>
        <v>0.66769999999999996</v>
      </c>
      <c r="G30" s="54">
        <f t="shared" si="6"/>
        <v>0.33229999999999998</v>
      </c>
      <c r="H30" s="163">
        <v>0</v>
      </c>
      <c r="K30" s="23"/>
    </row>
    <row r="31" spans="1:11" ht="15.95" customHeight="1">
      <c r="A31" s="31" t="s">
        <v>373</v>
      </c>
      <c r="B31" s="59" t="s">
        <v>390</v>
      </c>
      <c r="C31" s="166">
        <f t="shared" si="3"/>
        <v>0</v>
      </c>
      <c r="D31" s="165">
        <f t="shared" si="4"/>
        <v>0</v>
      </c>
      <c r="E31" s="164">
        <v>4</v>
      </c>
      <c r="F31" s="55">
        <f t="shared" si="5"/>
        <v>0.66769999999999996</v>
      </c>
      <c r="G31" s="54">
        <f t="shared" si="6"/>
        <v>0.33229999999999998</v>
      </c>
      <c r="H31" s="163">
        <v>0</v>
      </c>
      <c r="K31" s="23"/>
    </row>
    <row r="32" spans="1:11" ht="15.95" customHeight="1">
      <c r="A32" s="31" t="s">
        <v>373</v>
      </c>
      <c r="B32" s="59" t="s">
        <v>389</v>
      </c>
      <c r="C32" s="166">
        <f t="shared" si="3"/>
        <v>0</v>
      </c>
      <c r="D32" s="165">
        <f t="shared" si="4"/>
        <v>0</v>
      </c>
      <c r="E32" s="164">
        <v>4</v>
      </c>
      <c r="F32" s="55">
        <f t="shared" si="5"/>
        <v>0.66769999999999996</v>
      </c>
      <c r="G32" s="54">
        <f t="shared" si="6"/>
        <v>0.33229999999999998</v>
      </c>
      <c r="H32" s="163">
        <v>0</v>
      </c>
      <c r="K32" s="23"/>
    </row>
    <row r="33" spans="1:11" ht="15.95" customHeight="1">
      <c r="A33" s="31"/>
      <c r="B33" s="59" t="s">
        <v>388</v>
      </c>
      <c r="C33" s="166">
        <f t="shared" si="3"/>
        <v>0</v>
      </c>
      <c r="D33" s="165">
        <f t="shared" si="4"/>
        <v>0</v>
      </c>
      <c r="E33" s="164">
        <v>4</v>
      </c>
      <c r="F33" s="55">
        <f t="shared" si="5"/>
        <v>0.66769999999999996</v>
      </c>
      <c r="G33" s="54">
        <f t="shared" si="6"/>
        <v>0.33229999999999998</v>
      </c>
      <c r="H33" s="163">
        <v>0</v>
      </c>
      <c r="K33" s="23">
        <v>0</v>
      </c>
    </row>
    <row r="34" spans="1:11" ht="15.95" customHeight="1">
      <c r="A34" s="31"/>
      <c r="B34" s="59" t="s">
        <v>387</v>
      </c>
      <c r="C34" s="160">
        <f t="shared" si="3"/>
        <v>0</v>
      </c>
      <c r="D34" s="159">
        <f t="shared" si="4"/>
        <v>0</v>
      </c>
      <c r="E34" s="158">
        <v>4</v>
      </c>
      <c r="F34" s="52">
        <f t="shared" si="5"/>
        <v>0.66769999999999996</v>
      </c>
      <c r="G34" s="161">
        <f t="shared" si="6"/>
        <v>0.33229999999999998</v>
      </c>
      <c r="H34" s="157">
        <v>0</v>
      </c>
      <c r="J34" s="7">
        <f>+C35+D35-H35</f>
        <v>0</v>
      </c>
      <c r="K34" s="23"/>
    </row>
    <row r="35" spans="1:11" ht="15.95" customHeight="1">
      <c r="A35" s="31" t="s">
        <v>373</v>
      </c>
      <c r="B35" s="30" t="s">
        <v>372</v>
      </c>
      <c r="C35" s="166">
        <f>SUM(C22:C34)</f>
        <v>0</v>
      </c>
      <c r="D35" s="165">
        <f>SUM(D22:D34)</f>
        <v>0</v>
      </c>
      <c r="E35" s="164"/>
      <c r="F35" s="60"/>
      <c r="G35" s="37"/>
      <c r="H35" s="163">
        <f>SUM(H22:H34)</f>
        <v>0</v>
      </c>
      <c r="J35" s="7" t="e">
        <f>H35-#REF!</f>
        <v>#REF!</v>
      </c>
    </row>
    <row r="36" spans="1:11" ht="15.95" customHeight="1">
      <c r="A36" s="31" t="s">
        <v>386</v>
      </c>
      <c r="B36" s="30"/>
      <c r="C36" s="166"/>
      <c r="D36" s="165"/>
      <c r="E36" s="164"/>
      <c r="F36" s="49"/>
      <c r="G36" s="37"/>
      <c r="H36" s="154"/>
    </row>
    <row r="37" spans="1:11" ht="15.95" customHeight="1">
      <c r="A37" s="31"/>
      <c r="B37" s="59" t="s">
        <v>385</v>
      </c>
      <c r="C37" s="166">
        <f>$H37*F37</f>
        <v>0</v>
      </c>
      <c r="D37" s="165">
        <f>$H37*G37</f>
        <v>0</v>
      </c>
      <c r="E37" s="164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3">
        <v>0</v>
      </c>
    </row>
    <row r="38" spans="1:11" ht="15.95" customHeight="1">
      <c r="A38" s="31"/>
      <c r="B38" s="53" t="s">
        <v>384</v>
      </c>
      <c r="C38" s="160">
        <f>$H38*F38</f>
        <v>0</v>
      </c>
      <c r="D38" s="159">
        <f>$H38*G38</f>
        <v>0</v>
      </c>
      <c r="E38" s="158">
        <v>4</v>
      </c>
      <c r="F38" s="52">
        <f>VLOOKUP($E38,$B$60:$G$66,5,FALSE)</f>
        <v>0.66769999999999996</v>
      </c>
      <c r="G38" s="161">
        <f>VLOOKUP($E38,$B$60:$G$66,6,FALSE)</f>
        <v>0.33229999999999998</v>
      </c>
      <c r="H38" s="157">
        <v>0</v>
      </c>
      <c r="J38" s="7">
        <f>+C39+D39-H39</f>
        <v>0</v>
      </c>
    </row>
    <row r="39" spans="1:11" ht="15.95" customHeight="1">
      <c r="A39" s="31"/>
      <c r="B39" s="30" t="s">
        <v>372</v>
      </c>
      <c r="C39" s="166">
        <f>SUM(C37:C38)</f>
        <v>0</v>
      </c>
      <c r="D39" s="165">
        <f>SUM(D37:D38)</f>
        <v>0</v>
      </c>
      <c r="E39" s="164"/>
      <c r="F39" s="49"/>
      <c r="G39" s="37"/>
      <c r="H39" s="168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6"/>
      <c r="D40" s="165"/>
      <c r="E40" s="164"/>
      <c r="F40" s="49"/>
      <c r="G40" s="37"/>
      <c r="H40" s="163"/>
    </row>
    <row r="41" spans="1:11" ht="15.95" customHeight="1">
      <c r="A41" s="31"/>
      <c r="B41" s="59" t="s">
        <v>383</v>
      </c>
      <c r="C41" s="166">
        <f t="shared" ref="C41:D43" si="7">$H41*F41</f>
        <v>0</v>
      </c>
      <c r="D41" s="165">
        <f t="shared" si="7"/>
        <v>0</v>
      </c>
      <c r="E41" s="164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3">
        <v>0</v>
      </c>
    </row>
    <row r="42" spans="1:11" ht="15.95" customHeight="1">
      <c r="A42" s="31"/>
      <c r="B42" s="59" t="s">
        <v>382</v>
      </c>
      <c r="C42" s="166">
        <f t="shared" si="7"/>
        <v>0</v>
      </c>
      <c r="D42" s="165">
        <f t="shared" si="7"/>
        <v>0</v>
      </c>
      <c r="E42" s="164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3">
        <v>0</v>
      </c>
    </row>
    <row r="43" spans="1:11" ht="15.95" customHeight="1">
      <c r="A43" s="31"/>
      <c r="B43" s="53" t="s">
        <v>381</v>
      </c>
      <c r="C43" s="160">
        <f t="shared" si="7"/>
        <v>0</v>
      </c>
      <c r="D43" s="159">
        <f t="shared" si="7"/>
        <v>0</v>
      </c>
      <c r="E43" s="158">
        <v>4</v>
      </c>
      <c r="F43" s="52">
        <f>VLOOKUP($E43,$B$60:$G$66,5,FALSE)</f>
        <v>0.66769999999999996</v>
      </c>
      <c r="G43" s="161">
        <f>VLOOKUP($E43,$B$60:$G$66,6,FALSE)</f>
        <v>0.33229999999999998</v>
      </c>
      <c r="H43" s="163">
        <v>0</v>
      </c>
      <c r="J43" s="7">
        <f>+C44+D44-H44</f>
        <v>0</v>
      </c>
    </row>
    <row r="44" spans="1:11" ht="15.95" customHeight="1">
      <c r="A44" s="31" t="s">
        <v>373</v>
      </c>
      <c r="B44" s="30" t="s">
        <v>372</v>
      </c>
      <c r="C44" s="166">
        <f>SUM(C41:C43)</f>
        <v>0</v>
      </c>
      <c r="D44" s="165">
        <f>SUM(D41:D43)</f>
        <v>0</v>
      </c>
      <c r="E44" s="164"/>
      <c r="F44" s="49"/>
      <c r="G44" s="37"/>
      <c r="H44" s="168">
        <f>SUM(H41:H43)</f>
        <v>0</v>
      </c>
      <c r="J44" s="7" t="e">
        <f>H44-#REF!</f>
        <v>#REF!</v>
      </c>
    </row>
    <row r="45" spans="1:11" ht="15.95" customHeight="1">
      <c r="A45" s="31" t="s">
        <v>380</v>
      </c>
      <c r="B45" s="30"/>
      <c r="C45" s="166"/>
      <c r="D45" s="165"/>
      <c r="E45" s="164"/>
      <c r="F45" s="49"/>
      <c r="G45" s="37"/>
      <c r="H45" s="163"/>
    </row>
    <row r="46" spans="1:11" ht="15.95" customHeight="1">
      <c r="A46" s="31"/>
      <c r="B46" s="53" t="s">
        <v>379</v>
      </c>
      <c r="C46" s="160">
        <f>$H46*F46</f>
        <v>0</v>
      </c>
      <c r="D46" s="159">
        <f>$H46*G46</f>
        <v>0</v>
      </c>
      <c r="E46" s="158">
        <v>4</v>
      </c>
      <c r="F46" s="52">
        <f>VLOOKUP($E46,$B$60:$G$66,5,FALSE)</f>
        <v>0.66769999999999996</v>
      </c>
      <c r="G46" s="161">
        <f>VLOOKUP($E46,$B$60:$G$66,6,FALSE)</f>
        <v>0.33229999999999998</v>
      </c>
      <c r="H46" s="157">
        <v>0</v>
      </c>
      <c r="J46" s="7">
        <f>+C47+D47-H47</f>
        <v>0</v>
      </c>
    </row>
    <row r="47" spans="1:11" ht="15.95" customHeight="1">
      <c r="A47" s="31" t="s">
        <v>373</v>
      </c>
      <c r="B47" s="30" t="s">
        <v>372</v>
      </c>
      <c r="C47" s="166">
        <f>C46</f>
        <v>0</v>
      </c>
      <c r="D47" s="165">
        <f>D46</f>
        <v>0</v>
      </c>
      <c r="E47" s="164"/>
      <c r="F47" s="49"/>
      <c r="G47" s="37"/>
      <c r="H47" s="163">
        <f>H46</f>
        <v>0</v>
      </c>
      <c r="J47" s="7" t="e">
        <f>H47-#REF!</f>
        <v>#REF!</v>
      </c>
    </row>
    <row r="48" spans="1:11" ht="15.95" customHeight="1">
      <c r="A48" s="31"/>
      <c r="B48" s="30"/>
      <c r="C48" s="166"/>
      <c r="D48" s="165"/>
      <c r="E48" s="164"/>
      <c r="F48" s="49"/>
      <c r="G48" s="37"/>
      <c r="H48" s="163"/>
    </row>
    <row r="49" spans="1:10" ht="15.95" customHeight="1">
      <c r="A49" s="56" t="s">
        <v>378</v>
      </c>
      <c r="B49" s="30"/>
      <c r="C49" s="166"/>
      <c r="D49" s="165"/>
      <c r="E49" s="50"/>
      <c r="F49" s="58"/>
      <c r="G49" s="31"/>
      <c r="H49" s="163"/>
    </row>
    <row r="50" spans="1:10" ht="15.95" customHeight="1">
      <c r="A50" s="56"/>
      <c r="B50" s="53" t="s">
        <v>377</v>
      </c>
      <c r="C50" s="160">
        <v>0</v>
      </c>
      <c r="D50" s="159">
        <v>0</v>
      </c>
      <c r="E50" s="158">
        <v>4</v>
      </c>
      <c r="F50" s="52">
        <f>VLOOKUP($E50,$B$60:$G$66,5,FALSE)</f>
        <v>0.66769999999999996</v>
      </c>
      <c r="G50" s="161">
        <f>VLOOKUP($E50,$B$60:$G$66,6,FALSE)</f>
        <v>0.33229999999999998</v>
      </c>
      <c r="H50" s="157">
        <v>0</v>
      </c>
      <c r="J50" s="7">
        <f>+C51+D51-H51</f>
        <v>0</v>
      </c>
    </row>
    <row r="51" spans="1:10" ht="15.95" customHeight="1">
      <c r="A51" s="56"/>
      <c r="B51" s="30" t="s">
        <v>372</v>
      </c>
      <c r="C51" s="166">
        <f>SUM(C50)</f>
        <v>0</v>
      </c>
      <c r="D51" s="165">
        <f>SUM(D50)</f>
        <v>0</v>
      </c>
      <c r="E51" s="164"/>
      <c r="F51" s="57"/>
      <c r="G51" s="167"/>
      <c r="H51" s="163">
        <f>SUM(H50)</f>
        <v>0</v>
      </c>
    </row>
    <row r="52" spans="1:10" ht="15.95" customHeight="1">
      <c r="A52" s="56"/>
      <c r="B52" s="30"/>
      <c r="C52" s="166"/>
      <c r="D52" s="165"/>
      <c r="E52" s="164"/>
      <c r="F52" s="49"/>
      <c r="G52" s="37"/>
      <c r="H52" s="163"/>
    </row>
    <row r="53" spans="1:10" ht="15.95" customHeight="1">
      <c r="A53" s="31" t="s">
        <v>376</v>
      </c>
      <c r="B53" s="30"/>
      <c r="C53" s="166"/>
      <c r="D53" s="165"/>
      <c r="E53" s="164"/>
      <c r="F53" s="49"/>
      <c r="G53" s="37"/>
      <c r="H53" s="163"/>
    </row>
    <row r="54" spans="1:10" ht="15.95" customHeight="1">
      <c r="A54" s="31"/>
      <c r="B54" s="53" t="s">
        <v>375</v>
      </c>
      <c r="C54" s="166">
        <f>$H54*F54</f>
        <v>0</v>
      </c>
      <c r="D54" s="165">
        <f>$H54*G54</f>
        <v>0</v>
      </c>
      <c r="E54" s="164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3">
        <v>0</v>
      </c>
    </row>
    <row r="55" spans="1:10" ht="15.95" customHeight="1">
      <c r="A55" s="31"/>
      <c r="B55" s="53" t="s">
        <v>374</v>
      </c>
      <c r="C55" s="160">
        <f>$H55*F55</f>
        <v>0</v>
      </c>
      <c r="D55" s="159">
        <f>$H55*G55</f>
        <v>0</v>
      </c>
      <c r="E55" s="162">
        <v>4</v>
      </c>
      <c r="F55" s="52">
        <f>VLOOKUP($E55,$B$60:$G$66,5,FALSE)</f>
        <v>0.66769999999999996</v>
      </c>
      <c r="G55" s="161">
        <f>VLOOKUP($E55,$B$60:$G$66,6,FALSE)</f>
        <v>0.33229999999999998</v>
      </c>
      <c r="H55" s="157">
        <v>0</v>
      </c>
      <c r="J55" s="7">
        <f>+C56+D56-H56</f>
        <v>0</v>
      </c>
    </row>
    <row r="56" spans="1:10" ht="15.95" customHeight="1">
      <c r="A56" s="29" t="s">
        <v>373</v>
      </c>
      <c r="B56" s="153" t="s">
        <v>372</v>
      </c>
      <c r="C56" s="160">
        <f>SUM(C54:C55)</f>
        <v>0</v>
      </c>
      <c r="D56" s="159">
        <f>SUM(D54:D55)</f>
        <v>0</v>
      </c>
      <c r="E56" s="158"/>
      <c r="F56" s="51"/>
      <c r="G56" s="33"/>
      <c r="H56" s="157">
        <f>SUM(H54:H55)</f>
        <v>0</v>
      </c>
      <c r="J56" s="7">
        <v>0</v>
      </c>
    </row>
    <row r="57" spans="1:10" ht="15.95" customHeight="1">
      <c r="A57" s="31"/>
      <c r="B57" s="30"/>
      <c r="C57" s="156"/>
      <c r="D57" s="155"/>
      <c r="E57" s="6"/>
      <c r="F57" s="49"/>
      <c r="G57" s="37"/>
      <c r="H57" s="154"/>
    </row>
    <row r="58" spans="1:10" ht="15.95" customHeight="1" thickBot="1">
      <c r="A58" s="29" t="s">
        <v>371</v>
      </c>
      <c r="B58" s="153"/>
      <c r="C58" s="152">
        <f>C11+C20+C35+C39+C44+C47+C51+C56</f>
        <v>0</v>
      </c>
      <c r="D58" s="151">
        <f>D11+D20+D35+D39+D44+D47+D51+D56</f>
        <v>0</v>
      </c>
      <c r="E58" s="150"/>
      <c r="F58" s="48"/>
      <c r="G58" s="149"/>
      <c r="H58" s="148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370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369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368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367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366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365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6DDBBA-0BD4-4C64-9351-C940B5EB003A}"/>
</file>

<file path=customXml/itemProps2.xml><?xml version="1.0" encoding="utf-8"?>
<ds:datastoreItem xmlns:ds="http://schemas.openxmlformats.org/officeDocument/2006/customXml" ds:itemID="{001B0F97-0580-46BD-A9F5-5E04CE36701A}"/>
</file>

<file path=customXml/itemProps3.xml><?xml version="1.0" encoding="utf-8"?>
<ds:datastoreItem xmlns:ds="http://schemas.openxmlformats.org/officeDocument/2006/customXml" ds:itemID="{8E9EC2FD-C814-4759-BA27-2E959371D238}"/>
</file>

<file path=customXml/itemProps4.xml><?xml version="1.0" encoding="utf-8"?>
<ds:datastoreItem xmlns:ds="http://schemas.openxmlformats.org/officeDocument/2006/customXml" ds:itemID="{9F7349EC-1A21-4A8A-B87C-845E32379F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2018-02-14T20:02:34Z</cp:lastPrinted>
  <dcterms:created xsi:type="dcterms:W3CDTF">2017-11-21T21:36:26Z</dcterms:created>
  <dcterms:modified xsi:type="dcterms:W3CDTF">2018-02-15T17:08:34Z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