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3\Q3-2023\To File\"/>
    </mc:Choice>
  </mc:AlternateContent>
  <bookViews>
    <workbookView xWindow="0" yWindow="0" windowWidth="23040" windowHeight="8904"/>
  </bookViews>
  <sheets>
    <sheet name="Summary" sheetId="1" r:id="rId1"/>
  </sheets>
  <externalReferences>
    <externalReference r:id="rId2"/>
    <externalReference r:id="rId3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[2]ConsolidatingPL!#REF!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Summary!$A$1:$D$212</definedName>
    <definedName name="Print_Area_Reset">#N/A</definedName>
    <definedName name="_xlnm.Print_Titles" localSheetId="0">Summary!$1:$7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APBEXhrIndnt">"Wide"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4" i="1" l="1"/>
  <c r="C206" i="1" s="1"/>
  <c r="C208" i="1" s="1"/>
  <c r="B204" i="1"/>
  <c r="B206" i="1" s="1"/>
  <c r="B208" i="1" s="1"/>
  <c r="D204" i="1"/>
  <c r="D206" i="1" s="1"/>
  <c r="D208" i="1" s="1"/>
  <c r="D210" i="1" s="1"/>
  <c r="C198" i="1"/>
  <c r="B198" i="1"/>
  <c r="D198" i="1"/>
  <c r="C194" i="1"/>
  <c r="B194" i="1"/>
  <c r="D194" i="1"/>
  <c r="D188" i="1"/>
  <c r="D190" i="1" s="1"/>
  <c r="C188" i="1"/>
  <c r="C190" i="1" s="1"/>
  <c r="B188" i="1"/>
  <c r="B190" i="1" s="1"/>
  <c r="D171" i="1"/>
  <c r="C171" i="1"/>
  <c r="B171" i="1"/>
  <c r="C154" i="1"/>
  <c r="B154" i="1"/>
  <c r="B156" i="1" s="1"/>
  <c r="D154" i="1"/>
  <c r="C148" i="1"/>
  <c r="B148" i="1"/>
  <c r="D148" i="1"/>
  <c r="D143" i="1"/>
  <c r="C143" i="1"/>
  <c r="B143" i="1"/>
  <c r="D123" i="1"/>
  <c r="C123" i="1"/>
  <c r="B123" i="1"/>
  <c r="C102" i="1"/>
  <c r="B102" i="1"/>
  <c r="D102" i="1"/>
  <c r="C99" i="1"/>
  <c r="B99" i="1"/>
  <c r="D99" i="1"/>
  <c r="D93" i="1"/>
  <c r="C93" i="1"/>
  <c r="B93" i="1"/>
  <c r="D88" i="1"/>
  <c r="C88" i="1"/>
  <c r="B88" i="1"/>
  <c r="D78" i="1"/>
  <c r="C78" i="1"/>
  <c r="B78" i="1"/>
  <c r="D74" i="1"/>
  <c r="C74" i="1"/>
  <c r="B74" i="1"/>
  <c r="C63" i="1"/>
  <c r="B63" i="1"/>
  <c r="D63" i="1"/>
  <c r="D60" i="1"/>
  <c r="C60" i="1"/>
  <c r="B60" i="1"/>
  <c r="D50" i="1"/>
  <c r="D52" i="1" s="1"/>
  <c r="C50" i="1"/>
  <c r="C52" i="1" s="1"/>
  <c r="B50" i="1"/>
  <c r="B52" i="1" s="1"/>
  <c r="C40" i="1"/>
  <c r="B40" i="1"/>
  <c r="D40" i="1"/>
  <c r="C34" i="1"/>
  <c r="D34" i="1"/>
  <c r="D26" i="1"/>
  <c r="C26" i="1"/>
  <c r="B26" i="1"/>
  <c r="C17" i="1"/>
  <c r="C156" i="1" l="1"/>
  <c r="B210" i="1"/>
  <c r="B212" i="1" s="1"/>
  <c r="C210" i="1"/>
  <c r="C212" i="1" s="1"/>
  <c r="D42" i="1"/>
  <c r="D104" i="1"/>
  <c r="D125" i="1" s="1"/>
  <c r="B42" i="1"/>
  <c r="B104" i="1"/>
  <c r="C42" i="1"/>
  <c r="C104" i="1"/>
  <c r="C125" i="1" s="1"/>
  <c r="D156" i="1"/>
  <c r="D212" i="1" s="1"/>
  <c r="B125" i="1" l="1"/>
  <c r="D213" i="1"/>
  <c r="C213" i="1"/>
  <c r="B213" i="1"/>
</calcChain>
</file>

<file path=xl/sharedStrings.xml><?xml version="1.0" encoding="utf-8"?>
<sst xmlns="http://schemas.openxmlformats.org/spreadsheetml/2006/main" count="178" uniqueCount="176">
  <si>
    <t>PUGET SOUND ENERGY</t>
  </si>
  <si>
    <t>BALANCE SHEET</t>
  </si>
  <si>
    <t>As of September 30, 2023</t>
  </si>
  <si>
    <t>FERC Account and Description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</si>
  <si>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</si>
  <si>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</si>
  <si>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</si>
  <si>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</si>
  <si>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</si>
  <si>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</si>
  <si>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</si>
  <si>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</si>
  <si>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</si>
  <si>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</si>
  <si>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</si>
  <si>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</si>
  <si>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</si>
  <si>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</si>
  <si>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</si>
  <si>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117.1 Gas Stored - Base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</si>
  <si>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</si>
  <si>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</si>
  <si>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</si>
  <si>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</si>
  <si>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</si>
  <si>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</si>
  <si>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</si>
  <si>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</si>
  <si>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</si>
  <si>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</si>
  <si>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</si>
  <si>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</si>
  <si>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</si>
  <si>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</si>
  <si>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</si>
  <si>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</si>
  <si>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</si>
  <si>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</si>
  <si>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</si>
  <si>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</si>
  <si>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</si>
  <si>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</si>
  <si>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</si>
  <si>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</si>
  <si>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</si>
  <si>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</si>
  <si>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</si>
  <si>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</si>
  <si>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</si>
  <si>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</si>
  <si>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</si>
  <si>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</si>
  <si>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</si>
  <si>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</si>
  <si>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</si>
  <si>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</si>
  <si>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</si>
  <si>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</si>
  <si>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</si>
  <si>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</si>
  <si>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</si>
  <si>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</si>
  <si>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</si>
  <si>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</si>
  <si>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</si>
  <si>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</si>
  <si>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</si>
  <si>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</si>
  <si>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</si>
  <si>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</si>
  <si>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</si>
  <si>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</si>
  <si>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</si>
  <si>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</si>
  <si>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</si>
  <si>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</si>
  <si>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</si>
  <si>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</si>
  <si>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</si>
  <si>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</si>
  <si>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</si>
  <si>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</si>
  <si>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</si>
  <si>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</si>
  <si>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</si>
  <si>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</si>
  <si>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</si>
  <si>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</si>
  <si>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</si>
  <si>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</si>
  <si>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</si>
  <si>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</si>
  <si>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</si>
  <si>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</si>
  <si>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</si>
  <si>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</si>
  <si>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</si>
  <si>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</si>
  <si>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</si>
  <si>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</si>
  <si>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</si>
  <si>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</si>
  <si>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</si>
  <si>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</si>
  <si>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</si>
  <si>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</si>
  <si>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</si>
  <si>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</si>
  <si>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</si>
  <si>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</si>
  <si>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</si>
  <si>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</si>
  <si>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</si>
  <si>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</si>
  <si>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</si>
  <si>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</si>
  <si>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</si>
  <si>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</si>
  <si>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</si>
  <si>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</si>
  <si>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</si>
  <si>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</si>
  <si>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</si>
  <si>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</si>
  <si>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</si>
  <si>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</si>
  <si>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</si>
  <si>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</si>
  <si>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</si>
  <si>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</si>
  <si>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</si>
  <si>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</si>
  <si>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</si>
  <si>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</si>
  <si>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</si>
  <si>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</si>
  <si>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</si>
  <si>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</si>
  <si>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</si>
  <si>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</si>
  <si>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</si>
  <si>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</si>
  <si>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</si>
  <si>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</si>
  <si>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</si>
  <si>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</si>
  <si>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</si>
  <si>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</si>
  <si>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</si>
  <si>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</si>
  <si>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</si>
  <si>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</si>
  <si>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215.1 Appropriated Retained Earnings Amort Reserve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</si>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</sst>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_);[Red]\(#,##0\);&quot; &quot;"/>
    <numFmt numFmtId="165" formatCode="_(&quot;$&quot;* #,##0_);_(&quot;$&quot;* \(#,##0\);_(&quot;$&quot;* &quot;-&quot;??_);_(@_)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" fillId="0" borderId="1" xfId="0" applyFont="1" applyBorder="1"/>
    <xf numFmtId="165" fontId="2" fillId="0" borderId="0" xfId="0" applyNumberFormat="1" applyFont="1"/>
    <xf numFmtId="166" fontId="2" fillId="0" borderId="0" xfId="0" applyNumberFormat="1" applyFont="1"/>
    <xf numFmtId="166" fontId="2" fillId="0" borderId="1" xfId="0" applyNumberFormat="1" applyFont="1" applyBorder="1"/>
    <xf numFmtId="164" fontId="2" fillId="0" borderId="0" xfId="0" applyNumberFormat="1" applyFont="1" applyFill="1" applyAlignment="1">
      <alignment horizontal="left"/>
    </xf>
    <xf numFmtId="43" fontId="2" fillId="0" borderId="0" xfId="0" applyNumberFormat="1" applyFont="1"/>
    <xf numFmtId="164" fontId="2" fillId="0" borderId="2" xfId="0" applyNumberFormat="1" applyFont="1" applyFill="1" applyBorder="1" applyAlignment="1">
      <alignment horizontal="left"/>
    </xf>
    <xf numFmtId="43" fontId="2" fillId="0" borderId="1" xfId="0" applyNumberFormat="1" applyFont="1" applyBorder="1"/>
    <xf numFmtId="165" fontId="2" fillId="0" borderId="3" xfId="0" applyNumberFormat="1" applyFont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17" fontId="1" fillId="0" borderId="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left"/>
    </xf>
    <xf numFmtId="166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Quarterly%20Reporting/2023/Q3-2023/Balance%20Sheet/Balance%20Sheet%20JAN%20-%20DEC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S - Summary by Month"/>
      <sheetName val="zrw_F1BS"/>
      <sheetName val="Journal Report 713,715,719"/>
      <sheetName val="Journal Report 655,656,662,663,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3"/>
  <sheetViews>
    <sheetView tabSelected="1" zoomScale="90" zoomScaleNormal="90" workbookViewId="0">
      <pane ySplit="6" topLeftCell="A139" activePane="bottomLeft" state="frozen"/>
      <selection pane="bottomLeft" activeCell="D213" sqref="D213"/>
    </sheetView>
  </sheetViews>
  <sheetFormatPr defaultRowHeight="14.4" x14ac:dyDescent="0.3"/>
  <cols>
    <col min="1" max="1" width="53" style="12" customWidth="1"/>
    <col min="2" max="4" width="21.6640625" style="13" customWidth="1"/>
    <col min="5" max="5" width="13.5546875" style="14" bestFit="1" customWidth="1"/>
    <col min="6" max="16384" width="8.88671875" style="14"/>
  </cols>
  <sheetData>
    <row r="1" spans="1:5" ht="15.75" customHeight="1" x14ac:dyDescent="0.3"/>
    <row r="2" spans="1:5" ht="23.25" customHeight="1" x14ac:dyDescent="0.3">
      <c r="A2" s="1" t="s">
        <v>0</v>
      </c>
      <c r="B2" s="1"/>
      <c r="C2" s="1"/>
      <c r="D2" s="1"/>
    </row>
    <row r="3" spans="1:5" ht="15.75" customHeight="1" x14ac:dyDescent="0.3">
      <c r="A3" s="2" t="s">
        <v>1</v>
      </c>
      <c r="B3" s="2"/>
      <c r="C3" s="2"/>
      <c r="D3" s="2"/>
    </row>
    <row r="4" spans="1:5" ht="20.25" customHeight="1" x14ac:dyDescent="0.3">
      <c r="A4" s="2" t="s">
        <v>2</v>
      </c>
      <c r="B4" s="2"/>
      <c r="C4" s="2"/>
      <c r="D4" s="2"/>
    </row>
    <row r="5" spans="1:5" ht="4.5" customHeight="1" x14ac:dyDescent="0.3"/>
    <row r="6" spans="1:5" x14ac:dyDescent="0.3">
      <c r="A6" s="3" t="s">
        <v>3</v>
      </c>
      <c r="B6" s="15">
        <v>45108</v>
      </c>
      <c r="C6" s="15">
        <v>45139</v>
      </c>
      <c r="D6" s="15">
        <v>45170</v>
      </c>
    </row>
    <row r="8" spans="1:5" x14ac:dyDescent="0.3">
      <c r="A8" s="16" t="s">
        <v>4</v>
      </c>
    </row>
    <row r="9" spans="1:5" x14ac:dyDescent="0.3">
      <c r="A9" s="16" t="s">
        <v>5</v>
      </c>
    </row>
    <row r="10" spans="1:5" x14ac:dyDescent="0.3">
      <c r="A10" s="16" t="s">
        <v>6</v>
      </c>
    </row>
    <row r="11" spans="1:5" x14ac:dyDescent="0.3">
      <c r="A11" s="16" t="s">
        <v>7</v>
      </c>
      <c r="B11" s="4">
        <v>10969050451.540001</v>
      </c>
      <c r="C11" s="4">
        <v>11000785866.43</v>
      </c>
      <c r="D11" s="4">
        <v>11020273084.959999</v>
      </c>
      <c r="E11" s="17"/>
    </row>
    <row r="12" spans="1:5" x14ac:dyDescent="0.3">
      <c r="A12" s="16" t="s">
        <v>8</v>
      </c>
      <c r="B12" s="5">
        <v>0</v>
      </c>
      <c r="C12" s="5">
        <v>0</v>
      </c>
      <c r="D12" s="5">
        <v>0</v>
      </c>
    </row>
    <row r="13" spans="1:5" x14ac:dyDescent="0.3">
      <c r="A13" s="16" t="s">
        <v>9</v>
      </c>
      <c r="B13" s="5">
        <v>38964007.009999998</v>
      </c>
      <c r="C13" s="5">
        <v>38964007.009999998</v>
      </c>
      <c r="D13" s="5">
        <v>38964007.009999998</v>
      </c>
    </row>
    <row r="14" spans="1:5" x14ac:dyDescent="0.3">
      <c r="A14" s="16" t="s">
        <v>10</v>
      </c>
      <c r="B14" s="5">
        <v>408207463.13</v>
      </c>
      <c r="C14" s="5">
        <v>423152736.18000001</v>
      </c>
      <c r="D14" s="5">
        <v>571723176.92999995</v>
      </c>
    </row>
    <row r="15" spans="1:5" x14ac:dyDescent="0.3">
      <c r="A15" s="16" t="s">
        <v>11</v>
      </c>
      <c r="B15" s="5">
        <v>920585211.5</v>
      </c>
      <c r="C15" s="5">
        <v>944793670.92000008</v>
      </c>
      <c r="D15" s="5">
        <v>847161126.01999998</v>
      </c>
    </row>
    <row r="16" spans="1:5" x14ac:dyDescent="0.3">
      <c r="A16" s="16" t="s">
        <v>12</v>
      </c>
      <c r="B16" s="6">
        <v>282791674.87</v>
      </c>
      <c r="C16" s="6">
        <v>282791674.87</v>
      </c>
      <c r="D16" s="6">
        <v>282791674.87</v>
      </c>
    </row>
    <row r="17" spans="1:5" x14ac:dyDescent="0.3">
      <c r="A17" s="16" t="s">
        <v>13</v>
      </c>
      <c r="B17" s="5">
        <v>12619598808.050001</v>
      </c>
      <c r="C17" s="5">
        <f>SUM(C11:C16)</f>
        <v>12690487955.410002</v>
      </c>
      <c r="D17" s="5">
        <v>12760913069.790001</v>
      </c>
      <c r="E17" s="17"/>
    </row>
    <row r="18" spans="1:5" x14ac:dyDescent="0.3">
      <c r="A18" s="16"/>
      <c r="B18" s="8">
        <v>0</v>
      </c>
      <c r="C18" s="8"/>
      <c r="D18" s="8">
        <v>0</v>
      </c>
    </row>
    <row r="19" spans="1:5" x14ac:dyDescent="0.3">
      <c r="A19" s="7" t="s">
        <v>14</v>
      </c>
      <c r="B19" s="8"/>
      <c r="C19" s="8"/>
      <c r="D19" s="8">
        <v>0</v>
      </c>
    </row>
    <row r="20" spans="1:5" x14ac:dyDescent="0.3">
      <c r="A20" s="7" t="s">
        <v>15</v>
      </c>
      <c r="B20" s="5">
        <v>4913504407.0900002</v>
      </c>
      <c r="C20" s="5">
        <v>4928709135.5100002</v>
      </c>
      <c r="D20" s="5">
        <v>4946218896.79</v>
      </c>
    </row>
    <row r="21" spans="1:5" x14ac:dyDescent="0.3">
      <c r="A21" s="7" t="s">
        <v>16</v>
      </c>
      <c r="B21" s="5">
        <v>7374233.6200000001</v>
      </c>
      <c r="C21" s="5">
        <v>7374233.6200000001</v>
      </c>
      <c r="D21" s="5">
        <v>7374233.6200000001</v>
      </c>
    </row>
    <row r="22" spans="1:5" x14ac:dyDescent="0.3">
      <c r="A22" s="7" t="s">
        <v>17</v>
      </c>
      <c r="B22" s="5">
        <v>372232724.56</v>
      </c>
      <c r="C22" s="5">
        <v>374106637.62</v>
      </c>
      <c r="D22" s="5">
        <v>368745367.42000002</v>
      </c>
    </row>
    <row r="23" spans="1:5" x14ac:dyDescent="0.3">
      <c r="A23" s="7" t="s">
        <v>18</v>
      </c>
      <c r="B23" s="5">
        <v>106086960.39</v>
      </c>
      <c r="C23" s="5">
        <v>114144373.63</v>
      </c>
      <c r="D23" s="5">
        <v>121588985.16</v>
      </c>
    </row>
    <row r="24" spans="1:5" x14ac:dyDescent="0.3">
      <c r="A24" s="7" t="s">
        <v>19</v>
      </c>
      <c r="B24" s="5">
        <v>8783942.6300000008</v>
      </c>
      <c r="C24" s="5">
        <v>8783942.6300000008</v>
      </c>
      <c r="D24" s="5">
        <v>8783942.6300000008</v>
      </c>
    </row>
    <row r="25" spans="1:5" ht="15" thickBot="1" x14ac:dyDescent="0.35">
      <c r="A25" s="9" t="s">
        <v>20</v>
      </c>
      <c r="B25" s="6">
        <v>0</v>
      </c>
      <c r="C25" s="6">
        <v>0</v>
      </c>
      <c r="D25" s="6">
        <v>0</v>
      </c>
    </row>
    <row r="26" spans="1:5" x14ac:dyDescent="0.3">
      <c r="A26" s="16" t="s">
        <v>21</v>
      </c>
      <c r="B26" s="5">
        <f>SUM(B20:B25)</f>
        <v>5407982268.2900009</v>
      </c>
      <c r="C26" s="5">
        <f>SUM(C20:C25)</f>
        <v>5433118323.0100002</v>
      </c>
      <c r="D26" s="5">
        <f>SUM(D20:D25)</f>
        <v>5452711425.6199999</v>
      </c>
      <c r="E26" s="17"/>
    </row>
    <row r="27" spans="1:5" x14ac:dyDescent="0.3">
      <c r="A27" s="16"/>
      <c r="B27" s="8"/>
      <c r="C27" s="8"/>
      <c r="D27" s="8"/>
    </row>
    <row r="28" spans="1:5" x14ac:dyDescent="0.3">
      <c r="A28" s="16" t="s">
        <v>22</v>
      </c>
      <c r="B28" s="8"/>
      <c r="C28" s="8"/>
      <c r="D28" s="8"/>
    </row>
    <row r="29" spans="1:5" x14ac:dyDescent="0.3">
      <c r="A29" s="16" t="s">
        <v>23</v>
      </c>
      <c r="B29" s="5">
        <v>884228130.19000006</v>
      </c>
      <c r="C29" s="5">
        <v>886811991.28999996</v>
      </c>
      <c r="D29" s="5">
        <v>878912783.12</v>
      </c>
    </row>
    <row r="30" spans="1:5" x14ac:dyDescent="0.3">
      <c r="A30" s="16" t="s">
        <v>24</v>
      </c>
      <c r="B30" s="5">
        <v>56952231.07</v>
      </c>
      <c r="C30" s="5">
        <v>56635220.109999999</v>
      </c>
      <c r="D30" s="5">
        <v>56318209.149999999</v>
      </c>
    </row>
    <row r="31" spans="1:5" x14ac:dyDescent="0.3">
      <c r="A31" s="16" t="s">
        <v>25</v>
      </c>
      <c r="B31" s="5">
        <v>0</v>
      </c>
      <c r="C31" s="5">
        <v>0</v>
      </c>
      <c r="D31" s="5">
        <v>0</v>
      </c>
    </row>
    <row r="32" spans="1:5" x14ac:dyDescent="0.3">
      <c r="A32" s="16" t="s">
        <v>26</v>
      </c>
      <c r="B32" s="5">
        <v>29582808.890000001</v>
      </c>
      <c r="C32" s="5">
        <v>25672999.170000002</v>
      </c>
      <c r="D32" s="5">
        <v>25386281.120000001</v>
      </c>
    </row>
    <row r="33" spans="1:5" x14ac:dyDescent="0.3">
      <c r="A33" s="16" t="s">
        <v>27</v>
      </c>
      <c r="B33" s="6">
        <v>67200687.519999996</v>
      </c>
      <c r="C33" s="6">
        <v>76373058.470000014</v>
      </c>
      <c r="D33" s="6">
        <v>77241871.370000005</v>
      </c>
    </row>
    <row r="34" spans="1:5" x14ac:dyDescent="0.3">
      <c r="A34" s="16" t="s">
        <v>28</v>
      </c>
      <c r="B34" s="5">
        <v>1037963857.6700001</v>
      </c>
      <c r="C34" s="5">
        <f>SUM(C29:C33)</f>
        <v>1045493269.04</v>
      </c>
      <c r="D34" s="5">
        <f>SUM(D29:D33)</f>
        <v>1037859144.76</v>
      </c>
      <c r="E34" s="17"/>
    </row>
    <row r="35" spans="1:5" x14ac:dyDescent="0.3">
      <c r="A35" s="16"/>
      <c r="B35" s="8"/>
      <c r="C35" s="8"/>
      <c r="D35" s="8"/>
    </row>
    <row r="36" spans="1:5" x14ac:dyDescent="0.3">
      <c r="A36" s="16" t="s">
        <v>29</v>
      </c>
      <c r="B36" s="8"/>
      <c r="C36" s="8"/>
      <c r="D36" s="8"/>
    </row>
    <row r="37" spans="1:5" x14ac:dyDescent="0.3">
      <c r="A37" s="16" t="s">
        <v>30</v>
      </c>
      <c r="B37" s="5">
        <v>-7088995739.6799994</v>
      </c>
      <c r="C37" s="5">
        <v>-7124782517.3000002</v>
      </c>
      <c r="D37" s="5">
        <v>-7156933297.3799992</v>
      </c>
    </row>
    <row r="38" spans="1:5" x14ac:dyDescent="0.3">
      <c r="A38" s="16" t="s">
        <v>31</v>
      </c>
      <c r="B38" s="5">
        <v>-308883284.30000001</v>
      </c>
      <c r="C38" s="5">
        <v>-315341710.97000003</v>
      </c>
      <c r="D38" s="5">
        <v>-316589090.37</v>
      </c>
    </row>
    <row r="39" spans="1:5" x14ac:dyDescent="0.3">
      <c r="A39" s="16" t="s">
        <v>32</v>
      </c>
      <c r="B39" s="6">
        <v>-174657203.5</v>
      </c>
      <c r="C39" s="6">
        <v>-175137327.93000004</v>
      </c>
      <c r="D39" s="6">
        <v>-175617452.36000001</v>
      </c>
    </row>
    <row r="40" spans="1:5" x14ac:dyDescent="0.3">
      <c r="A40" s="16" t="s">
        <v>33</v>
      </c>
      <c r="B40" s="5">
        <f>SUM(B37:B39)</f>
        <v>-7572536227.4799995</v>
      </c>
      <c r="C40" s="5">
        <f>SUM(C37:C39)</f>
        <v>-7615261556.2000008</v>
      </c>
      <c r="D40" s="5">
        <f>SUM(D37:D39)</f>
        <v>-7649139840.1099987</v>
      </c>
      <c r="E40" s="17"/>
    </row>
    <row r="41" spans="1:5" x14ac:dyDescent="0.3">
      <c r="A41" s="16"/>
      <c r="B41" s="8"/>
      <c r="C41" s="8"/>
      <c r="D41" s="8"/>
    </row>
    <row r="42" spans="1:5" x14ac:dyDescent="0.3">
      <c r="A42" s="16" t="s">
        <v>34</v>
      </c>
      <c r="B42" s="5">
        <f>SUM(B40,B34,B26,B17)</f>
        <v>11493008706.530003</v>
      </c>
      <c r="C42" s="5">
        <f>SUM(C40,C34,C26,C17)</f>
        <v>11553837991.260002</v>
      </c>
      <c r="D42" s="5">
        <f>SUM(D40,D34,D26,D17)</f>
        <v>11602343800.060001</v>
      </c>
      <c r="E42" s="17"/>
    </row>
    <row r="43" spans="1:5" x14ac:dyDescent="0.3">
      <c r="A43" s="16"/>
      <c r="B43" s="8"/>
      <c r="C43" s="8"/>
      <c r="D43" s="8"/>
    </row>
    <row r="44" spans="1:5" x14ac:dyDescent="0.3">
      <c r="A44" s="16" t="s">
        <v>35</v>
      </c>
      <c r="B44" s="8"/>
      <c r="C44" s="8"/>
      <c r="D44" s="8"/>
    </row>
    <row r="45" spans="1:5" x14ac:dyDescent="0.3">
      <c r="A45" s="16" t="s">
        <v>36</v>
      </c>
      <c r="B45" s="8"/>
      <c r="C45" s="8"/>
      <c r="D45" s="8"/>
    </row>
    <row r="46" spans="1:5" x14ac:dyDescent="0.3">
      <c r="A46" s="16" t="s">
        <v>37</v>
      </c>
      <c r="B46" s="5">
        <v>3677327.02</v>
      </c>
      <c r="C46" s="5">
        <v>3678421.11</v>
      </c>
      <c r="D46" s="5">
        <v>3678495.22</v>
      </c>
    </row>
    <row r="47" spans="1:5" x14ac:dyDescent="0.3">
      <c r="A47" s="16" t="s">
        <v>38</v>
      </c>
      <c r="B47" s="5">
        <v>-24655.599999999999</v>
      </c>
      <c r="C47" s="5">
        <v>-24655.599999999999</v>
      </c>
      <c r="D47" s="5">
        <v>-24655.599999999999</v>
      </c>
    </row>
    <row r="48" spans="1:5" x14ac:dyDescent="0.3">
      <c r="A48" s="16" t="s">
        <v>39</v>
      </c>
      <c r="B48" s="5">
        <v>39053773.899999999</v>
      </c>
      <c r="C48" s="5">
        <v>39053773.899999999</v>
      </c>
      <c r="D48" s="5">
        <v>38934814.280000001</v>
      </c>
    </row>
    <row r="49" spans="1:5" x14ac:dyDescent="0.3">
      <c r="A49" s="16" t="s">
        <v>40</v>
      </c>
      <c r="B49" s="6">
        <v>44203309.560000002</v>
      </c>
      <c r="C49" s="6">
        <v>44202716.659999996</v>
      </c>
      <c r="D49" s="6">
        <v>44335547.909999996</v>
      </c>
    </row>
    <row r="50" spans="1:5" x14ac:dyDescent="0.3">
      <c r="A50" s="16" t="s">
        <v>41</v>
      </c>
      <c r="B50" s="5">
        <f>SUM(B46:B49)</f>
        <v>86909754.879999995</v>
      </c>
      <c r="C50" s="5">
        <f>SUM(C46:C49)</f>
        <v>86910256.069999993</v>
      </c>
      <c r="D50" s="5">
        <f>SUM(D46:D49)</f>
        <v>86924201.810000002</v>
      </c>
      <c r="E50" s="17"/>
    </row>
    <row r="51" spans="1:5" x14ac:dyDescent="0.3">
      <c r="A51" s="16"/>
      <c r="B51" s="8"/>
      <c r="C51" s="8"/>
      <c r="D51" s="8"/>
    </row>
    <row r="52" spans="1:5" x14ac:dyDescent="0.3">
      <c r="A52" s="16" t="s">
        <v>42</v>
      </c>
      <c r="B52" s="5">
        <f>B50</f>
        <v>86909754.879999995</v>
      </c>
      <c r="C52" s="5">
        <f>C50</f>
        <v>86910256.069999993</v>
      </c>
      <c r="D52" s="5">
        <f>D50</f>
        <v>86924201.810000002</v>
      </c>
      <c r="E52" s="17"/>
    </row>
    <row r="53" spans="1:5" x14ac:dyDescent="0.3">
      <c r="A53" s="16"/>
      <c r="B53" s="8"/>
      <c r="C53" s="8"/>
      <c r="D53" s="8"/>
    </row>
    <row r="54" spans="1:5" x14ac:dyDescent="0.3">
      <c r="A54" s="16" t="s">
        <v>43</v>
      </c>
      <c r="B54" s="8"/>
      <c r="C54" s="8"/>
      <c r="D54" s="8"/>
    </row>
    <row r="55" spans="1:5" x14ac:dyDescent="0.3">
      <c r="A55" s="16" t="s">
        <v>44</v>
      </c>
      <c r="B55" s="8"/>
      <c r="C55" s="8"/>
      <c r="D55" s="8"/>
    </row>
    <row r="56" spans="1:5" x14ac:dyDescent="0.3">
      <c r="A56" s="16" t="s">
        <v>45</v>
      </c>
      <c r="B56" s="5">
        <v>11207758.939999999</v>
      </c>
      <c r="C56" s="5">
        <v>13424483.369999999</v>
      </c>
      <c r="D56" s="5">
        <v>17947743.670000002</v>
      </c>
    </row>
    <row r="57" spans="1:5" x14ac:dyDescent="0.3">
      <c r="A57" s="16" t="s">
        <v>46</v>
      </c>
      <c r="B57" s="5">
        <v>83677911.870000005</v>
      </c>
      <c r="C57" s="5">
        <v>75439319.870000005</v>
      </c>
      <c r="D57" s="5">
        <v>32400191.710000001</v>
      </c>
    </row>
    <row r="58" spans="1:5" x14ac:dyDescent="0.3">
      <c r="A58" s="16" t="s">
        <v>47</v>
      </c>
      <c r="B58" s="5">
        <v>8198641.4199999999</v>
      </c>
      <c r="C58" s="5">
        <v>8721079.9299999997</v>
      </c>
      <c r="D58" s="5">
        <v>6201909.8600000003</v>
      </c>
    </row>
    <row r="59" spans="1:5" x14ac:dyDescent="0.3">
      <c r="A59" s="16" t="s">
        <v>48</v>
      </c>
      <c r="B59" s="6">
        <v>147000000</v>
      </c>
      <c r="C59" s="6">
        <v>282000000</v>
      </c>
      <c r="D59" s="6">
        <v>310000000</v>
      </c>
    </row>
    <row r="60" spans="1:5" x14ac:dyDescent="0.3">
      <c r="A60" s="16" t="s">
        <v>49</v>
      </c>
      <c r="B60" s="5">
        <f>SUM(B56:B59)</f>
        <v>250084312.23000002</v>
      </c>
      <c r="C60" s="5">
        <f>SUM(C56:C59)</f>
        <v>379584883.17000002</v>
      </c>
      <c r="D60" s="5">
        <f>SUM(D56:D59)</f>
        <v>366549845.24000001</v>
      </c>
      <c r="E60" s="17"/>
    </row>
    <row r="61" spans="1:5" x14ac:dyDescent="0.3">
      <c r="A61" s="16"/>
      <c r="B61" s="8"/>
      <c r="C61" s="8"/>
      <c r="D61" s="8"/>
    </row>
    <row r="62" spans="1:5" x14ac:dyDescent="0.3">
      <c r="A62" s="16" t="s">
        <v>50</v>
      </c>
      <c r="B62" s="10">
        <v>0</v>
      </c>
      <c r="C62" s="10">
        <v>0</v>
      </c>
      <c r="D62" s="10">
        <v>0</v>
      </c>
    </row>
    <row r="63" spans="1:5" x14ac:dyDescent="0.3">
      <c r="A63" s="16" t="s">
        <v>51</v>
      </c>
      <c r="B63" s="8">
        <f>SUM(B62)</f>
        <v>0</v>
      </c>
      <c r="C63" s="8">
        <f>SUM(C62)</f>
        <v>0</v>
      </c>
      <c r="D63" s="8">
        <f>SUM(D62)</f>
        <v>0</v>
      </c>
      <c r="E63" s="17"/>
    </row>
    <row r="64" spans="1:5" x14ac:dyDescent="0.3">
      <c r="A64" s="16"/>
      <c r="B64" s="8"/>
      <c r="C64" s="8"/>
      <c r="D64" s="8"/>
    </row>
    <row r="65" spans="1:5" x14ac:dyDescent="0.3">
      <c r="A65" s="16" t="s">
        <v>52</v>
      </c>
      <c r="B65" s="8"/>
      <c r="C65" s="8"/>
      <c r="D65" s="8"/>
    </row>
    <row r="66" spans="1:5" x14ac:dyDescent="0.3">
      <c r="A66" s="16" t="s">
        <v>53</v>
      </c>
      <c r="B66" s="5">
        <v>0</v>
      </c>
      <c r="C66" s="5">
        <v>0</v>
      </c>
      <c r="D66" s="5">
        <v>0</v>
      </c>
    </row>
    <row r="67" spans="1:5" x14ac:dyDescent="0.3">
      <c r="A67" s="16" t="s">
        <v>54</v>
      </c>
      <c r="B67" s="5">
        <v>288355758.48000002</v>
      </c>
      <c r="C67" s="5">
        <v>270182224.13</v>
      </c>
      <c r="D67" s="5">
        <v>272760091.56</v>
      </c>
    </row>
    <row r="68" spans="1:5" x14ac:dyDescent="0.3">
      <c r="A68" s="16" t="s">
        <v>55</v>
      </c>
      <c r="B68" s="5">
        <v>172321868.62</v>
      </c>
      <c r="C68" s="5">
        <v>154433499.43000001</v>
      </c>
      <c r="D68" s="5">
        <v>146296119.37</v>
      </c>
    </row>
    <row r="69" spans="1:5" x14ac:dyDescent="0.3">
      <c r="A69" s="16" t="s">
        <v>56</v>
      </c>
      <c r="B69" s="5">
        <v>3198971.72</v>
      </c>
      <c r="C69" s="5">
        <v>4124967.84</v>
      </c>
      <c r="D69" s="5">
        <v>3326472.43</v>
      </c>
    </row>
    <row r="70" spans="1:5" x14ac:dyDescent="0.3">
      <c r="A70" s="16" t="s">
        <v>57</v>
      </c>
      <c r="B70" s="5">
        <v>0</v>
      </c>
      <c r="C70" s="5">
        <v>0</v>
      </c>
      <c r="D70" s="5">
        <v>0</v>
      </c>
    </row>
    <row r="71" spans="1:5" x14ac:dyDescent="0.3">
      <c r="A71" s="16" t="s">
        <v>58</v>
      </c>
      <c r="B71" s="5">
        <v>170534170.66999999</v>
      </c>
      <c r="C71" s="5">
        <v>166986304.84</v>
      </c>
      <c r="D71" s="5">
        <v>157848366.66</v>
      </c>
    </row>
    <row r="72" spans="1:5" x14ac:dyDescent="0.3">
      <c r="A72" s="16" t="s">
        <v>59</v>
      </c>
      <c r="B72" s="5">
        <v>319912.75</v>
      </c>
      <c r="C72" s="5">
        <v>325048.2</v>
      </c>
      <c r="D72" s="5">
        <v>329977.88</v>
      </c>
    </row>
    <row r="73" spans="1:5" x14ac:dyDescent="0.3">
      <c r="A73" s="16" t="s">
        <v>60</v>
      </c>
      <c r="B73" s="6">
        <v>-145153649.47</v>
      </c>
      <c r="C73" s="6">
        <v>-150262148.96000001</v>
      </c>
      <c r="D73" s="6">
        <v>-154159530.90000001</v>
      </c>
    </row>
    <row r="74" spans="1:5" x14ac:dyDescent="0.3">
      <c r="A74" s="16" t="s">
        <v>61</v>
      </c>
      <c r="B74" s="5">
        <f>SUM(B66:B73)</f>
        <v>489577032.76999998</v>
      </c>
      <c r="C74" s="5">
        <f>SUM(C66:C73)</f>
        <v>445789895.48000002</v>
      </c>
      <c r="D74" s="5">
        <f>SUM(D66:D73)</f>
        <v>426401497</v>
      </c>
      <c r="E74" s="17"/>
    </row>
    <row r="75" spans="1:5" x14ac:dyDescent="0.3">
      <c r="A75" s="16"/>
      <c r="B75" s="8"/>
      <c r="C75" s="8"/>
      <c r="D75" s="8"/>
    </row>
    <row r="76" spans="1:5" x14ac:dyDescent="0.3">
      <c r="A76" s="16" t="s">
        <v>62</v>
      </c>
      <c r="B76" s="8"/>
      <c r="C76" s="8"/>
      <c r="D76" s="8"/>
    </row>
    <row r="77" spans="1:5" x14ac:dyDescent="0.3">
      <c r="A77" s="16" t="s">
        <v>63</v>
      </c>
      <c r="B77" s="6">
        <v>-33874513.100000001</v>
      </c>
      <c r="C77" s="6">
        <v>-31780850.050000001</v>
      </c>
      <c r="D77" s="6">
        <v>-36507463.469999999</v>
      </c>
    </row>
    <row r="78" spans="1:5" x14ac:dyDescent="0.3">
      <c r="A78" s="16" t="s">
        <v>64</v>
      </c>
      <c r="B78" s="5">
        <f>SUM(B77)</f>
        <v>-33874513.100000001</v>
      </c>
      <c r="C78" s="5">
        <f>SUM(C77)</f>
        <v>-31780850.050000001</v>
      </c>
      <c r="D78" s="5">
        <f>SUM(D77)</f>
        <v>-36507463.469999999</v>
      </c>
      <c r="E78" s="17"/>
    </row>
    <row r="79" spans="1:5" x14ac:dyDescent="0.3">
      <c r="A79" s="16"/>
      <c r="B79" s="8"/>
      <c r="C79" s="8"/>
      <c r="D79" s="8"/>
    </row>
    <row r="80" spans="1:5" x14ac:dyDescent="0.3">
      <c r="A80" s="16" t="s">
        <v>65</v>
      </c>
      <c r="B80" s="8"/>
      <c r="C80" s="8"/>
      <c r="D80" s="8"/>
    </row>
    <row r="81" spans="1:5" x14ac:dyDescent="0.3">
      <c r="A81" s="16" t="s">
        <v>66</v>
      </c>
      <c r="B81" s="5">
        <v>31764747.309999999</v>
      </c>
      <c r="C81" s="5">
        <v>34329572.130000003</v>
      </c>
      <c r="D81" s="5">
        <v>34788006.729999997</v>
      </c>
    </row>
    <row r="82" spans="1:5" x14ac:dyDescent="0.3">
      <c r="A82" s="16" t="s">
        <v>67</v>
      </c>
      <c r="B82" s="5">
        <v>144276508.22999999</v>
      </c>
      <c r="C82" s="5">
        <v>148376127.22</v>
      </c>
      <c r="D82" s="5">
        <v>151933156.75</v>
      </c>
    </row>
    <row r="83" spans="1:5" x14ac:dyDescent="0.3">
      <c r="A83" s="16" t="s">
        <v>68</v>
      </c>
      <c r="B83" s="5">
        <v>0</v>
      </c>
      <c r="C83" s="5">
        <v>0</v>
      </c>
      <c r="D83" s="5">
        <v>0</v>
      </c>
    </row>
    <row r="84" spans="1:5" x14ac:dyDescent="0.3">
      <c r="A84" s="16" t="s">
        <v>69</v>
      </c>
      <c r="B84" s="5">
        <v>-158740767.40000001</v>
      </c>
      <c r="C84" s="5">
        <v>-158740767.40000001</v>
      </c>
      <c r="D84" s="5">
        <v>-98695131.349999994</v>
      </c>
    </row>
    <row r="85" spans="1:5" x14ac:dyDescent="0.3">
      <c r="A85" s="16" t="s">
        <v>70</v>
      </c>
      <c r="B85" s="5">
        <v>229904.62</v>
      </c>
      <c r="C85" s="5">
        <v>268773.09999999998</v>
      </c>
      <c r="D85" s="5">
        <v>-273456.78999999998</v>
      </c>
    </row>
    <row r="86" spans="1:5" x14ac:dyDescent="0.3">
      <c r="A86" s="16" t="s">
        <v>71</v>
      </c>
      <c r="B86" s="5">
        <v>50306324.409999996</v>
      </c>
      <c r="C86" s="5">
        <v>54343136.850000001</v>
      </c>
      <c r="D86" s="5">
        <v>57584395.969999999</v>
      </c>
    </row>
    <row r="87" spans="1:5" x14ac:dyDescent="0.3">
      <c r="A87" s="16" t="s">
        <v>72</v>
      </c>
      <c r="B87" s="6">
        <v>1509314.89</v>
      </c>
      <c r="C87" s="6">
        <v>1461299.96</v>
      </c>
      <c r="D87" s="6">
        <v>1411121.92</v>
      </c>
    </row>
    <row r="88" spans="1:5" x14ac:dyDescent="0.3">
      <c r="A88" s="16" t="s">
        <v>73</v>
      </c>
      <c r="B88" s="5">
        <f>SUM(B81:B87)</f>
        <v>69346032.059999987</v>
      </c>
      <c r="C88" s="5">
        <f>SUM(C81:C87)</f>
        <v>80038141.859999985</v>
      </c>
      <c r="D88" s="5">
        <f>SUM(D81:D87)</f>
        <v>146748093.22999999</v>
      </c>
      <c r="E88" s="17"/>
    </row>
    <row r="89" spans="1:5" x14ac:dyDescent="0.3">
      <c r="A89" s="16"/>
      <c r="B89" s="8"/>
      <c r="C89" s="8"/>
      <c r="D89" s="8"/>
    </row>
    <row r="90" spans="1:5" x14ac:dyDescent="0.3">
      <c r="A90" s="16" t="s">
        <v>74</v>
      </c>
      <c r="B90" s="8"/>
      <c r="C90" s="8"/>
      <c r="D90" s="8"/>
    </row>
    <row r="91" spans="1:5" x14ac:dyDescent="0.3">
      <c r="A91" s="16" t="s">
        <v>75</v>
      </c>
      <c r="B91" s="5">
        <v>120926551.09999999</v>
      </c>
      <c r="C91" s="5">
        <v>134912740.28</v>
      </c>
      <c r="D91" s="5">
        <v>112100303.03999999</v>
      </c>
    </row>
    <row r="92" spans="1:5" x14ac:dyDescent="0.3">
      <c r="A92" s="16" t="s">
        <v>76</v>
      </c>
      <c r="B92" s="6">
        <v>0</v>
      </c>
      <c r="C92" s="6">
        <v>0</v>
      </c>
      <c r="D92" s="6">
        <v>0</v>
      </c>
    </row>
    <row r="93" spans="1:5" x14ac:dyDescent="0.3">
      <c r="A93" s="16" t="s">
        <v>77</v>
      </c>
      <c r="B93" s="5">
        <f>SUM(B91:B92)</f>
        <v>120926551.09999999</v>
      </c>
      <c r="C93" s="5">
        <f>SUM(C91:C92)</f>
        <v>134912740.28</v>
      </c>
      <c r="D93" s="5">
        <f>SUM(D91:D92)</f>
        <v>112100303.03999999</v>
      </c>
      <c r="E93" s="17"/>
    </row>
    <row r="94" spans="1:5" x14ac:dyDescent="0.3">
      <c r="A94" s="16"/>
      <c r="B94" s="8"/>
      <c r="C94" s="8"/>
      <c r="D94" s="8"/>
    </row>
    <row r="95" spans="1:5" x14ac:dyDescent="0.3">
      <c r="A95" s="16" t="s">
        <v>78</v>
      </c>
      <c r="B95" s="8"/>
      <c r="C95" s="8"/>
      <c r="D95" s="8"/>
    </row>
    <row r="96" spans="1:5" x14ac:dyDescent="0.3">
      <c r="A96" s="16" t="s">
        <v>79</v>
      </c>
      <c r="B96" s="5">
        <v>45045416.549999997</v>
      </c>
      <c r="C96" s="5">
        <v>53469555.699999996</v>
      </c>
      <c r="D96" s="5">
        <v>38457087.170000002</v>
      </c>
    </row>
    <row r="97" spans="1:5" x14ac:dyDescent="0.3">
      <c r="A97" s="16" t="s">
        <v>80</v>
      </c>
      <c r="B97" s="5">
        <v>3374202.25</v>
      </c>
      <c r="C97" s="5">
        <v>3095194.86</v>
      </c>
      <c r="D97" s="5">
        <v>19530164.120000001</v>
      </c>
    </row>
    <row r="98" spans="1:5" x14ac:dyDescent="0.3">
      <c r="A98" s="16" t="s">
        <v>81</v>
      </c>
      <c r="B98" s="6">
        <v>0</v>
      </c>
      <c r="C98" s="6">
        <v>0</v>
      </c>
      <c r="D98" s="6">
        <v>0</v>
      </c>
    </row>
    <row r="99" spans="1:5" x14ac:dyDescent="0.3">
      <c r="A99" s="16" t="s">
        <v>82</v>
      </c>
      <c r="B99" s="5">
        <f>SUM(B96:B98)</f>
        <v>48419618.799999997</v>
      </c>
      <c r="C99" s="5">
        <f>SUM(C96:C98)</f>
        <v>56564750.559999995</v>
      </c>
      <c r="D99" s="5">
        <f>SUM(D96:D98)</f>
        <v>57987251.290000007</v>
      </c>
      <c r="E99" s="17"/>
    </row>
    <row r="100" spans="1:5" x14ac:dyDescent="0.3">
      <c r="A100" s="16"/>
      <c r="B100" s="8"/>
      <c r="C100" s="8"/>
      <c r="D100" s="8"/>
    </row>
    <row r="101" spans="1:5" x14ac:dyDescent="0.3">
      <c r="A101" s="16" t="s">
        <v>83</v>
      </c>
      <c r="B101" s="6">
        <v>1019104390.59</v>
      </c>
      <c r="C101" s="6">
        <v>1019095801.7</v>
      </c>
      <c r="D101" s="6">
        <v>1009128870.95</v>
      </c>
      <c r="E101" s="17"/>
    </row>
    <row r="102" spans="1:5" x14ac:dyDescent="0.3">
      <c r="A102" s="16" t="s">
        <v>84</v>
      </c>
      <c r="B102" s="5">
        <f>SUM(B101)</f>
        <v>1019104390.59</v>
      </c>
      <c r="C102" s="5">
        <f>SUM(C101)</f>
        <v>1019095801.7</v>
      </c>
      <c r="D102" s="5">
        <f>SUM(D101)</f>
        <v>1009128870.95</v>
      </c>
      <c r="E102" s="17"/>
    </row>
    <row r="103" spans="1:5" x14ac:dyDescent="0.3">
      <c r="A103" s="16"/>
      <c r="B103" s="5"/>
      <c r="C103" s="5"/>
      <c r="D103" s="5"/>
    </row>
    <row r="104" spans="1:5" x14ac:dyDescent="0.3">
      <c r="A104" s="16" t="s">
        <v>85</v>
      </c>
      <c r="B104" s="5">
        <f>SUM(B102,B99,B93,B88,B78,B74,B63,B60)</f>
        <v>1963583424.45</v>
      </c>
      <c r="C104" s="5">
        <f>SUM(C102,C99,C93,C88,C78,C74,C63,C60)</f>
        <v>2084205363</v>
      </c>
      <c r="D104" s="5">
        <f>SUM(D102,D99,D93,D88,D78,D74,D63,D60)</f>
        <v>2082408397.28</v>
      </c>
      <c r="E104" s="17"/>
    </row>
    <row r="105" spans="1:5" x14ac:dyDescent="0.3">
      <c r="A105" s="16"/>
      <c r="B105" s="8"/>
      <c r="C105" s="8"/>
      <c r="D105" s="8"/>
    </row>
    <row r="106" spans="1:5" x14ac:dyDescent="0.3">
      <c r="A106" s="16" t="s">
        <v>86</v>
      </c>
      <c r="B106" s="8"/>
      <c r="C106" s="8"/>
      <c r="D106" s="8"/>
    </row>
    <row r="107" spans="1:5" x14ac:dyDescent="0.3">
      <c r="A107" s="16" t="s">
        <v>87</v>
      </c>
      <c r="B107" s="5">
        <v>20200925.030000001</v>
      </c>
      <c r="C107" s="5">
        <v>20202602.670000002</v>
      </c>
      <c r="D107" s="5">
        <v>20204337.829999998</v>
      </c>
    </row>
    <row r="108" spans="1:5" x14ac:dyDescent="0.3">
      <c r="A108" s="16" t="s">
        <v>88</v>
      </c>
      <c r="B108" s="5">
        <v>6643533.96</v>
      </c>
      <c r="C108" s="5">
        <v>6643533.96</v>
      </c>
      <c r="D108" s="5">
        <v>7537937.6600000001</v>
      </c>
    </row>
    <row r="109" spans="1:5" x14ac:dyDescent="0.3">
      <c r="A109" s="16" t="s">
        <v>89</v>
      </c>
      <c r="B109" s="5">
        <v>0</v>
      </c>
      <c r="C109" s="5">
        <v>0</v>
      </c>
      <c r="D109" s="5">
        <v>0</v>
      </c>
    </row>
    <row r="110" spans="1:5" x14ac:dyDescent="0.3">
      <c r="A110" s="16" t="s">
        <v>90</v>
      </c>
      <c r="B110" s="5">
        <v>0</v>
      </c>
      <c r="C110" s="5">
        <v>0</v>
      </c>
      <c r="D110" s="5">
        <v>0</v>
      </c>
    </row>
    <row r="111" spans="1:5" x14ac:dyDescent="0.3">
      <c r="A111" s="16" t="s">
        <v>91</v>
      </c>
      <c r="B111" s="5">
        <v>54018962.649999999</v>
      </c>
      <c r="C111" s="5">
        <v>50798483.579999998</v>
      </c>
      <c r="D111" s="5">
        <v>55770397.450000003</v>
      </c>
    </row>
    <row r="112" spans="1:5" x14ac:dyDescent="0.3">
      <c r="A112" s="16" t="s">
        <v>92</v>
      </c>
      <c r="B112" s="5">
        <v>0</v>
      </c>
      <c r="C112" s="5">
        <v>0</v>
      </c>
      <c r="D112" s="5">
        <v>0</v>
      </c>
    </row>
    <row r="113" spans="1:5" x14ac:dyDescent="0.3">
      <c r="A113" s="16" t="s">
        <v>93</v>
      </c>
      <c r="B113" s="5">
        <v>24232532.219999999</v>
      </c>
      <c r="C113" s="5">
        <v>24068674.010000002</v>
      </c>
      <c r="D113" s="5">
        <v>23902597.640000001</v>
      </c>
    </row>
    <row r="114" spans="1:5" x14ac:dyDescent="0.3">
      <c r="A114" s="16" t="s">
        <v>94</v>
      </c>
      <c r="B114" s="5">
        <v>110022599.86</v>
      </c>
      <c r="C114" s="5">
        <v>107168841.86</v>
      </c>
      <c r="D114" s="5">
        <v>104315083.86</v>
      </c>
    </row>
    <row r="115" spans="1:5" x14ac:dyDescent="0.3">
      <c r="A115" s="16" t="s">
        <v>95</v>
      </c>
      <c r="B115" s="5">
        <v>0</v>
      </c>
      <c r="C115" s="5">
        <v>0</v>
      </c>
      <c r="D115" s="5">
        <v>0</v>
      </c>
    </row>
    <row r="116" spans="1:5" x14ac:dyDescent="0.3">
      <c r="A116" s="16" t="s">
        <v>96</v>
      </c>
      <c r="B116" s="5">
        <v>59914182.909999996</v>
      </c>
      <c r="C116" s="5">
        <v>59629373.75</v>
      </c>
      <c r="D116" s="5">
        <v>59346971.600000001</v>
      </c>
    </row>
    <row r="117" spans="1:5" x14ac:dyDescent="0.3">
      <c r="A117" s="16" t="s">
        <v>97</v>
      </c>
      <c r="B117" s="5">
        <v>683611092.98000002</v>
      </c>
      <c r="C117" s="5">
        <v>673298479.46000004</v>
      </c>
      <c r="D117" s="5">
        <v>643689388.38999999</v>
      </c>
    </row>
    <row r="118" spans="1:5" x14ac:dyDescent="0.3">
      <c r="A118" s="16" t="s">
        <v>98</v>
      </c>
      <c r="B118" s="5">
        <v>471376.53</v>
      </c>
      <c r="C118" s="5">
        <v>475435.96</v>
      </c>
      <c r="D118" s="5">
        <v>490971.86</v>
      </c>
    </row>
    <row r="119" spans="1:5" x14ac:dyDescent="0.3">
      <c r="A119" s="16" t="s">
        <v>99</v>
      </c>
      <c r="B119" s="5">
        <v>1067153.72</v>
      </c>
      <c r="C119" s="5">
        <v>147540.81</v>
      </c>
      <c r="D119" s="5">
        <v>0</v>
      </c>
    </row>
    <row r="120" spans="1:5" x14ac:dyDescent="0.3">
      <c r="A120" s="16" t="s">
        <v>81</v>
      </c>
      <c r="B120" s="5">
        <v>247265912.23000002</v>
      </c>
      <c r="C120" s="5">
        <v>256773639.44</v>
      </c>
      <c r="D120" s="5">
        <v>300781171.36000001</v>
      </c>
    </row>
    <row r="121" spans="1:5" x14ac:dyDescent="0.3">
      <c r="A121" s="16" t="s">
        <v>100</v>
      </c>
      <c r="B121" s="5">
        <v>4656072.4400000004</v>
      </c>
      <c r="C121" s="5">
        <v>4496584.78</v>
      </c>
      <c r="D121" s="5">
        <v>4337097.12</v>
      </c>
    </row>
    <row r="122" spans="1:5" x14ac:dyDescent="0.3">
      <c r="A122" s="16" t="s">
        <v>101</v>
      </c>
      <c r="B122" s="6">
        <v>32500474.5</v>
      </c>
      <c r="C122" s="6">
        <v>32325478.469999999</v>
      </c>
      <c r="D122" s="6">
        <v>32150484.489999998</v>
      </c>
    </row>
    <row r="123" spans="1:5" x14ac:dyDescent="0.3">
      <c r="A123" s="16" t="s">
        <v>102</v>
      </c>
      <c r="B123" s="5">
        <f>SUM(B107:B122)</f>
        <v>1244604819.0300002</v>
      </c>
      <c r="C123" s="5">
        <f>SUM(C107:C122)</f>
        <v>1236028668.75</v>
      </c>
      <c r="D123" s="5">
        <f>SUM(D107:D122)</f>
        <v>1252526439.26</v>
      </c>
      <c r="E123" s="17"/>
    </row>
    <row r="124" spans="1:5" x14ac:dyDescent="0.3">
      <c r="A124" s="16"/>
      <c r="B124" s="8"/>
      <c r="C124" s="8"/>
      <c r="D124" s="8"/>
    </row>
    <row r="125" spans="1:5" ht="15" thickBot="1" x14ac:dyDescent="0.35">
      <c r="A125" s="16" t="s">
        <v>103</v>
      </c>
      <c r="B125" s="11">
        <f>SUM(B123,B104,B52,B42)</f>
        <v>14788106704.890003</v>
      </c>
      <c r="C125" s="11">
        <f>SUM(C123,C104,C52,C42)</f>
        <v>14960982279.080002</v>
      </c>
      <c r="D125" s="11">
        <f>SUM(D123,D104,D52,D42)</f>
        <v>15024202838.410002</v>
      </c>
      <c r="E125" s="17"/>
    </row>
    <row r="126" spans="1:5" ht="15" thickTop="1" x14ac:dyDescent="0.3">
      <c r="A126" s="16"/>
      <c r="B126" s="8"/>
      <c r="C126" s="8"/>
      <c r="D126" s="8"/>
    </row>
    <row r="127" spans="1:5" x14ac:dyDescent="0.3">
      <c r="A127" s="16" t="s">
        <v>104</v>
      </c>
      <c r="B127" s="8"/>
      <c r="C127" s="8"/>
      <c r="D127" s="8"/>
    </row>
    <row r="128" spans="1:5" x14ac:dyDescent="0.3">
      <c r="A128" s="16" t="s">
        <v>105</v>
      </c>
      <c r="B128" s="8"/>
      <c r="C128" s="8"/>
      <c r="D128" s="8"/>
    </row>
    <row r="129" spans="1:5" x14ac:dyDescent="0.3">
      <c r="A129" s="16" t="s">
        <v>106</v>
      </c>
      <c r="B129" s="4">
        <v>-7231125.169999999</v>
      </c>
      <c r="C129" s="4">
        <v>-7233621.2899999991</v>
      </c>
      <c r="D129" s="4">
        <v>-7236123.2899999991</v>
      </c>
    </row>
    <row r="130" spans="1:5" x14ac:dyDescent="0.3">
      <c r="A130" s="16" t="s">
        <v>107</v>
      </c>
      <c r="B130" s="5">
        <v>-80682395.319999993</v>
      </c>
      <c r="C130" s="5">
        <v>-89658730.49000001</v>
      </c>
      <c r="D130" s="5">
        <v>-84434570.629999995</v>
      </c>
    </row>
    <row r="131" spans="1:5" x14ac:dyDescent="0.3">
      <c r="A131" s="16" t="s">
        <v>108</v>
      </c>
      <c r="B131" s="5">
        <v>0</v>
      </c>
      <c r="C131" s="5">
        <v>0</v>
      </c>
      <c r="D131" s="5">
        <v>0</v>
      </c>
    </row>
    <row r="132" spans="1:5" x14ac:dyDescent="0.3">
      <c r="A132" s="16" t="s">
        <v>109</v>
      </c>
      <c r="B132" s="5">
        <v>0</v>
      </c>
      <c r="C132" s="5">
        <v>0</v>
      </c>
      <c r="D132" s="5">
        <v>0</v>
      </c>
    </row>
    <row r="133" spans="1:5" x14ac:dyDescent="0.3">
      <c r="A133" s="16" t="s">
        <v>110</v>
      </c>
      <c r="B133" s="5">
        <v>-385053246.31999999</v>
      </c>
      <c r="C133" s="5">
        <v>-427478805.02999997</v>
      </c>
      <c r="D133" s="5">
        <v>-430072857.42000002</v>
      </c>
    </row>
    <row r="134" spans="1:5" x14ac:dyDescent="0.3">
      <c r="A134" s="16" t="s">
        <v>111</v>
      </c>
      <c r="B134" s="5">
        <v>0</v>
      </c>
      <c r="C134" s="5">
        <v>0</v>
      </c>
      <c r="D134" s="5">
        <v>0</v>
      </c>
    </row>
    <row r="135" spans="1:5" x14ac:dyDescent="0.3">
      <c r="A135" s="16" t="s">
        <v>112</v>
      </c>
      <c r="B135" s="5">
        <v>-174705.48</v>
      </c>
      <c r="C135" s="5">
        <v>-169324.68</v>
      </c>
      <c r="D135" s="5">
        <v>-173703.59</v>
      </c>
    </row>
    <row r="136" spans="1:5" x14ac:dyDescent="0.3">
      <c r="A136" s="16" t="s">
        <v>113</v>
      </c>
      <c r="B136" s="5">
        <v>-11141368.119999999</v>
      </c>
      <c r="C136" s="5">
        <v>-10470480.699999999</v>
      </c>
      <c r="D136" s="5">
        <v>-10389467.439999999</v>
      </c>
    </row>
    <row r="137" spans="1:5" x14ac:dyDescent="0.3">
      <c r="A137" s="16" t="s">
        <v>114</v>
      </c>
      <c r="B137" s="5">
        <v>-127873472.23</v>
      </c>
      <c r="C137" s="5">
        <v>-142293371.97</v>
      </c>
      <c r="D137" s="5">
        <v>-143571023.68000001</v>
      </c>
    </row>
    <row r="138" spans="1:5" x14ac:dyDescent="0.3">
      <c r="A138" s="16" t="s">
        <v>115</v>
      </c>
      <c r="B138" s="5">
        <v>-69563802.430000007</v>
      </c>
      <c r="C138" s="5">
        <v>-91418998.799999997</v>
      </c>
      <c r="D138" s="5">
        <v>-66802366.390000001</v>
      </c>
    </row>
    <row r="139" spans="1:5" x14ac:dyDescent="0.3">
      <c r="A139" s="16" t="s">
        <v>116</v>
      </c>
      <c r="B139" s="5">
        <v>0</v>
      </c>
      <c r="C139" s="5">
        <v>0</v>
      </c>
      <c r="D139" s="5">
        <v>0</v>
      </c>
    </row>
    <row r="140" spans="1:5" x14ac:dyDescent="0.3">
      <c r="A140" s="16" t="s">
        <v>117</v>
      </c>
      <c r="B140" s="5">
        <v>-852574.88</v>
      </c>
      <c r="C140" s="5">
        <v>-1155704.8999999999</v>
      </c>
      <c r="D140" s="5">
        <v>-1111592.0900000001</v>
      </c>
    </row>
    <row r="141" spans="1:5" x14ac:dyDescent="0.3">
      <c r="A141" s="16" t="s">
        <v>118</v>
      </c>
      <c r="B141" s="5">
        <v>-33415028.530000001</v>
      </c>
      <c r="C141" s="5">
        <v>-33699997.670000002</v>
      </c>
      <c r="D141" s="5">
        <v>-39134250.119999997</v>
      </c>
    </row>
    <row r="142" spans="1:5" x14ac:dyDescent="0.3">
      <c r="A142" s="16" t="s">
        <v>119</v>
      </c>
      <c r="B142" s="6">
        <v>-24415263.98</v>
      </c>
      <c r="C142" s="6">
        <v>-24518232.329999998</v>
      </c>
      <c r="D142" s="6">
        <v>-24791814.050000001</v>
      </c>
    </row>
    <row r="143" spans="1:5" x14ac:dyDescent="0.3">
      <c r="A143" s="16" t="s">
        <v>120</v>
      </c>
      <c r="B143" s="5">
        <f>SUM(B129:B142)</f>
        <v>-740402982.45999992</v>
      </c>
      <c r="C143" s="5">
        <f>SUM(C129:C142)</f>
        <v>-828097267.8599999</v>
      </c>
      <c r="D143" s="5">
        <f>SUM(D129:D142)</f>
        <v>-807717768.69999993</v>
      </c>
      <c r="E143" s="17"/>
    </row>
    <row r="144" spans="1:5" x14ac:dyDescent="0.3">
      <c r="A144" s="16"/>
      <c r="B144" s="8"/>
      <c r="C144" s="8"/>
      <c r="D144" s="8"/>
    </row>
    <row r="145" spans="1:5" x14ac:dyDescent="0.3">
      <c r="A145" s="16" t="s">
        <v>121</v>
      </c>
      <c r="B145" s="8"/>
      <c r="C145" s="8"/>
      <c r="D145" s="8"/>
    </row>
    <row r="146" spans="1:5" x14ac:dyDescent="0.3">
      <c r="A146" s="16" t="s">
        <v>122</v>
      </c>
      <c r="B146" s="8"/>
      <c r="C146" s="8"/>
      <c r="D146" s="8"/>
    </row>
    <row r="147" spans="1:5" x14ac:dyDescent="0.3">
      <c r="A147" s="16" t="s">
        <v>123</v>
      </c>
      <c r="B147" s="6">
        <v>0</v>
      </c>
      <c r="C147" s="6">
        <v>0</v>
      </c>
      <c r="D147" s="6">
        <v>0</v>
      </c>
    </row>
    <row r="148" spans="1:5" x14ac:dyDescent="0.3">
      <c r="A148" s="16" t="s">
        <v>124</v>
      </c>
      <c r="B148" s="5">
        <f>SUM(B147)</f>
        <v>0</v>
      </c>
      <c r="C148" s="5">
        <f>SUM(C147)</f>
        <v>0</v>
      </c>
      <c r="D148" s="5">
        <f>SUM(D147)</f>
        <v>0</v>
      </c>
      <c r="E148" s="17"/>
    </row>
    <row r="149" spans="1:5" x14ac:dyDescent="0.3">
      <c r="A149" s="16"/>
      <c r="B149" s="8"/>
      <c r="C149" s="8"/>
      <c r="D149" s="8"/>
    </row>
    <row r="150" spans="1:5" x14ac:dyDescent="0.3">
      <c r="A150" s="16" t="s">
        <v>125</v>
      </c>
      <c r="B150" s="8"/>
      <c r="C150" s="8"/>
      <c r="D150" s="8"/>
    </row>
    <row r="151" spans="1:5" x14ac:dyDescent="0.3">
      <c r="A151" s="16" t="s">
        <v>126</v>
      </c>
      <c r="B151" s="5">
        <v>0</v>
      </c>
      <c r="C151" s="5">
        <v>0</v>
      </c>
      <c r="D151" s="5">
        <v>0</v>
      </c>
    </row>
    <row r="152" spans="1:5" x14ac:dyDescent="0.3">
      <c r="A152" s="16" t="s">
        <v>127</v>
      </c>
      <c r="B152" s="5">
        <v>-1819892537.3800001</v>
      </c>
      <c r="C152" s="5">
        <v>-1814967167.95</v>
      </c>
      <c r="D152" s="5">
        <v>-1799935354.2</v>
      </c>
    </row>
    <row r="153" spans="1:5" x14ac:dyDescent="0.3">
      <c r="A153" s="16" t="s">
        <v>123</v>
      </c>
      <c r="B153" s="6">
        <v>-269013749.77999997</v>
      </c>
      <c r="C153" s="6">
        <v>-268191332.00999999</v>
      </c>
      <c r="D153" s="6">
        <v>-264298396.49000001</v>
      </c>
    </row>
    <row r="154" spans="1:5" x14ac:dyDescent="0.3">
      <c r="A154" s="16" t="s">
        <v>128</v>
      </c>
      <c r="B154" s="5">
        <f>SUM(B151:B153)</f>
        <v>-2088906287.1600001</v>
      </c>
      <c r="C154" s="5">
        <f>SUM(C151:C153)</f>
        <v>-2083158499.96</v>
      </c>
      <c r="D154" s="5">
        <f>SUM(D151:D153)</f>
        <v>-2064233750.6900001</v>
      </c>
      <c r="E154" s="17"/>
    </row>
    <row r="155" spans="1:5" x14ac:dyDescent="0.3">
      <c r="A155" s="16"/>
      <c r="B155" s="8"/>
      <c r="C155" s="8"/>
      <c r="D155" s="8"/>
    </row>
    <row r="156" spans="1:5" x14ac:dyDescent="0.3">
      <c r="A156" s="16" t="s">
        <v>129</v>
      </c>
      <c r="B156" s="5">
        <f>SUM(B154,B148)</f>
        <v>-2088906287.1600001</v>
      </c>
      <c r="C156" s="5">
        <f>SUM(C154,C148)</f>
        <v>-2083158499.96</v>
      </c>
      <c r="D156" s="5">
        <f>SUM(D154,D148)</f>
        <v>-2064233750.6900001</v>
      </c>
      <c r="E156" s="17"/>
    </row>
    <row r="157" spans="1:5" x14ac:dyDescent="0.3">
      <c r="A157" s="16"/>
      <c r="B157" s="8"/>
      <c r="C157" s="8"/>
      <c r="D157" s="8"/>
    </row>
    <row r="158" spans="1:5" x14ac:dyDescent="0.3">
      <c r="A158" s="16" t="s">
        <v>130</v>
      </c>
      <c r="B158" s="8"/>
      <c r="C158" s="8"/>
      <c r="D158" s="8"/>
    </row>
    <row r="159" spans="1:5" x14ac:dyDescent="0.3">
      <c r="A159" s="16" t="s">
        <v>131</v>
      </c>
      <c r="B159" s="5">
        <v>-276660826.16000003</v>
      </c>
      <c r="C159" s="5">
        <v>-274983204.48000002</v>
      </c>
      <c r="D159" s="5">
        <v>-273939785.68000001</v>
      </c>
    </row>
    <row r="160" spans="1:5" x14ac:dyDescent="0.3">
      <c r="A160" s="16" t="s">
        <v>132</v>
      </c>
      <c r="B160" s="5">
        <v>-16992850.859999999</v>
      </c>
      <c r="C160" s="5">
        <v>-20235941.210000001</v>
      </c>
      <c r="D160" s="5">
        <v>-23330117.43</v>
      </c>
    </row>
    <row r="161" spans="1:5" x14ac:dyDescent="0.3">
      <c r="A161" s="16" t="s">
        <v>133</v>
      </c>
      <c r="B161" s="5">
        <v>-193000</v>
      </c>
      <c r="C161" s="5">
        <v>-193000</v>
      </c>
      <c r="D161" s="5">
        <v>-2200000</v>
      </c>
    </row>
    <row r="162" spans="1:5" x14ac:dyDescent="0.3">
      <c r="A162" s="16" t="s">
        <v>134</v>
      </c>
      <c r="B162" s="5">
        <v>21389015.16</v>
      </c>
      <c r="C162" s="5">
        <v>21221856.66</v>
      </c>
      <c r="D162" s="5">
        <v>38345148.369999997</v>
      </c>
    </row>
    <row r="163" spans="1:5" x14ac:dyDescent="0.3">
      <c r="A163" s="16" t="s">
        <v>135</v>
      </c>
      <c r="B163" s="5">
        <v>-134412159.91</v>
      </c>
      <c r="C163" s="5">
        <v>-134407198.68000001</v>
      </c>
      <c r="D163" s="5">
        <v>-167660708.03999999</v>
      </c>
    </row>
    <row r="164" spans="1:5" x14ac:dyDescent="0.3">
      <c r="A164" s="16" t="s">
        <v>136</v>
      </c>
      <c r="B164" s="5">
        <v>0</v>
      </c>
      <c r="C164" s="5">
        <v>0</v>
      </c>
      <c r="D164" s="5">
        <v>-1400000</v>
      </c>
    </row>
    <row r="165" spans="1:5" x14ac:dyDescent="0.3">
      <c r="A165" s="16" t="s">
        <v>137</v>
      </c>
      <c r="B165" s="5">
        <v>-199171486.30000001</v>
      </c>
      <c r="C165" s="5">
        <v>-199277392.02000001</v>
      </c>
      <c r="D165" s="5">
        <v>-198714724.41</v>
      </c>
    </row>
    <row r="166" spans="1:5" x14ac:dyDescent="0.3">
      <c r="A166" s="16" t="s">
        <v>138</v>
      </c>
      <c r="B166" s="5">
        <v>-134275625.44999999</v>
      </c>
      <c r="C166" s="5">
        <v>-132917385.04000001</v>
      </c>
      <c r="D166" s="5">
        <v>-135279201.16999999</v>
      </c>
    </row>
    <row r="167" spans="1:5" x14ac:dyDescent="0.3">
      <c r="A167" s="16" t="s">
        <v>139</v>
      </c>
      <c r="B167" s="5">
        <v>-266198155.49000001</v>
      </c>
      <c r="C167" s="5">
        <v>-268419085.93000001</v>
      </c>
      <c r="D167" s="5">
        <v>-263297864.46000001</v>
      </c>
    </row>
    <row r="168" spans="1:5" x14ac:dyDescent="0.3">
      <c r="A168" s="16" t="s">
        <v>140</v>
      </c>
      <c r="B168" s="5">
        <v>-869331947.13999999</v>
      </c>
      <c r="C168" s="5">
        <v>-867524893.69000006</v>
      </c>
      <c r="D168" s="5">
        <v>-961825832.86000001</v>
      </c>
    </row>
    <row r="169" spans="1:5" x14ac:dyDescent="0.3">
      <c r="A169" s="16" t="s">
        <v>141</v>
      </c>
      <c r="B169" s="5">
        <v>-1593546.94</v>
      </c>
      <c r="C169" s="5">
        <v>-1540420.94</v>
      </c>
      <c r="D169" s="5">
        <v>-1487294.94</v>
      </c>
    </row>
    <row r="170" spans="1:5" x14ac:dyDescent="0.3">
      <c r="A170" s="16" t="s">
        <v>142</v>
      </c>
      <c r="B170" s="6">
        <v>0</v>
      </c>
      <c r="C170" s="6">
        <v>0</v>
      </c>
      <c r="D170" s="6">
        <v>0</v>
      </c>
    </row>
    <row r="171" spans="1:5" x14ac:dyDescent="0.3">
      <c r="A171" s="16" t="s">
        <v>143</v>
      </c>
      <c r="B171" s="5">
        <f>SUM(B159:B170)</f>
        <v>-1877440583.0900002</v>
      </c>
      <c r="C171" s="5">
        <f>SUM(C159:C170)</f>
        <v>-1878276665.3300002</v>
      </c>
      <c r="D171" s="5">
        <f>SUM(D159:D170)</f>
        <v>-1990790380.6199999</v>
      </c>
      <c r="E171" s="17"/>
    </row>
    <row r="172" spans="1:5" x14ac:dyDescent="0.3">
      <c r="A172" s="16"/>
      <c r="B172" s="8"/>
      <c r="C172" s="8"/>
      <c r="D172" s="8"/>
    </row>
    <row r="173" spans="1:5" x14ac:dyDescent="0.3">
      <c r="A173" s="16" t="s">
        <v>144</v>
      </c>
      <c r="B173" s="8"/>
      <c r="C173" s="8"/>
      <c r="D173" s="8"/>
    </row>
    <row r="174" spans="1:5" x14ac:dyDescent="0.3">
      <c r="A174" s="16" t="s">
        <v>145</v>
      </c>
      <c r="B174" s="8"/>
      <c r="C174" s="8"/>
      <c r="D174" s="8"/>
    </row>
    <row r="175" spans="1:5" x14ac:dyDescent="0.3">
      <c r="A175" s="16" t="s">
        <v>146</v>
      </c>
      <c r="B175" s="8"/>
      <c r="C175" s="8"/>
      <c r="D175" s="8"/>
    </row>
    <row r="176" spans="1:5" x14ac:dyDescent="0.3">
      <c r="A176" s="16" t="s">
        <v>147</v>
      </c>
      <c r="B176" s="5">
        <v>-859037.91</v>
      </c>
      <c r="C176" s="5">
        <v>-859037.91</v>
      </c>
      <c r="D176" s="5">
        <v>-859037.91</v>
      </c>
    </row>
    <row r="177" spans="1:5" x14ac:dyDescent="0.3">
      <c r="A177" s="16" t="s">
        <v>148</v>
      </c>
      <c r="B177" s="5">
        <v>-478145249.87</v>
      </c>
      <c r="C177" s="5">
        <v>-478145249.87</v>
      </c>
      <c r="D177" s="5">
        <v>-478145249.87</v>
      </c>
    </row>
    <row r="178" spans="1:5" x14ac:dyDescent="0.3">
      <c r="A178" s="16" t="s">
        <v>149</v>
      </c>
      <c r="B178" s="5">
        <v>-3064096691.4699998</v>
      </c>
      <c r="C178" s="5">
        <v>-3164096691.4699998</v>
      </c>
      <c r="D178" s="5">
        <v>-3164096691.4699998</v>
      </c>
    </row>
    <row r="179" spans="1:5" x14ac:dyDescent="0.3">
      <c r="A179" s="16" t="s">
        <v>150</v>
      </c>
      <c r="B179" s="5">
        <v>7133879.4000000004</v>
      </c>
      <c r="C179" s="5">
        <v>7133879.4000000004</v>
      </c>
      <c r="D179" s="5">
        <v>7133879.4000000004</v>
      </c>
    </row>
    <row r="180" spans="1:5" x14ac:dyDescent="0.3">
      <c r="A180" s="16" t="s">
        <v>151</v>
      </c>
      <c r="B180" s="5">
        <v>0</v>
      </c>
      <c r="C180" s="5">
        <v>0</v>
      </c>
      <c r="D180" s="5">
        <v>0</v>
      </c>
    </row>
    <row r="181" spans="1:5" x14ac:dyDescent="0.3">
      <c r="A181" s="16" t="s">
        <v>152</v>
      </c>
      <c r="B181" s="5">
        <v>-36032661.640000001</v>
      </c>
      <c r="C181" s="5">
        <v>-36032661.640000001</v>
      </c>
      <c r="D181" s="5">
        <v>-36032661.640000001</v>
      </c>
    </row>
    <row r="182" spans="1:5" x14ac:dyDescent="0.3">
      <c r="A182" s="16" t="s">
        <v>153</v>
      </c>
      <c r="B182" s="5">
        <v>-1393435819.51</v>
      </c>
      <c r="C182" s="5">
        <v>-1393435819.51</v>
      </c>
      <c r="D182" s="5">
        <v>-1393554779.1300001</v>
      </c>
    </row>
    <row r="183" spans="1:5" x14ac:dyDescent="0.3">
      <c r="A183" s="16" t="s">
        <v>154</v>
      </c>
      <c r="B183" s="5">
        <v>12793670.1</v>
      </c>
      <c r="C183" s="5">
        <v>12793670.1</v>
      </c>
      <c r="D183" s="5">
        <v>12912629.720000001</v>
      </c>
    </row>
    <row r="184" spans="1:5" x14ac:dyDescent="0.3">
      <c r="A184" s="16" t="s">
        <v>155</v>
      </c>
      <c r="B184" s="5">
        <v>109580850.86</v>
      </c>
      <c r="C184" s="5">
        <v>109561229.23</v>
      </c>
      <c r="D184" s="5">
        <v>109541607.59999999</v>
      </c>
    </row>
    <row r="185" spans="1:5" x14ac:dyDescent="0.3">
      <c r="A185" s="16" t="s">
        <v>156</v>
      </c>
      <c r="B185" s="5">
        <v>-62455769.43</v>
      </c>
      <c r="C185" s="5">
        <v>-52469485.810000002</v>
      </c>
      <c r="D185" s="5">
        <v>-42401300.910000004</v>
      </c>
    </row>
    <row r="186" spans="1:5" x14ac:dyDescent="0.3">
      <c r="A186" s="16" t="s">
        <v>157</v>
      </c>
      <c r="B186" s="5">
        <v>50636000</v>
      </c>
      <c r="C186" s="5">
        <v>50636000</v>
      </c>
      <c r="D186" s="5">
        <v>50636000</v>
      </c>
    </row>
    <row r="187" spans="1:5" x14ac:dyDescent="0.3">
      <c r="A187" s="16" t="s">
        <v>158</v>
      </c>
      <c r="B187" s="6">
        <v>-21484570.550000001</v>
      </c>
      <c r="C187" s="6">
        <v>-21484570.550000001</v>
      </c>
      <c r="D187" s="6">
        <v>-21484570.550000001</v>
      </c>
    </row>
    <row r="188" spans="1:5" x14ac:dyDescent="0.3">
      <c r="A188" s="16" t="s">
        <v>159</v>
      </c>
      <c r="B188" s="5">
        <f>SUM(B176:B187)</f>
        <v>-4876365400.0200005</v>
      </c>
      <c r="C188" s="5">
        <f>SUM(C176:C187)</f>
        <v>-4966398738.0300007</v>
      </c>
      <c r="D188" s="5">
        <f>SUM(D176:D187)</f>
        <v>-4956350174.7599993</v>
      </c>
      <c r="E188" s="17"/>
    </row>
    <row r="189" spans="1:5" x14ac:dyDescent="0.3">
      <c r="A189" s="16"/>
      <c r="B189" s="5"/>
      <c r="C189" s="5"/>
      <c r="D189" s="5"/>
    </row>
    <row r="190" spans="1:5" x14ac:dyDescent="0.3">
      <c r="A190" s="16" t="s">
        <v>160</v>
      </c>
      <c r="B190" s="5">
        <f>SUM(B188)</f>
        <v>-4876365400.0200005</v>
      </c>
      <c r="C190" s="5">
        <f>SUM(C188)</f>
        <v>-4966398738.0300007</v>
      </c>
      <c r="D190" s="5">
        <f>SUM(D188)</f>
        <v>-4956350174.7599993</v>
      </c>
      <c r="E190" s="17"/>
    </row>
    <row r="191" spans="1:5" x14ac:dyDescent="0.3">
      <c r="A191" s="16"/>
      <c r="B191" s="8"/>
      <c r="C191" s="8"/>
      <c r="D191" s="8"/>
    </row>
    <row r="192" spans="1:5" x14ac:dyDescent="0.3">
      <c r="A192" s="16" t="s">
        <v>161</v>
      </c>
      <c r="B192" s="8"/>
      <c r="C192" s="8"/>
      <c r="D192" s="8"/>
    </row>
    <row r="193" spans="1:5" x14ac:dyDescent="0.3">
      <c r="A193" s="16" t="s">
        <v>162</v>
      </c>
      <c r="B193" s="10">
        <v>0</v>
      </c>
      <c r="C193" s="10">
        <v>0</v>
      </c>
      <c r="D193" s="10">
        <v>0</v>
      </c>
    </row>
    <row r="194" spans="1:5" x14ac:dyDescent="0.3">
      <c r="A194" s="16" t="s">
        <v>163</v>
      </c>
      <c r="B194" s="8">
        <f>SUM(B193)</f>
        <v>0</v>
      </c>
      <c r="C194" s="8">
        <f>SUM(C193)</f>
        <v>0</v>
      </c>
      <c r="D194" s="8">
        <f>SUM(D193)</f>
        <v>0</v>
      </c>
      <c r="E194" s="17"/>
    </row>
    <row r="195" spans="1:5" x14ac:dyDescent="0.3">
      <c r="A195" s="16"/>
      <c r="B195" s="8"/>
      <c r="C195" s="8"/>
      <c r="D195" s="8"/>
    </row>
    <row r="196" spans="1:5" x14ac:dyDescent="0.3">
      <c r="A196" s="16" t="s">
        <v>164</v>
      </c>
      <c r="B196" s="8"/>
      <c r="C196" s="8"/>
      <c r="D196" s="8"/>
    </row>
    <row r="197" spans="1:5" x14ac:dyDescent="0.3">
      <c r="A197" s="16" t="s">
        <v>165</v>
      </c>
      <c r="B197" s="10">
        <v>0</v>
      </c>
      <c r="C197" s="10">
        <v>0</v>
      </c>
      <c r="D197" s="10">
        <v>0</v>
      </c>
    </row>
    <row r="198" spans="1:5" x14ac:dyDescent="0.3">
      <c r="A198" s="16" t="s">
        <v>166</v>
      </c>
      <c r="B198" s="8">
        <f>SUM(B197)</f>
        <v>0</v>
      </c>
      <c r="C198" s="8">
        <f>SUM(C197)</f>
        <v>0</v>
      </c>
      <c r="D198" s="8">
        <f>SUM(D197)</f>
        <v>0</v>
      </c>
      <c r="E198" s="17"/>
    </row>
    <row r="199" spans="1:5" x14ac:dyDescent="0.3">
      <c r="A199" s="16"/>
      <c r="B199" s="8"/>
      <c r="C199" s="8"/>
      <c r="D199" s="8"/>
    </row>
    <row r="200" spans="1:5" x14ac:dyDescent="0.3">
      <c r="A200" s="16" t="s">
        <v>167</v>
      </c>
      <c r="B200" s="8"/>
      <c r="C200" s="8"/>
      <c r="D200" s="8"/>
    </row>
    <row r="201" spans="1:5" x14ac:dyDescent="0.3">
      <c r="A201" s="16" t="s">
        <v>168</v>
      </c>
      <c r="B201" s="5">
        <v>0</v>
      </c>
      <c r="C201" s="5">
        <v>0</v>
      </c>
      <c r="D201" s="5">
        <v>0</v>
      </c>
    </row>
    <row r="202" spans="1:5" x14ac:dyDescent="0.3">
      <c r="A202" s="16" t="s">
        <v>169</v>
      </c>
      <c r="B202" s="5">
        <v>-5223860000</v>
      </c>
      <c r="C202" s="5">
        <v>-5223860000</v>
      </c>
      <c r="D202" s="5">
        <v>-5223860000</v>
      </c>
    </row>
    <row r="203" spans="1:5" x14ac:dyDescent="0.3">
      <c r="A203" s="16" t="s">
        <v>170</v>
      </c>
      <c r="B203" s="6">
        <v>18868547.84</v>
      </c>
      <c r="C203" s="6">
        <v>18808892.100000001</v>
      </c>
      <c r="D203" s="6">
        <v>18749236.359999999</v>
      </c>
    </row>
    <row r="204" spans="1:5" x14ac:dyDescent="0.3">
      <c r="A204" s="16" t="s">
        <v>171</v>
      </c>
      <c r="B204" s="5">
        <f>SUM(B201:B203)</f>
        <v>-5204991452.1599998</v>
      </c>
      <c r="C204" s="5">
        <f>SUM(C201:C203)</f>
        <v>-5205051107.8999996</v>
      </c>
      <c r="D204" s="5">
        <f>SUM(D201:D203)</f>
        <v>-5205110763.6400003</v>
      </c>
      <c r="E204" s="17"/>
    </row>
    <row r="205" spans="1:5" x14ac:dyDescent="0.3">
      <c r="A205" s="16"/>
      <c r="B205" s="5"/>
      <c r="C205" s="5"/>
      <c r="D205" s="5"/>
    </row>
    <row r="206" spans="1:5" x14ac:dyDescent="0.3">
      <c r="A206" s="16" t="s">
        <v>172</v>
      </c>
      <c r="B206" s="5">
        <f>SUM(B204)</f>
        <v>-5204991452.1599998</v>
      </c>
      <c r="C206" s="5">
        <f>SUM(C204)</f>
        <v>-5205051107.8999996</v>
      </c>
      <c r="D206" s="5">
        <f>SUM(D204)</f>
        <v>-5205110763.6400003</v>
      </c>
      <c r="E206" s="17"/>
    </row>
    <row r="207" spans="1:5" x14ac:dyDescent="0.3">
      <c r="A207" s="16"/>
      <c r="B207" s="5"/>
      <c r="C207" s="5"/>
      <c r="D207" s="5"/>
    </row>
    <row r="208" spans="1:5" x14ac:dyDescent="0.3">
      <c r="A208" s="16" t="s">
        <v>173</v>
      </c>
      <c r="B208" s="5">
        <f>SUM(B206)</f>
        <v>-5204991452.1599998</v>
      </c>
      <c r="C208" s="5">
        <f>SUM(C206)</f>
        <v>-5205051107.8999996</v>
      </c>
      <c r="D208" s="5">
        <f>SUM(D206)</f>
        <v>-5205110763.6400003</v>
      </c>
      <c r="E208" s="17"/>
    </row>
    <row r="209" spans="1:5" x14ac:dyDescent="0.3">
      <c r="A209" s="16"/>
      <c r="B209" s="5"/>
      <c r="C209" s="5"/>
      <c r="D209" s="5"/>
    </row>
    <row r="210" spans="1:5" x14ac:dyDescent="0.3">
      <c r="A210" s="16" t="s">
        <v>174</v>
      </c>
      <c r="B210" s="6">
        <f>SUM(B208,B190)</f>
        <v>-10081356852.18</v>
      </c>
      <c r="C210" s="6">
        <f>SUM(C208,C190)</f>
        <v>-10171449845.93</v>
      </c>
      <c r="D210" s="6">
        <f>SUM(D208,D190)</f>
        <v>-10161460938.4</v>
      </c>
      <c r="E210" s="17"/>
    </row>
    <row r="211" spans="1:5" x14ac:dyDescent="0.3">
      <c r="A211" s="16"/>
      <c r="B211" s="5"/>
      <c r="C211" s="5"/>
      <c r="D211" s="5"/>
    </row>
    <row r="212" spans="1:5" ht="15" thickBot="1" x14ac:dyDescent="0.35">
      <c r="A212" s="16" t="s">
        <v>175</v>
      </c>
      <c r="B212" s="11">
        <f>SUM(B210,B171,B156,B143)</f>
        <v>-14788106704.889999</v>
      </c>
      <c r="C212" s="11">
        <f>SUM(C210,C171,C156,C143)</f>
        <v>-14960982279.080002</v>
      </c>
      <c r="D212" s="11">
        <f>SUM(D210,D171,D156,D143)</f>
        <v>-15024202838.410002</v>
      </c>
      <c r="E212" s="17"/>
    </row>
    <row r="213" spans="1:5" ht="15" thickTop="1" x14ac:dyDescent="0.3">
      <c r="B213" s="5">
        <f>+B212+B125</f>
        <v>0</v>
      </c>
      <c r="C213" s="5">
        <f>+C212+C125</f>
        <v>0</v>
      </c>
      <c r="D213" s="5">
        <f>+D212+D125</f>
        <v>0</v>
      </c>
    </row>
  </sheetData>
  <pageMargins left="0.7" right="0.7" top="0.5" bottom="0.75" header="0.3" footer="0.3"/>
  <pageSetup scale="94" fitToHeight="0" orientation="portrait" r:id="rId1"/>
  <headerFooter>
    <oddFooter>&amp;RRef 5.04/6.04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D33AAAF88883644883E01F58A113111" ma:contentTypeVersion="16" ma:contentTypeDescription="" ma:contentTypeScope="" ma:versionID="52bc13c66c1668ebec5c1693c1883dc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2023-11-14T08:00:00+00:00</OpenedDate>
    <SignificantOrder xmlns="dc463f71-b30c-4ab2-9473-d307f9d35888">false</SignificantOrder>
    <Date1 xmlns="dc463f71-b30c-4ab2-9473-d307f9d35888">2023-11-14T08:00:00+00:00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230932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501738C-BBA8-4494-A784-E7AC45DE0E5F}"/>
</file>

<file path=customXml/itemProps2.xml><?xml version="1.0" encoding="utf-8"?>
<ds:datastoreItem xmlns:ds="http://schemas.openxmlformats.org/officeDocument/2006/customXml" ds:itemID="{B469EEFF-803D-474F-84D0-B3536D8B7742}"/>
</file>

<file path=customXml/itemProps3.xml><?xml version="1.0" encoding="utf-8"?>
<ds:datastoreItem xmlns:ds="http://schemas.openxmlformats.org/officeDocument/2006/customXml" ds:itemID="{FB08D07F-B088-4776-ACAB-EA747A4B6CBC}"/>
</file>

<file path=customXml/itemProps4.xml><?xml version="1.0" encoding="utf-8"?>
<ds:datastoreItem xmlns:ds="http://schemas.openxmlformats.org/officeDocument/2006/customXml" ds:itemID="{98E9CC47-C31E-4317-9236-CFCE71A3F7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Pham, Linh</cp:lastModifiedBy>
  <dcterms:created xsi:type="dcterms:W3CDTF">2023-11-10T21:37:24Z</dcterms:created>
  <dcterms:modified xsi:type="dcterms:W3CDTF">2023-11-10T21:38:20Z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0x0101006E56B4D1795A2E4DB2F0B01679ED314A00FD33AAAF88883644883E01F58A113111</vt:lpwstr>
  </property>
  <property fmtid="{D5CDD505-2E9C-101B-9397-08002B2CF9AE}" pid="3" name="_docset_NoMedatataSyncRequired">
    <vt:lpwstr>False</vt:lpwstr>
  </property>
</Properties>
</file>