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counting\CIAC UTC Filing\2020\Pending\Project #00125112 ART.20 MainExt.Offsite Loop Constrat (ArtondaleElem)_PENDING\"/>
    </mc:Choice>
  </mc:AlternateContent>
  <bookViews>
    <workbookView xWindow="0" yWindow="0" windowWidth="28800" windowHeight="12300" tabRatio="794"/>
  </bookViews>
  <sheets>
    <sheet name="Estimate Form - WWS to Manage" sheetId="3" r:id="rId1"/>
    <sheet name="Materials Worksheet" sheetId="4" r:id="rId2"/>
    <sheet name="Construction Labor" sheetId="8" r:id="rId3"/>
    <sheet name="Eng Labor" sheetId="5" r:id="rId4"/>
    <sheet name="Miles Construction Est" sheetId="11" r:id="rId5"/>
  </sheets>
  <externalReferences>
    <externalReference r:id="rId6"/>
  </externalReferences>
  <definedNames>
    <definedName name="_xlnm.Print_Area" localSheetId="2">'Construction Labor'!$A$1:$J$50</definedName>
    <definedName name="_xlnm.Print_Area" localSheetId="3">'Eng Labor'!$B$1:$I$43</definedName>
    <definedName name="_xlnm.Print_Area" localSheetId="0">'Estimate Form - WWS to Manage'!$A$1:$H$72</definedName>
    <definedName name="_xlnm.Print_Area" localSheetId="1">'Materials Worksheet'!$A$1:$G$49</definedName>
  </definedNames>
  <calcPr calcId="162913" iterate="1"/>
</workbook>
</file>

<file path=xl/calcChain.xml><?xml version="1.0" encoding="utf-8"?>
<calcChain xmlns="http://schemas.openxmlformats.org/spreadsheetml/2006/main">
  <c r="G65" i="3" l="1"/>
  <c r="F46" i="3"/>
  <c r="F45" i="3"/>
  <c r="F44" i="3"/>
  <c r="F43" i="3"/>
  <c r="F31" i="3"/>
  <c r="F18" i="3"/>
  <c r="G40" i="4"/>
  <c r="G38" i="4"/>
  <c r="G29" i="4"/>
  <c r="G30" i="4"/>
  <c r="G31" i="4"/>
  <c r="G32" i="4"/>
  <c r="G33" i="4"/>
  <c r="G34" i="4"/>
  <c r="G35" i="4"/>
  <c r="G36" i="4"/>
  <c r="G37" i="4"/>
  <c r="G28" i="4"/>
  <c r="E55" i="4" l="1"/>
  <c r="G55" i="4" s="1"/>
  <c r="G56" i="4" s="1"/>
  <c r="E52" i="4"/>
  <c r="K51" i="4"/>
  <c r="F50" i="4"/>
  <c r="F49" i="4"/>
  <c r="H50" i="4" s="1"/>
  <c r="F48" i="4"/>
  <c r="H48" i="4" s="1"/>
  <c r="F47" i="4"/>
  <c r="F52" i="4" s="1"/>
  <c r="I38" i="4"/>
  <c r="F38" i="4"/>
  <c r="D38" i="4"/>
  <c r="I37" i="4"/>
  <c r="F37" i="4"/>
  <c r="D37" i="4"/>
  <c r="I36" i="4"/>
  <c r="F36" i="4"/>
  <c r="D36" i="4"/>
  <c r="I35" i="4"/>
  <c r="F35" i="4"/>
  <c r="D35" i="4"/>
  <c r="I34" i="4"/>
  <c r="I33" i="4"/>
  <c r="I32" i="4"/>
  <c r="I31" i="4"/>
  <c r="I30" i="4"/>
  <c r="B35" i="4"/>
  <c r="B36" i="4" s="1"/>
  <c r="B37" i="4" s="1"/>
  <c r="B38" i="4" s="1"/>
  <c r="I29" i="4"/>
  <c r="M33" i="4"/>
  <c r="M34" i="4" s="1"/>
  <c r="I28" i="4"/>
  <c r="F24" i="4"/>
  <c r="G24" i="4" s="1"/>
  <c r="D24" i="4"/>
  <c r="F23" i="4"/>
  <c r="G23" i="4" s="1"/>
  <c r="D23" i="4"/>
  <c r="F22" i="4"/>
  <c r="G22" i="4" s="1"/>
  <c r="D22" i="4"/>
  <c r="F21" i="4"/>
  <c r="G21" i="4" s="1"/>
  <c r="D21" i="4"/>
  <c r="F19" i="4"/>
  <c r="G19" i="4" s="1"/>
  <c r="D19" i="4"/>
  <c r="F18" i="4"/>
  <c r="G18" i="4" s="1"/>
  <c r="D18" i="4"/>
  <c r="G17" i="4"/>
  <c r="G16" i="4"/>
  <c r="D16" i="4"/>
  <c r="F15" i="4"/>
  <c r="G15" i="4" s="1"/>
  <c r="D15" i="4"/>
  <c r="F14" i="4"/>
  <c r="G14" i="4" s="1"/>
  <c r="D14" i="4"/>
  <c r="F13" i="4"/>
  <c r="G13" i="4" s="1"/>
  <c r="D13" i="4"/>
  <c r="F12" i="4"/>
  <c r="G12" i="4" s="1"/>
  <c r="D12" i="4"/>
  <c r="F11" i="4"/>
  <c r="G11" i="4" s="1"/>
  <c r="D11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F10" i="4"/>
  <c r="G10" i="4" s="1"/>
  <c r="D10" i="4"/>
  <c r="B7" i="4"/>
  <c r="H28" i="5"/>
  <c r="M32" i="4" l="1"/>
  <c r="H51" i="4"/>
  <c r="G41" i="4"/>
  <c r="H41" i="4" s="1"/>
  <c r="H47" i="4"/>
  <c r="H49" i="4"/>
  <c r="G36" i="5"/>
  <c r="G37" i="5"/>
  <c r="G35" i="5"/>
  <c r="H52" i="4" l="1"/>
  <c r="H40" i="4"/>
  <c r="H42" i="4" s="1"/>
  <c r="G42" i="4"/>
  <c r="E2" i="4" s="1"/>
  <c r="D62" i="3"/>
  <c r="G15" i="3" l="1"/>
  <c r="G49" i="8" l="1"/>
  <c r="H13" i="5" l="1"/>
  <c r="Y33" i="8"/>
  <c r="Y32" i="8"/>
  <c r="Y31" i="8"/>
  <c r="Y30" i="8"/>
  <c r="Y29" i="8"/>
  <c r="Y28" i="8"/>
  <c r="Y27" i="8"/>
  <c r="Y26" i="8"/>
  <c r="Y25" i="8"/>
  <c r="P33" i="8"/>
  <c r="P32" i="8"/>
  <c r="P31" i="8"/>
  <c r="P30" i="8"/>
  <c r="P29" i="8"/>
  <c r="P28" i="8"/>
  <c r="P27" i="8"/>
  <c r="P26" i="8"/>
  <c r="P25" i="8"/>
  <c r="Y18" i="8"/>
  <c r="Y17" i="8"/>
  <c r="Y16" i="8"/>
  <c r="Y15" i="8"/>
  <c r="Y14" i="8"/>
  <c r="Y13" i="8"/>
  <c r="Y12" i="8"/>
  <c r="Y11" i="8"/>
  <c r="Y10" i="8"/>
  <c r="P18" i="8"/>
  <c r="P17" i="8"/>
  <c r="P16" i="8"/>
  <c r="P15" i="8"/>
  <c r="P14" i="8"/>
  <c r="P13" i="8"/>
  <c r="P12" i="8"/>
  <c r="P11" i="8"/>
  <c r="P10" i="8"/>
  <c r="P20" i="8" s="1"/>
  <c r="P35" i="8" l="1"/>
  <c r="Y35" i="8"/>
  <c r="Y20" i="8"/>
  <c r="H1" i="5" l="1"/>
  <c r="I2" i="8"/>
  <c r="D5" i="5"/>
  <c r="D3" i="5"/>
  <c r="D2" i="5"/>
  <c r="D1" i="5"/>
  <c r="D3" i="8"/>
  <c r="D5" i="8"/>
  <c r="D2" i="8"/>
  <c r="D1" i="8"/>
  <c r="B12" i="3"/>
  <c r="B11" i="3"/>
  <c r="G21" i="3" l="1"/>
  <c r="G35" i="3" l="1"/>
  <c r="G33" i="8" l="1"/>
  <c r="G32" i="8"/>
  <c r="G31" i="8"/>
  <c r="G30" i="8"/>
  <c r="G29" i="8"/>
  <c r="G28" i="8"/>
  <c r="G27" i="8"/>
  <c r="G26" i="8"/>
  <c r="G25" i="8"/>
  <c r="G35" i="8" l="1"/>
  <c r="F32" i="3" s="1"/>
  <c r="G32" i="3" s="1"/>
  <c r="E39" i="8"/>
  <c r="G45" i="3" l="1"/>
  <c r="G11" i="8" l="1"/>
  <c r="E41" i="8" l="1"/>
  <c r="E44" i="8" s="1"/>
  <c r="G18" i="8"/>
  <c r="G17" i="8"/>
  <c r="G16" i="8"/>
  <c r="G15" i="8"/>
  <c r="G14" i="8"/>
  <c r="G13" i="8"/>
  <c r="G12" i="8"/>
  <c r="G10" i="8"/>
  <c r="G20" i="8" l="1"/>
  <c r="B13" i="3" l="1"/>
  <c r="G46" i="3" l="1"/>
  <c r="G44" i="3"/>
  <c r="H27" i="5" l="1"/>
  <c r="H21" i="5" l="1"/>
  <c r="G34" i="3" l="1"/>
  <c r="H37" i="5"/>
  <c r="H36" i="5"/>
  <c r="H35" i="5"/>
  <c r="H34" i="5"/>
  <c r="E31" i="5"/>
  <c r="H29" i="5"/>
  <c r="H31" i="5" s="1"/>
  <c r="E24" i="5"/>
  <c r="H22" i="5"/>
  <c r="H20" i="5"/>
  <c r="H24" i="5" s="1"/>
  <c r="E17" i="5"/>
  <c r="H15" i="5"/>
  <c r="H14" i="5"/>
  <c r="H12" i="5"/>
  <c r="H17" i="5" s="1"/>
  <c r="E39" i="5" l="1"/>
  <c r="E42" i="5" s="1"/>
  <c r="H39" i="5"/>
  <c r="H42" i="5" s="1"/>
  <c r="F33" i="3" l="1"/>
  <c r="G33" i="3"/>
  <c r="G43" i="3" l="1"/>
  <c r="G56" i="3" s="1"/>
  <c r="G31" i="3" l="1"/>
  <c r="G36" i="3" s="1"/>
  <c r="G22" i="3"/>
  <c r="G57" i="3" l="1"/>
  <c r="G58" i="3" s="1"/>
  <c r="G59" i="3" s="1"/>
  <c r="G37" i="3"/>
  <c r="G38" i="3" s="1"/>
  <c r="G39" i="3" s="1"/>
  <c r="G18" i="3" l="1"/>
  <c r="G23" i="3" l="1"/>
  <c r="G24" i="3" l="1"/>
  <c r="G25" i="3"/>
  <c r="G26" i="3" l="1"/>
  <c r="G27" i="3" s="1"/>
  <c r="G61" i="3" s="1"/>
  <c r="G62" i="3" l="1"/>
  <c r="G63" i="3" s="1"/>
  <c r="K55" i="3" s="1"/>
  <c r="K58" i="3"/>
  <c r="L61" i="3" s="1"/>
</calcChain>
</file>

<file path=xl/comments1.xml><?xml version="1.0" encoding="utf-8"?>
<comments xmlns="http://schemas.openxmlformats.org/spreadsheetml/2006/main">
  <authors>
    <author>Zera C.</author>
  </authors>
  <commentList>
    <comment ref="C9" authorId="0" shapeId="0">
      <text>
        <r>
          <rPr>
            <b/>
            <sz val="9"/>
            <color indexed="9"/>
            <rFont val="Tahoma"/>
            <family val="2"/>
          </rPr>
          <t>INVENTORY #:</t>
        </r>
        <r>
          <rPr>
            <sz val="9"/>
            <color indexed="9"/>
            <rFont val="Tahoma"/>
            <family val="2"/>
          </rPr>
          <t xml:space="preserve">
SEE COST SHEET TAB for list of Inventory Items.</t>
        </r>
      </text>
    </comment>
    <comment ref="D9" authorId="0" shapeId="0">
      <text>
        <r>
          <rPr>
            <b/>
            <sz val="9"/>
            <color indexed="9"/>
            <rFont val="Tahoma"/>
            <family val="2"/>
          </rPr>
          <t>Item Description:</t>
        </r>
        <r>
          <rPr>
            <sz val="9"/>
            <color indexed="9"/>
            <rFont val="Tahoma"/>
            <family val="2"/>
          </rPr>
          <t xml:space="preserve">
DO NOT TYPE IN THIS SECTION.  CELLS WILL AUTOMATICALLY UPDATED BASED ON COST SHEET TAB.</t>
        </r>
      </text>
    </comment>
    <comment ref="F9" authorId="0" shapeId="0">
      <text>
        <r>
          <rPr>
            <b/>
            <sz val="9"/>
            <color indexed="9"/>
            <rFont val="Tahoma"/>
            <family val="2"/>
          </rPr>
          <t>Rate:</t>
        </r>
        <r>
          <rPr>
            <sz val="9"/>
            <color indexed="9"/>
            <rFont val="Tahoma"/>
            <family val="2"/>
          </rPr>
          <t xml:space="preserve">
DO NOT TYPE IN THIS SECTION.  CELLS WILL AUTOMATICALLY UPDATED BASED ON COST SHEET TAB.</t>
        </r>
      </text>
    </comment>
    <comment ref="C27" authorId="0" shapeId="0">
      <text>
        <r>
          <rPr>
            <b/>
            <sz val="9"/>
            <color indexed="9"/>
            <rFont val="Tahoma"/>
            <family val="2"/>
          </rPr>
          <t xml:space="preserve">LaborID:
</t>
        </r>
        <r>
          <rPr>
            <sz val="9"/>
            <color indexed="9"/>
            <rFont val="Tahoma"/>
            <family val="2"/>
          </rPr>
          <t>SEE LABOR TABLE TAB for list of LaborIDs.</t>
        </r>
      </text>
    </comment>
    <comment ref="D27" authorId="0" shapeId="0">
      <text>
        <r>
          <rPr>
            <b/>
            <sz val="9"/>
            <color indexed="9"/>
            <rFont val="Tahoma"/>
            <family val="2"/>
          </rPr>
          <t>Labor Description:</t>
        </r>
        <r>
          <rPr>
            <sz val="9"/>
            <color indexed="9"/>
            <rFont val="Tahoma"/>
            <family val="2"/>
          </rPr>
          <t xml:space="preserve">
DO NOT TYPE IN THIS SECTION.  CELLS WILL AUTOMATICALLY UPDATED BASED ON LABOR TABLE TAB.</t>
        </r>
      </text>
    </comment>
    <comment ref="F27" authorId="0" shapeId="0">
      <text>
        <r>
          <rPr>
            <b/>
            <sz val="9"/>
            <color indexed="9"/>
            <rFont val="Tahoma"/>
            <family val="2"/>
          </rPr>
          <t>Rate:</t>
        </r>
        <r>
          <rPr>
            <sz val="9"/>
            <color indexed="9"/>
            <rFont val="Tahoma"/>
            <family val="2"/>
          </rPr>
          <t xml:space="preserve">
DO NOT TYPE IN THIS SECTION.  CELLS WILL AUTOMATICALLY UPDATED BASED ON LABOR TABLE TAB.</t>
        </r>
      </text>
    </comment>
  </commentList>
</comments>
</file>

<file path=xl/sharedStrings.xml><?xml version="1.0" encoding="utf-8"?>
<sst xmlns="http://schemas.openxmlformats.org/spreadsheetml/2006/main" count="335" uniqueCount="177">
  <si>
    <t>Task</t>
  </si>
  <si>
    <t>Hours</t>
  </si>
  <si>
    <t>Rate</t>
  </si>
  <si>
    <t>Total</t>
  </si>
  <si>
    <t>Record Documents</t>
  </si>
  <si>
    <t>P.E. Project Certification</t>
  </si>
  <si>
    <t>Sub Total</t>
  </si>
  <si>
    <t>Classification</t>
  </si>
  <si>
    <t>Engineer</t>
  </si>
  <si>
    <t>Clerical</t>
  </si>
  <si>
    <t>Rounded Up Value</t>
  </si>
  <si>
    <t xml:space="preserve">                                           </t>
  </si>
  <si>
    <t>Description</t>
  </si>
  <si>
    <t>Unit Cost</t>
  </si>
  <si>
    <t>LS</t>
  </si>
  <si>
    <t>Quantity</t>
  </si>
  <si>
    <t>Contingency</t>
  </si>
  <si>
    <t>Projected Funds Required =</t>
  </si>
  <si>
    <t>Assumptions:</t>
  </si>
  <si>
    <t>1) This document is intended to forecast approximate construction costs based upon current information and similar projects,  and is not</t>
  </si>
  <si>
    <t xml:space="preserve">    intended to accurately represent actual design or construction components or prices.</t>
  </si>
  <si>
    <t>2) Totals are rounded to nearest $100</t>
  </si>
  <si>
    <t>*** Construction Materials ***</t>
  </si>
  <si>
    <t>*** Construction Labor ***</t>
  </si>
  <si>
    <t>*** Outside Contractor ***</t>
  </si>
  <si>
    <t>DOH Review Fees</t>
  </si>
  <si>
    <t>Facility Design</t>
  </si>
  <si>
    <t>Sub-Total</t>
  </si>
  <si>
    <t>P.E. Peer Review</t>
  </si>
  <si>
    <t>Principle Eng</t>
  </si>
  <si>
    <t>Coping &amp; Re-Submittal of Project Report &amp; Construction Documents</t>
  </si>
  <si>
    <t>Construction</t>
  </si>
  <si>
    <t>As-Built Drawings &amp; Testing Validations along with Project Certification Document Preparation</t>
  </si>
  <si>
    <t>Projected Total Hours</t>
  </si>
  <si>
    <t>Sales Tax</t>
  </si>
  <si>
    <t>SUB TOTAL</t>
  </si>
  <si>
    <t>SUB Total - Materials</t>
  </si>
  <si>
    <t>Sub-Total - Construction Labor</t>
  </si>
  <si>
    <t>Sub-Total - Outside Contractor</t>
  </si>
  <si>
    <t xml:space="preserve">Project Setup </t>
  </si>
  <si>
    <t>Revisions per Peer Review Comments</t>
  </si>
  <si>
    <t>Revisions to Construction Documents per Peer Review Comments</t>
  </si>
  <si>
    <t>Updating Base Maps &amp; Site Piping</t>
  </si>
  <si>
    <t>Coping, Binding &amp; Submittal of Project Certification to File &amp; Rosario</t>
  </si>
  <si>
    <t>Design &amp; Draft Watermain Construction Documents</t>
  </si>
  <si>
    <t>Employee</t>
  </si>
  <si>
    <t>County Permits (Encroachment)</t>
  </si>
  <si>
    <t>LF</t>
  </si>
  <si>
    <t>51400155</t>
  </si>
  <si>
    <t>Pre-Construction Conference with Engineering &amp; Contractor</t>
  </si>
  <si>
    <t>60600081</t>
  </si>
  <si>
    <t>60600082</t>
  </si>
  <si>
    <t>18" VALVE BOX RISER w/LID</t>
  </si>
  <si>
    <t>VALVE BOX BOTTOM CI</t>
  </si>
  <si>
    <t>30800029</t>
  </si>
  <si>
    <t>8" MEGALUG PK/KIT (PVC)</t>
  </si>
  <si>
    <t>1 Man &amp; Backhoe - Trench</t>
  </si>
  <si>
    <t>1 Man &amp; Backhoe - Comp</t>
  </si>
  <si>
    <t>2 Men &amp; Truck</t>
  </si>
  <si>
    <t>HRS</t>
  </si>
  <si>
    <t>2-Flaggers</t>
  </si>
  <si>
    <t>Construction Materials, Pipe, Valves, Fittings, Etc</t>
  </si>
  <si>
    <t>(Projected Cost Good for 30-Days)</t>
  </si>
  <si>
    <t>1 Man &amp; Truck</t>
  </si>
  <si>
    <t>1 Electrician &amp; Truck</t>
  </si>
  <si>
    <t>2 Electricians &amp; Truck</t>
  </si>
  <si>
    <t>Engineering File #</t>
  </si>
  <si>
    <t>Unit of Property</t>
  </si>
  <si>
    <t>Unit of Measure</t>
  </si>
  <si>
    <t>Sanitary Facility Rental (Portable Toilet)</t>
  </si>
  <si>
    <t>1 Man &amp; Boom Truck</t>
  </si>
  <si>
    <t>1 Man &amp; Vac Truck</t>
  </si>
  <si>
    <t>1-Flagger</t>
  </si>
  <si>
    <t>Sub-total</t>
  </si>
  <si>
    <t>Outside Contractor - No Pilot Car</t>
  </si>
  <si>
    <t>Project Subtotal =</t>
  </si>
  <si>
    <t>The 21% Federal Income Tax per the "Tax Cuts &amp; Jobs Act" of 2017 applies to CICA projects ONLY.</t>
  </si>
  <si>
    <t>State B&amp;O Tax =</t>
  </si>
  <si>
    <t>$/LF  Pre Tax</t>
  </si>
  <si>
    <t>Days</t>
  </si>
  <si>
    <t>SYSTEM NAME</t>
  </si>
  <si>
    <t>PROJECT DISCRIPTION</t>
  </si>
  <si>
    <t>COUNTY</t>
  </si>
  <si>
    <t>Engineer's Opinion of Projected Construction Materials Costs</t>
  </si>
  <si>
    <t>Eng. File #</t>
  </si>
  <si>
    <t>Fill this out first:</t>
  </si>
  <si>
    <r>
      <t xml:space="preserve">WWS Construction Crew for </t>
    </r>
    <r>
      <rPr>
        <b/>
        <u/>
        <sz val="10"/>
        <color rgb="FFFF0000"/>
        <rFont val="Arial"/>
        <family val="2"/>
      </rPr>
      <t>CICA Projects - Watermain</t>
    </r>
  </si>
  <si>
    <r>
      <t xml:space="preserve">WWS Construction Crew for </t>
    </r>
    <r>
      <rPr>
        <b/>
        <u/>
        <sz val="10"/>
        <color rgb="FFFF0000"/>
        <rFont val="Arial"/>
        <family val="2"/>
      </rPr>
      <t>CICA Projects - Services</t>
    </r>
  </si>
  <si>
    <r>
      <t xml:space="preserve">WWS Construction Crew for </t>
    </r>
    <r>
      <rPr>
        <b/>
        <u/>
        <sz val="10"/>
        <color rgb="FFFF0000"/>
        <rFont val="Arial"/>
        <family val="2"/>
      </rPr>
      <t>CICA Projects - Hydrants</t>
    </r>
  </si>
  <si>
    <r>
      <t xml:space="preserve">WWS Construction Crew for </t>
    </r>
    <r>
      <rPr>
        <b/>
        <u/>
        <sz val="10"/>
        <color rgb="FFFF0000"/>
        <rFont val="Arial"/>
        <family val="2"/>
      </rPr>
      <t>WWS Capital Projects -Hydrants</t>
    </r>
  </si>
  <si>
    <t>Route Topo</t>
  </si>
  <si>
    <t xml:space="preserve">Develop Base Drawings from Topo Info </t>
  </si>
  <si>
    <t>Construction Inspection &amp; Pressure Test</t>
  </si>
  <si>
    <t>Edit Unit of Property as Needed in All Categories</t>
  </si>
  <si>
    <t>enter footage below</t>
  </si>
  <si>
    <t>50% of total project cost</t>
  </si>
  <si>
    <t>total cost of watermains</t>
  </si>
  <si>
    <t>xxxx</t>
  </si>
  <si>
    <t>PROJECT TYPE</t>
  </si>
  <si>
    <t>ENG. FILE #</t>
  </si>
  <si>
    <t>TCJA RATE</t>
  </si>
  <si>
    <t>WWS OH RATE</t>
  </si>
  <si>
    <t>STATE B/O</t>
  </si>
  <si>
    <t>State B&amp;O Tax tax applies to CICA projects only.</t>
  </si>
  <si>
    <t>NOTE:</t>
  </si>
  <si>
    <t>INVENTORY COST SHEET LINK</t>
  </si>
  <si>
    <t>Artondale</t>
  </si>
  <si>
    <t>Elementary Extension</t>
  </si>
  <si>
    <t>Pierce County</t>
  </si>
  <si>
    <t>Construction Management</t>
  </si>
  <si>
    <t>Principle Engr</t>
  </si>
  <si>
    <r>
      <t>D</t>
    </r>
    <r>
      <rPr>
        <b/>
        <sz val="12"/>
        <rFont val="Calibri"/>
        <family val="2"/>
      </rPr>
      <t>ESCRIPTION:</t>
    </r>
  </si>
  <si>
    <t>8" Main Extension</t>
  </si>
  <si>
    <t>Total Unit Cost For This Sheet:</t>
  </si>
  <si>
    <t>Total Number of Units Required:</t>
  </si>
  <si>
    <t>Base Unit:</t>
  </si>
  <si>
    <t>Materials</t>
  </si>
  <si>
    <t>Item</t>
  </si>
  <si>
    <t>Inventory #</t>
  </si>
  <si>
    <r>
      <t>Item Description</t>
    </r>
    <r>
      <rPr>
        <i/>
        <sz val="9"/>
        <color indexed="9"/>
        <rFont val="Arial"/>
        <family val="2"/>
      </rPr>
      <t xml:space="preserve"> (AutoFill)</t>
    </r>
  </si>
  <si>
    <t>Hrs\Qty</t>
  </si>
  <si>
    <r>
      <t>Rate</t>
    </r>
    <r>
      <rPr>
        <i/>
        <sz val="10"/>
        <color indexed="9"/>
        <rFont val="Arial"/>
        <family val="2"/>
      </rPr>
      <t>(AutoFill)</t>
    </r>
  </si>
  <si>
    <t>Notes</t>
  </si>
  <si>
    <t>10800138</t>
  </si>
  <si>
    <t>30800045</t>
  </si>
  <si>
    <t>30800022</t>
  </si>
  <si>
    <t>30800011</t>
  </si>
  <si>
    <t>30800095</t>
  </si>
  <si>
    <t>125058000</t>
  </si>
  <si>
    <t>CONCRETE MIX</t>
  </si>
  <si>
    <t>125001000</t>
  </si>
  <si>
    <t xml:space="preserve">LaborID </t>
  </si>
  <si>
    <r>
      <t xml:space="preserve">Labor Description </t>
    </r>
    <r>
      <rPr>
        <i/>
        <sz val="9"/>
        <color indexed="9"/>
        <rFont val="Arial"/>
        <family val="2"/>
      </rPr>
      <t>(Auto Fill)</t>
    </r>
  </si>
  <si>
    <r>
      <t xml:space="preserve">Rate 
</t>
    </r>
    <r>
      <rPr>
        <i/>
        <sz val="9"/>
        <color indexed="9"/>
        <rFont val="Arial"/>
        <family val="2"/>
      </rPr>
      <t>(Auto Fill)</t>
    </r>
  </si>
  <si>
    <r>
      <t xml:space="preserve">Type of work
</t>
    </r>
    <r>
      <rPr>
        <i/>
        <sz val="9"/>
        <color indexed="9"/>
        <rFont val="Arial"/>
        <family val="2"/>
      </rPr>
      <t xml:space="preserve"> (ie. Trenching)</t>
    </r>
  </si>
  <si>
    <t>Total 
On-Site</t>
  </si>
  <si>
    <t>1MBCK</t>
  </si>
  <si>
    <t>2MTRCK</t>
  </si>
  <si>
    <t>1MDMP</t>
  </si>
  <si>
    <t># Men On-Site</t>
  </si>
  <si>
    <t># Total Hours (ALL MEN On-Site)</t>
  </si>
  <si>
    <t>Estimated Crew Prep Time (AM/PM) [1.5/8*# Total Hours On-Site]</t>
  </si>
  <si>
    <t>Estimated Hours Required Per Item</t>
  </si>
  <si>
    <t>Labor Calculation Per LFt.</t>
  </si>
  <si>
    <t>Feet</t>
  </si>
  <si>
    <t>Cost</t>
  </si>
  <si>
    <t>On-Site</t>
  </si>
  <si>
    <t>Per day</t>
  </si>
  <si>
    <t>Per Ft</t>
  </si>
  <si>
    <t>1 MAN &amp; BACKHOE (Trenching)</t>
  </si>
  <si>
    <t>2 MEN &amp; TRUCK (Pipe Laying)</t>
  </si>
  <si>
    <t>1 MAN &amp; BACKHOE (Backfilling &amp; Compacting)</t>
  </si>
  <si>
    <t>1 MAN &amp; TRUCK (Dumptruck)</t>
  </si>
  <si>
    <t>Depth &amp; Width</t>
  </si>
  <si>
    <t>Length</t>
  </si>
  <si>
    <t>CY/Yds</t>
  </si>
  <si>
    <t>Cost/inplace</t>
  </si>
  <si>
    <t>Bedding and Backfill material</t>
  </si>
  <si>
    <t>yards per 100 feet</t>
  </si>
  <si>
    <t>Total yards</t>
  </si>
  <si>
    <t>WWS Engineering and Construction Management</t>
  </si>
  <si>
    <t>Construction Labor - Hot Taps</t>
  </si>
  <si>
    <r>
      <t xml:space="preserve">WWS Construction Crew for </t>
    </r>
    <r>
      <rPr>
        <b/>
        <u/>
        <sz val="10"/>
        <color rgb="FFFF0000"/>
        <rFont val="Arial"/>
        <family val="2"/>
      </rPr>
      <t>WWS Capital Projects - Main Inspection</t>
    </r>
  </si>
  <si>
    <r>
      <t xml:space="preserve">WWS Construction Crew for </t>
    </r>
    <r>
      <rPr>
        <b/>
        <u/>
        <sz val="10"/>
        <color rgb="FFFF0000"/>
        <rFont val="Arial"/>
        <family val="2"/>
      </rPr>
      <t>WWS Capital Projects - Hot Taps</t>
    </r>
  </si>
  <si>
    <t>Hot Tap</t>
  </si>
  <si>
    <t>30800192</t>
  </si>
  <si>
    <t>8 x 8 TAPPING SLEEVE</t>
  </si>
  <si>
    <t>40800285</t>
  </si>
  <si>
    <t>8" MJ x FLG GATE VALVE</t>
  </si>
  <si>
    <t>30800030</t>
  </si>
  <si>
    <t>8" FLG BOLT &amp; GSKT KIT</t>
  </si>
  <si>
    <t>Qty</t>
  </si>
  <si>
    <t>Construction Contract</t>
  </si>
  <si>
    <t>Land Surveyor - Staking and Easements</t>
  </si>
  <si>
    <t>Construction Labor - Watermain Inspections</t>
  </si>
  <si>
    <t>Hot Tap Materials</t>
  </si>
  <si>
    <t>Main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</si>
</sst>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_(&quot;$&quot;* #,##0_);_(&quot;$&quot;* \(#,##0\);_(&quot;$&quot;* &quot;-&quot;??_);_(@_)"/>
    <numFmt numFmtId="170" formatCode="[$-409]mmmm\ d\,\ yyyy;@"/>
    <numFmt numFmtId="171" formatCode="0.000"/>
    <numFmt numFmtId="172" formatCode="&quot;$&quot;#,##0.0000"/>
    <numFmt numFmtId="173" formatCode="0.0000"/>
  </numFmts>
  <fonts count="39"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u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Futura Book"/>
      <family val="2"/>
    </font>
    <font>
      <sz val="10"/>
      <name val="Calibri"/>
      <family val="2"/>
      <scheme val="minor"/>
    </font>
    <font>
      <b/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sz val="10"/>
      <color theme="4" tint="-0.249977111117893"/>
      <name val="Arial"/>
      <family val="2"/>
    </font>
    <font>
      <sz val="10"/>
      <name val="Arial Unicode MS"/>
      <family val="2"/>
    </font>
    <font>
      <sz val="10"/>
      <color theme="1" tint="0.249977111117893"/>
      <name val="Arial"/>
      <family val="2"/>
    </font>
    <font>
      <sz val="12"/>
      <name val="Calibri"/>
      <family val="2"/>
      <scheme val="minor"/>
    </font>
    <font>
      <b/>
      <i/>
      <sz val="10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4" fillId="0" borderId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/>
  </cellStyleXfs>
  <cellXfs count="24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quotePrefix="1" applyFont="1" applyAlignment="1">
      <alignment horizontal="right"/>
    </xf>
    <xf numFmtId="3" fontId="0" fillId="0" borderId="0" xfId="0" applyNumberFormat="1"/>
    <xf numFmtId="5" fontId="2" fillId="0" borderId="0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3" xfId="1" applyBorder="1"/>
    <xf numFmtId="0" fontId="4" fillId="0" borderId="4" xfId="1" applyBorder="1"/>
    <xf numFmtId="0" fontId="4" fillId="0" borderId="5" xfId="1" applyBorder="1"/>
    <xf numFmtId="0" fontId="4" fillId="0" borderId="0" xfId="1"/>
    <xf numFmtId="0" fontId="4" fillId="0" borderId="6" xfId="1" applyBorder="1"/>
    <xf numFmtId="0" fontId="5" fillId="0" borderId="0" xfId="1" applyFont="1" applyAlignment="1">
      <alignment horizontal="left"/>
    </xf>
    <xf numFmtId="0" fontId="4" fillId="0" borderId="0" xfId="1" applyBorder="1"/>
    <xf numFmtId="0" fontId="4" fillId="0" borderId="7" xfId="1" applyBorder="1"/>
    <xf numFmtId="0" fontId="5" fillId="0" borderId="0" xfId="1" applyFont="1"/>
    <xf numFmtId="0" fontId="4" fillId="0" borderId="8" xfId="1" applyBorder="1"/>
    <xf numFmtId="44" fontId="4" fillId="0" borderId="8" xfId="1" applyNumberFormat="1" applyBorder="1"/>
    <xf numFmtId="165" fontId="5" fillId="0" borderId="0" xfId="1" applyNumberFormat="1" applyFont="1" applyBorder="1"/>
    <xf numFmtId="164" fontId="7" fillId="0" borderId="0" xfId="1" applyNumberFormat="1" applyFont="1" applyBorder="1"/>
    <xf numFmtId="3" fontId="4" fillId="0" borderId="0" xfId="1" applyNumberFormat="1" applyBorder="1"/>
    <xf numFmtId="44" fontId="4" fillId="0" borderId="0" xfId="1" applyNumberFormat="1" applyBorder="1"/>
    <xf numFmtId="0" fontId="8" fillId="0" borderId="11" xfId="1" applyFont="1" applyBorder="1"/>
    <xf numFmtId="0" fontId="9" fillId="0" borderId="12" xfId="1" applyFont="1" applyBorder="1"/>
    <xf numFmtId="166" fontId="8" fillId="0" borderId="13" xfId="1" applyNumberFormat="1" applyFont="1" applyBorder="1"/>
    <xf numFmtId="0" fontId="10" fillId="0" borderId="0" xfId="1" applyFont="1" applyBorder="1"/>
    <xf numFmtId="0" fontId="4" fillId="0" borderId="14" xfId="1" applyBorder="1"/>
    <xf numFmtId="0" fontId="4" fillId="0" borderId="2" xfId="1" applyBorder="1"/>
    <xf numFmtId="0" fontId="4" fillId="0" borderId="15" xfId="1" applyBorder="1"/>
    <xf numFmtId="14" fontId="6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8" fillId="0" borderId="0" xfId="1" applyFont="1" applyBorder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2" fillId="0" borderId="0" xfId="0" applyNumberFormat="1" applyFont="1" applyBorder="1" applyAlignment="1">
      <alignment horizontal="right"/>
    </xf>
    <xf numFmtId="0" fontId="4" fillId="0" borderId="0" xfId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4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0" fillId="0" borderId="0" xfId="0" applyFont="1" applyFill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2" xfId="0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44" fontId="2" fillId="0" borderId="0" xfId="0" applyNumberFormat="1" applyFont="1" applyFill="1"/>
    <xf numFmtId="166" fontId="0" fillId="0" borderId="0" xfId="0" applyNumberFormat="1" applyFill="1"/>
    <xf numFmtId="0" fontId="9" fillId="0" borderId="0" xfId="1" applyFont="1" applyBorder="1"/>
    <xf numFmtId="166" fontId="8" fillId="0" borderId="0" xfId="1" applyNumberFormat="1" applyFont="1" applyBorder="1"/>
    <xf numFmtId="3" fontId="4" fillId="0" borderId="8" xfId="1" applyNumberFormat="1" applyFill="1" applyBorder="1"/>
    <xf numFmtId="164" fontId="4" fillId="0" borderId="8" xfId="1" applyNumberFormat="1" applyFont="1" applyFill="1" applyBorder="1"/>
    <xf numFmtId="0" fontId="4" fillId="0" borderId="0" xfId="1" applyFill="1" applyBorder="1"/>
    <xf numFmtId="0" fontId="4" fillId="0" borderId="0" xfId="1" applyFill="1"/>
    <xf numFmtId="0" fontId="8" fillId="0" borderId="0" xfId="1" applyFont="1" applyFill="1" applyBorder="1"/>
    <xf numFmtId="0" fontId="5" fillId="0" borderId="8" xfId="1" applyFont="1" applyFill="1" applyBorder="1" applyAlignment="1">
      <alignment horizontal="center"/>
    </xf>
    <xf numFmtId="0" fontId="4" fillId="0" borderId="8" xfId="1" applyFill="1" applyBorder="1"/>
    <xf numFmtId="164" fontId="7" fillId="0" borderId="8" xfId="1" applyNumberFormat="1" applyFont="1" applyFill="1" applyBorder="1"/>
    <xf numFmtId="44" fontId="4" fillId="0" borderId="8" xfId="1" applyNumberFormat="1" applyFill="1" applyBorder="1"/>
    <xf numFmtId="164" fontId="4" fillId="0" borderId="8" xfId="1" applyNumberFormat="1" applyFill="1" applyBorder="1"/>
    <xf numFmtId="3" fontId="4" fillId="0" borderId="8" xfId="1" applyNumberFormat="1" applyFill="1" applyBorder="1" applyAlignment="1">
      <alignment horizontal="right"/>
    </xf>
    <xf numFmtId="42" fontId="0" fillId="0" borderId="8" xfId="2" applyFont="1" applyFill="1" applyBorder="1"/>
    <xf numFmtId="9" fontId="4" fillId="0" borderId="8" xfId="1" applyNumberFormat="1" applyFill="1" applyBorder="1"/>
    <xf numFmtId="10" fontId="4" fillId="0" borderId="8" xfId="1" applyNumberFormat="1" applyFill="1" applyBorder="1"/>
    <xf numFmtId="0" fontId="5" fillId="0" borderId="0" xfId="1" applyFont="1" applyFill="1" applyBorder="1" applyAlignment="1">
      <alignment horizontal="left"/>
    </xf>
    <xf numFmtId="165" fontId="5" fillId="0" borderId="0" xfId="1" applyNumberFormat="1" applyFont="1" applyFill="1" applyBorder="1"/>
    <xf numFmtId="164" fontId="7" fillId="0" borderId="0" xfId="1" applyNumberFormat="1" applyFont="1" applyFill="1" applyBorder="1"/>
    <xf numFmtId="0" fontId="4" fillId="0" borderId="9" xfId="1" applyFill="1" applyBorder="1" applyAlignment="1">
      <alignment horizontal="left"/>
    </xf>
    <xf numFmtId="0" fontId="4" fillId="0" borderId="10" xfId="1" applyFill="1" applyBorder="1" applyAlignment="1">
      <alignment horizontal="left"/>
    </xf>
    <xf numFmtId="0" fontId="4" fillId="0" borderId="8" xfId="1" applyFill="1" applyBorder="1" applyAlignment="1">
      <alignment horizontal="left"/>
    </xf>
    <xf numFmtId="0" fontId="4" fillId="0" borderId="9" xfId="1" applyFill="1" applyBorder="1" applyProtection="1">
      <protection locked="0"/>
    </xf>
    <xf numFmtId="0" fontId="4" fillId="0" borderId="9" xfId="1" applyFont="1" applyFill="1" applyBorder="1" applyProtection="1">
      <protection locked="0"/>
    </xf>
    <xf numFmtId="165" fontId="0" fillId="0" borderId="0" xfId="0" applyNumberFormat="1"/>
    <xf numFmtId="0" fontId="2" fillId="0" borderId="0" xfId="0" applyFont="1"/>
    <xf numFmtId="168" fontId="4" fillId="0" borderId="0" xfId="6" applyNumberFormat="1" applyFont="1"/>
    <xf numFmtId="2" fontId="4" fillId="0" borderId="0" xfId="1" applyNumberFormat="1"/>
    <xf numFmtId="169" fontId="4" fillId="0" borderId="0" xfId="7" applyNumberFormat="1" applyFont="1"/>
    <xf numFmtId="169" fontId="4" fillId="0" borderId="0" xfId="1" applyNumberFormat="1"/>
    <xf numFmtId="0" fontId="13" fillId="0" borderId="0" xfId="1" applyFont="1" applyFill="1" applyBorder="1"/>
    <xf numFmtId="0" fontId="5" fillId="0" borderId="8" xfId="1" applyFont="1" applyFill="1" applyBorder="1" applyAlignment="1">
      <alignment horizontal="center" wrapText="1"/>
    </xf>
    <xf numFmtId="169" fontId="2" fillId="0" borderId="0" xfId="0" applyNumberFormat="1" applyFont="1"/>
    <xf numFmtId="9" fontId="9" fillId="0" borderId="0" xfId="5" applyFont="1" applyBorder="1"/>
    <xf numFmtId="0" fontId="11" fillId="0" borderId="0" xfId="1" applyFont="1"/>
    <xf numFmtId="0" fontId="4" fillId="0" borderId="0" xfId="1" applyFont="1" applyBorder="1"/>
    <xf numFmtId="167" fontId="11" fillId="0" borderId="0" xfId="5" applyNumberFormat="1" applyFont="1"/>
    <xf numFmtId="169" fontId="0" fillId="0" borderId="0" xfId="7" applyNumberFormat="1" applyFont="1"/>
    <xf numFmtId="169" fontId="2" fillId="0" borderId="0" xfId="7" applyNumberFormat="1" applyFont="1"/>
    <xf numFmtId="0" fontId="4" fillId="0" borderId="18" xfId="1" applyBorder="1"/>
    <xf numFmtId="0" fontId="4" fillId="2" borderId="19" xfId="1" applyFill="1" applyBorder="1"/>
    <xf numFmtId="0" fontId="4" fillId="2" borderId="20" xfId="1" applyFill="1" applyBorder="1"/>
    <xf numFmtId="0" fontId="4" fillId="2" borderId="21" xfId="1" applyFill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4" fillId="0" borderId="8" xfId="1" applyFont="1" applyFill="1" applyBorder="1"/>
    <xf numFmtId="44" fontId="4" fillId="0" borderId="0" xfId="1" applyNumberFormat="1" applyFill="1" applyBorder="1"/>
    <xf numFmtId="0" fontId="13" fillId="0" borderId="0" xfId="1" applyFont="1" applyFill="1" applyBorder="1" applyAlignment="1">
      <alignment horizontal="left"/>
    </xf>
    <xf numFmtId="166" fontId="4" fillId="0" borderId="0" xfId="1" applyNumberFormat="1"/>
    <xf numFmtId="0" fontId="4" fillId="0" borderId="0" xfId="1" applyNumberFormat="1"/>
    <xf numFmtId="0" fontId="4" fillId="0" borderId="18" xfId="1" quotePrefix="1" applyBorder="1" applyAlignment="1">
      <alignment horizontal="left"/>
    </xf>
    <xf numFmtId="0" fontId="17" fillId="0" borderId="22" xfId="1" applyFont="1" applyBorder="1"/>
    <xf numFmtId="0" fontId="17" fillId="0" borderId="23" xfId="1" applyFont="1" applyBorder="1"/>
    <xf numFmtId="9" fontId="4" fillId="0" borderId="18" xfId="5" applyFont="1" applyBorder="1"/>
    <xf numFmtId="0" fontId="4" fillId="2" borderId="18" xfId="1" applyFill="1" applyBorder="1"/>
    <xf numFmtId="9" fontId="4" fillId="0" borderId="18" xfId="5" applyFont="1" applyFill="1" applyBorder="1"/>
    <xf numFmtId="167" fontId="4" fillId="0" borderId="18" xfId="5" applyNumberFormat="1" applyFont="1" applyBorder="1"/>
    <xf numFmtId="168" fontId="4" fillId="0" borderId="8" xfId="6" applyNumberFormat="1" applyFont="1" applyBorder="1"/>
    <xf numFmtId="0" fontId="4" fillId="0" borderId="0" xfId="1" applyFont="1" applyBorder="1" applyAlignment="1">
      <alignment horizontal="left"/>
    </xf>
    <xf numFmtId="0" fontId="19" fillId="0" borderId="0" xfId="8"/>
    <xf numFmtId="0" fontId="20" fillId="0" borderId="0" xfId="0" applyFont="1" applyAlignment="1"/>
    <xf numFmtId="0" fontId="22" fillId="0" borderId="0" xfId="0" applyFont="1" applyAlignment="1"/>
    <xf numFmtId="0" fontId="25" fillId="0" borderId="0" xfId="0" applyFont="1"/>
    <xf numFmtId="0" fontId="22" fillId="0" borderId="0" xfId="0" applyFont="1" applyAlignment="1">
      <alignment horizontal="right"/>
    </xf>
    <xf numFmtId="44" fontId="20" fillId="0" borderId="0" xfId="7" applyFont="1" applyAlignment="1"/>
    <xf numFmtId="3" fontId="20" fillId="0" borderId="0" xfId="0" applyNumberFormat="1" applyFont="1" applyAlignment="1">
      <alignment horizontal="left" vertical="center" indent="1"/>
    </xf>
    <xf numFmtId="3" fontId="20" fillId="0" borderId="0" xfId="0" applyNumberFormat="1" applyFont="1" applyAlignment="1"/>
    <xf numFmtId="165" fontId="25" fillId="0" borderId="0" xfId="0" applyNumberFormat="1" applyFont="1"/>
    <xf numFmtId="0" fontId="26" fillId="0" borderId="0" xfId="0" applyFont="1" applyAlignment="1"/>
    <xf numFmtId="0" fontId="26" fillId="0" borderId="0" xfId="0" applyFont="1" applyAlignment="1">
      <alignment horizontal="right"/>
    </xf>
    <xf numFmtId="49" fontId="27" fillId="0" borderId="0" xfId="0" applyNumberFormat="1" applyFont="1" applyAlignment="1">
      <alignment horizontal="left" indent="1"/>
    </xf>
    <xf numFmtId="49" fontId="27" fillId="0" borderId="0" xfId="0" applyNumberFormat="1" applyFont="1" applyAlignment="1"/>
    <xf numFmtId="0" fontId="0" fillId="0" borderId="0" xfId="0" quotePrefix="1" applyAlignment="1"/>
    <xf numFmtId="0" fontId="28" fillId="0" borderId="0" xfId="0" applyFont="1"/>
    <xf numFmtId="0" fontId="0" fillId="0" borderId="0" xfId="0" applyAlignment="1">
      <alignment vertical="center"/>
    </xf>
    <xf numFmtId="0" fontId="29" fillId="3" borderId="24" xfId="0" applyFont="1" applyFill="1" applyBorder="1" applyAlignment="1">
      <alignment horizontal="left"/>
    </xf>
    <xf numFmtId="0" fontId="29" fillId="3" borderId="2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29" fillId="3" borderId="24" xfId="0" applyFont="1" applyFill="1" applyBorder="1" applyAlignment="1">
      <alignment horizontal="center"/>
    </xf>
    <xf numFmtId="0" fontId="29" fillId="3" borderId="25" xfId="0" applyFont="1" applyFill="1" applyBorder="1" applyAlignment="1"/>
    <xf numFmtId="0" fontId="29" fillId="3" borderId="25" xfId="0" applyFont="1" applyFill="1" applyBorder="1" applyAlignment="1">
      <alignment horizontal="center" wrapText="1"/>
    </xf>
    <xf numFmtId="0" fontId="29" fillId="3" borderId="25" xfId="0" applyFont="1" applyFill="1" applyBorder="1" applyAlignment="1">
      <alignment horizontal="center"/>
    </xf>
    <xf numFmtId="0" fontId="29" fillId="3" borderId="26" xfId="0" applyFont="1" applyFill="1" applyBorder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28" xfId="0" applyNumberFormat="1" applyFont="1" applyBorder="1" applyAlignment="1">
      <alignment vertical="center"/>
    </xf>
    <xf numFmtId="0" fontId="4" fillId="0" borderId="8" xfId="0" applyFont="1" applyBorder="1" applyAlignment="1" applyProtection="1"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165" fontId="0" fillId="0" borderId="8" xfId="0" applyNumberFormat="1" applyBorder="1" applyAlignment="1" applyProtection="1">
      <alignment vertical="center"/>
      <protection locked="0"/>
    </xf>
    <xf numFmtId="165" fontId="4" fillId="0" borderId="29" xfId="0" applyNumberFormat="1" applyFont="1" applyBorder="1" applyAlignment="1">
      <alignment vertical="center"/>
    </xf>
    <xf numFmtId="165" fontId="4" fillId="0" borderId="3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165" fontId="4" fillId="0" borderId="0" xfId="0" applyNumberFormat="1" applyFont="1" applyAlignment="1">
      <alignment vertical="center"/>
    </xf>
    <xf numFmtId="0" fontId="0" fillId="0" borderId="31" xfId="0" applyBorder="1" applyAlignment="1">
      <alignment vertical="center"/>
    </xf>
    <xf numFmtId="49" fontId="0" fillId="0" borderId="8" xfId="0" applyNumberFormat="1" applyBorder="1"/>
    <xf numFmtId="2" fontId="0" fillId="0" borderId="8" xfId="0" applyNumberFormat="1" applyBorder="1" applyAlignment="1" applyProtection="1">
      <alignment horizontal="right" vertical="center"/>
      <protection locked="0"/>
    </xf>
    <xf numFmtId="2" fontId="32" fillId="0" borderId="32" xfId="0" applyNumberFormat="1" applyFont="1" applyBorder="1" applyAlignment="1" applyProtection="1">
      <alignment vertical="center"/>
      <protection locked="0"/>
    </xf>
    <xf numFmtId="165" fontId="0" fillId="0" borderId="0" xfId="0" applyNumberFormat="1" applyAlignment="1">
      <alignment vertical="center"/>
    </xf>
    <xf numFmtId="0" fontId="32" fillId="0" borderId="32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49" fontId="4" fillId="0" borderId="8" xfId="0" applyNumberFormat="1" applyFont="1" applyBorder="1" applyAlignment="1">
      <alignment vertical="center"/>
    </xf>
    <xf numFmtId="0" fontId="4" fillId="0" borderId="8" xfId="0" applyFont="1" applyBorder="1"/>
    <xf numFmtId="49" fontId="4" fillId="0" borderId="29" xfId="9" applyNumberFormat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 applyProtection="1"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vertical="center"/>
      <protection locked="0"/>
    </xf>
    <xf numFmtId="165" fontId="4" fillId="0" borderId="34" xfId="0" applyNumberFormat="1" applyFont="1" applyBorder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165" fontId="4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9" fillId="3" borderId="25" xfId="0" applyFont="1" applyFill="1" applyBorder="1" applyAlignment="1">
      <alignment horizontal="left" wrapText="1"/>
    </xf>
    <xf numFmtId="0" fontId="29" fillId="3" borderId="26" xfId="0" applyFont="1" applyFill="1" applyBorder="1" applyAlignment="1">
      <alignment wrapText="1"/>
    </xf>
    <xf numFmtId="0" fontId="34" fillId="0" borderId="36" xfId="0" applyFont="1" applyBorder="1" applyAlignment="1" applyProtection="1">
      <alignment horizontal="center" wrapText="1"/>
      <protection locked="0"/>
    </xf>
    <xf numFmtId="165" fontId="0" fillId="0" borderId="0" xfId="0" applyNumberFormat="1" applyAlignment="1"/>
    <xf numFmtId="49" fontId="35" fillId="0" borderId="29" xfId="9" applyNumberFormat="1" applyFont="1" applyBorder="1" applyAlignment="1"/>
    <xf numFmtId="0" fontId="4" fillId="0" borderId="8" xfId="0" applyFont="1" applyBorder="1" applyAlignment="1" applyProtection="1">
      <alignment vertical="center"/>
      <protection locked="0"/>
    </xf>
    <xf numFmtId="44" fontId="4" fillId="0" borderId="8" xfId="7" applyFont="1" applyBorder="1" applyAlignment="1" applyProtection="1">
      <alignment vertical="center"/>
      <protection locked="0"/>
    </xf>
    <xf numFmtId="165" fontId="4" fillId="0" borderId="29" xfId="0" applyNumberFormat="1" applyFont="1" applyBorder="1" applyAlignment="1">
      <alignment horizontal="left" vertical="center" indent="1"/>
    </xf>
    <xf numFmtId="168" fontId="4" fillId="0" borderId="32" xfId="6" applyNumberFormat="1" applyFont="1" applyBorder="1" applyAlignment="1" applyProtection="1">
      <alignment vertical="center"/>
      <protection locked="0"/>
    </xf>
    <xf numFmtId="0" fontId="0" fillId="0" borderId="0" xfId="0" quotePrefix="1" applyAlignment="1">
      <alignment vertical="center"/>
    </xf>
    <xf numFmtId="0" fontId="36" fillId="0" borderId="0" xfId="0" applyFont="1" applyAlignment="1">
      <alignment horizontal="left"/>
    </xf>
    <xf numFmtId="168" fontId="0" fillId="0" borderId="0" xfId="0" applyNumberFormat="1" applyAlignment="1">
      <alignment vertical="center"/>
    </xf>
    <xf numFmtId="2" fontId="0" fillId="0" borderId="0" xfId="0" applyNumberFormat="1"/>
    <xf numFmtId="0" fontId="0" fillId="0" borderId="0" xfId="0" quotePrefix="1"/>
    <xf numFmtId="0" fontId="1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49" fontId="35" fillId="0" borderId="34" xfId="9" applyNumberFormat="1" applyFont="1" applyBorder="1" applyAlignment="1"/>
    <xf numFmtId="0" fontId="4" fillId="0" borderId="34" xfId="0" applyFont="1" applyBorder="1" applyAlignment="1" applyProtection="1">
      <alignment vertical="center"/>
      <protection locked="0"/>
    </xf>
    <xf numFmtId="44" fontId="4" fillId="0" borderId="34" xfId="7" applyFont="1" applyBorder="1" applyAlignment="1" applyProtection="1">
      <alignment vertical="center"/>
      <protection locked="0"/>
    </xf>
    <xf numFmtId="165" fontId="4" fillId="0" borderId="34" xfId="0" applyNumberFormat="1" applyFont="1" applyBorder="1" applyAlignment="1">
      <alignment horizontal="left" vertical="center" indent="1"/>
    </xf>
    <xf numFmtId="168" fontId="4" fillId="0" borderId="35" xfId="6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44" fontId="0" fillId="0" borderId="37" xfId="0" applyNumberFormat="1" applyBorder="1"/>
    <xf numFmtId="44" fontId="0" fillId="0" borderId="0" xfId="0" applyNumberFormat="1" applyBorder="1"/>
    <xf numFmtId="0" fontId="2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/>
    <xf numFmtId="0" fontId="4" fillId="0" borderId="0" xfId="0" applyFont="1" applyAlignment="1">
      <alignment horizontal="left" indent="1"/>
    </xf>
    <xf numFmtId="165" fontId="4" fillId="0" borderId="0" xfId="0" applyNumberFormat="1" applyFont="1"/>
    <xf numFmtId="171" fontId="0" fillId="0" borderId="0" xfId="0" applyNumberFormat="1"/>
    <xf numFmtId="165" fontId="0" fillId="0" borderId="0" xfId="0" applyNumberFormat="1" applyAlignment="1">
      <alignment horizontal="right" indent="1"/>
    </xf>
    <xf numFmtId="172" fontId="0" fillId="0" borderId="0" xfId="0" applyNumberFormat="1"/>
    <xf numFmtId="0" fontId="0" fillId="0" borderId="0" xfId="0" applyAlignment="1">
      <alignment horizontal="left" indent="1"/>
    </xf>
    <xf numFmtId="165" fontId="0" fillId="0" borderId="0" xfId="7" applyNumberFormat="1" applyFont="1" applyAlignment="1">
      <alignment horizontal="right" indent="1"/>
    </xf>
    <xf numFmtId="173" fontId="0" fillId="0" borderId="0" xfId="0" applyNumberFormat="1"/>
    <xf numFmtId="44" fontId="4" fillId="0" borderId="0" xfId="1" applyNumberFormat="1"/>
    <xf numFmtId="0" fontId="4" fillId="0" borderId="8" xfId="1" applyFill="1" applyBorder="1" applyAlignment="1">
      <alignment horizontal="left"/>
    </xf>
    <xf numFmtId="0" fontId="5" fillId="0" borderId="16" xfId="1" applyFont="1" applyFill="1" applyBorder="1" applyAlignment="1">
      <alignment horizontal="left"/>
    </xf>
    <xf numFmtId="0" fontId="4" fillId="0" borderId="9" xfId="1" applyFill="1" applyBorder="1" applyAlignment="1">
      <alignment horizontal="left"/>
    </xf>
    <xf numFmtId="0" fontId="4" fillId="0" borderId="10" xfId="1" applyFill="1" applyBorder="1" applyAlignment="1">
      <alignment horizontal="left"/>
    </xf>
    <xf numFmtId="0" fontId="4" fillId="0" borderId="17" xfId="1" applyFill="1" applyBorder="1" applyAlignment="1">
      <alignment horizontal="left"/>
    </xf>
    <xf numFmtId="10" fontId="4" fillId="0" borderId="9" xfId="1" applyNumberFormat="1" applyFill="1" applyBorder="1" applyAlignment="1" applyProtection="1">
      <alignment horizontal="left"/>
      <protection locked="0"/>
    </xf>
    <xf numFmtId="10" fontId="4" fillId="0" borderId="10" xfId="1" applyNumberFormat="1" applyFill="1" applyBorder="1" applyAlignment="1" applyProtection="1">
      <alignment horizontal="left"/>
      <protection locked="0"/>
    </xf>
    <xf numFmtId="0" fontId="5" fillId="0" borderId="4" xfId="1" applyFont="1" applyBorder="1" applyAlignment="1">
      <alignment horizontal="center"/>
    </xf>
    <xf numFmtId="0" fontId="4" fillId="2" borderId="22" xfId="1" applyFill="1" applyBorder="1" applyAlignment="1">
      <alignment horizontal="left" vertical="center"/>
    </xf>
    <xf numFmtId="0" fontId="4" fillId="2" borderId="23" xfId="1" applyFill="1" applyBorder="1" applyAlignment="1">
      <alignment horizontal="left" vertical="center"/>
    </xf>
    <xf numFmtId="14" fontId="6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170" fontId="4" fillId="0" borderId="0" xfId="1" applyNumberFormat="1" applyAlignment="1">
      <alignment horizontal="center"/>
    </xf>
    <xf numFmtId="0" fontId="4" fillId="0" borderId="0" xfId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44" fontId="20" fillId="0" borderId="0" xfId="7" applyFont="1" applyAlignment="1">
      <alignment horizontal="center"/>
    </xf>
  </cellXfs>
  <cellStyles count="10">
    <cellStyle name="Comma" xfId="6" builtinId="3"/>
    <cellStyle name="Currency" xfId="7" builtinId="4"/>
    <cellStyle name="Currency [0] 2" xfId="2"/>
    <cellStyle name="Currency [0] 2 2" xfId="3"/>
    <cellStyle name="Hyperlink" xfId="8" builtinId="8"/>
    <cellStyle name="Normal" xfId="0" builtinId="0"/>
    <cellStyle name="Normal 2" xfId="1"/>
    <cellStyle name="Normal 2 2" xfId="4"/>
    <cellStyle name="Normal_01" xfId="9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fmlaLink="$K$10" lockText="1" noThreeD="1"/>
</file>

<file path=xl/ctrlProps/ctrlProp2.xml><?xml version="1.0" encoding="utf-8"?>
<formControlPr xmlns="http://schemas.microsoft.com/office/spreadsheetml/2009/9/main" objectType="CheckBox" checked="Checked" fmlaLink="$K$11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85725</xdr:rowOff>
        </xdr:from>
        <xdr:to>
          <xdr:col>10</xdr:col>
          <xdr:colOff>1085850</xdr:colOff>
          <xdr:row>10</xdr:row>
          <xdr:rowOff>114300</xdr:rowOff>
        </xdr:to>
        <xdr:sp macro="" textlink="">
          <xdr:nvSpPr>
            <xdr:cNvPr id="1025" name="Check Box 1" descr="CAPITAL PROJEC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CAPITAL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47625</xdr:rowOff>
        </xdr:from>
        <xdr:to>
          <xdr:col>10</xdr:col>
          <xdr:colOff>895350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CIAC PROJECT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49</xdr:row>
      <xdr:rowOff>79892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9824" cy="8014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uccinelli\Desktop\Artondale%20Elementry%20School%20Exten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stimate Form"/>
      <sheetName val="Labor Table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MATERIALS ($)"/>
      <sheetName val="MATERIALS (QTY)"/>
      <sheetName val="NON-Inventory($)"/>
      <sheetName val="COST SHEET"/>
      <sheetName val="Fee Schedule"/>
      <sheetName val="WrkTemplate"/>
      <sheetName val="Sheet1"/>
    </sheetNames>
    <sheetDataSet>
      <sheetData sheetId="0" refreshError="1"/>
      <sheetData sheetId="1" refreshError="1"/>
      <sheetData sheetId="2">
        <row r="10">
          <cell r="C10" t="str">
            <v>1MEXTRA</v>
          </cell>
          <cell r="D10" t="str">
            <v>1 MAN EXTRA</v>
          </cell>
          <cell r="E10">
            <v>0</v>
          </cell>
          <cell r="F10">
            <v>45</v>
          </cell>
          <cell r="G10">
            <v>0</v>
          </cell>
          <cell r="H10">
            <v>1</v>
          </cell>
        </row>
        <row r="11">
          <cell r="C11" t="str">
            <v>1MTRCK</v>
          </cell>
          <cell r="D11" t="str">
            <v>1 MAN &amp; TRUCK</v>
          </cell>
          <cell r="E11">
            <v>20</v>
          </cell>
          <cell r="F11">
            <v>86</v>
          </cell>
          <cell r="G11">
            <v>1720</v>
          </cell>
          <cell r="H11">
            <v>1</v>
          </cell>
        </row>
        <row r="12">
          <cell r="C12" t="str">
            <v>2MTRCK</v>
          </cell>
          <cell r="D12" t="str">
            <v>2 MEN &amp; TRUCK</v>
          </cell>
          <cell r="E12">
            <v>84.333333333333329</v>
          </cell>
          <cell r="F12">
            <v>145</v>
          </cell>
          <cell r="G12">
            <v>12228.333333333332</v>
          </cell>
          <cell r="H12">
            <v>2</v>
          </cell>
        </row>
        <row r="13">
          <cell r="C13" t="str">
            <v>1MDMP</v>
          </cell>
          <cell r="D13" t="str">
            <v>1 MAN &amp; DUMPTRUCK</v>
          </cell>
          <cell r="E13">
            <v>77.333333333333329</v>
          </cell>
          <cell r="F13">
            <v>120</v>
          </cell>
          <cell r="G13">
            <v>9280</v>
          </cell>
          <cell r="H13">
            <v>1</v>
          </cell>
        </row>
        <row r="14">
          <cell r="C14" t="str">
            <v>1MBCK</v>
          </cell>
          <cell r="D14" t="str">
            <v>1 MAN &amp; BACKHOE</v>
          </cell>
          <cell r="E14">
            <v>141.66666666666666</v>
          </cell>
          <cell r="F14">
            <v>120</v>
          </cell>
          <cell r="G14">
            <v>17000</v>
          </cell>
          <cell r="H14">
            <v>1</v>
          </cell>
        </row>
        <row r="15">
          <cell r="C15" t="str">
            <v>1MBOOM</v>
          </cell>
          <cell r="D15" t="str">
            <v>1 MAN &amp; BOOM TRUCK</v>
          </cell>
          <cell r="E15">
            <v>0</v>
          </cell>
          <cell r="F15">
            <v>120</v>
          </cell>
          <cell r="G15">
            <v>0</v>
          </cell>
          <cell r="H15">
            <v>1</v>
          </cell>
        </row>
        <row r="16">
          <cell r="C16" t="str">
            <v>1MVAC</v>
          </cell>
          <cell r="D16" t="str">
            <v>1 MAN &amp; VAC TRUCK</v>
          </cell>
          <cell r="E16">
            <v>0</v>
          </cell>
          <cell r="F16">
            <v>120</v>
          </cell>
          <cell r="G16">
            <v>0</v>
          </cell>
          <cell r="H16">
            <v>1</v>
          </cell>
        </row>
        <row r="17">
          <cell r="C17" t="str">
            <v>1ETRCK</v>
          </cell>
          <cell r="D17" t="str">
            <v>1 ELECTRICIAN &amp; TRUCK</v>
          </cell>
          <cell r="E17">
            <v>0</v>
          </cell>
          <cell r="F17">
            <v>96</v>
          </cell>
          <cell r="G17">
            <v>0</v>
          </cell>
          <cell r="H17">
            <v>1</v>
          </cell>
        </row>
        <row r="18">
          <cell r="C18" t="str">
            <v>CPREP</v>
          </cell>
          <cell r="D18" t="str">
            <v>CONST CREW AM-Load &amp; Preparation (1-hr)</v>
          </cell>
          <cell r="E18">
            <v>0</v>
          </cell>
          <cell r="F18">
            <v>45</v>
          </cell>
          <cell r="G18">
            <v>0</v>
          </cell>
        </row>
        <row r="19">
          <cell r="C19" t="str">
            <v>CEOD</v>
          </cell>
          <cell r="D19" t="str">
            <v>CONST FOREMAN End of Day/Project</v>
          </cell>
          <cell r="E19">
            <v>0</v>
          </cell>
          <cell r="F19">
            <v>45</v>
          </cell>
          <cell r="G19">
            <v>0</v>
          </cell>
        </row>
        <row r="20">
          <cell r="C20" t="str">
            <v>CTRVL</v>
          </cell>
          <cell r="D20" t="str">
            <v>CONST CREW Travel Time</v>
          </cell>
          <cell r="E20">
            <v>0</v>
          </cell>
          <cell r="F20">
            <v>45</v>
          </cell>
          <cell r="G20">
            <v>0</v>
          </cell>
        </row>
        <row r="21">
          <cell r="C21" t="str">
            <v>2FLAG</v>
          </cell>
          <cell r="D21" t="str">
            <v>FLAGGING (WWSC Serviceman)</v>
          </cell>
          <cell r="E21">
            <v>0</v>
          </cell>
          <cell r="F21">
            <v>47</v>
          </cell>
          <cell r="G21">
            <v>0</v>
          </cell>
          <cell r="H21">
            <v>1</v>
          </cell>
        </row>
        <row r="24">
          <cell r="C24" t="str">
            <v>LaborID</v>
          </cell>
          <cell r="D24" t="str">
            <v>Labor Description (Automatically Populates)</v>
          </cell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Updated: Inventory Cost Sheet_2019-07-01</v>
          </cell>
        </row>
        <row r="2">
          <cell r="A2" t="str">
            <v>Outside Contractor/ NON INVENTORY</v>
          </cell>
          <cell r="B2" t="str">
            <v>DESCRIPTION</v>
          </cell>
          <cell r="C2" t="str">
            <v>Unit Cost (Perp Weighted Avg)</v>
          </cell>
          <cell r="D2" t="str">
            <v>Last Price Paid</v>
          </cell>
          <cell r="E2" t="str">
            <v>Last Ptwy</v>
          </cell>
          <cell r="L2" t="str">
            <v>ESTIMATE COST</v>
          </cell>
        </row>
        <row r="3">
          <cell r="A3" t="str">
            <v>FLAG</v>
          </cell>
          <cell r="B3" t="str">
            <v>FLAGGING (Outside Contractor)</v>
          </cell>
          <cell r="C3">
            <v>47</v>
          </cell>
          <cell r="D3">
            <v>47</v>
          </cell>
          <cell r="E3">
            <v>75</v>
          </cell>
          <cell r="F3" t="str">
            <v>04/25/17_Hrly Rate Updated per Eric W.</v>
          </cell>
          <cell r="L3">
            <v>61.1</v>
          </cell>
        </row>
        <row r="4">
          <cell r="A4" t="str">
            <v>COMPACT</v>
          </cell>
          <cell r="B4" t="str">
            <v>COMPACTION JUMPING JACK (Outside Contractor)</v>
          </cell>
          <cell r="C4">
            <v>200</v>
          </cell>
          <cell r="D4">
            <v>200</v>
          </cell>
          <cell r="E4">
            <v>200</v>
          </cell>
          <cell r="L4">
            <v>200</v>
          </cell>
        </row>
        <row r="5">
          <cell r="A5" t="str">
            <v>COLD MIX</v>
          </cell>
          <cell r="B5" t="str">
            <v>COLD MIX</v>
          </cell>
          <cell r="C5">
            <v>150</v>
          </cell>
          <cell r="D5">
            <v>150</v>
          </cell>
          <cell r="E5">
            <v>150</v>
          </cell>
          <cell r="L5">
            <v>150</v>
          </cell>
        </row>
        <row r="6">
          <cell r="A6" t="str">
            <v>ASPHLT/COLD DISP</v>
          </cell>
          <cell r="B6" t="str">
            <v>ASPHALT &amp; COLD MIX DISPOSAL</v>
          </cell>
          <cell r="C6">
            <v>8</v>
          </cell>
          <cell r="D6">
            <v>8</v>
          </cell>
          <cell r="E6">
            <v>8</v>
          </cell>
          <cell r="L6">
            <v>8</v>
          </cell>
        </row>
        <row r="7">
          <cell r="A7" t="str">
            <v>ASPHALTCUT</v>
          </cell>
          <cell r="B7" t="str">
            <v>SAW CUT ASPHALT</v>
          </cell>
          <cell r="C7">
            <v>200</v>
          </cell>
          <cell r="D7">
            <v>200</v>
          </cell>
          <cell r="E7">
            <v>200</v>
          </cell>
          <cell r="L7">
            <v>4</v>
          </cell>
        </row>
        <row r="8">
          <cell r="A8" t="str">
            <v>ASPHALTRSTR</v>
          </cell>
          <cell r="B8" t="str">
            <v>ASPHALT RESTORE</v>
          </cell>
          <cell r="C8">
            <v>6.74</v>
          </cell>
          <cell r="D8">
            <v>6.74</v>
          </cell>
          <cell r="E8">
            <v>6.74</v>
          </cell>
          <cell r="L8">
            <v>6.74</v>
          </cell>
        </row>
        <row r="9">
          <cell r="A9" t="str">
            <v>STEELPLT</v>
          </cell>
          <cell r="B9" t="str">
            <v>STEEL PLATE</v>
          </cell>
          <cell r="C9">
            <v>50</v>
          </cell>
          <cell r="D9">
            <v>50</v>
          </cell>
          <cell r="E9">
            <v>50</v>
          </cell>
          <cell r="L9">
            <v>50</v>
          </cell>
        </row>
        <row r="10">
          <cell r="A10" t="str">
            <v>CDF</v>
          </cell>
          <cell r="B10" t="str">
            <v>CDF BACKFILL</v>
          </cell>
          <cell r="C10">
            <v>60</v>
          </cell>
          <cell r="D10">
            <v>60</v>
          </cell>
          <cell r="E10">
            <v>60</v>
          </cell>
          <cell r="L10">
            <v>60</v>
          </cell>
        </row>
        <row r="11">
          <cell r="A11" t="str">
            <v>CBLOCKING</v>
          </cell>
          <cell r="B11" t="str">
            <v>CONCRETE BLOCKING</v>
          </cell>
          <cell r="C11">
            <v>9</v>
          </cell>
          <cell r="D11">
            <v>87.5</v>
          </cell>
          <cell r="L11">
            <v>87.5</v>
          </cell>
        </row>
        <row r="12">
          <cell r="A12" t="str">
            <v>TAPHOT</v>
          </cell>
          <cell r="B12" t="str">
            <v>HOT TAP</v>
          </cell>
        </row>
        <row r="13">
          <cell r="A13" t="str">
            <v>TAPCOLD</v>
          </cell>
          <cell r="B13" t="str">
            <v>COLD TAP</v>
          </cell>
        </row>
        <row r="14">
          <cell r="A14" t="str">
            <v>LFIX-FLORE</v>
          </cell>
          <cell r="B14" t="str">
            <v>LIGHT FIXTURE Florescent</v>
          </cell>
          <cell r="C14">
            <v>65</v>
          </cell>
          <cell r="D14">
            <v>84.5</v>
          </cell>
          <cell r="E14">
            <v>65</v>
          </cell>
          <cell r="L14">
            <v>109.85000000000001</v>
          </cell>
        </row>
        <row r="15">
          <cell r="A15" t="str">
            <v>BULB-FLORE</v>
          </cell>
          <cell r="B15" t="str">
            <v>FLORESCENT Blubs</v>
          </cell>
          <cell r="C15">
            <v>3.15</v>
          </cell>
          <cell r="D15">
            <v>0</v>
          </cell>
          <cell r="E15">
            <v>3.15</v>
          </cell>
          <cell r="L15">
            <v>4.0949999999999998</v>
          </cell>
        </row>
        <row r="16">
          <cell r="A16" t="str">
            <v>WBORE-8</v>
          </cell>
          <cell r="B16" t="str">
            <v>WISEMAN BORE HDPE 8"</v>
          </cell>
          <cell r="D16">
            <v>0</v>
          </cell>
          <cell r="E16">
            <v>0</v>
          </cell>
        </row>
        <row r="17">
          <cell r="A17" t="str">
            <v>WBORE-8F</v>
          </cell>
          <cell r="B17" t="str">
            <v>WISEMAN BORE HDPE 8" w/Flanges</v>
          </cell>
          <cell r="C17">
            <v>130.55000000000001</v>
          </cell>
          <cell r="D17">
            <v>0</v>
          </cell>
          <cell r="E17">
            <v>130.55000000000001</v>
          </cell>
        </row>
        <row r="18">
          <cell r="A18" t="str">
            <v>WBORE-6</v>
          </cell>
          <cell r="B18" t="str">
            <v>WISEMAN BORE HDPE 6"</v>
          </cell>
          <cell r="D18">
            <v>0</v>
          </cell>
          <cell r="E18">
            <v>0</v>
          </cell>
        </row>
        <row r="19">
          <cell r="A19" t="str">
            <v>WBORE-4F</v>
          </cell>
          <cell r="B19" t="str">
            <v>WISEMAN BORE HDPE 4" w/Flanges</v>
          </cell>
          <cell r="D19">
            <v>0</v>
          </cell>
          <cell r="E19">
            <v>0</v>
          </cell>
        </row>
        <row r="20">
          <cell r="A20" t="str">
            <v>WBORE-4</v>
          </cell>
          <cell r="B20" t="str">
            <v>WISEMAN BORE HDPE 4"</v>
          </cell>
          <cell r="C20">
            <v>59</v>
          </cell>
          <cell r="D20">
            <v>0</v>
          </cell>
          <cell r="E20">
            <v>59</v>
          </cell>
        </row>
        <row r="21">
          <cell r="D21">
            <v>0</v>
          </cell>
          <cell r="E21">
            <v>0</v>
          </cell>
          <cell r="L21">
            <v>0</v>
          </cell>
        </row>
        <row r="23">
          <cell r="A23" t="str">
            <v>0000000</v>
          </cell>
          <cell r="B23" t="str">
            <v>Automatically Populates based on Item#</v>
          </cell>
        </row>
        <row r="24">
          <cell r="A24" t="str">
            <v>ITEM</v>
          </cell>
          <cell r="B24" t="str">
            <v>DESCRIPTION</v>
          </cell>
          <cell r="C24" t="str">
            <v>Unit Cost (Perp Weighted Avg)</v>
          </cell>
          <cell r="D24" t="str">
            <v>Last Price Paid</v>
          </cell>
          <cell r="E24" t="str">
            <v>Qty On Hand</v>
          </cell>
          <cell r="F24" t="str">
            <v>30% unit</v>
          </cell>
          <cell r="G24" t="str">
            <v>30% last</v>
          </cell>
          <cell r="H24" t="str">
            <v>Family</v>
          </cell>
          <cell r="I24" t="str">
            <v>Last Ptwy</v>
          </cell>
          <cell r="L24" t="str">
            <v>ESTIMATE COST</v>
          </cell>
        </row>
        <row r="25">
          <cell r="A25" t="str">
            <v>10100018</v>
          </cell>
          <cell r="B25" t="str">
            <v>1" PVC ADAPTOR, PJxFIP-NO LEAD</v>
          </cell>
          <cell r="C25">
            <v>28.865027999999999</v>
          </cell>
          <cell r="D25">
            <v>25.92</v>
          </cell>
          <cell r="E25">
            <v>50</v>
          </cell>
          <cell r="F25">
            <v>37.524536400000002</v>
          </cell>
          <cell r="G25">
            <v>33.696000000000005</v>
          </cell>
          <cell r="H25" t="str">
            <v>1.0000</v>
          </cell>
          <cell r="I25">
            <v>43487</v>
          </cell>
          <cell r="L25">
            <v>37.524536400000002</v>
          </cell>
        </row>
        <row r="26">
          <cell r="A26" t="str">
            <v>10114018</v>
          </cell>
          <cell r="B26" t="str">
            <v>1-1/4" PVC ADAPTOR, PJxFIP-NO</v>
          </cell>
          <cell r="C26">
            <v>37.304699999999997</v>
          </cell>
          <cell r="D26">
            <v>37.119999999999997</v>
          </cell>
          <cell r="E26">
            <v>17</v>
          </cell>
          <cell r="F26">
            <v>48.496109999999994</v>
          </cell>
          <cell r="G26">
            <v>48.256</v>
          </cell>
          <cell r="H26" t="str">
            <v>1.0010</v>
          </cell>
          <cell r="I26">
            <v>42940</v>
          </cell>
          <cell r="L26">
            <v>48.496109999999994</v>
          </cell>
        </row>
        <row r="27">
          <cell r="A27" t="str">
            <v>10112018</v>
          </cell>
          <cell r="B27" t="str">
            <v>1-1/2" PVC ADAPTOR, PJxFIP-NO</v>
          </cell>
          <cell r="C27">
            <v>81.66</v>
          </cell>
          <cell r="D27">
            <v>75.680000000000007</v>
          </cell>
          <cell r="E27">
            <v>6</v>
          </cell>
          <cell r="F27">
            <v>106.158</v>
          </cell>
          <cell r="G27">
            <v>98.384000000000015</v>
          </cell>
          <cell r="H27" t="str">
            <v>1.0020</v>
          </cell>
          <cell r="I27">
            <v>42500</v>
          </cell>
          <cell r="L27">
            <v>106.158</v>
          </cell>
        </row>
        <row r="28">
          <cell r="A28" t="str">
            <v>10200018</v>
          </cell>
          <cell r="B28" t="str">
            <v>2" PVC ADAPTOR, PJxFIP-NO LEAD</v>
          </cell>
          <cell r="C28">
            <v>100.942621</v>
          </cell>
          <cell r="D28">
            <v>86.72</v>
          </cell>
          <cell r="E28">
            <v>1</v>
          </cell>
          <cell r="F28">
            <v>131.2254073</v>
          </cell>
          <cell r="G28">
            <v>112.736</v>
          </cell>
          <cell r="H28" t="str">
            <v>1.0030</v>
          </cell>
          <cell r="I28">
            <v>42499</v>
          </cell>
          <cell r="L28">
            <v>131.2254073</v>
          </cell>
        </row>
        <row r="29">
          <cell r="A29" t="str">
            <v>10034019</v>
          </cell>
          <cell r="B29" t="str">
            <v>1"x3/4" PVC ADAPTOR, PJxMIP-NO</v>
          </cell>
          <cell r="C29">
            <v>29.025700000000001</v>
          </cell>
          <cell r="D29">
            <v>28.97</v>
          </cell>
          <cell r="E29">
            <v>9</v>
          </cell>
          <cell r="F29">
            <v>37.733409999999999</v>
          </cell>
          <cell r="G29">
            <v>37.661000000000001</v>
          </cell>
          <cell r="H29" t="str">
            <v>1.0031</v>
          </cell>
          <cell r="I29">
            <v>43388</v>
          </cell>
          <cell r="L29">
            <v>37.733409999999999</v>
          </cell>
        </row>
        <row r="30">
          <cell r="A30" t="str">
            <v>10100019</v>
          </cell>
          <cell r="B30" t="str">
            <v>1" PVC ADAPTOR, PJxMIP-NO LEAD</v>
          </cell>
          <cell r="C30">
            <v>32.914332999999999</v>
          </cell>
          <cell r="D30">
            <v>30.66</v>
          </cell>
          <cell r="E30">
            <v>72</v>
          </cell>
          <cell r="F30">
            <v>42.788632900000003</v>
          </cell>
          <cell r="G30">
            <v>39.858000000000004</v>
          </cell>
          <cell r="H30" t="str">
            <v>1.0040</v>
          </cell>
          <cell r="I30">
            <v>42849</v>
          </cell>
          <cell r="L30">
            <v>42.788632900000003</v>
          </cell>
        </row>
        <row r="31">
          <cell r="A31" t="str">
            <v>10114019</v>
          </cell>
          <cell r="B31" t="str">
            <v>1-1/4" PVC ADAPTOR, PJxMIP-NO</v>
          </cell>
          <cell r="C31">
            <v>43.970100000000002</v>
          </cell>
          <cell r="D31">
            <v>47.4</v>
          </cell>
          <cell r="E31">
            <v>45</v>
          </cell>
          <cell r="F31">
            <v>57.161130000000007</v>
          </cell>
          <cell r="G31">
            <v>61.62</v>
          </cell>
          <cell r="H31" t="str">
            <v>1.0050</v>
          </cell>
          <cell r="I31">
            <v>43185</v>
          </cell>
          <cell r="L31">
            <v>61.62</v>
          </cell>
        </row>
        <row r="32">
          <cell r="A32" t="str">
            <v>10112019</v>
          </cell>
          <cell r="B32" t="str">
            <v>1-1/2" PVC ADAPTOR, PJxMIP-NO</v>
          </cell>
          <cell r="C32">
            <v>55.478700000000003</v>
          </cell>
          <cell r="D32">
            <v>55.13</v>
          </cell>
          <cell r="E32">
            <v>8</v>
          </cell>
          <cell r="F32">
            <v>72.122310000000013</v>
          </cell>
          <cell r="G32">
            <v>71.669000000000011</v>
          </cell>
          <cell r="H32" t="str">
            <v>1.0060</v>
          </cell>
          <cell r="I32">
            <v>42499</v>
          </cell>
          <cell r="L32">
            <v>72.122310000000013</v>
          </cell>
        </row>
        <row r="33">
          <cell r="A33" t="str">
            <v>10200019</v>
          </cell>
          <cell r="B33" t="str">
            <v>2" PVC ADAPTOR, PJxMIP-NO LEAD</v>
          </cell>
          <cell r="C33">
            <v>88.954203000000007</v>
          </cell>
          <cell r="D33">
            <v>72.989999999999995</v>
          </cell>
          <cell r="E33">
            <v>6</v>
          </cell>
          <cell r="F33">
            <v>115.64046390000001</v>
          </cell>
          <cell r="G33">
            <v>94.887</v>
          </cell>
          <cell r="H33" t="str">
            <v>1.0070</v>
          </cell>
          <cell r="I33">
            <v>42383</v>
          </cell>
          <cell r="L33">
            <v>115.64046390000001</v>
          </cell>
        </row>
        <row r="34">
          <cell r="A34" t="str">
            <v>10012020</v>
          </cell>
          <cell r="B34" t="str">
            <v>1/2" PVC ADAPTOR FIP</v>
          </cell>
          <cell r="C34">
            <v>0.28582600000000002</v>
          </cell>
          <cell r="D34">
            <v>0.39</v>
          </cell>
          <cell r="E34">
            <v>1</v>
          </cell>
          <cell r="F34">
            <v>0.37157380000000007</v>
          </cell>
          <cell r="G34">
            <v>0.50700000000000001</v>
          </cell>
          <cell r="H34" t="str">
            <v>1.0080</v>
          </cell>
          <cell r="I34">
            <v>42907</v>
          </cell>
          <cell r="L34">
            <v>0.50700000000000001</v>
          </cell>
        </row>
        <row r="35">
          <cell r="A35" t="str">
            <v>10034020</v>
          </cell>
          <cell r="B35" t="str">
            <v>3/4" PVC ADAPTOR FIP</v>
          </cell>
          <cell r="C35">
            <v>0.41589999999999999</v>
          </cell>
          <cell r="D35">
            <v>0.34</v>
          </cell>
          <cell r="E35">
            <v>35</v>
          </cell>
          <cell r="F35">
            <v>0.54066999999999998</v>
          </cell>
          <cell r="G35">
            <v>0.44200000000000006</v>
          </cell>
          <cell r="H35" t="str">
            <v>1.0090</v>
          </cell>
          <cell r="I35">
            <v>42681</v>
          </cell>
          <cell r="L35">
            <v>0.54066999999999998</v>
          </cell>
        </row>
        <row r="36">
          <cell r="A36" t="str">
            <v>10100020</v>
          </cell>
          <cell r="B36" t="str">
            <v>1" PVC ADAPTOR FIP</v>
          </cell>
          <cell r="C36">
            <v>0.43290000000000001</v>
          </cell>
          <cell r="D36">
            <v>0.78</v>
          </cell>
          <cell r="E36">
            <v>104</v>
          </cell>
          <cell r="F36">
            <v>0.56276999999999999</v>
          </cell>
          <cell r="G36">
            <v>1.014</v>
          </cell>
          <cell r="H36" t="str">
            <v>1.0100</v>
          </cell>
          <cell r="I36">
            <v>42255</v>
          </cell>
          <cell r="L36">
            <v>1.014</v>
          </cell>
        </row>
        <row r="37">
          <cell r="A37" t="str">
            <v>10114020</v>
          </cell>
          <cell r="B37" t="str">
            <v>1-1/4" PVC ADAPTOR FIP</v>
          </cell>
          <cell r="C37">
            <v>0.66869999999999996</v>
          </cell>
          <cell r="D37">
            <v>0.76</v>
          </cell>
          <cell r="E37">
            <v>135</v>
          </cell>
          <cell r="F37">
            <v>0.86931000000000003</v>
          </cell>
          <cell r="G37">
            <v>0.9880000000000001</v>
          </cell>
          <cell r="H37" t="str">
            <v>1.0110</v>
          </cell>
          <cell r="I37">
            <v>42502</v>
          </cell>
          <cell r="L37">
            <v>0.9880000000000001</v>
          </cell>
        </row>
        <row r="38">
          <cell r="A38" t="str">
            <v>10112020</v>
          </cell>
          <cell r="B38" t="str">
            <v>1-1/2" PVC ADAPTOR FIP</v>
          </cell>
          <cell r="C38">
            <v>0.64029999999999998</v>
          </cell>
          <cell r="D38">
            <v>0.56000000000000005</v>
          </cell>
          <cell r="E38">
            <v>45</v>
          </cell>
          <cell r="F38">
            <v>0.83238999999999996</v>
          </cell>
          <cell r="G38">
            <v>0.72800000000000009</v>
          </cell>
          <cell r="H38" t="str">
            <v>1.0120</v>
          </cell>
          <cell r="I38">
            <v>42530</v>
          </cell>
          <cell r="L38">
            <v>0.83238999999999996</v>
          </cell>
        </row>
        <row r="39">
          <cell r="A39" t="str">
            <v>10200020</v>
          </cell>
          <cell r="B39" t="str">
            <v>2" PVC ADAPTOR FIP</v>
          </cell>
          <cell r="C39">
            <v>1.6213</v>
          </cell>
          <cell r="D39">
            <v>0.94</v>
          </cell>
          <cell r="E39">
            <v>42</v>
          </cell>
          <cell r="F39">
            <v>2.1076899999999998</v>
          </cell>
          <cell r="G39">
            <v>1.222</v>
          </cell>
          <cell r="H39" t="str">
            <v>1.0130</v>
          </cell>
          <cell r="I39">
            <v>42541</v>
          </cell>
          <cell r="L39">
            <v>2.1076899999999998</v>
          </cell>
        </row>
        <row r="40">
          <cell r="A40" t="str">
            <v>10212020</v>
          </cell>
          <cell r="B40" t="str">
            <v>2-1/2" PVC ADAPTOR FIP</v>
          </cell>
          <cell r="C40">
            <v>1.9089</v>
          </cell>
          <cell r="D40">
            <v>1.49</v>
          </cell>
          <cell r="E40">
            <v>47</v>
          </cell>
          <cell r="F40">
            <v>2.4815700000000001</v>
          </cell>
          <cell r="G40">
            <v>1.9370000000000001</v>
          </cell>
          <cell r="H40" t="str">
            <v>1.0140</v>
          </cell>
          <cell r="I40">
            <v>42255</v>
          </cell>
          <cell r="L40">
            <v>2.4815700000000001</v>
          </cell>
        </row>
        <row r="41">
          <cell r="A41" t="str">
            <v>10300020</v>
          </cell>
          <cell r="B41" t="str">
            <v>3" PVC ADAPTOR FIP</v>
          </cell>
          <cell r="C41">
            <v>4.1464999999999996</v>
          </cell>
          <cell r="D41">
            <v>2.88</v>
          </cell>
          <cell r="E41">
            <v>40</v>
          </cell>
          <cell r="F41">
            <v>5.3904499999999995</v>
          </cell>
          <cell r="G41">
            <v>3.7439999999999998</v>
          </cell>
          <cell r="H41" t="str">
            <v>1.0150</v>
          </cell>
          <cell r="I41">
            <v>41821</v>
          </cell>
          <cell r="L41">
            <v>5.3904499999999995</v>
          </cell>
        </row>
        <row r="42">
          <cell r="A42" t="str">
            <v>10400020</v>
          </cell>
          <cell r="B42" t="str">
            <v>4" PVC ADAPTOR FIP</v>
          </cell>
          <cell r="C42">
            <v>7.4223999999999997</v>
          </cell>
          <cell r="D42">
            <v>5.24</v>
          </cell>
          <cell r="E42">
            <v>30</v>
          </cell>
          <cell r="F42">
            <v>9.6491199999999999</v>
          </cell>
          <cell r="G42">
            <v>6.8120000000000003</v>
          </cell>
          <cell r="H42" t="str">
            <v>1.0160</v>
          </cell>
          <cell r="I42">
            <v>42383</v>
          </cell>
          <cell r="L42">
            <v>9.6491199999999999</v>
          </cell>
        </row>
        <row r="43">
          <cell r="A43" t="str">
            <v>10600020</v>
          </cell>
          <cell r="B43" t="str">
            <v>6" PVC ADAPTOR FIP</v>
          </cell>
          <cell r="C43">
            <v>32</v>
          </cell>
          <cell r="D43">
            <v>0</v>
          </cell>
          <cell r="E43">
            <v>9</v>
          </cell>
          <cell r="F43">
            <v>41.6</v>
          </cell>
          <cell r="G43">
            <v>0</v>
          </cell>
          <cell r="H43" t="str">
            <v>1.0170</v>
          </cell>
          <cell r="I43">
            <v>41690</v>
          </cell>
          <cell r="L43">
            <v>41.6</v>
          </cell>
        </row>
        <row r="44">
          <cell r="A44" t="str">
            <v>10012021</v>
          </cell>
          <cell r="B44" t="str">
            <v>1/2" PVC ADAPTOR MIP</v>
          </cell>
          <cell r="C44">
            <v>0.33300000000000002</v>
          </cell>
          <cell r="D44">
            <v>0.22</v>
          </cell>
          <cell r="E44">
            <v>0</v>
          </cell>
          <cell r="F44">
            <v>0.43290000000000006</v>
          </cell>
          <cell r="G44">
            <v>0.28600000000000003</v>
          </cell>
          <cell r="H44" t="str">
            <v>1.0180</v>
          </cell>
          <cell r="I44">
            <v>-622165665.6339792</v>
          </cell>
          <cell r="L44">
            <v>0.43290000000000006</v>
          </cell>
        </row>
        <row r="45">
          <cell r="A45" t="str">
            <v>10034021</v>
          </cell>
          <cell r="B45" t="str">
            <v>3/4" PVC ADAPTOR MIP</v>
          </cell>
          <cell r="C45">
            <v>0.329627</v>
          </cell>
          <cell r="D45">
            <v>1.19</v>
          </cell>
          <cell r="E45">
            <v>20</v>
          </cell>
          <cell r="F45">
            <v>0.42851510000000004</v>
          </cell>
          <cell r="G45">
            <v>1.5469999999999999</v>
          </cell>
          <cell r="H45" t="str">
            <v>1.0190</v>
          </cell>
          <cell r="I45">
            <v>42107</v>
          </cell>
          <cell r="L45">
            <v>1.5469999999999999</v>
          </cell>
        </row>
        <row r="46">
          <cell r="A46" t="str">
            <v>10100021</v>
          </cell>
          <cell r="B46" t="str">
            <v>1" PVC ADAPTOR MIP</v>
          </cell>
          <cell r="C46">
            <v>0.38629999999999998</v>
          </cell>
          <cell r="D46">
            <v>0.42</v>
          </cell>
          <cell r="E46">
            <v>54</v>
          </cell>
          <cell r="F46">
            <v>0.50219000000000003</v>
          </cell>
          <cell r="G46">
            <v>0.54600000000000004</v>
          </cell>
          <cell r="H46" t="str">
            <v>1.0200</v>
          </cell>
          <cell r="I46">
            <v>42676</v>
          </cell>
          <cell r="L46">
            <v>0.54600000000000004</v>
          </cell>
        </row>
        <row r="47">
          <cell r="A47" t="str">
            <v>10114021</v>
          </cell>
          <cell r="B47" t="str">
            <v>1-1/4" PVC ADAPTOR MIP</v>
          </cell>
          <cell r="C47">
            <v>0.54430000000000001</v>
          </cell>
          <cell r="D47">
            <v>0.52</v>
          </cell>
          <cell r="E47">
            <v>24</v>
          </cell>
          <cell r="F47">
            <v>0.70759000000000005</v>
          </cell>
          <cell r="G47">
            <v>0.67600000000000005</v>
          </cell>
          <cell r="H47" t="str">
            <v>1.0210</v>
          </cell>
          <cell r="I47">
            <v>42255</v>
          </cell>
          <cell r="L47">
            <v>0.70759000000000005</v>
          </cell>
        </row>
        <row r="48">
          <cell r="A48" t="str">
            <v>10112021</v>
          </cell>
          <cell r="B48" t="str">
            <v>1-1/2" PVC ADAPTOR MIP</v>
          </cell>
          <cell r="C48">
            <v>0.59889999999999999</v>
          </cell>
          <cell r="D48">
            <v>0.64600000000000002</v>
          </cell>
          <cell r="E48">
            <v>23</v>
          </cell>
          <cell r="F48">
            <v>0.77856999999999998</v>
          </cell>
          <cell r="G48">
            <v>0.8398000000000001</v>
          </cell>
          <cell r="H48" t="str">
            <v>1.0220</v>
          </cell>
          <cell r="I48">
            <v>41886</v>
          </cell>
          <cell r="L48">
            <v>0.8398000000000001</v>
          </cell>
        </row>
        <row r="49">
          <cell r="A49" t="str">
            <v>10200021</v>
          </cell>
          <cell r="B49" t="str">
            <v>2" PVC ADAPTOR MIP</v>
          </cell>
          <cell r="C49">
            <v>0.96919999999999995</v>
          </cell>
          <cell r="D49">
            <v>0.9</v>
          </cell>
          <cell r="E49">
            <v>25</v>
          </cell>
          <cell r="F49">
            <v>1.25996</v>
          </cell>
          <cell r="G49">
            <v>1.1700000000000002</v>
          </cell>
          <cell r="H49" t="str">
            <v>1.0230</v>
          </cell>
          <cell r="I49">
            <v>40787</v>
          </cell>
          <cell r="L49">
            <v>1.25996</v>
          </cell>
        </row>
        <row r="50">
          <cell r="A50" t="str">
            <v>10212021</v>
          </cell>
          <cell r="B50" t="str">
            <v>2-1/2" PVC ADAPTOR MIP</v>
          </cell>
          <cell r="C50">
            <v>2.6650999999999998</v>
          </cell>
          <cell r="D50">
            <v>2.68</v>
          </cell>
          <cell r="E50">
            <v>35</v>
          </cell>
          <cell r="F50">
            <v>3.4646299999999997</v>
          </cell>
          <cell r="G50">
            <v>3.4840000000000004</v>
          </cell>
          <cell r="H50" t="str">
            <v>1.0240</v>
          </cell>
          <cell r="I50">
            <v>42255</v>
          </cell>
          <cell r="L50">
            <v>3.4840000000000004</v>
          </cell>
        </row>
        <row r="51">
          <cell r="A51" t="str">
            <v>10300021</v>
          </cell>
          <cell r="B51" t="str">
            <v>3" PVC ADAPTOR MIP</v>
          </cell>
          <cell r="C51">
            <v>3.6783000000000001</v>
          </cell>
          <cell r="D51">
            <v>5.76</v>
          </cell>
          <cell r="E51">
            <v>11</v>
          </cell>
          <cell r="F51">
            <v>4.78179</v>
          </cell>
          <cell r="G51">
            <v>7.4879999999999995</v>
          </cell>
          <cell r="H51" t="str">
            <v>1.0250</v>
          </cell>
          <cell r="I51">
            <v>41653</v>
          </cell>
          <cell r="L51">
            <v>7.4879999999999995</v>
          </cell>
        </row>
        <row r="52">
          <cell r="A52" t="str">
            <v>10400021</v>
          </cell>
          <cell r="B52" t="str">
            <v>4" PVC ADAPTOR MIP</v>
          </cell>
          <cell r="C52">
            <v>4.2812999999999999</v>
          </cell>
          <cell r="D52">
            <v>5</v>
          </cell>
          <cell r="E52">
            <v>5</v>
          </cell>
          <cell r="F52">
            <v>5.56569</v>
          </cell>
          <cell r="G52">
            <v>6.5</v>
          </cell>
          <cell r="H52" t="str">
            <v>1.0260</v>
          </cell>
          <cell r="I52">
            <v>41649</v>
          </cell>
          <cell r="L52">
            <v>6.5</v>
          </cell>
        </row>
        <row r="53">
          <cell r="A53" t="str">
            <v>10034050</v>
          </cell>
          <cell r="B53" t="str">
            <v>3/4" PVC BUSHING SL x SL</v>
          </cell>
          <cell r="C53">
            <v>0.33282099999999998</v>
          </cell>
          <cell r="D53">
            <v>0.6</v>
          </cell>
          <cell r="E53">
            <v>7</v>
          </cell>
          <cell r="F53">
            <v>0.43266729999999998</v>
          </cell>
          <cell r="G53">
            <v>0.78</v>
          </cell>
          <cell r="H53" t="str">
            <v>1.0270</v>
          </cell>
          <cell r="I53">
            <v>41690</v>
          </cell>
          <cell r="L53">
            <v>0.78</v>
          </cell>
        </row>
        <row r="54">
          <cell r="A54" t="str">
            <v>10100050</v>
          </cell>
          <cell r="B54" t="str">
            <v>1" PVC BUSHING SL x SL</v>
          </cell>
          <cell r="C54">
            <v>0.53620000000000001</v>
          </cell>
          <cell r="D54">
            <v>0.46</v>
          </cell>
          <cell r="E54">
            <v>29</v>
          </cell>
          <cell r="F54">
            <v>0.69706000000000001</v>
          </cell>
          <cell r="G54">
            <v>0.59800000000000009</v>
          </cell>
          <cell r="H54" t="str">
            <v>1.0280</v>
          </cell>
          <cell r="I54">
            <v>42676</v>
          </cell>
          <cell r="L54">
            <v>0.69706000000000001</v>
          </cell>
        </row>
        <row r="55">
          <cell r="A55" t="str">
            <v>10114050</v>
          </cell>
          <cell r="B55" t="str">
            <v>1-1/4" PVC BUSHING SL x SL</v>
          </cell>
          <cell r="C55">
            <v>0.47699999999999998</v>
          </cell>
          <cell r="D55">
            <v>1.67</v>
          </cell>
          <cell r="E55">
            <v>63</v>
          </cell>
          <cell r="F55">
            <v>0.62009999999999998</v>
          </cell>
          <cell r="G55">
            <v>2.1709999999999998</v>
          </cell>
          <cell r="H55" t="str">
            <v>1.0290</v>
          </cell>
          <cell r="I55">
            <v>41395</v>
          </cell>
          <cell r="L55">
            <v>2.1709999999999998</v>
          </cell>
        </row>
        <row r="56">
          <cell r="A56" t="str">
            <v>10112050</v>
          </cell>
          <cell r="B56" t="str">
            <v>1-1/2" PVC BUSHING SL x SL</v>
          </cell>
          <cell r="C56">
            <v>0.87570999999999999</v>
          </cell>
          <cell r="D56">
            <v>3.09</v>
          </cell>
          <cell r="E56">
            <v>48</v>
          </cell>
          <cell r="F56">
            <v>1.138423</v>
          </cell>
          <cell r="G56">
            <v>4.0170000000000003</v>
          </cell>
          <cell r="H56" t="str">
            <v>1.0300</v>
          </cell>
          <cell r="I56">
            <v>40840</v>
          </cell>
          <cell r="L56">
            <v>4.0170000000000003</v>
          </cell>
        </row>
        <row r="57">
          <cell r="A57" t="str">
            <v>10200050</v>
          </cell>
          <cell r="B57" t="str">
            <v>2" PVC BUSHING SL x SL</v>
          </cell>
          <cell r="C57">
            <v>1.2299070000000001</v>
          </cell>
          <cell r="D57">
            <v>1.25</v>
          </cell>
          <cell r="E57">
            <v>85</v>
          </cell>
          <cell r="F57">
            <v>1.5988791000000002</v>
          </cell>
          <cell r="G57">
            <v>1.625</v>
          </cell>
          <cell r="H57" t="str">
            <v>1.0310</v>
          </cell>
          <cell r="I57">
            <v>42647</v>
          </cell>
          <cell r="L57">
            <v>1.625</v>
          </cell>
        </row>
        <row r="58">
          <cell r="A58" t="str">
            <v>10212050</v>
          </cell>
          <cell r="B58" t="str">
            <v>2-1/2" PVC BUSHING SL x SL</v>
          </cell>
          <cell r="C58">
            <v>1.9590000000000001</v>
          </cell>
          <cell r="D58">
            <v>1.5763</v>
          </cell>
          <cell r="E58">
            <v>128</v>
          </cell>
          <cell r="F58">
            <v>2.5467</v>
          </cell>
          <cell r="G58">
            <v>2.0491900000000003</v>
          </cell>
          <cell r="H58" t="str">
            <v>1.0320</v>
          </cell>
          <cell r="I58">
            <v>42912</v>
          </cell>
          <cell r="L58">
            <v>2.5467</v>
          </cell>
        </row>
        <row r="59">
          <cell r="A59" t="str">
            <v>10300050</v>
          </cell>
          <cell r="B59" t="str">
            <v>3" PVC BUSHING SL x SL</v>
          </cell>
          <cell r="C59">
            <v>2.2808999999999999</v>
          </cell>
          <cell r="D59">
            <v>2.64</v>
          </cell>
          <cell r="E59">
            <v>69</v>
          </cell>
          <cell r="F59">
            <v>2.9651700000000001</v>
          </cell>
          <cell r="G59">
            <v>3.4320000000000004</v>
          </cell>
          <cell r="H59" t="str">
            <v>1.0330</v>
          </cell>
          <cell r="I59">
            <v>40840</v>
          </cell>
          <cell r="L59">
            <v>3.4320000000000004</v>
          </cell>
        </row>
        <row r="60">
          <cell r="A60" t="str">
            <v>10400050</v>
          </cell>
          <cell r="B60" t="str">
            <v>4" PVC BUSHING SL x SL</v>
          </cell>
          <cell r="C60">
            <v>5.9932259999999999</v>
          </cell>
          <cell r="D60">
            <v>5.0999999999999996</v>
          </cell>
          <cell r="E60">
            <v>22</v>
          </cell>
          <cell r="F60">
            <v>7.7911938000000003</v>
          </cell>
          <cell r="G60">
            <v>6.63</v>
          </cell>
          <cell r="H60" t="str">
            <v>1.0340</v>
          </cell>
          <cell r="I60">
            <v>42502</v>
          </cell>
          <cell r="L60">
            <v>7.7911938000000003</v>
          </cell>
        </row>
        <row r="61">
          <cell r="A61" t="str">
            <v>10600050</v>
          </cell>
          <cell r="B61" t="str">
            <v>6" PVC BUSHING SL x SL</v>
          </cell>
          <cell r="C61">
            <v>17.808150000000001</v>
          </cell>
          <cell r="D61">
            <v>12.62</v>
          </cell>
          <cell r="E61">
            <v>17</v>
          </cell>
          <cell r="F61">
            <v>23.150595000000003</v>
          </cell>
          <cell r="G61">
            <v>16.405999999999999</v>
          </cell>
          <cell r="H61" t="str">
            <v>1.0350</v>
          </cell>
          <cell r="I61">
            <v>42650</v>
          </cell>
          <cell r="L61">
            <v>23.150595000000003</v>
          </cell>
        </row>
        <row r="62">
          <cell r="A62" t="str">
            <v>10012051</v>
          </cell>
          <cell r="B62" t="str">
            <v>1/2" PVC BUSHING SL x TH</v>
          </cell>
          <cell r="C62">
            <v>0.34420000000000001</v>
          </cell>
          <cell r="D62">
            <v>0.51</v>
          </cell>
          <cell r="E62">
            <v>4</v>
          </cell>
          <cell r="F62">
            <v>0.44746000000000002</v>
          </cell>
          <cell r="G62">
            <v>0.66300000000000003</v>
          </cell>
          <cell r="H62" t="str">
            <v>1.0360</v>
          </cell>
          <cell r="I62">
            <v>42650</v>
          </cell>
          <cell r="L62">
            <v>0.66300000000000003</v>
          </cell>
        </row>
        <row r="63">
          <cell r="A63" t="str">
            <v>10034051</v>
          </cell>
          <cell r="B63" t="str">
            <v>3/4" PVC BUSHING SL x TH</v>
          </cell>
          <cell r="C63">
            <v>0.45105800000000001</v>
          </cell>
          <cell r="D63">
            <v>1.0900000000000001</v>
          </cell>
          <cell r="E63">
            <v>1</v>
          </cell>
          <cell r="F63">
            <v>0.58637539999999999</v>
          </cell>
          <cell r="G63">
            <v>1.4170000000000003</v>
          </cell>
          <cell r="H63" t="str">
            <v>1.0370</v>
          </cell>
          <cell r="I63">
            <v>40819</v>
          </cell>
          <cell r="L63">
            <v>1.4170000000000003</v>
          </cell>
        </row>
        <row r="64">
          <cell r="A64" t="str">
            <v>10100051</v>
          </cell>
          <cell r="B64" t="str">
            <v>1" PVC BUSHING SL x TH</v>
          </cell>
          <cell r="C64">
            <v>0.60638599999999998</v>
          </cell>
          <cell r="D64">
            <v>0.76</v>
          </cell>
          <cell r="E64">
            <v>16</v>
          </cell>
          <cell r="F64">
            <v>0.78830180000000005</v>
          </cell>
          <cell r="G64">
            <v>0.9880000000000001</v>
          </cell>
          <cell r="H64" t="str">
            <v>1.0380</v>
          </cell>
          <cell r="I64">
            <v>42676</v>
          </cell>
          <cell r="L64">
            <v>0.9880000000000001</v>
          </cell>
        </row>
        <row r="65">
          <cell r="A65" t="str">
            <v>10114051</v>
          </cell>
          <cell r="B65" t="str">
            <v>1-1/4" PVC BUSHING SL x TH</v>
          </cell>
          <cell r="C65">
            <v>0.87749999999999995</v>
          </cell>
          <cell r="D65">
            <v>0.97</v>
          </cell>
          <cell r="E65">
            <v>57</v>
          </cell>
          <cell r="F65">
            <v>1.1407499999999999</v>
          </cell>
          <cell r="G65">
            <v>1.2609999999999999</v>
          </cell>
          <cell r="H65" t="str">
            <v>1.0390</v>
          </cell>
          <cell r="I65">
            <v>42912</v>
          </cell>
          <cell r="L65">
            <v>1.2609999999999999</v>
          </cell>
        </row>
        <row r="66">
          <cell r="A66" t="str">
            <v>10112051</v>
          </cell>
          <cell r="B66" t="str">
            <v>1-1/2" PVC BUSHING SL x TH</v>
          </cell>
          <cell r="C66">
            <v>1.1503620000000001</v>
          </cell>
          <cell r="D66">
            <v>4.7300000000000004</v>
          </cell>
          <cell r="E66">
            <v>67</v>
          </cell>
          <cell r="F66">
            <v>1.4954706000000002</v>
          </cell>
          <cell r="G66">
            <v>6.1490000000000009</v>
          </cell>
          <cell r="H66" t="str">
            <v>1.0400</v>
          </cell>
          <cell r="I66">
            <v>41821</v>
          </cell>
          <cell r="L66">
            <v>6.1490000000000009</v>
          </cell>
        </row>
        <row r="67">
          <cell r="A67" t="str">
            <v>10200051</v>
          </cell>
          <cell r="B67" t="str">
            <v>2" PVC BUSHING SL x TH</v>
          </cell>
          <cell r="C67">
            <v>1.7528649999999999</v>
          </cell>
          <cell r="D67">
            <v>1.75</v>
          </cell>
          <cell r="E67">
            <v>56</v>
          </cell>
          <cell r="F67">
            <v>2.2787245</v>
          </cell>
          <cell r="G67">
            <v>2.2749999999999999</v>
          </cell>
          <cell r="H67" t="str">
            <v>1.0410</v>
          </cell>
          <cell r="I67">
            <v>42614</v>
          </cell>
          <cell r="L67">
            <v>2.2787245</v>
          </cell>
        </row>
        <row r="68">
          <cell r="A68" t="str">
            <v>10212051</v>
          </cell>
          <cell r="B68" t="str">
            <v>2-1/2" PVC BUSHING SL x TH</v>
          </cell>
          <cell r="C68">
            <v>1.8452850000000001</v>
          </cell>
          <cell r="D68">
            <v>1.39</v>
          </cell>
          <cell r="E68">
            <v>120</v>
          </cell>
          <cell r="F68">
            <v>2.3988705000000001</v>
          </cell>
          <cell r="G68">
            <v>1.8069999999999999</v>
          </cell>
          <cell r="H68" t="str">
            <v>1.0420</v>
          </cell>
          <cell r="I68">
            <v>42912</v>
          </cell>
          <cell r="L68">
            <v>2.3988705000000001</v>
          </cell>
        </row>
        <row r="69">
          <cell r="A69" t="str">
            <v>10300051</v>
          </cell>
          <cell r="B69" t="str">
            <v>3" PVC BUSHING SL x TH</v>
          </cell>
          <cell r="C69">
            <v>2.1728010000000002</v>
          </cell>
          <cell r="D69">
            <v>1.5</v>
          </cell>
          <cell r="E69">
            <v>94</v>
          </cell>
          <cell r="F69">
            <v>2.8246413000000006</v>
          </cell>
          <cell r="G69">
            <v>1.9500000000000002</v>
          </cell>
          <cell r="H69" t="str">
            <v>1.0430</v>
          </cell>
          <cell r="I69">
            <v>43281</v>
          </cell>
          <cell r="L69">
            <v>2.8246413000000006</v>
          </cell>
        </row>
        <row r="70">
          <cell r="A70" t="str">
            <v>10400051</v>
          </cell>
          <cell r="B70" t="str">
            <v>4" PVC BUSHING SL x TH</v>
          </cell>
          <cell r="C70">
            <v>5.3616000000000001</v>
          </cell>
          <cell r="D70">
            <v>5.6</v>
          </cell>
          <cell r="E70">
            <v>58</v>
          </cell>
          <cell r="F70">
            <v>6.9700800000000003</v>
          </cell>
          <cell r="G70">
            <v>7.2799999999999994</v>
          </cell>
          <cell r="H70" t="str">
            <v>1.0440</v>
          </cell>
          <cell r="I70">
            <v>43297</v>
          </cell>
          <cell r="L70">
            <v>7.2799999999999994</v>
          </cell>
        </row>
        <row r="71">
          <cell r="A71" t="str">
            <v>10600051</v>
          </cell>
          <cell r="B71" t="str">
            <v>6" PVC BUSHING SL x TH</v>
          </cell>
          <cell r="C71">
            <v>32.679699999999997</v>
          </cell>
          <cell r="D71">
            <v>0</v>
          </cell>
          <cell r="E71">
            <v>6</v>
          </cell>
          <cell r="F71">
            <v>42.483609999999999</v>
          </cell>
          <cell r="G71">
            <v>0</v>
          </cell>
          <cell r="H71" t="str">
            <v>1.0450</v>
          </cell>
          <cell r="I71">
            <v>41695</v>
          </cell>
          <cell r="L71">
            <v>42.483609999999999</v>
          </cell>
        </row>
        <row r="72">
          <cell r="A72" t="str">
            <v>10012060</v>
          </cell>
          <cell r="B72" t="str">
            <v>1/2" PVC CAP SL</v>
          </cell>
          <cell r="C72">
            <v>0.23080000000000001</v>
          </cell>
          <cell r="D72">
            <v>0.17</v>
          </cell>
          <cell r="E72">
            <v>0</v>
          </cell>
          <cell r="F72">
            <v>0.30004000000000003</v>
          </cell>
          <cell r="G72">
            <v>0.22100000000000003</v>
          </cell>
          <cell r="H72" t="str">
            <v>1.0460</v>
          </cell>
          <cell r="I72">
            <v>-622165665.6339792</v>
          </cell>
          <cell r="L72">
            <v>0.30004000000000003</v>
          </cell>
        </row>
        <row r="73">
          <cell r="A73" t="str">
            <v>10034060</v>
          </cell>
          <cell r="B73" t="str">
            <v>3/4" PVC CAP SL</v>
          </cell>
          <cell r="C73">
            <v>0.25900000000000001</v>
          </cell>
          <cell r="D73">
            <v>0.24</v>
          </cell>
          <cell r="E73">
            <v>23</v>
          </cell>
          <cell r="F73">
            <v>0.3367</v>
          </cell>
          <cell r="G73">
            <v>0.312</v>
          </cell>
          <cell r="H73" t="str">
            <v>1.0470</v>
          </cell>
          <cell r="I73">
            <v>42032</v>
          </cell>
          <cell r="L73">
            <v>0.3367</v>
          </cell>
        </row>
        <row r="74">
          <cell r="A74" t="str">
            <v>10100060</v>
          </cell>
          <cell r="B74" t="str">
            <v>1" PVC CAP SL</v>
          </cell>
          <cell r="C74">
            <v>0.58640000000000003</v>
          </cell>
          <cell r="D74">
            <v>0.38</v>
          </cell>
          <cell r="E74">
            <v>36</v>
          </cell>
          <cell r="F74">
            <v>0.76232000000000011</v>
          </cell>
          <cell r="G74">
            <v>0.49400000000000005</v>
          </cell>
          <cell r="H74" t="str">
            <v>1.0480</v>
          </cell>
          <cell r="I74">
            <v>41551</v>
          </cell>
          <cell r="L74">
            <v>0.76232000000000011</v>
          </cell>
        </row>
        <row r="75">
          <cell r="A75" t="str">
            <v>10114060</v>
          </cell>
          <cell r="B75" t="str">
            <v>1-1/4" PVC CAP SL</v>
          </cell>
          <cell r="C75">
            <v>0.51229999999999998</v>
          </cell>
          <cell r="D75">
            <v>0.49</v>
          </cell>
          <cell r="E75">
            <v>15</v>
          </cell>
          <cell r="F75">
            <v>0.66598999999999997</v>
          </cell>
          <cell r="G75">
            <v>0.63700000000000001</v>
          </cell>
          <cell r="H75" t="str">
            <v>1.0490</v>
          </cell>
          <cell r="I75">
            <v>42499</v>
          </cell>
          <cell r="L75">
            <v>0.66598999999999997</v>
          </cell>
        </row>
        <row r="76">
          <cell r="A76" t="str">
            <v>10112060</v>
          </cell>
          <cell r="B76" t="str">
            <v>1-1/2" PVC CAP SL</v>
          </cell>
          <cell r="C76">
            <v>0.6492</v>
          </cell>
          <cell r="D76">
            <v>1.19</v>
          </cell>
          <cell r="E76">
            <v>32</v>
          </cell>
          <cell r="F76">
            <v>0.84396000000000004</v>
          </cell>
          <cell r="G76">
            <v>1.5469999999999999</v>
          </cell>
          <cell r="H76" t="str">
            <v>1.0500</v>
          </cell>
          <cell r="I76">
            <v>42079</v>
          </cell>
          <cell r="L76">
            <v>1.5469999999999999</v>
          </cell>
        </row>
        <row r="77">
          <cell r="A77" t="str">
            <v>10200060</v>
          </cell>
          <cell r="B77" t="str">
            <v>2" PVC CAP SL</v>
          </cell>
          <cell r="C77">
            <v>1.1839710000000001</v>
          </cell>
          <cell r="D77">
            <v>0.68</v>
          </cell>
          <cell r="E77">
            <v>21</v>
          </cell>
          <cell r="F77">
            <v>1.5391623000000001</v>
          </cell>
          <cell r="G77">
            <v>0.88400000000000012</v>
          </cell>
          <cell r="H77" t="str">
            <v>1.0510</v>
          </cell>
          <cell r="I77">
            <v>41316</v>
          </cell>
          <cell r="L77">
            <v>1.5391623000000001</v>
          </cell>
        </row>
        <row r="78">
          <cell r="A78" t="str">
            <v>10212060</v>
          </cell>
          <cell r="B78" t="str">
            <v>2-1/2" PVC CAP SL</v>
          </cell>
          <cell r="C78">
            <v>2.2961999999999998</v>
          </cell>
          <cell r="D78">
            <v>2.0249999999999999</v>
          </cell>
          <cell r="E78">
            <v>37</v>
          </cell>
          <cell r="F78">
            <v>2.9850599999999998</v>
          </cell>
          <cell r="G78">
            <v>2.6324999999999998</v>
          </cell>
          <cell r="H78" t="str">
            <v>1.0520</v>
          </cell>
          <cell r="I78">
            <v>42620</v>
          </cell>
          <cell r="L78">
            <v>2.9850599999999998</v>
          </cell>
        </row>
        <row r="79">
          <cell r="A79" t="str">
            <v>10300060</v>
          </cell>
          <cell r="B79" t="str">
            <v>3" PVC CAP SL</v>
          </cell>
          <cell r="C79">
            <v>2.5226000000000002</v>
          </cell>
          <cell r="D79">
            <v>2.42</v>
          </cell>
          <cell r="E79">
            <v>23</v>
          </cell>
          <cell r="F79">
            <v>3.2793800000000002</v>
          </cell>
          <cell r="G79">
            <v>3.1459999999999999</v>
          </cell>
          <cell r="H79" t="str">
            <v>1.0530</v>
          </cell>
          <cell r="I79">
            <v>41709</v>
          </cell>
          <cell r="L79">
            <v>3.2793800000000002</v>
          </cell>
        </row>
        <row r="80">
          <cell r="A80" t="str">
            <v>10400060</v>
          </cell>
          <cell r="B80" t="str">
            <v>4" PVC CAP SL</v>
          </cell>
          <cell r="C80">
            <v>5.3570000000000002</v>
          </cell>
          <cell r="D80">
            <v>4.8</v>
          </cell>
          <cell r="E80">
            <v>10</v>
          </cell>
          <cell r="F80">
            <v>6.9641000000000002</v>
          </cell>
          <cell r="G80">
            <v>6.24</v>
          </cell>
          <cell r="H80" t="str">
            <v>1.0540</v>
          </cell>
          <cell r="I80">
            <v>42249</v>
          </cell>
          <cell r="L80">
            <v>6.9641000000000002</v>
          </cell>
        </row>
        <row r="81">
          <cell r="A81" t="str">
            <v>10600060</v>
          </cell>
          <cell r="B81" t="str">
            <v>6" PVC CAP SL</v>
          </cell>
          <cell r="C81">
            <v>13.2851</v>
          </cell>
          <cell r="D81">
            <v>11.2</v>
          </cell>
          <cell r="E81">
            <v>6</v>
          </cell>
          <cell r="F81">
            <v>17.270630000000001</v>
          </cell>
          <cell r="G81">
            <v>14.559999999999999</v>
          </cell>
          <cell r="H81" t="str">
            <v>1.0550</v>
          </cell>
          <cell r="I81">
            <v>42233</v>
          </cell>
          <cell r="L81">
            <v>17.270630000000001</v>
          </cell>
        </row>
        <row r="82">
          <cell r="A82" t="str">
            <v>10800060</v>
          </cell>
          <cell r="B82" t="str">
            <v>8" PVC CAP SL</v>
          </cell>
          <cell r="C82">
            <v>30.364100000000001</v>
          </cell>
          <cell r="D82">
            <v>0</v>
          </cell>
          <cell r="E82">
            <v>3</v>
          </cell>
          <cell r="F82">
            <v>39.473330000000004</v>
          </cell>
          <cell r="G82">
            <v>0</v>
          </cell>
          <cell r="H82" t="str">
            <v>1.0560</v>
          </cell>
          <cell r="I82">
            <v>42326</v>
          </cell>
          <cell r="L82">
            <v>39.473330000000004</v>
          </cell>
        </row>
        <row r="83">
          <cell r="A83" t="str">
            <v>10012070</v>
          </cell>
          <cell r="B83" t="str">
            <v>1/2" PVC COUPLING, SL x SL</v>
          </cell>
          <cell r="C83">
            <v>0.1827</v>
          </cell>
          <cell r="D83">
            <v>0.32</v>
          </cell>
          <cell r="E83">
            <v>0</v>
          </cell>
          <cell r="F83">
            <v>0.23751</v>
          </cell>
          <cell r="G83">
            <v>0.41600000000000004</v>
          </cell>
          <cell r="H83" t="str">
            <v>1.0570</v>
          </cell>
          <cell r="I83">
            <v>-622165665.6339792</v>
          </cell>
          <cell r="L83">
            <v>0.41600000000000004</v>
          </cell>
        </row>
        <row r="84">
          <cell r="A84" t="str">
            <v>10034070</v>
          </cell>
          <cell r="B84" t="str">
            <v>3/4" PVC COUPLING, SL x SL</v>
          </cell>
          <cell r="C84">
            <v>0.2172</v>
          </cell>
          <cell r="D84">
            <v>0.22</v>
          </cell>
          <cell r="E84">
            <v>44</v>
          </cell>
          <cell r="F84">
            <v>0.28236</v>
          </cell>
          <cell r="G84">
            <v>0.28600000000000003</v>
          </cell>
          <cell r="H84" t="str">
            <v>1.0580</v>
          </cell>
          <cell r="I84">
            <v>41962</v>
          </cell>
          <cell r="L84">
            <v>0.28600000000000003</v>
          </cell>
        </row>
        <row r="85">
          <cell r="A85" t="str">
            <v>10100070</v>
          </cell>
          <cell r="B85" t="str">
            <v>1" PVC COUPLING, SL x SL</v>
          </cell>
          <cell r="C85">
            <v>0.39839999999999998</v>
          </cell>
          <cell r="D85">
            <v>0.56000000000000005</v>
          </cell>
          <cell r="E85">
            <v>79</v>
          </cell>
          <cell r="F85">
            <v>0.51791999999999994</v>
          </cell>
          <cell r="G85">
            <v>0.72800000000000009</v>
          </cell>
          <cell r="H85" t="str">
            <v>1.0590</v>
          </cell>
          <cell r="I85">
            <v>41886</v>
          </cell>
          <cell r="L85">
            <v>0.72800000000000009</v>
          </cell>
        </row>
        <row r="86">
          <cell r="A86" t="str">
            <v>10114070</v>
          </cell>
          <cell r="B86" t="str">
            <v>1-1/4" PVC COUPLING, SL x SL</v>
          </cell>
          <cell r="C86">
            <v>0.5403</v>
          </cell>
          <cell r="D86">
            <v>0.99</v>
          </cell>
          <cell r="E86">
            <v>73</v>
          </cell>
          <cell r="F86">
            <v>0.70239000000000007</v>
          </cell>
          <cell r="G86">
            <v>1.2869999999999999</v>
          </cell>
          <cell r="H86" t="str">
            <v>1.0600</v>
          </cell>
          <cell r="I86">
            <v>42502</v>
          </cell>
          <cell r="L86">
            <v>1.2869999999999999</v>
          </cell>
        </row>
        <row r="87">
          <cell r="A87" t="str">
            <v>10112070</v>
          </cell>
          <cell r="B87" t="str">
            <v>1-1/2" PVC COUPLING, SL x SL</v>
          </cell>
          <cell r="C87">
            <v>0.55379999999999996</v>
          </cell>
          <cell r="D87">
            <v>0.51</v>
          </cell>
          <cell r="E87">
            <v>55</v>
          </cell>
          <cell r="F87">
            <v>0.71994000000000002</v>
          </cell>
          <cell r="G87">
            <v>0.66300000000000003</v>
          </cell>
          <cell r="H87" t="str">
            <v>1.0610</v>
          </cell>
          <cell r="I87">
            <v>41899</v>
          </cell>
          <cell r="L87">
            <v>0.71994000000000002</v>
          </cell>
        </row>
        <row r="88">
          <cell r="A88" t="str">
            <v>10200070</v>
          </cell>
          <cell r="B88" t="str">
            <v>2" PVC COUPLING, SL x SL</v>
          </cell>
          <cell r="C88">
            <v>0.82040000000000002</v>
          </cell>
          <cell r="D88">
            <v>0.73</v>
          </cell>
          <cell r="E88">
            <v>36</v>
          </cell>
          <cell r="F88">
            <v>1.0665200000000001</v>
          </cell>
          <cell r="G88">
            <v>0.94899999999999995</v>
          </cell>
          <cell r="H88" t="str">
            <v>1.0620</v>
          </cell>
          <cell r="I88">
            <v>42172</v>
          </cell>
          <cell r="L88">
            <v>1.0665200000000001</v>
          </cell>
        </row>
        <row r="89">
          <cell r="A89" t="str">
            <v>10212070</v>
          </cell>
          <cell r="B89" t="str">
            <v>2-1/2" PVC COUPLING, SL x SL</v>
          </cell>
          <cell r="C89">
            <v>2.0045000000000002</v>
          </cell>
          <cell r="D89">
            <v>1.69</v>
          </cell>
          <cell r="E89">
            <v>69</v>
          </cell>
          <cell r="F89">
            <v>2.6058500000000002</v>
          </cell>
          <cell r="G89">
            <v>2.1970000000000001</v>
          </cell>
          <cell r="H89" t="str">
            <v>1.0630</v>
          </cell>
          <cell r="I89">
            <v>42088</v>
          </cell>
          <cell r="L89">
            <v>2.6058500000000002</v>
          </cell>
        </row>
        <row r="90">
          <cell r="A90" t="str">
            <v>10300070</v>
          </cell>
          <cell r="B90" t="str">
            <v>3" PVC COUPLING, SL x SL</v>
          </cell>
          <cell r="C90">
            <v>2.8481000000000001</v>
          </cell>
          <cell r="D90">
            <v>2.92</v>
          </cell>
          <cell r="E90">
            <v>31</v>
          </cell>
          <cell r="F90">
            <v>3.7025300000000003</v>
          </cell>
          <cell r="G90">
            <v>3.7959999999999998</v>
          </cell>
          <cell r="H90" t="str">
            <v>1.0640</v>
          </cell>
          <cell r="I90">
            <v>42383</v>
          </cell>
          <cell r="L90">
            <v>3.7959999999999998</v>
          </cell>
        </row>
        <row r="91">
          <cell r="A91" t="str">
            <v>10400070</v>
          </cell>
          <cell r="B91" t="str">
            <v>4" PVC COUPLING, SL x SL</v>
          </cell>
          <cell r="C91">
            <v>3.9950950000000001</v>
          </cell>
          <cell r="D91">
            <v>2.7</v>
          </cell>
          <cell r="E91">
            <v>16</v>
          </cell>
          <cell r="F91">
            <v>5.1936235000000002</v>
          </cell>
          <cell r="G91">
            <v>3.5100000000000002</v>
          </cell>
          <cell r="H91" t="str">
            <v>1.0650</v>
          </cell>
          <cell r="I91">
            <v>41585</v>
          </cell>
          <cell r="L91">
            <v>5.1936235000000002</v>
          </cell>
        </row>
        <row r="92">
          <cell r="A92" t="str">
            <v>10600070</v>
          </cell>
          <cell r="B92" t="str">
            <v>6" PVC COUPLING, SL x SL</v>
          </cell>
          <cell r="C92">
            <v>15.383875</v>
          </cell>
          <cell r="D92">
            <v>12.18</v>
          </cell>
          <cell r="E92">
            <v>13</v>
          </cell>
          <cell r="F92">
            <v>19.9990375</v>
          </cell>
          <cell r="G92">
            <v>15.834</v>
          </cell>
          <cell r="H92" t="str">
            <v>1.0660</v>
          </cell>
          <cell r="I92">
            <v>43164</v>
          </cell>
          <cell r="L92">
            <v>19.9990375</v>
          </cell>
        </row>
        <row r="93">
          <cell r="A93" t="str">
            <v>10800070</v>
          </cell>
          <cell r="B93" t="str">
            <v>8" PVC COUPLING, SL x SL</v>
          </cell>
          <cell r="C93">
            <v>27.873999999999999</v>
          </cell>
          <cell r="D93">
            <v>25.5</v>
          </cell>
          <cell r="E93">
            <v>0</v>
          </cell>
          <cell r="F93">
            <v>36.236199999999997</v>
          </cell>
          <cell r="G93">
            <v>33.15</v>
          </cell>
          <cell r="H93" t="str">
            <v>1.0670</v>
          </cell>
          <cell r="I93">
            <v>42650</v>
          </cell>
          <cell r="L93">
            <v>36.236199999999997</v>
          </cell>
        </row>
        <row r="94">
          <cell r="A94" t="str">
            <v>10012072</v>
          </cell>
          <cell r="B94" t="str">
            <v>1/2" PVC FLOW CPLG, COMPRESSIO</v>
          </cell>
          <cell r="C94">
            <v>2.8820000000000001</v>
          </cell>
          <cell r="D94">
            <v>3.07</v>
          </cell>
          <cell r="E94">
            <v>0</v>
          </cell>
          <cell r="F94">
            <v>3.7466000000000004</v>
          </cell>
          <cell r="G94">
            <v>3.9910000000000001</v>
          </cell>
          <cell r="H94" t="str">
            <v>1.0680</v>
          </cell>
          <cell r="I94">
            <v>40429</v>
          </cell>
          <cell r="L94">
            <v>3.9910000000000001</v>
          </cell>
        </row>
        <row r="95">
          <cell r="A95" t="str">
            <v>10034072</v>
          </cell>
          <cell r="B95" t="str">
            <v>3/4" PVC FLOW CPLG, COMPRESSIO</v>
          </cell>
          <cell r="C95">
            <v>3.0875370000000002</v>
          </cell>
          <cell r="D95">
            <v>4.24</v>
          </cell>
          <cell r="E95">
            <v>29</v>
          </cell>
          <cell r="F95">
            <v>4.0137981000000007</v>
          </cell>
          <cell r="G95">
            <v>5.5120000000000005</v>
          </cell>
          <cell r="H95" t="str">
            <v>1.0690</v>
          </cell>
          <cell r="I95">
            <v>42383</v>
          </cell>
          <cell r="L95">
            <v>5.5120000000000005</v>
          </cell>
        </row>
        <row r="96">
          <cell r="A96" t="str">
            <v>10100072</v>
          </cell>
          <cell r="B96" t="str">
            <v>1" PVC FLOW  CPLG, COMPRESSION</v>
          </cell>
          <cell r="C96">
            <v>4.402666</v>
          </cell>
          <cell r="D96">
            <v>2.8</v>
          </cell>
          <cell r="E96">
            <v>52</v>
          </cell>
          <cell r="F96">
            <v>5.7234658000000005</v>
          </cell>
          <cell r="G96">
            <v>3.6399999999999997</v>
          </cell>
          <cell r="H96" t="str">
            <v>1.0700</v>
          </cell>
          <cell r="I96">
            <v>42829</v>
          </cell>
          <cell r="L96">
            <v>5.7234658000000005</v>
          </cell>
        </row>
        <row r="97">
          <cell r="A97" t="str">
            <v>10114072</v>
          </cell>
          <cell r="B97" t="str">
            <v>1-1/4" PVC FLOW CPLG, COMPRESS</v>
          </cell>
          <cell r="C97">
            <v>5.3005709999999997</v>
          </cell>
          <cell r="D97">
            <v>6.2</v>
          </cell>
          <cell r="E97">
            <v>58</v>
          </cell>
          <cell r="F97">
            <v>6.8907422999999994</v>
          </cell>
          <cell r="G97">
            <v>8.06</v>
          </cell>
          <cell r="H97" t="str">
            <v>1.0710</v>
          </cell>
          <cell r="I97">
            <v>43305</v>
          </cell>
          <cell r="L97">
            <v>8.06</v>
          </cell>
        </row>
        <row r="98">
          <cell r="A98" t="str">
            <v>10112072</v>
          </cell>
          <cell r="B98" t="str">
            <v>1-1/2" PVC FLOW CPLG, COMPRESS</v>
          </cell>
          <cell r="C98">
            <v>5.5632000000000001</v>
          </cell>
          <cell r="D98">
            <v>6.99</v>
          </cell>
          <cell r="E98">
            <v>31</v>
          </cell>
          <cell r="F98">
            <v>7.2321600000000004</v>
          </cell>
          <cell r="G98">
            <v>9.0869999999999997</v>
          </cell>
          <cell r="H98" t="str">
            <v>1.0720</v>
          </cell>
          <cell r="I98">
            <v>42683</v>
          </cell>
          <cell r="L98">
            <v>9.0869999999999997</v>
          </cell>
        </row>
        <row r="99">
          <cell r="A99" t="str">
            <v>10200072</v>
          </cell>
          <cell r="B99" t="str">
            <v>2" PVC FLOW CPLG, COMPRESSION</v>
          </cell>
          <cell r="C99">
            <v>10.227240999999999</v>
          </cell>
          <cell r="D99">
            <v>15.37</v>
          </cell>
          <cell r="E99">
            <v>41</v>
          </cell>
          <cell r="F99">
            <v>13.2954133</v>
          </cell>
          <cell r="G99">
            <v>19.980999999999998</v>
          </cell>
          <cell r="H99" t="str">
            <v>1.0730</v>
          </cell>
          <cell r="I99">
            <v>42172</v>
          </cell>
          <cell r="L99">
            <v>19.980999999999998</v>
          </cell>
        </row>
        <row r="100">
          <cell r="A100" t="str">
            <v>10212072</v>
          </cell>
          <cell r="B100" t="str">
            <v>2-1/2" PVC FLOW CPLG, COMPRESS</v>
          </cell>
          <cell r="C100">
            <v>15.517579</v>
          </cell>
          <cell r="D100">
            <v>15.79</v>
          </cell>
          <cell r="E100">
            <v>53</v>
          </cell>
          <cell r="F100">
            <v>20.1728527</v>
          </cell>
          <cell r="G100">
            <v>20.527000000000001</v>
          </cell>
          <cell r="H100" t="str">
            <v>1.0740</v>
          </cell>
          <cell r="I100">
            <v>42912</v>
          </cell>
          <cell r="L100">
            <v>20.527000000000001</v>
          </cell>
        </row>
        <row r="101">
          <cell r="A101" t="str">
            <v>10300072</v>
          </cell>
          <cell r="B101" t="str">
            <v>3" PVC FLOW CPLG, COMPRESSION</v>
          </cell>
          <cell r="C101">
            <v>21.776499999999999</v>
          </cell>
          <cell r="D101">
            <v>20.59</v>
          </cell>
          <cell r="E101">
            <v>44</v>
          </cell>
          <cell r="F101">
            <v>28.309449999999998</v>
          </cell>
          <cell r="G101">
            <v>26.766999999999999</v>
          </cell>
          <cell r="H101" t="str">
            <v>1.0750</v>
          </cell>
          <cell r="I101">
            <v>42761</v>
          </cell>
          <cell r="L101">
            <v>28.309449999999998</v>
          </cell>
        </row>
        <row r="102">
          <cell r="A102" t="str">
            <v>10400072</v>
          </cell>
          <cell r="B102" t="str">
            <v>4" PVC FLOW CPLG, COMPRESSION</v>
          </cell>
          <cell r="C102">
            <v>35.242699999999999</v>
          </cell>
          <cell r="D102">
            <v>0</v>
          </cell>
          <cell r="E102">
            <v>16</v>
          </cell>
          <cell r="F102">
            <v>45.815510000000003</v>
          </cell>
          <cell r="G102">
            <v>0</v>
          </cell>
          <cell r="H102" t="str">
            <v>1.0760</v>
          </cell>
          <cell r="I102">
            <v>42479</v>
          </cell>
          <cell r="L102">
            <v>45.815510000000003</v>
          </cell>
        </row>
        <row r="103">
          <cell r="A103" t="str">
            <v>10034073</v>
          </cell>
          <cell r="B103" t="str">
            <v>3/4" PVC PACKJOINT COUPLING-NO</v>
          </cell>
          <cell r="C103">
            <v>23.227399999999999</v>
          </cell>
          <cell r="D103">
            <v>26.68</v>
          </cell>
          <cell r="E103">
            <v>1</v>
          </cell>
          <cell r="F103">
            <v>30.195620000000002</v>
          </cell>
          <cell r="G103">
            <v>34.683999999999997</v>
          </cell>
          <cell r="H103" t="str">
            <v>1.0770</v>
          </cell>
          <cell r="I103">
            <v>40097</v>
          </cell>
          <cell r="L103">
            <v>34.683999999999997</v>
          </cell>
        </row>
        <row r="104">
          <cell r="A104" t="str">
            <v>10100073</v>
          </cell>
          <cell r="B104" t="str">
            <v>1" PVC PACKJOINT COUPLING-NO L</v>
          </cell>
          <cell r="C104">
            <v>48.857500000000002</v>
          </cell>
          <cell r="D104">
            <v>45.28</v>
          </cell>
          <cell r="E104">
            <v>9</v>
          </cell>
          <cell r="F104">
            <v>63.514750000000006</v>
          </cell>
          <cell r="G104">
            <v>58.864000000000004</v>
          </cell>
          <cell r="H104" t="str">
            <v>1.0780</v>
          </cell>
          <cell r="I104">
            <v>42499</v>
          </cell>
          <cell r="L104">
            <v>63.514750000000006</v>
          </cell>
        </row>
        <row r="105">
          <cell r="A105" t="str">
            <v>10114073</v>
          </cell>
          <cell r="B105" t="str">
            <v>1-1/4" PVC PACKJOINT COUPLING-</v>
          </cell>
          <cell r="C105">
            <v>70.125</v>
          </cell>
          <cell r="D105">
            <v>64.989999999999995</v>
          </cell>
          <cell r="E105">
            <v>8</v>
          </cell>
          <cell r="F105">
            <v>91.162500000000009</v>
          </cell>
          <cell r="G105">
            <v>84.486999999999995</v>
          </cell>
          <cell r="H105" t="str">
            <v>1.0790</v>
          </cell>
          <cell r="I105">
            <v>42499</v>
          </cell>
          <cell r="L105">
            <v>91.162500000000009</v>
          </cell>
        </row>
        <row r="106">
          <cell r="A106" t="str">
            <v>10112073</v>
          </cell>
          <cell r="B106" t="str">
            <v>1-1/2" PVC PACKJOINT COUPLING-</v>
          </cell>
          <cell r="C106">
            <v>91.51</v>
          </cell>
          <cell r="D106">
            <v>84.81</v>
          </cell>
          <cell r="E106">
            <v>3</v>
          </cell>
          <cell r="F106">
            <v>118.96300000000001</v>
          </cell>
          <cell r="G106">
            <v>110.253</v>
          </cell>
          <cell r="H106" t="str">
            <v>1.0800</v>
          </cell>
          <cell r="I106">
            <v>42529</v>
          </cell>
          <cell r="L106">
            <v>118.96300000000001</v>
          </cell>
        </row>
        <row r="107">
          <cell r="A107" t="str">
            <v>10200073</v>
          </cell>
          <cell r="B107" t="str">
            <v>2" PVC PACKJOINT COUPLING-NO L</v>
          </cell>
          <cell r="C107">
            <v>137.89171899999999</v>
          </cell>
          <cell r="D107">
            <v>132.62</v>
          </cell>
          <cell r="E107">
            <v>2</v>
          </cell>
          <cell r="F107">
            <v>179.25923470000001</v>
          </cell>
          <cell r="G107">
            <v>172.40600000000001</v>
          </cell>
          <cell r="H107" t="str">
            <v>1.0810</v>
          </cell>
          <cell r="I107">
            <v>42499</v>
          </cell>
          <cell r="L107">
            <v>179.25923470000001</v>
          </cell>
        </row>
        <row r="108">
          <cell r="A108" t="str">
            <v>10012080</v>
          </cell>
          <cell r="B108" t="str">
            <v>1/2" PVC CROSS, SL x SL</v>
          </cell>
          <cell r="C108">
            <v>1.6902999999999999</v>
          </cell>
          <cell r="D108">
            <v>0</v>
          </cell>
          <cell r="E108">
            <v>18</v>
          </cell>
          <cell r="F108">
            <v>2.19739</v>
          </cell>
          <cell r="G108">
            <v>0</v>
          </cell>
          <cell r="H108" t="str">
            <v>1.0820</v>
          </cell>
          <cell r="I108">
            <v>43578</v>
          </cell>
          <cell r="L108">
            <v>2.19739</v>
          </cell>
        </row>
        <row r="109">
          <cell r="A109" t="str">
            <v>10034080</v>
          </cell>
          <cell r="B109" t="str">
            <v>3/4" PVC CROSS, SL x SL</v>
          </cell>
          <cell r="C109">
            <v>1.5798000000000001</v>
          </cell>
          <cell r="D109">
            <v>1.1499999999999999</v>
          </cell>
          <cell r="E109">
            <v>10</v>
          </cell>
          <cell r="F109">
            <v>2.0537400000000003</v>
          </cell>
          <cell r="G109">
            <v>1.4949999999999999</v>
          </cell>
          <cell r="H109" t="str">
            <v>1.0830</v>
          </cell>
          <cell r="I109">
            <v>40097</v>
          </cell>
          <cell r="L109">
            <v>2.0537400000000003</v>
          </cell>
        </row>
        <row r="110">
          <cell r="A110" t="str">
            <v>10100080</v>
          </cell>
          <cell r="B110" t="str">
            <v>1" PVC CROSS, SL x SL</v>
          </cell>
          <cell r="C110">
            <v>1.8189</v>
          </cell>
          <cell r="D110">
            <v>1.45</v>
          </cell>
          <cell r="E110">
            <v>3</v>
          </cell>
          <cell r="F110">
            <v>2.3645700000000001</v>
          </cell>
          <cell r="G110">
            <v>1.885</v>
          </cell>
          <cell r="H110" t="str">
            <v>1.0840</v>
          </cell>
          <cell r="I110">
            <v>42032</v>
          </cell>
          <cell r="L110">
            <v>2.3645700000000001</v>
          </cell>
        </row>
        <row r="111">
          <cell r="A111" t="str">
            <v>10114080</v>
          </cell>
          <cell r="B111" t="str">
            <v>1-1/4" PVC CROSS, SL x SL</v>
          </cell>
          <cell r="C111">
            <v>2.7446999999999999</v>
          </cell>
          <cell r="D111">
            <v>1.91</v>
          </cell>
          <cell r="E111">
            <v>13</v>
          </cell>
          <cell r="F111">
            <v>3.5681099999999999</v>
          </cell>
          <cell r="G111">
            <v>2.4830000000000001</v>
          </cell>
          <cell r="H111" t="str">
            <v>1.0850</v>
          </cell>
          <cell r="I111">
            <v>42032</v>
          </cell>
          <cell r="L111">
            <v>3.5681099999999999</v>
          </cell>
        </row>
        <row r="112">
          <cell r="A112" t="str">
            <v>10112080</v>
          </cell>
          <cell r="B112" t="str">
            <v>1-1/2" PVC CROSS, SL x SL</v>
          </cell>
          <cell r="C112">
            <v>3.9887999999999999</v>
          </cell>
          <cell r="D112">
            <v>2.15</v>
          </cell>
          <cell r="E112">
            <v>7</v>
          </cell>
          <cell r="F112">
            <v>5.1854399999999998</v>
          </cell>
          <cell r="G112">
            <v>2.7949999999999999</v>
          </cell>
          <cell r="H112" t="str">
            <v>1.0860</v>
          </cell>
          <cell r="I112">
            <v>42032</v>
          </cell>
          <cell r="L112">
            <v>5.1854399999999998</v>
          </cell>
        </row>
        <row r="113">
          <cell r="A113" t="str">
            <v>10200080</v>
          </cell>
          <cell r="B113" t="str">
            <v>2" PVC CROSS, SL x SL</v>
          </cell>
          <cell r="C113">
            <v>3.7652000000000001</v>
          </cell>
          <cell r="D113">
            <v>0</v>
          </cell>
          <cell r="E113">
            <v>3</v>
          </cell>
          <cell r="F113">
            <v>4.8947600000000007</v>
          </cell>
          <cell r="G113">
            <v>0</v>
          </cell>
          <cell r="H113" t="str">
            <v>1.0870</v>
          </cell>
          <cell r="I113">
            <v>42032</v>
          </cell>
          <cell r="L113">
            <v>4.8947600000000007</v>
          </cell>
        </row>
        <row r="114">
          <cell r="A114" t="str">
            <v>10212080</v>
          </cell>
          <cell r="B114" t="str">
            <v>2-1/2" PVC CROSS, SL x SL</v>
          </cell>
          <cell r="C114">
            <v>5.0606999999999998</v>
          </cell>
          <cell r="D114">
            <v>0</v>
          </cell>
          <cell r="E114">
            <v>12</v>
          </cell>
          <cell r="F114">
            <v>6.5789099999999996</v>
          </cell>
          <cell r="G114">
            <v>0</v>
          </cell>
          <cell r="H114" t="str">
            <v>1.0880</v>
          </cell>
          <cell r="I114">
            <v>40097</v>
          </cell>
          <cell r="L114">
            <v>6.5789099999999996</v>
          </cell>
        </row>
        <row r="115">
          <cell r="A115" t="str">
            <v>10300080</v>
          </cell>
          <cell r="B115" t="str">
            <v>3" PVC CROSS, SL x SL</v>
          </cell>
          <cell r="C115">
            <v>0</v>
          </cell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 t="str">
            <v>1.0890</v>
          </cell>
          <cell r="I115">
            <v>-622165665.6339792</v>
          </cell>
          <cell r="L115">
            <v>0</v>
          </cell>
        </row>
        <row r="116">
          <cell r="A116" t="str">
            <v>10400080</v>
          </cell>
          <cell r="B116" t="str">
            <v>4" PVC CROSS, SL x SL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1.0900</v>
          </cell>
          <cell r="I116">
            <v>-622165665.6339792</v>
          </cell>
          <cell r="L116">
            <v>0</v>
          </cell>
        </row>
        <row r="117">
          <cell r="A117" t="str">
            <v>10012045</v>
          </cell>
          <cell r="B117" t="str">
            <v>1/2" PVC ELBOW 45, SL x SL</v>
          </cell>
          <cell r="C117">
            <v>0.4612</v>
          </cell>
          <cell r="D117">
            <v>0.38</v>
          </cell>
          <cell r="E117">
            <v>0</v>
          </cell>
          <cell r="F117">
            <v>0.59955999999999998</v>
          </cell>
          <cell r="G117">
            <v>0.49400000000000005</v>
          </cell>
          <cell r="H117" t="str">
            <v>1.0910</v>
          </cell>
          <cell r="I117">
            <v>-622165665.6339792</v>
          </cell>
          <cell r="L117">
            <v>0.59955999999999998</v>
          </cell>
        </row>
        <row r="118">
          <cell r="A118" t="str">
            <v>10034045</v>
          </cell>
          <cell r="B118" t="str">
            <v>3/4" PVC ELBOW 45, SL x SL</v>
          </cell>
          <cell r="C118">
            <v>0.5675</v>
          </cell>
          <cell r="D118">
            <v>0.5</v>
          </cell>
          <cell r="E118">
            <v>27</v>
          </cell>
          <cell r="F118">
            <v>0.73775000000000002</v>
          </cell>
          <cell r="G118">
            <v>0.65</v>
          </cell>
          <cell r="H118" t="str">
            <v>1.0920</v>
          </cell>
          <cell r="I118">
            <v>42383</v>
          </cell>
          <cell r="L118">
            <v>0.73775000000000002</v>
          </cell>
        </row>
        <row r="119">
          <cell r="A119" t="str">
            <v>10100045</v>
          </cell>
          <cell r="B119" t="str">
            <v>1" PVC ELBOW 45, SL x SL</v>
          </cell>
          <cell r="C119">
            <v>0.66080000000000005</v>
          </cell>
          <cell r="D119">
            <v>0.69</v>
          </cell>
          <cell r="E119">
            <v>53</v>
          </cell>
          <cell r="F119">
            <v>0.85904000000000014</v>
          </cell>
          <cell r="G119">
            <v>0.89699999999999991</v>
          </cell>
          <cell r="H119" t="str">
            <v>1.0930</v>
          </cell>
          <cell r="I119">
            <v>41395</v>
          </cell>
          <cell r="L119">
            <v>0.89699999999999991</v>
          </cell>
        </row>
        <row r="120">
          <cell r="A120" t="str">
            <v>10114045</v>
          </cell>
          <cell r="B120" t="str">
            <v>1-1/4" PVC ELBOW 45, SL x SL</v>
          </cell>
          <cell r="C120">
            <v>0.74509999999999998</v>
          </cell>
          <cell r="D120">
            <v>0.88300000000000001</v>
          </cell>
          <cell r="E120">
            <v>57</v>
          </cell>
          <cell r="F120">
            <v>0.96862999999999999</v>
          </cell>
          <cell r="G120">
            <v>1.1479000000000001</v>
          </cell>
          <cell r="H120" t="str">
            <v>1.0940</v>
          </cell>
          <cell r="I120">
            <v>42383</v>
          </cell>
          <cell r="L120">
            <v>1.1479000000000001</v>
          </cell>
        </row>
        <row r="121">
          <cell r="A121" t="str">
            <v>10112045</v>
          </cell>
          <cell r="B121" t="str">
            <v>1-1/2" PVC ELBOW 45, SL x SL</v>
          </cell>
          <cell r="C121">
            <v>1.2630999999999999</v>
          </cell>
          <cell r="D121">
            <v>1.28</v>
          </cell>
          <cell r="E121">
            <v>58</v>
          </cell>
          <cell r="F121">
            <v>1.6420299999999999</v>
          </cell>
          <cell r="G121">
            <v>1.6640000000000001</v>
          </cell>
          <cell r="H121" t="str">
            <v>1.0950</v>
          </cell>
          <cell r="I121">
            <v>40378</v>
          </cell>
          <cell r="L121">
            <v>1.6640000000000001</v>
          </cell>
        </row>
        <row r="122">
          <cell r="A122" t="str">
            <v>10200045</v>
          </cell>
          <cell r="B122" t="str">
            <v>2" PVC ELBOW 45, SL x SL</v>
          </cell>
          <cell r="C122">
            <v>1.7696179999999999</v>
          </cell>
          <cell r="D122">
            <v>1.96</v>
          </cell>
          <cell r="E122">
            <v>32</v>
          </cell>
          <cell r="F122">
            <v>2.3005033999999998</v>
          </cell>
          <cell r="G122">
            <v>2.548</v>
          </cell>
          <cell r="H122" t="str">
            <v>1.0960</v>
          </cell>
          <cell r="I122">
            <v>42172</v>
          </cell>
          <cell r="L122">
            <v>2.548</v>
          </cell>
        </row>
        <row r="123">
          <cell r="A123" t="str">
            <v>10212045</v>
          </cell>
          <cell r="B123" t="str">
            <v>2-1/2" PVC ELBOW 45, SL x SL</v>
          </cell>
          <cell r="C123">
            <v>4.1250999999999998</v>
          </cell>
          <cell r="D123">
            <v>3.85</v>
          </cell>
          <cell r="E123">
            <v>62</v>
          </cell>
          <cell r="F123">
            <v>5.3626300000000002</v>
          </cell>
          <cell r="G123">
            <v>5.0049999999999999</v>
          </cell>
          <cell r="H123" t="str">
            <v>1.0970</v>
          </cell>
          <cell r="I123">
            <v>42912</v>
          </cell>
          <cell r="L123">
            <v>5.3626300000000002</v>
          </cell>
        </row>
        <row r="124">
          <cell r="A124" t="str">
            <v>10300045</v>
          </cell>
          <cell r="B124" t="str">
            <v>3" PVC ELBOW 45, SL x SL</v>
          </cell>
          <cell r="C124">
            <v>6.407</v>
          </cell>
          <cell r="D124">
            <v>6.42</v>
          </cell>
          <cell r="E124">
            <v>34</v>
          </cell>
          <cell r="F124">
            <v>8.3291000000000004</v>
          </cell>
          <cell r="G124">
            <v>8.3460000000000001</v>
          </cell>
          <cell r="H124" t="str">
            <v>1.0980</v>
          </cell>
          <cell r="I124">
            <v>42383</v>
          </cell>
          <cell r="L124">
            <v>8.3460000000000001</v>
          </cell>
        </row>
        <row r="125">
          <cell r="A125" t="str">
            <v>10400045</v>
          </cell>
          <cell r="B125" t="str">
            <v>4" PVC ELBOW 45, SL x SL</v>
          </cell>
          <cell r="C125">
            <v>9.5173369999999995</v>
          </cell>
          <cell r="D125">
            <v>7.87</v>
          </cell>
          <cell r="E125">
            <v>18</v>
          </cell>
          <cell r="F125">
            <v>12.3725381</v>
          </cell>
          <cell r="G125">
            <v>10.231</v>
          </cell>
          <cell r="H125" t="str">
            <v>1.0990</v>
          </cell>
          <cell r="I125">
            <v>42474</v>
          </cell>
          <cell r="L125">
            <v>12.3725381</v>
          </cell>
        </row>
        <row r="126">
          <cell r="A126" t="str">
            <v>10600045</v>
          </cell>
          <cell r="B126" t="str">
            <v>6" PVC ELBOW 45, SL x SL</v>
          </cell>
          <cell r="C126">
            <v>30.8674</v>
          </cell>
          <cell r="D126">
            <v>27.04</v>
          </cell>
          <cell r="E126">
            <v>4</v>
          </cell>
          <cell r="F126">
            <v>40.12762</v>
          </cell>
          <cell r="G126">
            <v>35.152000000000001</v>
          </cell>
          <cell r="H126" t="str">
            <v>1.1000</v>
          </cell>
          <cell r="I126">
            <v>43487</v>
          </cell>
          <cell r="L126">
            <v>40.12762</v>
          </cell>
        </row>
        <row r="127">
          <cell r="A127" t="str">
            <v>10012090</v>
          </cell>
          <cell r="B127" t="str">
            <v>1/2" PVC ELBOW 90, SL x SL</v>
          </cell>
          <cell r="C127">
            <v>0.284333</v>
          </cell>
          <cell r="D127">
            <v>0.3</v>
          </cell>
          <cell r="E127">
            <v>0</v>
          </cell>
          <cell r="F127">
            <v>0.36963290000000004</v>
          </cell>
          <cell r="G127">
            <v>0.39</v>
          </cell>
          <cell r="H127" t="str">
            <v>1.1010</v>
          </cell>
          <cell r="I127">
            <v>42576</v>
          </cell>
          <cell r="L127">
            <v>0.39</v>
          </cell>
        </row>
        <row r="128">
          <cell r="A128" t="str">
            <v>10034090</v>
          </cell>
          <cell r="B128" t="str">
            <v>3/4" PVC ELBOW 90, SL x SL</v>
          </cell>
          <cell r="C128">
            <v>0.27160000000000001</v>
          </cell>
          <cell r="D128">
            <v>0.26</v>
          </cell>
          <cell r="E128">
            <v>26</v>
          </cell>
          <cell r="F128">
            <v>0.35308</v>
          </cell>
          <cell r="G128">
            <v>0.33800000000000002</v>
          </cell>
          <cell r="H128" t="str">
            <v>1.1020</v>
          </cell>
          <cell r="I128">
            <v>42912</v>
          </cell>
          <cell r="L128">
            <v>0.35308</v>
          </cell>
        </row>
        <row r="129">
          <cell r="A129" t="str">
            <v>10100090</v>
          </cell>
          <cell r="B129" t="str">
            <v>1" PVC ELBOW 90, SL x SL</v>
          </cell>
          <cell r="C129">
            <v>0.48649999999999999</v>
          </cell>
          <cell r="D129">
            <v>1.29</v>
          </cell>
          <cell r="E129">
            <v>83</v>
          </cell>
          <cell r="F129">
            <v>0.63244999999999996</v>
          </cell>
          <cell r="G129">
            <v>1.677</v>
          </cell>
          <cell r="H129" t="str">
            <v>1.1030</v>
          </cell>
          <cell r="I129">
            <v>41886</v>
          </cell>
          <cell r="L129">
            <v>1.677</v>
          </cell>
        </row>
        <row r="130">
          <cell r="A130" t="str">
            <v>10114090</v>
          </cell>
          <cell r="B130" t="str">
            <v>1-1/4" PVC ELBOW 90, SL x SL</v>
          </cell>
          <cell r="C130">
            <v>1.0014000000000001</v>
          </cell>
          <cell r="D130">
            <v>0.84</v>
          </cell>
          <cell r="E130">
            <v>75</v>
          </cell>
          <cell r="F130">
            <v>1.3018200000000002</v>
          </cell>
          <cell r="G130">
            <v>1.0920000000000001</v>
          </cell>
          <cell r="H130" t="str">
            <v>1.1040</v>
          </cell>
          <cell r="I130">
            <v>42516</v>
          </cell>
          <cell r="L130">
            <v>1.3018200000000002</v>
          </cell>
        </row>
        <row r="131">
          <cell r="A131" t="str">
            <v>10112090</v>
          </cell>
          <cell r="B131" t="str">
            <v>1-1/2" PVC ELBOW 90, SL x SL</v>
          </cell>
          <cell r="C131">
            <v>0.94479999999999997</v>
          </cell>
          <cell r="D131">
            <v>0.9</v>
          </cell>
          <cell r="E131">
            <v>51</v>
          </cell>
          <cell r="F131">
            <v>1.22824</v>
          </cell>
          <cell r="G131">
            <v>1.1700000000000002</v>
          </cell>
          <cell r="H131" t="str">
            <v>1.1050</v>
          </cell>
          <cell r="I131">
            <v>42541</v>
          </cell>
          <cell r="L131">
            <v>1.22824</v>
          </cell>
        </row>
        <row r="132">
          <cell r="A132" t="str">
            <v>10200090</v>
          </cell>
          <cell r="B132" t="str">
            <v>2" PVC ELBOW 90, SL x SL</v>
          </cell>
          <cell r="C132">
            <v>1.5198290000000001</v>
          </cell>
          <cell r="D132">
            <v>1.64</v>
          </cell>
          <cell r="E132">
            <v>40</v>
          </cell>
          <cell r="F132">
            <v>1.9757777000000003</v>
          </cell>
          <cell r="G132">
            <v>2.1320000000000001</v>
          </cell>
          <cell r="H132" t="str">
            <v>1.1060</v>
          </cell>
          <cell r="I132">
            <v>42474</v>
          </cell>
          <cell r="L132">
            <v>2.1320000000000001</v>
          </cell>
        </row>
        <row r="133">
          <cell r="A133" t="str">
            <v>10212090</v>
          </cell>
          <cell r="B133" t="str">
            <v>2-1/2" PVC ELBOW 90, SL x SL</v>
          </cell>
          <cell r="C133">
            <v>3.8256410000000001</v>
          </cell>
          <cell r="D133">
            <v>2.65</v>
          </cell>
          <cell r="E133">
            <v>87</v>
          </cell>
          <cell r="F133">
            <v>4.9733333000000002</v>
          </cell>
          <cell r="G133">
            <v>3.4449999999999998</v>
          </cell>
          <cell r="H133" t="str">
            <v>1.1070</v>
          </cell>
          <cell r="I133">
            <v>42912</v>
          </cell>
          <cell r="L133">
            <v>4.9733333000000002</v>
          </cell>
        </row>
        <row r="134">
          <cell r="A134" t="str">
            <v>10300090</v>
          </cell>
          <cell r="B134" t="str">
            <v>3" PVC ELBOW 90, SL x SL</v>
          </cell>
          <cell r="C134">
            <v>4.3905000000000003</v>
          </cell>
          <cell r="D134">
            <v>5.16</v>
          </cell>
          <cell r="E134">
            <v>28</v>
          </cell>
          <cell r="F134">
            <v>5.707650000000001</v>
          </cell>
          <cell r="G134">
            <v>6.7080000000000002</v>
          </cell>
          <cell r="H134" t="str">
            <v>1.1080</v>
          </cell>
          <cell r="I134">
            <v>43390</v>
          </cell>
          <cell r="L134">
            <v>6.7080000000000002</v>
          </cell>
        </row>
        <row r="135">
          <cell r="A135" t="str">
            <v>10400090</v>
          </cell>
          <cell r="B135" t="str">
            <v>4" PVC ELBOW 90, SL x SL</v>
          </cell>
          <cell r="C135">
            <v>7.3493130000000004</v>
          </cell>
          <cell r="D135">
            <v>5.7</v>
          </cell>
          <cell r="E135">
            <v>16</v>
          </cell>
          <cell r="F135">
            <v>9.5541069000000007</v>
          </cell>
          <cell r="G135">
            <v>7.41</v>
          </cell>
          <cell r="H135" t="str">
            <v>1.1090</v>
          </cell>
          <cell r="I135">
            <v>42233</v>
          </cell>
          <cell r="L135">
            <v>9.5541069000000007</v>
          </cell>
        </row>
        <row r="136">
          <cell r="A136" t="str">
            <v>10600090</v>
          </cell>
          <cell r="B136" t="str">
            <v>6" PVC ELBOW 90, SL x SL</v>
          </cell>
          <cell r="C136">
            <v>25.627400000000002</v>
          </cell>
          <cell r="D136">
            <v>0</v>
          </cell>
          <cell r="E136">
            <v>0</v>
          </cell>
          <cell r="F136">
            <v>33.315620000000003</v>
          </cell>
          <cell r="G136">
            <v>0</v>
          </cell>
          <cell r="H136" t="str">
            <v>1.1100</v>
          </cell>
          <cell r="I136">
            <v>43164</v>
          </cell>
          <cell r="L136">
            <v>33.315620000000003</v>
          </cell>
        </row>
        <row r="137">
          <cell r="A137" t="str">
            <v>10100091</v>
          </cell>
          <cell r="B137" t="str">
            <v>1"x3/4" PVC SL x SL RED ELBOW</v>
          </cell>
          <cell r="C137">
            <v>0.81979999999999997</v>
          </cell>
          <cell r="D137">
            <v>0</v>
          </cell>
          <cell r="E137">
            <v>0</v>
          </cell>
          <cell r="F137">
            <v>1.0657399999999999</v>
          </cell>
          <cell r="G137">
            <v>0</v>
          </cell>
          <cell r="H137" t="str">
            <v>1.1110</v>
          </cell>
          <cell r="I137">
            <v>-622165665.6339792</v>
          </cell>
          <cell r="L137">
            <v>1.0657399999999999</v>
          </cell>
        </row>
        <row r="138">
          <cell r="A138" t="str">
            <v>10100092</v>
          </cell>
          <cell r="B138" t="str">
            <v>1"x3/4" PVC SL x TH RED ELBOW</v>
          </cell>
          <cell r="C138">
            <v>0.60650000000000004</v>
          </cell>
          <cell r="D138">
            <v>1.27</v>
          </cell>
          <cell r="E138">
            <v>17</v>
          </cell>
          <cell r="F138">
            <v>0.7884500000000001</v>
          </cell>
          <cell r="G138">
            <v>1.651</v>
          </cell>
          <cell r="H138" t="str">
            <v>1.1120</v>
          </cell>
          <cell r="I138">
            <v>40097</v>
          </cell>
          <cell r="L138">
            <v>1.651</v>
          </cell>
        </row>
        <row r="139">
          <cell r="A139" t="str">
            <v>10200102</v>
          </cell>
          <cell r="B139" t="str">
            <v>2" PVC VAN STONE FLG SCH 80</v>
          </cell>
          <cell r="C139">
            <v>13.632899999999999</v>
          </cell>
          <cell r="D139">
            <v>9.98</v>
          </cell>
          <cell r="E139">
            <v>11</v>
          </cell>
          <cell r="F139">
            <v>17.722770000000001</v>
          </cell>
          <cell r="G139">
            <v>12.974</v>
          </cell>
          <cell r="H139" t="str">
            <v>1.1130</v>
          </cell>
          <cell r="I139">
            <v>41775</v>
          </cell>
          <cell r="L139">
            <v>17.722770000000001</v>
          </cell>
        </row>
        <row r="140">
          <cell r="A140" t="str">
            <v>10400138</v>
          </cell>
          <cell r="B140" t="str">
            <v>4" PVC PIPE, C900-165, DR25</v>
          </cell>
          <cell r="C140">
            <v>2.8996</v>
          </cell>
          <cell r="D140">
            <v>2.67</v>
          </cell>
          <cell r="E140">
            <v>3</v>
          </cell>
          <cell r="F140">
            <v>3.7694800000000002</v>
          </cell>
          <cell r="G140">
            <v>3.4710000000000001</v>
          </cell>
          <cell r="H140" t="str">
            <v>1.1140</v>
          </cell>
          <cell r="I140">
            <v>42314</v>
          </cell>
          <cell r="L140">
            <v>3.7694800000000002</v>
          </cell>
        </row>
        <row r="141">
          <cell r="A141" t="str">
            <v>10600138</v>
          </cell>
          <cell r="B141" t="str">
            <v>6" PVC PIPE, C900-165, DR25</v>
          </cell>
          <cell r="C141">
            <v>3.346508</v>
          </cell>
          <cell r="D141">
            <v>2.99</v>
          </cell>
          <cell r="E141">
            <v>0</v>
          </cell>
          <cell r="F141">
            <v>4.3504604000000002</v>
          </cell>
          <cell r="G141">
            <v>3.8870000000000005</v>
          </cell>
          <cell r="H141" t="str">
            <v>1.1150</v>
          </cell>
          <cell r="I141">
            <v>41101</v>
          </cell>
          <cell r="L141">
            <v>4.3504604000000002</v>
          </cell>
        </row>
        <row r="142">
          <cell r="A142" t="str">
            <v>10800138</v>
          </cell>
          <cell r="B142" t="str">
            <v>8" PVC PIPE, C900-165, DR25</v>
          </cell>
          <cell r="C142">
            <v>5.3662000000000001</v>
          </cell>
          <cell r="D142">
            <v>4.95</v>
          </cell>
          <cell r="E142">
            <v>27</v>
          </cell>
          <cell r="F142">
            <v>6.9760600000000004</v>
          </cell>
          <cell r="G142">
            <v>6.4350000000000005</v>
          </cell>
          <cell r="H142" t="str">
            <v>1.1160</v>
          </cell>
          <cell r="I142">
            <v>42768</v>
          </cell>
          <cell r="L142">
            <v>6.9760600000000004</v>
          </cell>
        </row>
        <row r="143">
          <cell r="A143" t="str">
            <v>11000138</v>
          </cell>
          <cell r="B143" t="str">
            <v>10" PVC PIPE, C900-165, DR25</v>
          </cell>
          <cell r="C143">
            <v>7.9762000000000004</v>
          </cell>
          <cell r="D143">
            <v>7.6</v>
          </cell>
          <cell r="E143">
            <v>0</v>
          </cell>
          <cell r="F143">
            <v>10.369060000000001</v>
          </cell>
          <cell r="G143">
            <v>9.879999999999999</v>
          </cell>
          <cell r="H143" t="str">
            <v>1.1170</v>
          </cell>
          <cell r="I143">
            <v>42474</v>
          </cell>
          <cell r="L143">
            <v>10.369060000000001</v>
          </cell>
        </row>
        <row r="144">
          <cell r="A144" t="str">
            <v>11200138</v>
          </cell>
          <cell r="B144" t="str">
            <v>12" PVC PIPE, C900-165, DR25</v>
          </cell>
          <cell r="C144">
            <v>10.915100000000001</v>
          </cell>
          <cell r="D144">
            <v>10.06</v>
          </cell>
          <cell r="E144">
            <v>0</v>
          </cell>
          <cell r="F144">
            <v>14.189630000000001</v>
          </cell>
          <cell r="G144">
            <v>13.078000000000001</v>
          </cell>
          <cell r="H144" t="str">
            <v>1.1180</v>
          </cell>
          <cell r="I144">
            <v>41284</v>
          </cell>
          <cell r="L144">
            <v>14.189630000000001</v>
          </cell>
        </row>
        <row r="145">
          <cell r="A145" t="str">
            <v>10400142</v>
          </cell>
          <cell r="B145" t="str">
            <v>4" PVC PIPE, C900-235, DR18</v>
          </cell>
          <cell r="C145">
            <v>2.493411</v>
          </cell>
          <cell r="D145">
            <v>2.33</v>
          </cell>
          <cell r="E145">
            <v>0</v>
          </cell>
          <cell r="F145">
            <v>3.2414343000000003</v>
          </cell>
          <cell r="G145">
            <v>3.0290000000000004</v>
          </cell>
          <cell r="H145" t="str">
            <v>1.1190</v>
          </cell>
          <cell r="I145">
            <v>41120</v>
          </cell>
          <cell r="L145">
            <v>3.2414343000000003</v>
          </cell>
        </row>
        <row r="146">
          <cell r="A146" t="str">
            <v>10600142</v>
          </cell>
          <cell r="B146" t="str">
            <v>6" PVC PIPE, C900-235, DR18</v>
          </cell>
          <cell r="C146">
            <v>7.2575000000000003</v>
          </cell>
          <cell r="D146">
            <v>6.64</v>
          </cell>
          <cell r="E146">
            <v>40</v>
          </cell>
          <cell r="F146">
            <v>9.4347500000000011</v>
          </cell>
          <cell r="G146">
            <v>8.6319999999999997</v>
          </cell>
          <cell r="H146" t="str">
            <v>1.1200</v>
          </cell>
          <cell r="I146">
            <v>43574</v>
          </cell>
          <cell r="L146">
            <v>9.4347500000000011</v>
          </cell>
        </row>
        <row r="147">
          <cell r="A147" t="str">
            <v>10800142</v>
          </cell>
          <cell r="B147" t="str">
            <v>8" PVC PIPE, C900-235, DR18</v>
          </cell>
          <cell r="C147">
            <v>7.8607709999999997</v>
          </cell>
          <cell r="D147">
            <v>7.29</v>
          </cell>
          <cell r="E147">
            <v>20</v>
          </cell>
          <cell r="F147">
            <v>10.2190023</v>
          </cell>
          <cell r="G147">
            <v>9.4770000000000003</v>
          </cell>
          <cell r="H147" t="str">
            <v>1.1210</v>
          </cell>
          <cell r="I147">
            <v>43636</v>
          </cell>
          <cell r="L147">
            <v>10.2190023</v>
          </cell>
        </row>
        <row r="148">
          <cell r="A148" t="str">
            <v>11000142</v>
          </cell>
          <cell r="B148" t="str">
            <v>10" PVC PIPE, C900-235, DR18</v>
          </cell>
          <cell r="C148">
            <v>10.108525999999999</v>
          </cell>
          <cell r="D148">
            <v>9.25</v>
          </cell>
          <cell r="E148">
            <v>0</v>
          </cell>
          <cell r="F148">
            <v>13.141083800000001</v>
          </cell>
          <cell r="G148">
            <v>12.025</v>
          </cell>
          <cell r="H148" t="str">
            <v>1.1220</v>
          </cell>
          <cell r="I148">
            <v>43321</v>
          </cell>
          <cell r="L148">
            <v>13.141083800000001</v>
          </cell>
        </row>
        <row r="149">
          <cell r="A149" t="str">
            <v>11200142</v>
          </cell>
          <cell r="B149" t="str">
            <v>12" PVC PIPE, C900-235, DR18</v>
          </cell>
          <cell r="C149">
            <v>17.739799999999999</v>
          </cell>
          <cell r="D149">
            <v>16.350000000000001</v>
          </cell>
          <cell r="E149">
            <v>200</v>
          </cell>
          <cell r="F149">
            <v>23.06174</v>
          </cell>
          <cell r="G149">
            <v>21.255000000000003</v>
          </cell>
          <cell r="H149" t="str">
            <v>1.1230</v>
          </cell>
          <cell r="I149">
            <v>42829</v>
          </cell>
          <cell r="L149">
            <v>23.06174</v>
          </cell>
        </row>
        <row r="150">
          <cell r="A150" t="str">
            <v>10400139</v>
          </cell>
          <cell r="B150" t="str">
            <v>4" PVC PIPE, C900-305, DR14</v>
          </cell>
          <cell r="C150">
            <v>4.3117000000000001</v>
          </cell>
          <cell r="D150">
            <v>0</v>
          </cell>
          <cell r="E150">
            <v>40</v>
          </cell>
          <cell r="F150">
            <v>5.6052100000000005</v>
          </cell>
          <cell r="G150">
            <v>0</v>
          </cell>
          <cell r="H150" t="str">
            <v>1.1240</v>
          </cell>
          <cell r="I150">
            <v>41183</v>
          </cell>
          <cell r="L150">
            <v>5.6052100000000005</v>
          </cell>
        </row>
        <row r="151">
          <cell r="A151" t="str">
            <v>10600139</v>
          </cell>
          <cell r="B151" t="str">
            <v>6" PVC PIPE, C900-305, DR14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 t="str">
            <v>1.1250</v>
          </cell>
          <cell r="I151">
            <v>-622165665.6339792</v>
          </cell>
          <cell r="L151">
            <v>0</v>
          </cell>
        </row>
        <row r="152">
          <cell r="A152" t="str">
            <v>10800139</v>
          </cell>
          <cell r="B152" t="str">
            <v>8" PVC PIPE, C900-305, DR14</v>
          </cell>
          <cell r="C152">
            <v>6.3669000000000002</v>
          </cell>
          <cell r="D152">
            <v>5.75</v>
          </cell>
          <cell r="E152">
            <v>0</v>
          </cell>
          <cell r="F152">
            <v>8.2769700000000004</v>
          </cell>
          <cell r="G152">
            <v>7.4750000000000005</v>
          </cell>
          <cell r="H152" t="str">
            <v>1.1260</v>
          </cell>
          <cell r="I152">
            <v>-622165665.6339792</v>
          </cell>
          <cell r="L152">
            <v>8.2769700000000004</v>
          </cell>
        </row>
        <row r="153">
          <cell r="A153" t="str">
            <v>11000139</v>
          </cell>
          <cell r="B153" t="str">
            <v>10" PVC PIPE, C900-305, DR14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 t="str">
            <v>1.1270</v>
          </cell>
          <cell r="I153">
            <v>41708</v>
          </cell>
          <cell r="L153">
            <v>0</v>
          </cell>
        </row>
        <row r="154">
          <cell r="A154" t="str">
            <v>10034141</v>
          </cell>
          <cell r="B154" t="str">
            <v>3/4" PVC PIPE,  CL 200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1.1280</v>
          </cell>
          <cell r="I154">
            <v>-622165665.6339792</v>
          </cell>
          <cell r="L154">
            <v>0</v>
          </cell>
        </row>
        <row r="155">
          <cell r="A155" t="str">
            <v>10100141</v>
          </cell>
          <cell r="B155" t="str">
            <v>1" PVC PIPE,  CL 200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 t="str">
            <v>1.1290</v>
          </cell>
          <cell r="I155">
            <v>-622165665.6339792</v>
          </cell>
          <cell r="L155">
            <v>0</v>
          </cell>
        </row>
        <row r="156">
          <cell r="A156" t="str">
            <v>10114141</v>
          </cell>
          <cell r="B156" t="str">
            <v>1-1/4" PVC PIPE,  CL 200</v>
          </cell>
          <cell r="C156">
            <v>0.30359999999999998</v>
          </cell>
          <cell r="D156">
            <v>0</v>
          </cell>
          <cell r="E156">
            <v>0</v>
          </cell>
          <cell r="F156">
            <v>0.39467999999999998</v>
          </cell>
          <cell r="G156">
            <v>0</v>
          </cell>
          <cell r="H156" t="str">
            <v>1.1300</v>
          </cell>
          <cell r="I156">
            <v>-622165665.6339792</v>
          </cell>
          <cell r="L156">
            <v>0.39467999999999998</v>
          </cell>
        </row>
        <row r="157">
          <cell r="A157" t="str">
            <v>10112141</v>
          </cell>
          <cell r="B157" t="str">
            <v>1-1/2" PVC PIPE,  CL 200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1.1310</v>
          </cell>
          <cell r="I157">
            <v>40097</v>
          </cell>
          <cell r="L157">
            <v>0</v>
          </cell>
        </row>
        <row r="158">
          <cell r="A158" t="str">
            <v>10200141</v>
          </cell>
          <cell r="B158" t="str">
            <v>2" PVC PIPE,  CL 200</v>
          </cell>
          <cell r="C158">
            <v>0.70135800000000004</v>
          </cell>
          <cell r="D158">
            <v>0.65</v>
          </cell>
          <cell r="E158">
            <v>0</v>
          </cell>
          <cell r="F158">
            <v>0.91176540000000006</v>
          </cell>
          <cell r="G158">
            <v>0.84500000000000008</v>
          </cell>
          <cell r="H158" t="str">
            <v>1.1320</v>
          </cell>
          <cell r="I158">
            <v>-622165665.6339792</v>
          </cell>
          <cell r="L158">
            <v>0.91176540000000006</v>
          </cell>
        </row>
        <row r="159">
          <cell r="A159" t="str">
            <v>10212141</v>
          </cell>
          <cell r="B159" t="str">
            <v>2-1/2" PVC PIPE,  CL 200</v>
          </cell>
          <cell r="C159">
            <v>1.0787610000000001</v>
          </cell>
          <cell r="D159">
            <v>1</v>
          </cell>
          <cell r="E159">
            <v>20</v>
          </cell>
          <cell r="F159">
            <v>1.4023893000000001</v>
          </cell>
          <cell r="G159">
            <v>1.3</v>
          </cell>
          <cell r="H159" t="str">
            <v>1.1330</v>
          </cell>
          <cell r="I159">
            <v>42683</v>
          </cell>
          <cell r="L159">
            <v>1.4023893000000001</v>
          </cell>
        </row>
        <row r="160">
          <cell r="A160" t="str">
            <v>10300141</v>
          </cell>
          <cell r="B160" t="str">
            <v>3" PVC PIPE,  CL 200</v>
          </cell>
          <cell r="C160">
            <v>2.1686999999999999</v>
          </cell>
          <cell r="D160">
            <v>2.0099999999999998</v>
          </cell>
          <cell r="E160">
            <v>271</v>
          </cell>
          <cell r="F160">
            <v>2.8193099999999998</v>
          </cell>
          <cell r="G160">
            <v>2.613</v>
          </cell>
          <cell r="H160" t="str">
            <v>1.1340</v>
          </cell>
          <cell r="I160">
            <v>42747</v>
          </cell>
          <cell r="L160">
            <v>2.8193099999999998</v>
          </cell>
        </row>
        <row r="161">
          <cell r="A161" t="str">
            <v>10400141</v>
          </cell>
          <cell r="B161" t="str">
            <v>4" PVC PIPE,  CL 200</v>
          </cell>
          <cell r="C161">
            <v>2.0619000000000001</v>
          </cell>
          <cell r="D161">
            <v>2.0499999999999998</v>
          </cell>
          <cell r="E161">
            <v>5</v>
          </cell>
          <cell r="F161">
            <v>2.6804700000000001</v>
          </cell>
          <cell r="G161">
            <v>2.665</v>
          </cell>
          <cell r="H161" t="str">
            <v>1.1350</v>
          </cell>
          <cell r="I161">
            <v>41164</v>
          </cell>
          <cell r="L161">
            <v>2.6804700000000001</v>
          </cell>
        </row>
        <row r="162">
          <cell r="A162" t="str">
            <v>10600141</v>
          </cell>
          <cell r="B162" t="str">
            <v>6" PVC PIPE,  CL 200</v>
          </cell>
          <cell r="C162">
            <v>3.7360000000000002</v>
          </cell>
          <cell r="D162">
            <v>3.44</v>
          </cell>
          <cell r="E162">
            <v>58</v>
          </cell>
          <cell r="F162">
            <v>4.8568000000000007</v>
          </cell>
          <cell r="G162">
            <v>4.4720000000000004</v>
          </cell>
          <cell r="H162" t="str">
            <v>1.1360</v>
          </cell>
          <cell r="I162">
            <v>42255</v>
          </cell>
          <cell r="L162">
            <v>4.8568000000000007</v>
          </cell>
        </row>
        <row r="163">
          <cell r="A163" t="str">
            <v>10800141</v>
          </cell>
          <cell r="B163" t="str">
            <v>8" PVC PIPE,  CL 200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 t="str">
            <v>1.1370</v>
          </cell>
          <cell r="I163">
            <v>41625</v>
          </cell>
          <cell r="L163">
            <v>0</v>
          </cell>
        </row>
        <row r="164">
          <cell r="A164" t="str">
            <v>11000141</v>
          </cell>
          <cell r="B164" t="str">
            <v>10" PVC PIPE,  CL 200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 t="str">
            <v>1.1380</v>
          </cell>
          <cell r="I164">
            <v>-622165665.6339792</v>
          </cell>
          <cell r="L164">
            <v>0</v>
          </cell>
        </row>
        <row r="165">
          <cell r="A165" t="str">
            <v>11200141</v>
          </cell>
          <cell r="B165" t="str">
            <v>12" PVC PIPE,  CL 200</v>
          </cell>
          <cell r="C165">
            <v>15.969200000000001</v>
          </cell>
          <cell r="D165">
            <v>14.8</v>
          </cell>
          <cell r="E165">
            <v>0</v>
          </cell>
          <cell r="F165">
            <v>20.759960000000003</v>
          </cell>
          <cell r="G165">
            <v>19.240000000000002</v>
          </cell>
          <cell r="H165" t="str">
            <v>1.1390</v>
          </cell>
          <cell r="I165">
            <v>-622165665.6339792</v>
          </cell>
          <cell r="L165">
            <v>20.759960000000003</v>
          </cell>
        </row>
        <row r="166">
          <cell r="A166" t="str">
            <v>10034143</v>
          </cell>
          <cell r="B166" t="str">
            <v>3/4" PVC PIPE,  SCHEDULE 40</v>
          </cell>
          <cell r="C166">
            <v>0.26756600000000003</v>
          </cell>
          <cell r="D166">
            <v>0.23200000000000001</v>
          </cell>
          <cell r="E166">
            <v>0</v>
          </cell>
          <cell r="F166">
            <v>0.34783580000000003</v>
          </cell>
          <cell r="G166">
            <v>0.30160000000000003</v>
          </cell>
          <cell r="H166" t="str">
            <v>1.1400</v>
          </cell>
          <cell r="I166">
            <v>41708</v>
          </cell>
          <cell r="L166">
            <v>0.34783580000000003</v>
          </cell>
        </row>
        <row r="167">
          <cell r="A167" t="str">
            <v>10100143</v>
          </cell>
          <cell r="B167" t="str">
            <v>1" PVC PIPE,  SCHEDULE 40</v>
          </cell>
          <cell r="C167">
            <v>0.39787899999999998</v>
          </cell>
          <cell r="D167">
            <v>0.34</v>
          </cell>
          <cell r="E167">
            <v>28</v>
          </cell>
          <cell r="F167">
            <v>0.51724269999999994</v>
          </cell>
          <cell r="G167">
            <v>0.44200000000000006</v>
          </cell>
          <cell r="H167" t="str">
            <v>1.1410</v>
          </cell>
          <cell r="I167">
            <v>42676</v>
          </cell>
          <cell r="L167">
            <v>0.51724269999999994</v>
          </cell>
        </row>
        <row r="168">
          <cell r="A168" t="str">
            <v>10114143</v>
          </cell>
          <cell r="B168" t="str">
            <v>1-1/4" PVC PIPE,  SCHEDULE 40</v>
          </cell>
          <cell r="C168">
            <v>0.56359999999999999</v>
          </cell>
          <cell r="D168">
            <v>0.5</v>
          </cell>
          <cell r="E168">
            <v>92</v>
          </cell>
          <cell r="F168">
            <v>0.73268</v>
          </cell>
          <cell r="G168">
            <v>0.65</v>
          </cell>
          <cell r="H168" t="str">
            <v>1.1420</v>
          </cell>
          <cell r="I168">
            <v>43133</v>
          </cell>
          <cell r="L168">
            <v>0.73268</v>
          </cell>
        </row>
        <row r="169">
          <cell r="A169" t="str">
            <v>10112143</v>
          </cell>
          <cell r="B169" t="str">
            <v>1-1/2" PVC PIPE,  SCHEDULE 40</v>
          </cell>
          <cell r="C169">
            <v>0.67808500000000005</v>
          </cell>
          <cell r="D169">
            <v>0.79</v>
          </cell>
          <cell r="E169">
            <v>33</v>
          </cell>
          <cell r="F169">
            <v>0.88151050000000009</v>
          </cell>
          <cell r="G169">
            <v>1.0270000000000001</v>
          </cell>
          <cell r="H169" t="str">
            <v>1.1430</v>
          </cell>
          <cell r="I169">
            <v>41522</v>
          </cell>
          <cell r="L169">
            <v>1.0270000000000001</v>
          </cell>
        </row>
        <row r="170">
          <cell r="A170" t="str">
            <v>10200143</v>
          </cell>
          <cell r="B170" t="str">
            <v>2" PVC PIPE,  SCHEDULE 40</v>
          </cell>
          <cell r="C170">
            <v>0.78235399999999999</v>
          </cell>
          <cell r="D170">
            <v>0.71</v>
          </cell>
          <cell r="E170">
            <v>106</v>
          </cell>
          <cell r="F170">
            <v>1.0170602</v>
          </cell>
          <cell r="G170">
            <v>0.92299999999999993</v>
          </cell>
          <cell r="H170" t="str">
            <v>1.1440</v>
          </cell>
          <cell r="I170">
            <v>42647</v>
          </cell>
          <cell r="L170">
            <v>1.0170602</v>
          </cell>
        </row>
        <row r="171">
          <cell r="A171" t="str">
            <v>10212143</v>
          </cell>
          <cell r="B171" t="str">
            <v>2-1/2" PVC PIPE,  SCHEDULE 40</v>
          </cell>
          <cell r="C171">
            <v>1.286178</v>
          </cell>
          <cell r="D171">
            <v>1.1399999999999999</v>
          </cell>
          <cell r="E171">
            <v>27</v>
          </cell>
          <cell r="F171">
            <v>1.6720314000000001</v>
          </cell>
          <cell r="G171">
            <v>1.482</v>
          </cell>
          <cell r="H171" t="str">
            <v>1.1450</v>
          </cell>
          <cell r="I171">
            <v>43487</v>
          </cell>
          <cell r="L171">
            <v>1.6720314000000001</v>
          </cell>
        </row>
        <row r="172">
          <cell r="A172" t="str">
            <v>10300143</v>
          </cell>
          <cell r="B172" t="str">
            <v>3" PVC PIPE,  SCHEDULE 40</v>
          </cell>
          <cell r="C172">
            <v>1.6520699999999999</v>
          </cell>
          <cell r="D172">
            <v>1.43</v>
          </cell>
          <cell r="E172">
            <v>50</v>
          </cell>
          <cell r="F172">
            <v>2.147691</v>
          </cell>
          <cell r="G172">
            <v>1.859</v>
          </cell>
          <cell r="H172" t="str">
            <v>1.1460</v>
          </cell>
          <cell r="I172">
            <v>43281</v>
          </cell>
          <cell r="L172">
            <v>2.147691</v>
          </cell>
        </row>
        <row r="173">
          <cell r="A173" t="str">
            <v>10400143</v>
          </cell>
          <cell r="B173" t="str">
            <v>4" PVC PIPE,  SCHEDULE 40</v>
          </cell>
          <cell r="C173">
            <v>2.3400789999999998</v>
          </cell>
          <cell r="D173">
            <v>2.09</v>
          </cell>
          <cell r="E173">
            <v>139</v>
          </cell>
          <cell r="F173">
            <v>3.0421027</v>
          </cell>
          <cell r="G173">
            <v>2.7170000000000001</v>
          </cell>
          <cell r="H173" t="str">
            <v>1.1470</v>
          </cell>
          <cell r="I173">
            <v>43111</v>
          </cell>
          <cell r="L173">
            <v>3.0421027</v>
          </cell>
        </row>
        <row r="174">
          <cell r="A174" t="str">
            <v>10100160</v>
          </cell>
          <cell r="B174" t="str">
            <v>1" PVC PLUG</v>
          </cell>
          <cell r="C174">
            <v>0.7389</v>
          </cell>
          <cell r="D174">
            <v>0</v>
          </cell>
          <cell r="E174">
            <v>38</v>
          </cell>
          <cell r="F174">
            <v>0.96057000000000003</v>
          </cell>
          <cell r="G174">
            <v>0</v>
          </cell>
          <cell r="H174" t="str">
            <v>1.1480</v>
          </cell>
          <cell r="I174">
            <v>43111</v>
          </cell>
          <cell r="L174">
            <v>0.96057000000000003</v>
          </cell>
        </row>
        <row r="175">
          <cell r="A175" t="str">
            <v>10114160</v>
          </cell>
          <cell r="B175" t="str">
            <v>1-1/4" PVC PLUG</v>
          </cell>
          <cell r="C175">
            <v>1.1040000000000001</v>
          </cell>
          <cell r="D175">
            <v>1.026</v>
          </cell>
          <cell r="E175">
            <v>51</v>
          </cell>
          <cell r="F175">
            <v>1.4352000000000003</v>
          </cell>
          <cell r="G175">
            <v>1.3338000000000001</v>
          </cell>
          <cell r="H175" t="str">
            <v>1.1490</v>
          </cell>
          <cell r="I175">
            <v>40097</v>
          </cell>
          <cell r="L175">
            <v>1.4352000000000003</v>
          </cell>
        </row>
        <row r="176">
          <cell r="A176" t="str">
            <v>10112160</v>
          </cell>
          <cell r="B176" t="str">
            <v>1-1/2" PVC PLUG</v>
          </cell>
          <cell r="C176">
            <v>1.2457</v>
          </cell>
          <cell r="D176">
            <v>1.1619999999999999</v>
          </cell>
          <cell r="E176">
            <v>22</v>
          </cell>
          <cell r="F176">
            <v>1.61941</v>
          </cell>
          <cell r="G176">
            <v>1.5105999999999999</v>
          </cell>
          <cell r="H176" t="str">
            <v>1.1500</v>
          </cell>
          <cell r="I176">
            <v>40378</v>
          </cell>
          <cell r="L176">
            <v>1.61941</v>
          </cell>
        </row>
        <row r="177">
          <cell r="A177" t="str">
            <v>10400160</v>
          </cell>
          <cell r="B177" t="str">
            <v>4" PVC PLUG</v>
          </cell>
          <cell r="C177">
            <v>9.8904999999999994</v>
          </cell>
          <cell r="D177">
            <v>4.96</v>
          </cell>
          <cell r="E177">
            <v>7</v>
          </cell>
          <cell r="F177">
            <v>12.85765</v>
          </cell>
          <cell r="G177">
            <v>6.4480000000000004</v>
          </cell>
          <cell r="H177" t="str">
            <v>1.1510</v>
          </cell>
          <cell r="I177">
            <v>40378</v>
          </cell>
          <cell r="L177">
            <v>12.85765</v>
          </cell>
        </row>
        <row r="178">
          <cell r="A178" t="str">
            <v>10012190</v>
          </cell>
          <cell r="B178" t="str">
            <v>1/2" PVC TEE, SL x SL</v>
          </cell>
          <cell r="C178">
            <v>0.30349999999999999</v>
          </cell>
          <cell r="D178">
            <v>1.45</v>
          </cell>
          <cell r="E178">
            <v>3</v>
          </cell>
          <cell r="F178">
            <v>0.39455000000000001</v>
          </cell>
          <cell r="G178">
            <v>1.885</v>
          </cell>
          <cell r="H178" t="str">
            <v>1.1520</v>
          </cell>
          <cell r="I178">
            <v>41317</v>
          </cell>
          <cell r="L178">
            <v>1.885</v>
          </cell>
        </row>
        <row r="179">
          <cell r="A179" t="str">
            <v>10034190</v>
          </cell>
          <cell r="B179" t="str">
            <v>3/4" PVC TEE, SL x SL</v>
          </cell>
          <cell r="C179">
            <v>0.40490900000000002</v>
          </cell>
          <cell r="D179">
            <v>0.54</v>
          </cell>
          <cell r="E179">
            <v>50</v>
          </cell>
          <cell r="F179">
            <v>0.52638170000000006</v>
          </cell>
          <cell r="G179">
            <v>0.70200000000000007</v>
          </cell>
          <cell r="H179" t="str">
            <v>1.1530</v>
          </cell>
          <cell r="I179">
            <v>41908</v>
          </cell>
          <cell r="L179">
            <v>0.70200000000000007</v>
          </cell>
        </row>
        <row r="180">
          <cell r="A180" t="str">
            <v>10100190</v>
          </cell>
          <cell r="B180" t="str">
            <v>1" PVC TEE, SL x SL</v>
          </cell>
          <cell r="C180">
            <v>0.58009999999999995</v>
          </cell>
          <cell r="D180">
            <v>0.64</v>
          </cell>
          <cell r="E180">
            <v>59</v>
          </cell>
          <cell r="F180">
            <v>0.75412999999999997</v>
          </cell>
          <cell r="G180">
            <v>0.83200000000000007</v>
          </cell>
          <cell r="H180" t="str">
            <v>1.1540</v>
          </cell>
          <cell r="I180">
            <v>42676</v>
          </cell>
          <cell r="L180">
            <v>0.83200000000000007</v>
          </cell>
        </row>
        <row r="181">
          <cell r="A181" t="str">
            <v>10114190</v>
          </cell>
          <cell r="B181" t="str">
            <v>1-1/4" PVC TEE, SL x SL</v>
          </cell>
          <cell r="C181">
            <v>1.0314000000000001</v>
          </cell>
          <cell r="D181">
            <v>1.27</v>
          </cell>
          <cell r="E181">
            <v>47</v>
          </cell>
          <cell r="F181">
            <v>1.3408200000000001</v>
          </cell>
          <cell r="G181">
            <v>1.651</v>
          </cell>
          <cell r="H181" t="str">
            <v>1.1550</v>
          </cell>
          <cell r="I181">
            <v>42079</v>
          </cell>
          <cell r="L181">
            <v>1.651</v>
          </cell>
        </row>
        <row r="182">
          <cell r="A182" t="str">
            <v>10112190</v>
          </cell>
          <cell r="B182" t="str">
            <v>1-1/2" PVC TEE, SL x SL</v>
          </cell>
          <cell r="C182">
            <v>1.0052000000000001</v>
          </cell>
          <cell r="D182">
            <v>1.6</v>
          </cell>
          <cell r="E182">
            <v>51</v>
          </cell>
          <cell r="F182">
            <v>1.3067600000000001</v>
          </cell>
          <cell r="G182">
            <v>2.08</v>
          </cell>
          <cell r="H182" t="str">
            <v>1.1560</v>
          </cell>
          <cell r="I182">
            <v>40840</v>
          </cell>
          <cell r="L182">
            <v>2.08</v>
          </cell>
        </row>
        <row r="183">
          <cell r="A183" t="str">
            <v>10200190</v>
          </cell>
          <cell r="B183" t="str">
            <v>2" PVC TEE, SL x SL</v>
          </cell>
          <cell r="C183">
            <v>1.8261799999999999</v>
          </cell>
          <cell r="D183">
            <v>2.04</v>
          </cell>
          <cell r="E183">
            <v>30</v>
          </cell>
          <cell r="F183">
            <v>2.374034</v>
          </cell>
          <cell r="G183">
            <v>2.6520000000000001</v>
          </cell>
          <cell r="H183" t="str">
            <v>1.1570</v>
          </cell>
          <cell r="I183">
            <v>40840</v>
          </cell>
          <cell r="L183">
            <v>2.6520000000000001</v>
          </cell>
        </row>
        <row r="184">
          <cell r="A184" t="str">
            <v>10212190</v>
          </cell>
          <cell r="B184" t="str">
            <v>2-1/2" PVC TEE, SL x SL</v>
          </cell>
          <cell r="C184">
            <v>5.1276599999999997</v>
          </cell>
          <cell r="D184">
            <v>3.68</v>
          </cell>
          <cell r="E184">
            <v>52</v>
          </cell>
          <cell r="F184">
            <v>6.6659579999999998</v>
          </cell>
          <cell r="G184">
            <v>4.7840000000000007</v>
          </cell>
          <cell r="H184" t="str">
            <v>1.1580</v>
          </cell>
          <cell r="I184">
            <v>42912</v>
          </cell>
          <cell r="L184">
            <v>6.6659579999999998</v>
          </cell>
        </row>
        <row r="185">
          <cell r="A185" t="str">
            <v>10300190</v>
          </cell>
          <cell r="B185" t="str">
            <v>3" PVC TEE, SL x SL</v>
          </cell>
          <cell r="C185">
            <v>7.0091000000000001</v>
          </cell>
          <cell r="D185">
            <v>7.58</v>
          </cell>
          <cell r="E185">
            <v>18</v>
          </cell>
          <cell r="F185">
            <v>9.1118300000000012</v>
          </cell>
          <cell r="G185">
            <v>9.854000000000001</v>
          </cell>
          <cell r="H185" t="str">
            <v>1.1590</v>
          </cell>
          <cell r="I185">
            <v>43281</v>
          </cell>
          <cell r="L185">
            <v>9.854000000000001</v>
          </cell>
        </row>
        <row r="186">
          <cell r="A186" t="str">
            <v>10400190</v>
          </cell>
          <cell r="B186" t="str">
            <v>4" PVC TEE, SL x SL</v>
          </cell>
          <cell r="C186">
            <v>10.260616000000001</v>
          </cell>
          <cell r="D186">
            <v>8.9600000000000009</v>
          </cell>
          <cell r="E186">
            <v>20</v>
          </cell>
          <cell r="F186">
            <v>13.338800800000001</v>
          </cell>
          <cell r="G186">
            <v>11.648000000000001</v>
          </cell>
          <cell r="H186" t="str">
            <v>1.1600</v>
          </cell>
          <cell r="I186">
            <v>41317</v>
          </cell>
          <cell r="L186">
            <v>13.338800800000001</v>
          </cell>
        </row>
        <row r="187">
          <cell r="A187" t="str">
            <v>10600190</v>
          </cell>
          <cell r="B187" t="str">
            <v>6" PVC TEE, SL x SL</v>
          </cell>
          <cell r="C187">
            <v>27.5839</v>
          </cell>
          <cell r="D187">
            <v>32.369999999999997</v>
          </cell>
          <cell r="E187">
            <v>1</v>
          </cell>
          <cell r="F187">
            <v>35.859070000000003</v>
          </cell>
          <cell r="G187">
            <v>42.080999999999996</v>
          </cell>
          <cell r="H187" t="str">
            <v>1.1610</v>
          </cell>
          <cell r="I187">
            <v>43487</v>
          </cell>
          <cell r="L187">
            <v>42.080999999999996</v>
          </cell>
        </row>
        <row r="188">
          <cell r="A188" t="str">
            <v>10100191</v>
          </cell>
          <cell r="B188" t="str">
            <v>1" PVC REDUCING TEE SLxSL</v>
          </cell>
          <cell r="C188">
            <v>0.78226600000000002</v>
          </cell>
          <cell r="D188">
            <v>0.88</v>
          </cell>
          <cell r="E188">
            <v>0</v>
          </cell>
          <cell r="F188">
            <v>1.0169458</v>
          </cell>
          <cell r="G188">
            <v>1.1440000000000001</v>
          </cell>
          <cell r="H188" t="str">
            <v>1.1620</v>
          </cell>
          <cell r="I188">
            <v>42326</v>
          </cell>
          <cell r="L188">
            <v>1.1440000000000001</v>
          </cell>
        </row>
        <row r="189">
          <cell r="A189" t="str">
            <v>10114191</v>
          </cell>
          <cell r="B189" t="str">
            <v>1-1/4" PVC REDUCING TEE SLxSL</v>
          </cell>
          <cell r="C189">
            <v>1.6194</v>
          </cell>
          <cell r="D189">
            <v>0</v>
          </cell>
          <cell r="E189">
            <v>3</v>
          </cell>
          <cell r="F189">
            <v>2.1052200000000001</v>
          </cell>
          <cell r="G189">
            <v>0</v>
          </cell>
          <cell r="H189" t="str">
            <v>1.1630</v>
          </cell>
          <cell r="I189">
            <v>42912</v>
          </cell>
          <cell r="L189">
            <v>2.1052200000000001</v>
          </cell>
        </row>
        <row r="190">
          <cell r="A190" t="str">
            <v>10112191</v>
          </cell>
          <cell r="B190" t="str">
            <v>1-1/2" PVC REDUCING TEE SLxSL</v>
          </cell>
          <cell r="C190">
            <v>1.6807000000000001</v>
          </cell>
          <cell r="D190">
            <v>0</v>
          </cell>
          <cell r="E190">
            <v>0</v>
          </cell>
          <cell r="F190">
            <v>2.1849100000000004</v>
          </cell>
          <cell r="G190">
            <v>0</v>
          </cell>
          <cell r="H190" t="str">
            <v>1.1640</v>
          </cell>
          <cell r="I190">
            <v>-622165665.6339792</v>
          </cell>
          <cell r="L190">
            <v>2.1849100000000004</v>
          </cell>
        </row>
        <row r="191">
          <cell r="A191" t="str">
            <v>10200191</v>
          </cell>
          <cell r="B191" t="str">
            <v>2" PVC REDUCING TEE SLxSL</v>
          </cell>
          <cell r="C191">
            <v>3.4209999999999998</v>
          </cell>
          <cell r="D191">
            <v>0</v>
          </cell>
          <cell r="E191">
            <v>1</v>
          </cell>
          <cell r="F191">
            <v>4.4473000000000003</v>
          </cell>
          <cell r="G191">
            <v>0</v>
          </cell>
          <cell r="H191" t="str">
            <v>1.1650</v>
          </cell>
          <cell r="I191">
            <v>-622165665.6339792</v>
          </cell>
          <cell r="L191">
            <v>4.4473000000000003</v>
          </cell>
        </row>
        <row r="192">
          <cell r="A192" t="str">
            <v>10212191</v>
          </cell>
          <cell r="B192" t="str">
            <v>2-1/2" PVC REDUCING TEE SLxSL</v>
          </cell>
          <cell r="C192">
            <v>5.2125000000000004</v>
          </cell>
          <cell r="D192">
            <v>0</v>
          </cell>
          <cell r="E192">
            <v>27</v>
          </cell>
          <cell r="F192">
            <v>6.776250000000001</v>
          </cell>
          <cell r="G192">
            <v>0</v>
          </cell>
          <cell r="H192" t="str">
            <v>1.1660</v>
          </cell>
          <cell r="I192">
            <v>40097</v>
          </cell>
          <cell r="L192">
            <v>6.776250000000001</v>
          </cell>
        </row>
        <row r="193">
          <cell r="A193" t="str">
            <v>10300191</v>
          </cell>
          <cell r="B193" t="str">
            <v>3" PVC REDUCING TEE SLxSL</v>
          </cell>
          <cell r="C193">
            <v>11.6295</v>
          </cell>
          <cell r="D193">
            <v>0</v>
          </cell>
          <cell r="E193">
            <v>41</v>
          </cell>
          <cell r="F193">
            <v>15.118350000000001</v>
          </cell>
          <cell r="G193">
            <v>0</v>
          </cell>
          <cell r="H193" t="str">
            <v>1.1670</v>
          </cell>
          <cell r="I193">
            <v>40097</v>
          </cell>
          <cell r="L193">
            <v>15.118350000000001</v>
          </cell>
        </row>
        <row r="194">
          <cell r="A194" t="str">
            <v>10400191</v>
          </cell>
          <cell r="B194" t="str">
            <v>4" PVC REDUCING TEE SLxSL</v>
          </cell>
          <cell r="C194">
            <v>14.5487</v>
          </cell>
          <cell r="D194">
            <v>12.06</v>
          </cell>
          <cell r="E194">
            <v>2</v>
          </cell>
          <cell r="F194">
            <v>18.913309999999999</v>
          </cell>
          <cell r="G194">
            <v>15.678000000000001</v>
          </cell>
          <cell r="H194" t="str">
            <v>1.1680</v>
          </cell>
          <cell r="I194">
            <v>-622165665.6339792</v>
          </cell>
          <cell r="L194">
            <v>18.913309999999999</v>
          </cell>
        </row>
        <row r="195">
          <cell r="A195" t="str">
            <v>10034192</v>
          </cell>
          <cell r="B195" t="str">
            <v>3/4" PVC REDUCING TEE SLxTH</v>
          </cell>
          <cell r="C195">
            <v>0.56679999999999997</v>
          </cell>
          <cell r="D195">
            <v>0</v>
          </cell>
          <cell r="E195">
            <v>1</v>
          </cell>
          <cell r="F195">
            <v>0.73683999999999994</v>
          </cell>
          <cell r="G195">
            <v>0</v>
          </cell>
          <cell r="H195" t="str">
            <v>1.1690</v>
          </cell>
          <cell r="I195">
            <v>41856</v>
          </cell>
          <cell r="L195">
            <v>0.73683999999999994</v>
          </cell>
        </row>
        <row r="196">
          <cell r="A196" t="str">
            <v>10100192</v>
          </cell>
          <cell r="B196" t="str">
            <v>1" PVC REDUCING TEE SLxTH</v>
          </cell>
          <cell r="C196">
            <v>0.89410000000000001</v>
          </cell>
          <cell r="D196">
            <v>0.8</v>
          </cell>
          <cell r="E196">
            <v>18</v>
          </cell>
          <cell r="F196">
            <v>1.1623300000000001</v>
          </cell>
          <cell r="G196">
            <v>1.04</v>
          </cell>
          <cell r="H196" t="str">
            <v>1.1700</v>
          </cell>
          <cell r="I196">
            <v>40097</v>
          </cell>
          <cell r="L196">
            <v>1.1623300000000001</v>
          </cell>
        </row>
        <row r="197">
          <cell r="A197" t="str">
            <v>10114192</v>
          </cell>
          <cell r="B197" t="str">
            <v>1-1/4" PVC REDUCING TEE SLxTH</v>
          </cell>
          <cell r="C197">
            <v>2.1356000000000002</v>
          </cell>
          <cell r="D197">
            <v>0</v>
          </cell>
          <cell r="E197">
            <v>9</v>
          </cell>
          <cell r="F197">
            <v>2.7762800000000003</v>
          </cell>
          <cell r="G197">
            <v>0</v>
          </cell>
          <cell r="H197" t="str">
            <v>1.1710</v>
          </cell>
          <cell r="I197">
            <v>42079</v>
          </cell>
          <cell r="L197">
            <v>2.7762800000000003</v>
          </cell>
        </row>
        <row r="198">
          <cell r="A198" t="str">
            <v>10112192</v>
          </cell>
          <cell r="B198" t="str">
            <v>1-1/2" PVC REDUCING TEE SLxTH</v>
          </cell>
          <cell r="C198">
            <v>2.0112999999999999</v>
          </cell>
          <cell r="D198">
            <v>2.2639999999999998</v>
          </cell>
          <cell r="E198">
            <v>11</v>
          </cell>
          <cell r="F198">
            <v>2.61469</v>
          </cell>
          <cell r="G198">
            <v>2.9432</v>
          </cell>
          <cell r="H198" t="str">
            <v>1.1720</v>
          </cell>
          <cell r="I198">
            <v>40097</v>
          </cell>
          <cell r="L198">
            <v>2.9432</v>
          </cell>
        </row>
        <row r="199">
          <cell r="A199" t="str">
            <v>10200192</v>
          </cell>
          <cell r="B199" t="str">
            <v>2" PVC REDUCING TEE SLxTH</v>
          </cell>
          <cell r="C199">
            <v>2.6012</v>
          </cell>
          <cell r="D199">
            <v>0</v>
          </cell>
          <cell r="E199">
            <v>1</v>
          </cell>
          <cell r="F199">
            <v>3.3815599999999999</v>
          </cell>
          <cell r="G199">
            <v>0</v>
          </cell>
          <cell r="H199" t="str">
            <v>1.1730</v>
          </cell>
          <cell r="I199">
            <v>40942</v>
          </cell>
          <cell r="L199">
            <v>3.3815599999999999</v>
          </cell>
        </row>
        <row r="200">
          <cell r="A200" t="str">
            <v>10212192</v>
          </cell>
          <cell r="B200" t="str">
            <v>2-1/2" PVC REDUCING TEE SLxTH</v>
          </cell>
          <cell r="C200">
            <v>5.1440000000000001</v>
          </cell>
          <cell r="D200">
            <v>5.35</v>
          </cell>
          <cell r="E200">
            <v>37</v>
          </cell>
          <cell r="F200">
            <v>6.6872000000000007</v>
          </cell>
          <cell r="G200">
            <v>6.9550000000000001</v>
          </cell>
          <cell r="H200" t="str">
            <v>1.1740</v>
          </cell>
          <cell r="I200">
            <v>40097</v>
          </cell>
          <cell r="L200">
            <v>6.9550000000000001</v>
          </cell>
        </row>
        <row r="201">
          <cell r="A201" t="str">
            <v>10300192</v>
          </cell>
          <cell r="B201" t="str">
            <v>3" PVC REDUCING TEE SLxTH</v>
          </cell>
          <cell r="C201">
            <v>8.2895000000000003</v>
          </cell>
          <cell r="D201">
            <v>0</v>
          </cell>
          <cell r="E201">
            <v>31</v>
          </cell>
          <cell r="F201">
            <v>10.776350000000001</v>
          </cell>
          <cell r="G201">
            <v>0</v>
          </cell>
          <cell r="H201" t="str">
            <v>1.1750</v>
          </cell>
          <cell r="I201">
            <v>42327</v>
          </cell>
          <cell r="L201">
            <v>10.776350000000001</v>
          </cell>
        </row>
        <row r="202">
          <cell r="A202" t="str">
            <v>10012194</v>
          </cell>
          <cell r="B202" t="str">
            <v>1/2" PVC TEE SLxTH</v>
          </cell>
          <cell r="C202">
            <v>0.7288</v>
          </cell>
          <cell r="D202">
            <v>0</v>
          </cell>
          <cell r="E202">
            <v>0</v>
          </cell>
          <cell r="F202">
            <v>0.94744000000000006</v>
          </cell>
          <cell r="G202">
            <v>0</v>
          </cell>
          <cell r="H202" t="str">
            <v>1.1760</v>
          </cell>
          <cell r="I202">
            <v>40097</v>
          </cell>
          <cell r="L202">
            <v>0.94744000000000006</v>
          </cell>
        </row>
        <row r="203">
          <cell r="A203" t="str">
            <v>10034194</v>
          </cell>
          <cell r="B203" t="str">
            <v>3/4" PVC TEE SLxTH</v>
          </cell>
          <cell r="C203">
            <v>1.1335999999999999</v>
          </cell>
          <cell r="D203">
            <v>0</v>
          </cell>
          <cell r="E203">
            <v>0</v>
          </cell>
          <cell r="F203">
            <v>1.4736799999999999</v>
          </cell>
          <cell r="G203">
            <v>0</v>
          </cell>
          <cell r="H203" t="str">
            <v>1.1770</v>
          </cell>
          <cell r="I203">
            <v>40097</v>
          </cell>
          <cell r="L203">
            <v>1.4736799999999999</v>
          </cell>
        </row>
        <row r="204">
          <cell r="A204" t="str">
            <v>10100194</v>
          </cell>
          <cell r="B204" t="str">
            <v>1" PVC TEE SLxTH</v>
          </cell>
          <cell r="C204">
            <v>0.91600000000000004</v>
          </cell>
          <cell r="D204">
            <v>0.97599999999999998</v>
          </cell>
          <cell r="E204">
            <v>1</v>
          </cell>
          <cell r="F204">
            <v>1.1908000000000001</v>
          </cell>
          <cell r="G204">
            <v>1.2687999999999999</v>
          </cell>
          <cell r="H204" t="str">
            <v>1.1780</v>
          </cell>
          <cell r="I204">
            <v>40097</v>
          </cell>
          <cell r="L204">
            <v>1.2687999999999999</v>
          </cell>
        </row>
        <row r="205">
          <cell r="A205" t="str">
            <v>10114194</v>
          </cell>
          <cell r="B205" t="str">
            <v>1-1/4" PVC TEE SLxTH</v>
          </cell>
          <cell r="C205">
            <v>0.93369999999999997</v>
          </cell>
          <cell r="D205">
            <v>0</v>
          </cell>
          <cell r="E205">
            <v>28</v>
          </cell>
          <cell r="F205">
            <v>1.2138100000000001</v>
          </cell>
          <cell r="G205">
            <v>0</v>
          </cell>
          <cell r="H205" t="str">
            <v>1.1790</v>
          </cell>
          <cell r="I205">
            <v>40122</v>
          </cell>
          <cell r="L205">
            <v>1.2138100000000001</v>
          </cell>
        </row>
        <row r="206">
          <cell r="A206" t="str">
            <v>10112194</v>
          </cell>
          <cell r="B206" t="str">
            <v>1-1/2" PVC TEE SLxTH</v>
          </cell>
          <cell r="C206">
            <v>1.6877</v>
          </cell>
          <cell r="D206">
            <v>2.1280000000000001</v>
          </cell>
          <cell r="E206">
            <v>6</v>
          </cell>
          <cell r="F206">
            <v>2.19401</v>
          </cell>
          <cell r="G206">
            <v>2.7664000000000004</v>
          </cell>
          <cell r="H206" t="str">
            <v>1.1800</v>
          </cell>
          <cell r="I206">
            <v>-622165665.6339792</v>
          </cell>
          <cell r="L206">
            <v>2.7664000000000004</v>
          </cell>
        </row>
        <row r="207">
          <cell r="A207" t="str">
            <v>10200194</v>
          </cell>
          <cell r="B207" t="str">
            <v>2" PVC TEE SLxTH</v>
          </cell>
          <cell r="C207">
            <v>4.3421000000000003</v>
          </cell>
          <cell r="D207">
            <v>0</v>
          </cell>
          <cell r="E207">
            <v>6</v>
          </cell>
          <cell r="F207">
            <v>5.6447300000000009</v>
          </cell>
          <cell r="G207">
            <v>0</v>
          </cell>
          <cell r="H207" t="str">
            <v>1.1810</v>
          </cell>
          <cell r="I207">
            <v>40122</v>
          </cell>
          <cell r="L207">
            <v>5.6447300000000009</v>
          </cell>
        </row>
        <row r="208">
          <cell r="A208" t="str">
            <v>10212194</v>
          </cell>
          <cell r="B208" t="str">
            <v>2-1/2" PVC TEE SLxTH</v>
          </cell>
          <cell r="C208">
            <v>5.2630999999999997</v>
          </cell>
          <cell r="D208">
            <v>0</v>
          </cell>
          <cell r="E208">
            <v>0</v>
          </cell>
          <cell r="F208">
            <v>6.8420299999999994</v>
          </cell>
          <cell r="G208">
            <v>0</v>
          </cell>
          <cell r="H208" t="str">
            <v>1.1820</v>
          </cell>
          <cell r="I208">
            <v>40097</v>
          </cell>
          <cell r="L208">
            <v>6.8420299999999994</v>
          </cell>
        </row>
        <row r="209">
          <cell r="A209" t="str">
            <v>10300194</v>
          </cell>
          <cell r="B209" t="str">
            <v>3" PVC TEE SLxTH</v>
          </cell>
          <cell r="C209">
            <v>10.4655</v>
          </cell>
          <cell r="D209">
            <v>0</v>
          </cell>
          <cell r="E209">
            <v>0</v>
          </cell>
          <cell r="F209">
            <v>13.605150000000002</v>
          </cell>
          <cell r="G209">
            <v>0</v>
          </cell>
          <cell r="H209" t="str">
            <v>1.1830</v>
          </cell>
          <cell r="I209">
            <v>40097</v>
          </cell>
          <cell r="L209">
            <v>13.605150000000002</v>
          </cell>
        </row>
        <row r="210">
          <cell r="A210" t="str">
            <v>10100100</v>
          </cell>
          <cell r="B210" t="str">
            <v>1" PVC UNION</v>
          </cell>
          <cell r="C210">
            <v>3.3176000000000001</v>
          </cell>
          <cell r="D210">
            <v>3.12</v>
          </cell>
          <cell r="E210">
            <v>3</v>
          </cell>
          <cell r="F210">
            <v>4.3128800000000007</v>
          </cell>
          <cell r="G210">
            <v>4.056</v>
          </cell>
          <cell r="H210" t="str">
            <v>1.1840</v>
          </cell>
          <cell r="I210">
            <v>40097</v>
          </cell>
          <cell r="L210">
            <v>4.3128800000000007</v>
          </cell>
        </row>
        <row r="211">
          <cell r="A211" t="str">
            <v>10200100</v>
          </cell>
          <cell r="B211" t="str">
            <v>2" PVC UNION</v>
          </cell>
          <cell r="C211">
            <v>11.061299999999999</v>
          </cell>
          <cell r="D211">
            <v>10.25</v>
          </cell>
          <cell r="E211">
            <v>13</v>
          </cell>
          <cell r="F211">
            <v>14.37969</v>
          </cell>
          <cell r="G211">
            <v>13.325000000000001</v>
          </cell>
          <cell r="H211" t="str">
            <v>1.1850</v>
          </cell>
          <cell r="I211">
            <v>42107</v>
          </cell>
          <cell r="L211">
            <v>14.37969</v>
          </cell>
        </row>
        <row r="212">
          <cell r="A212" t="str">
            <v>10100220</v>
          </cell>
          <cell r="B212" t="str">
            <v>1" PVC SCH 80 FIP ADAPTOR</v>
          </cell>
          <cell r="C212">
            <v>3.2204000000000002</v>
          </cell>
          <cell r="D212">
            <v>2.96</v>
          </cell>
          <cell r="E212">
            <v>8</v>
          </cell>
          <cell r="F212">
            <v>4.1865200000000007</v>
          </cell>
          <cell r="G212">
            <v>3.8479999999999999</v>
          </cell>
          <cell r="H212" t="str">
            <v>1.1860</v>
          </cell>
          <cell r="I212">
            <v>42172</v>
          </cell>
          <cell r="L212">
            <v>4.1865200000000007</v>
          </cell>
        </row>
        <row r="213">
          <cell r="A213" t="str">
            <v>10200220</v>
          </cell>
          <cell r="B213" t="str">
            <v>2" PVC SCH 80 FIP ADAPTOR</v>
          </cell>
          <cell r="C213">
            <v>11.217508</v>
          </cell>
          <cell r="D213">
            <v>10.23</v>
          </cell>
          <cell r="E213">
            <v>0</v>
          </cell>
          <cell r="F213">
            <v>14.582760400000002</v>
          </cell>
          <cell r="G213">
            <v>13.299000000000001</v>
          </cell>
          <cell r="H213" t="str">
            <v>1.1870</v>
          </cell>
          <cell r="I213">
            <v>43558</v>
          </cell>
          <cell r="L213">
            <v>14.582760400000002</v>
          </cell>
        </row>
        <row r="214">
          <cell r="A214" t="str">
            <v>10212220</v>
          </cell>
          <cell r="B214" t="str">
            <v>2-1/2" PVC SCH 80 FIP ADAPTOR</v>
          </cell>
          <cell r="C214">
            <v>17.173200000000001</v>
          </cell>
          <cell r="D214">
            <v>16.149999999999999</v>
          </cell>
          <cell r="E214">
            <v>0</v>
          </cell>
          <cell r="F214">
            <v>22.325160000000004</v>
          </cell>
          <cell r="G214">
            <v>20.994999999999997</v>
          </cell>
          <cell r="H214" t="str">
            <v>1.1880</v>
          </cell>
          <cell r="I214">
            <v>43558</v>
          </cell>
          <cell r="L214">
            <v>22.325160000000004</v>
          </cell>
        </row>
        <row r="215">
          <cell r="A215" t="str">
            <v>10200251</v>
          </cell>
          <cell r="B215" t="str">
            <v>2" PVC SCH 80 BUSHING SL x TH</v>
          </cell>
          <cell r="C215">
            <v>5.7082740000000003</v>
          </cell>
          <cell r="D215">
            <v>4.34</v>
          </cell>
          <cell r="E215">
            <v>0</v>
          </cell>
          <cell r="F215">
            <v>7.4207562000000005</v>
          </cell>
          <cell r="G215">
            <v>5.6420000000000003</v>
          </cell>
          <cell r="H215" t="str">
            <v>1.1890</v>
          </cell>
          <cell r="I215">
            <v>43558</v>
          </cell>
          <cell r="L215">
            <v>7.4207562000000005</v>
          </cell>
        </row>
        <row r="216">
          <cell r="A216" t="str">
            <v>10100270</v>
          </cell>
          <cell r="B216" t="str">
            <v>1" PVC SCH 80 CPLG, SLxSL</v>
          </cell>
          <cell r="C216">
            <v>1.9362999999999999</v>
          </cell>
          <cell r="D216">
            <v>2.88</v>
          </cell>
          <cell r="E216">
            <v>31</v>
          </cell>
          <cell r="F216">
            <v>2.5171899999999998</v>
          </cell>
          <cell r="G216">
            <v>3.7439999999999998</v>
          </cell>
          <cell r="H216" t="str">
            <v>1.1900</v>
          </cell>
          <cell r="I216">
            <v>42829</v>
          </cell>
          <cell r="L216">
            <v>3.7439999999999998</v>
          </cell>
        </row>
        <row r="217">
          <cell r="A217" t="str">
            <v>10112270</v>
          </cell>
          <cell r="B217" t="str">
            <v>1-1/2" PVC SCH 80 CPLG, SLxSL</v>
          </cell>
          <cell r="C217">
            <v>2.3077000000000001</v>
          </cell>
          <cell r="D217">
            <v>0</v>
          </cell>
          <cell r="E217">
            <v>3</v>
          </cell>
          <cell r="F217">
            <v>3.0000100000000001</v>
          </cell>
          <cell r="G217">
            <v>0</v>
          </cell>
          <cell r="H217" t="str">
            <v>1.1910</v>
          </cell>
          <cell r="I217">
            <v>41317</v>
          </cell>
          <cell r="L217">
            <v>3.0000100000000001</v>
          </cell>
        </row>
        <row r="218">
          <cell r="A218" t="str">
            <v>10200270</v>
          </cell>
          <cell r="B218" t="str">
            <v>2" PVC SCH 80 CPLG, SLxSL</v>
          </cell>
          <cell r="C218">
            <v>4.0721999999999996</v>
          </cell>
          <cell r="D218">
            <v>3.56</v>
          </cell>
          <cell r="E218">
            <v>3</v>
          </cell>
          <cell r="F218">
            <v>5.2938599999999996</v>
          </cell>
          <cell r="G218">
            <v>4.6280000000000001</v>
          </cell>
          <cell r="H218" t="str">
            <v>1.1920</v>
          </cell>
          <cell r="I218">
            <v>40097</v>
          </cell>
          <cell r="L218">
            <v>5.2938599999999996</v>
          </cell>
        </row>
        <row r="219">
          <cell r="A219" t="str">
            <v>10300270</v>
          </cell>
          <cell r="B219" t="str">
            <v>3" PVC SCH 80 CPLG, SLxSL</v>
          </cell>
          <cell r="C219">
            <v>13.2616</v>
          </cell>
          <cell r="D219">
            <v>15.17</v>
          </cell>
          <cell r="E219">
            <v>13</v>
          </cell>
          <cell r="F219">
            <v>17.240079999999999</v>
          </cell>
          <cell r="G219">
            <v>19.721</v>
          </cell>
          <cell r="H219" t="str">
            <v>1.1930</v>
          </cell>
          <cell r="I219">
            <v>42829</v>
          </cell>
          <cell r="L219">
            <v>19.721</v>
          </cell>
        </row>
        <row r="220">
          <cell r="A220" t="str">
            <v>10200290</v>
          </cell>
          <cell r="B220" t="str">
            <v>2" PVC SCH 80 ELBOW 90, SLxSL</v>
          </cell>
          <cell r="C220">
            <v>4.7641739999999997</v>
          </cell>
          <cell r="D220">
            <v>3.88</v>
          </cell>
          <cell r="E220">
            <v>1</v>
          </cell>
          <cell r="F220">
            <v>6.1934262000000002</v>
          </cell>
          <cell r="G220">
            <v>5.0439999999999996</v>
          </cell>
          <cell r="H220" t="str">
            <v>1.1940</v>
          </cell>
          <cell r="I220">
            <v>42111</v>
          </cell>
          <cell r="L220">
            <v>6.1934262000000002</v>
          </cell>
        </row>
        <row r="221">
          <cell r="A221" t="str">
            <v>10200340</v>
          </cell>
          <cell r="B221" t="str">
            <v>2" PVC SCH 80 PIPE</v>
          </cell>
          <cell r="C221">
            <v>1.8308329999999999</v>
          </cell>
          <cell r="D221">
            <v>1.43</v>
          </cell>
          <cell r="E221">
            <v>6</v>
          </cell>
          <cell r="F221">
            <v>2.3800829000000001</v>
          </cell>
          <cell r="G221">
            <v>1.859</v>
          </cell>
          <cell r="H221" t="str">
            <v>1.1950</v>
          </cell>
          <cell r="I221">
            <v>42675</v>
          </cell>
          <cell r="L221">
            <v>2.3800829000000001</v>
          </cell>
        </row>
        <row r="222">
          <cell r="A222" t="str">
            <v>10200390</v>
          </cell>
          <cell r="B222" t="str">
            <v>2" PVC SCH 80 TEE, SLxSL</v>
          </cell>
          <cell r="C222">
            <v>16.906358000000001</v>
          </cell>
          <cell r="D222">
            <v>17.100000000000001</v>
          </cell>
          <cell r="E222">
            <v>0</v>
          </cell>
          <cell r="F222">
            <v>21.978265400000002</v>
          </cell>
          <cell r="G222">
            <v>22.230000000000004</v>
          </cell>
          <cell r="H222" t="str">
            <v>1.1960</v>
          </cell>
          <cell r="I222">
            <v>42625</v>
          </cell>
          <cell r="L222">
            <v>22.230000000000004</v>
          </cell>
        </row>
        <row r="223">
          <cell r="A223" t="str">
            <v>10100400</v>
          </cell>
          <cell r="B223" t="str">
            <v>1" PVC SCH 80 UNION, SLxSL</v>
          </cell>
          <cell r="C223">
            <v>6.5856000000000003</v>
          </cell>
          <cell r="D223">
            <v>5.12</v>
          </cell>
          <cell r="E223">
            <v>1</v>
          </cell>
          <cell r="F223">
            <v>8.56128</v>
          </cell>
          <cell r="G223">
            <v>6.6560000000000006</v>
          </cell>
          <cell r="H223" t="str">
            <v>1.1970</v>
          </cell>
          <cell r="I223">
            <v>42625</v>
          </cell>
          <cell r="L223">
            <v>8.56128</v>
          </cell>
        </row>
        <row r="224">
          <cell r="A224" t="str">
            <v>10200400</v>
          </cell>
          <cell r="B224" t="str">
            <v>2" PVC SCH 80 UNION, SLxSL</v>
          </cell>
          <cell r="C224">
            <v>15.462300000000001</v>
          </cell>
          <cell r="D224">
            <v>13.71</v>
          </cell>
          <cell r="E224">
            <v>10</v>
          </cell>
          <cell r="F224">
            <v>20.100990000000003</v>
          </cell>
          <cell r="G224">
            <v>17.823</v>
          </cell>
          <cell r="H224" t="str">
            <v>1.1980</v>
          </cell>
          <cell r="I224">
            <v>41663</v>
          </cell>
          <cell r="L224">
            <v>20.100990000000003</v>
          </cell>
        </row>
        <row r="225">
          <cell r="A225" t="str">
            <v>20014160</v>
          </cell>
          <cell r="B225" t="str">
            <v>1/4" GALV BELL REDUCER</v>
          </cell>
          <cell r="C225">
            <v>0.62749999999999995</v>
          </cell>
          <cell r="D225">
            <v>0</v>
          </cell>
          <cell r="E225">
            <v>13</v>
          </cell>
          <cell r="F225">
            <v>0.81574999999999998</v>
          </cell>
          <cell r="G225">
            <v>0</v>
          </cell>
          <cell r="H225" t="str">
            <v>1.1990</v>
          </cell>
          <cell r="I225">
            <v>42499</v>
          </cell>
          <cell r="L225">
            <v>0.81574999999999998</v>
          </cell>
        </row>
        <row r="226">
          <cell r="A226" t="str">
            <v>20038160</v>
          </cell>
          <cell r="B226" t="str">
            <v>3/8" GALV BELL REDUCER</v>
          </cell>
          <cell r="C226">
            <v>1.4128000000000001</v>
          </cell>
          <cell r="D226">
            <v>1.34</v>
          </cell>
          <cell r="E226">
            <v>15</v>
          </cell>
          <cell r="F226">
            <v>1.8366400000000001</v>
          </cell>
          <cell r="G226">
            <v>1.7420000000000002</v>
          </cell>
          <cell r="H226" t="str">
            <v>2.0010</v>
          </cell>
          <cell r="I226">
            <v>40097</v>
          </cell>
          <cell r="L226">
            <v>1.8366400000000001</v>
          </cell>
        </row>
        <row r="227">
          <cell r="A227" t="str">
            <v>20012160</v>
          </cell>
          <cell r="B227" t="str">
            <v>1/2" GALV BELL REDUCER</v>
          </cell>
          <cell r="C227">
            <v>0.92049999999999998</v>
          </cell>
          <cell r="D227">
            <v>1.1000000000000001</v>
          </cell>
          <cell r="E227">
            <v>11</v>
          </cell>
          <cell r="F227">
            <v>1.19665</v>
          </cell>
          <cell r="G227">
            <v>1.4300000000000002</v>
          </cell>
          <cell r="H227" t="str">
            <v>2.0020</v>
          </cell>
          <cell r="I227">
            <v>41823</v>
          </cell>
          <cell r="L227">
            <v>1.4300000000000002</v>
          </cell>
        </row>
        <row r="228">
          <cell r="A228" t="str">
            <v>20034160</v>
          </cell>
          <cell r="B228" t="str">
            <v>3/4" GALV BELL REDUCER</v>
          </cell>
          <cell r="C228">
            <v>1.9329000000000001</v>
          </cell>
          <cell r="D228">
            <v>1.57</v>
          </cell>
          <cell r="E228">
            <v>25</v>
          </cell>
          <cell r="F228">
            <v>2.5127700000000002</v>
          </cell>
          <cell r="G228">
            <v>2.0410000000000004</v>
          </cell>
          <cell r="H228" t="str">
            <v>2.0030</v>
          </cell>
          <cell r="I228">
            <v>41823</v>
          </cell>
          <cell r="L228">
            <v>2.5127700000000002</v>
          </cell>
        </row>
        <row r="229">
          <cell r="A229" t="str">
            <v>20100160</v>
          </cell>
          <cell r="B229" t="str">
            <v>1" GALV BELL REDUCER</v>
          </cell>
          <cell r="C229">
            <v>2.0774370000000002</v>
          </cell>
          <cell r="D229">
            <v>1.8</v>
          </cell>
          <cell r="E229">
            <v>84</v>
          </cell>
          <cell r="F229">
            <v>2.7006681000000006</v>
          </cell>
          <cell r="G229">
            <v>2.3400000000000003</v>
          </cell>
          <cell r="H229" t="str">
            <v>2.0040</v>
          </cell>
          <cell r="I229">
            <v>42214</v>
          </cell>
          <cell r="L229">
            <v>2.7006681000000006</v>
          </cell>
        </row>
        <row r="230">
          <cell r="A230" t="str">
            <v>20114160</v>
          </cell>
          <cell r="B230" t="str">
            <v>1-1/4" GALV BELL REDUCER</v>
          </cell>
          <cell r="C230">
            <v>3.0625</v>
          </cell>
          <cell r="D230">
            <v>3.09</v>
          </cell>
          <cell r="E230">
            <v>165</v>
          </cell>
          <cell r="F230">
            <v>3.9812500000000002</v>
          </cell>
          <cell r="G230">
            <v>4.0170000000000003</v>
          </cell>
          <cell r="H230" t="str">
            <v>2.0050</v>
          </cell>
          <cell r="I230">
            <v>42949</v>
          </cell>
          <cell r="L230">
            <v>4.0170000000000003</v>
          </cell>
        </row>
        <row r="231">
          <cell r="A231" t="str">
            <v>20112160</v>
          </cell>
          <cell r="B231" t="str">
            <v>1-1/2" GALV BELL REDUCER</v>
          </cell>
          <cell r="C231">
            <v>3.6964000000000001</v>
          </cell>
          <cell r="D231">
            <v>5.99</v>
          </cell>
          <cell r="E231">
            <v>79</v>
          </cell>
          <cell r="F231">
            <v>4.80532</v>
          </cell>
          <cell r="G231">
            <v>7.7870000000000008</v>
          </cell>
          <cell r="H231" t="str">
            <v>2.0060</v>
          </cell>
          <cell r="I231">
            <v>42607</v>
          </cell>
          <cell r="L231">
            <v>7.7870000000000008</v>
          </cell>
        </row>
        <row r="232">
          <cell r="A232" t="str">
            <v>20200160</v>
          </cell>
          <cell r="B232" t="str">
            <v>2" GALV BELL REDUCER</v>
          </cell>
          <cell r="C232">
            <v>5.4213899999999997</v>
          </cell>
          <cell r="D232">
            <v>5.15</v>
          </cell>
          <cell r="E232">
            <v>54</v>
          </cell>
          <cell r="F232">
            <v>7.0478069999999997</v>
          </cell>
          <cell r="G232">
            <v>6.6950000000000003</v>
          </cell>
          <cell r="H232" t="str">
            <v>2.0070</v>
          </cell>
          <cell r="I232">
            <v>41845</v>
          </cell>
          <cell r="L232">
            <v>7.0478069999999997</v>
          </cell>
        </row>
        <row r="233">
          <cell r="A233" t="str">
            <v>20212160</v>
          </cell>
          <cell r="B233" t="str">
            <v>2-1/2" GALV BELL REDUCER</v>
          </cell>
          <cell r="C233">
            <v>17.551666000000001</v>
          </cell>
          <cell r="D233">
            <v>17.899999999999999</v>
          </cell>
          <cell r="E233">
            <v>51</v>
          </cell>
          <cell r="F233">
            <v>22.817165800000001</v>
          </cell>
          <cell r="G233">
            <v>23.27</v>
          </cell>
          <cell r="H233" t="str">
            <v>2.0080</v>
          </cell>
          <cell r="I233">
            <v>42761</v>
          </cell>
          <cell r="L233">
            <v>23.27</v>
          </cell>
        </row>
        <row r="234">
          <cell r="A234" t="str">
            <v>20300160</v>
          </cell>
          <cell r="B234" t="str">
            <v>3" GALV BELL REDUCER</v>
          </cell>
          <cell r="C234">
            <v>21.596150000000002</v>
          </cell>
          <cell r="D234">
            <v>17.760000000000002</v>
          </cell>
          <cell r="E234">
            <v>9</v>
          </cell>
          <cell r="F234">
            <v>28.074995000000001</v>
          </cell>
          <cell r="G234">
            <v>23.088000000000005</v>
          </cell>
          <cell r="H234" t="str">
            <v>2.0090</v>
          </cell>
          <cell r="I234">
            <v>42661</v>
          </cell>
          <cell r="L234">
            <v>28.074995000000001</v>
          </cell>
        </row>
        <row r="235">
          <cell r="A235" t="str">
            <v>20400160</v>
          </cell>
          <cell r="B235" t="str">
            <v>4" GALV BELL REDUCER</v>
          </cell>
          <cell r="C235">
            <v>49.624274</v>
          </cell>
          <cell r="D235">
            <v>39.33</v>
          </cell>
          <cell r="E235">
            <v>13</v>
          </cell>
          <cell r="F235">
            <v>64.511556200000001</v>
          </cell>
          <cell r="G235">
            <v>51.128999999999998</v>
          </cell>
          <cell r="H235" t="str">
            <v>2.0100</v>
          </cell>
          <cell r="I235">
            <v>42949</v>
          </cell>
          <cell r="L235">
            <v>64.511556200000001</v>
          </cell>
        </row>
        <row r="236">
          <cell r="A236" t="str">
            <v>20014050</v>
          </cell>
          <cell r="B236" t="str">
            <v>1/4" GALV BUSHING</v>
          </cell>
          <cell r="C236">
            <v>1.4430000000000001</v>
          </cell>
          <cell r="D236">
            <v>1.33</v>
          </cell>
          <cell r="E236">
            <v>7</v>
          </cell>
          <cell r="F236">
            <v>1.8759000000000001</v>
          </cell>
          <cell r="G236">
            <v>1.7290000000000001</v>
          </cell>
          <cell r="H236" t="str">
            <v>2.0110</v>
          </cell>
          <cell r="I236">
            <v>43281</v>
          </cell>
          <cell r="L236">
            <v>1.8759000000000001</v>
          </cell>
        </row>
        <row r="237">
          <cell r="A237" t="str">
            <v>20038050</v>
          </cell>
          <cell r="B237" t="str">
            <v>3/8" GALV BUSHING</v>
          </cell>
          <cell r="C237">
            <v>1.2336</v>
          </cell>
          <cell r="D237">
            <v>1.1499999999999999</v>
          </cell>
          <cell r="E237">
            <v>7</v>
          </cell>
          <cell r="F237">
            <v>1.60368</v>
          </cell>
          <cell r="G237">
            <v>1.4949999999999999</v>
          </cell>
          <cell r="H237" t="str">
            <v>2.0120</v>
          </cell>
          <cell r="I237">
            <v>41653</v>
          </cell>
          <cell r="L237">
            <v>1.60368</v>
          </cell>
        </row>
        <row r="238">
          <cell r="A238" t="str">
            <v>20012050</v>
          </cell>
          <cell r="B238" t="str">
            <v>1/2" GALV BUSHING</v>
          </cell>
          <cell r="C238">
            <v>1.641615</v>
          </cell>
          <cell r="D238">
            <v>2.11</v>
          </cell>
          <cell r="E238">
            <v>160</v>
          </cell>
          <cell r="F238">
            <v>2.1340995</v>
          </cell>
          <cell r="G238">
            <v>2.7429999999999999</v>
          </cell>
          <cell r="H238" t="str">
            <v>2.0130</v>
          </cell>
          <cell r="I238">
            <v>41830</v>
          </cell>
          <cell r="L238">
            <v>2.7429999999999999</v>
          </cell>
        </row>
        <row r="239">
          <cell r="A239" t="str">
            <v>20034050</v>
          </cell>
          <cell r="B239" t="str">
            <v>3/4" GALV BUSHING</v>
          </cell>
          <cell r="C239">
            <v>1.9512309999999999</v>
          </cell>
          <cell r="D239">
            <v>1.72</v>
          </cell>
          <cell r="E239">
            <v>219</v>
          </cell>
          <cell r="F239">
            <v>2.5366002999999999</v>
          </cell>
          <cell r="G239">
            <v>2.2360000000000002</v>
          </cell>
          <cell r="H239" t="str">
            <v>2.0140</v>
          </cell>
          <cell r="I239">
            <v>42724</v>
          </cell>
          <cell r="L239">
            <v>2.5366002999999999</v>
          </cell>
        </row>
        <row r="240">
          <cell r="A240" t="str">
            <v>20100050</v>
          </cell>
          <cell r="B240" t="str">
            <v>1" GALV BUSHING</v>
          </cell>
          <cell r="C240">
            <v>2.042996</v>
          </cell>
          <cell r="D240">
            <v>1.6</v>
          </cell>
          <cell r="E240">
            <v>175</v>
          </cell>
          <cell r="F240">
            <v>2.6558948</v>
          </cell>
          <cell r="G240">
            <v>2.08</v>
          </cell>
          <cell r="H240" t="str">
            <v>2.0150</v>
          </cell>
          <cell r="I240">
            <v>42902</v>
          </cell>
          <cell r="L240">
            <v>2.6558948</v>
          </cell>
        </row>
        <row r="241">
          <cell r="A241" t="str">
            <v>20114050</v>
          </cell>
          <cell r="B241" t="str">
            <v>1-1/4" GALV BUSHING</v>
          </cell>
          <cell r="C241">
            <v>2.76553</v>
          </cell>
          <cell r="D241">
            <v>2.3199999999999998</v>
          </cell>
          <cell r="E241">
            <v>228</v>
          </cell>
          <cell r="F241">
            <v>3.595189</v>
          </cell>
          <cell r="G241">
            <v>3.016</v>
          </cell>
          <cell r="H241" t="str">
            <v>2.0160</v>
          </cell>
          <cell r="I241">
            <v>43388</v>
          </cell>
          <cell r="L241">
            <v>3.595189</v>
          </cell>
        </row>
        <row r="242">
          <cell r="A242" t="str">
            <v>20112050</v>
          </cell>
          <cell r="B242" t="str">
            <v>1-1/2" GALV BUSHING</v>
          </cell>
          <cell r="C242">
            <v>3.2951410000000001</v>
          </cell>
          <cell r="D242">
            <v>3.04</v>
          </cell>
          <cell r="E242">
            <v>243</v>
          </cell>
          <cell r="F242">
            <v>4.2836832999999999</v>
          </cell>
          <cell r="G242">
            <v>3.9520000000000004</v>
          </cell>
          <cell r="H242" t="str">
            <v>2.0170</v>
          </cell>
          <cell r="I242">
            <v>43563</v>
          </cell>
          <cell r="L242">
            <v>4.2836832999999999</v>
          </cell>
        </row>
        <row r="243">
          <cell r="A243" t="str">
            <v>20200050</v>
          </cell>
          <cell r="B243" t="str">
            <v>2" GALV BUSHING</v>
          </cell>
          <cell r="C243">
            <v>4.0837260000000004</v>
          </cell>
          <cell r="D243">
            <v>3.71</v>
          </cell>
          <cell r="E243">
            <v>153</v>
          </cell>
          <cell r="F243">
            <v>5.3088438000000009</v>
          </cell>
          <cell r="G243">
            <v>4.8230000000000004</v>
          </cell>
          <cell r="H243" t="str">
            <v>2.0180</v>
          </cell>
          <cell r="I243">
            <v>43563</v>
          </cell>
          <cell r="L243">
            <v>5.3088438000000009</v>
          </cell>
        </row>
        <row r="244">
          <cell r="A244" t="str">
            <v>20212050</v>
          </cell>
          <cell r="B244" t="str">
            <v>2-1/2" GALV BUSHING</v>
          </cell>
          <cell r="C244">
            <v>7.0632419999999998</v>
          </cell>
          <cell r="D244">
            <v>4.93</v>
          </cell>
          <cell r="E244">
            <v>115</v>
          </cell>
          <cell r="F244">
            <v>9.1822146</v>
          </cell>
          <cell r="G244">
            <v>6.4089999999999998</v>
          </cell>
          <cell r="H244" t="str">
            <v>2.0190</v>
          </cell>
          <cell r="I244">
            <v>43563</v>
          </cell>
          <cell r="L244">
            <v>9.1822146</v>
          </cell>
        </row>
        <row r="245">
          <cell r="A245" t="str">
            <v>20300050</v>
          </cell>
          <cell r="B245" t="str">
            <v>3" GALV BUSHING</v>
          </cell>
          <cell r="C245">
            <v>8.6087860000000003</v>
          </cell>
          <cell r="D245">
            <v>7.05</v>
          </cell>
          <cell r="E245">
            <v>27</v>
          </cell>
          <cell r="F245">
            <v>11.191421800000001</v>
          </cell>
          <cell r="G245">
            <v>9.1650000000000009</v>
          </cell>
          <cell r="H245" t="str">
            <v>2.0200</v>
          </cell>
          <cell r="I245">
            <v>43110</v>
          </cell>
          <cell r="L245">
            <v>11.191421800000001</v>
          </cell>
        </row>
        <row r="246">
          <cell r="A246" t="str">
            <v>20400050</v>
          </cell>
          <cell r="B246" t="str">
            <v>4" GALV BUSHING</v>
          </cell>
          <cell r="C246">
            <v>18.660900000000002</v>
          </cell>
          <cell r="D246">
            <v>16.190000000000001</v>
          </cell>
          <cell r="E246">
            <v>17</v>
          </cell>
          <cell r="F246">
            <v>24.259170000000005</v>
          </cell>
          <cell r="G246">
            <v>21.047000000000004</v>
          </cell>
          <cell r="H246" t="str">
            <v>2.0210</v>
          </cell>
          <cell r="I246">
            <v>43297</v>
          </cell>
          <cell r="L246">
            <v>24.259170000000005</v>
          </cell>
        </row>
        <row r="247">
          <cell r="A247" t="str">
            <v>20600050</v>
          </cell>
          <cell r="B247" t="str">
            <v>6" GALV BUSHING</v>
          </cell>
          <cell r="C247">
            <v>40.61</v>
          </cell>
          <cell r="D247">
            <v>39.92</v>
          </cell>
          <cell r="E247">
            <v>20</v>
          </cell>
          <cell r="F247">
            <v>52.792999999999999</v>
          </cell>
          <cell r="G247">
            <v>51.896000000000001</v>
          </cell>
          <cell r="H247" t="str">
            <v>2.0220</v>
          </cell>
          <cell r="I247">
            <v>42529</v>
          </cell>
          <cell r="L247">
            <v>52.792999999999999</v>
          </cell>
        </row>
        <row r="248">
          <cell r="A248" t="str">
            <v>20018060</v>
          </cell>
          <cell r="B248" t="str">
            <v>1/8" GALV CAP</v>
          </cell>
          <cell r="C248">
            <v>0.7389</v>
          </cell>
          <cell r="D248">
            <v>0</v>
          </cell>
          <cell r="E248">
            <v>1</v>
          </cell>
          <cell r="F248">
            <v>0.96057000000000003</v>
          </cell>
          <cell r="G248">
            <v>0</v>
          </cell>
          <cell r="H248" t="str">
            <v>2.0230</v>
          </cell>
          <cell r="I248">
            <v>43089</v>
          </cell>
          <cell r="L248">
            <v>0.96057000000000003</v>
          </cell>
        </row>
        <row r="249">
          <cell r="A249" t="str">
            <v>20014060</v>
          </cell>
          <cell r="B249" t="str">
            <v>1/4" GALV CAP</v>
          </cell>
          <cell r="C249">
            <v>1.2018</v>
          </cell>
          <cell r="D249">
            <v>1.4</v>
          </cell>
          <cell r="E249">
            <v>40</v>
          </cell>
          <cell r="F249">
            <v>1.5623400000000001</v>
          </cell>
          <cell r="G249">
            <v>1.8199999999999998</v>
          </cell>
          <cell r="H249" t="str">
            <v>2.0240</v>
          </cell>
          <cell r="I249">
            <v>40097</v>
          </cell>
          <cell r="L249">
            <v>1.8199999999999998</v>
          </cell>
        </row>
        <row r="250">
          <cell r="A250" t="str">
            <v>20038060</v>
          </cell>
          <cell r="B250" t="str">
            <v>3/8" GALV CAP</v>
          </cell>
          <cell r="C250">
            <v>0.9919</v>
          </cell>
          <cell r="D250">
            <v>0</v>
          </cell>
          <cell r="E250">
            <v>21</v>
          </cell>
          <cell r="F250">
            <v>1.2894700000000001</v>
          </cell>
          <cell r="G250">
            <v>0</v>
          </cell>
          <cell r="H250" t="str">
            <v>2.0250</v>
          </cell>
          <cell r="I250">
            <v>42383</v>
          </cell>
          <cell r="L250">
            <v>1.2894700000000001</v>
          </cell>
        </row>
        <row r="251">
          <cell r="A251" t="str">
            <v>20012060</v>
          </cell>
          <cell r="B251" t="str">
            <v>1/2" GALV CAP</v>
          </cell>
          <cell r="C251">
            <v>1.0968</v>
          </cell>
          <cell r="D251">
            <v>0.88</v>
          </cell>
          <cell r="E251">
            <v>13</v>
          </cell>
          <cell r="F251">
            <v>1.42584</v>
          </cell>
          <cell r="G251">
            <v>1.1440000000000001</v>
          </cell>
          <cell r="H251" t="str">
            <v>2.0260</v>
          </cell>
          <cell r="I251">
            <v>40097</v>
          </cell>
          <cell r="L251">
            <v>1.42584</v>
          </cell>
        </row>
        <row r="252">
          <cell r="A252" t="str">
            <v>20034060</v>
          </cell>
          <cell r="B252" t="str">
            <v>3/4" GALV CAP</v>
          </cell>
          <cell r="C252">
            <v>1.2083999999999999</v>
          </cell>
          <cell r="D252">
            <v>1.24</v>
          </cell>
          <cell r="E252">
            <v>47</v>
          </cell>
          <cell r="F252">
            <v>1.5709199999999999</v>
          </cell>
          <cell r="G252">
            <v>1.6120000000000001</v>
          </cell>
          <cell r="H252" t="str">
            <v>2.0270</v>
          </cell>
          <cell r="I252">
            <v>42479</v>
          </cell>
          <cell r="L252">
            <v>1.6120000000000001</v>
          </cell>
        </row>
        <row r="253">
          <cell r="A253" t="str">
            <v>20100060</v>
          </cell>
          <cell r="B253" t="str">
            <v>1" GALV CAP</v>
          </cell>
          <cell r="C253">
            <v>1.31</v>
          </cell>
          <cell r="D253">
            <v>1.4</v>
          </cell>
          <cell r="E253">
            <v>69</v>
          </cell>
          <cell r="F253">
            <v>1.7030000000000001</v>
          </cell>
          <cell r="G253">
            <v>1.8199999999999998</v>
          </cell>
          <cell r="H253" t="str">
            <v>2.0280</v>
          </cell>
          <cell r="I253">
            <v>42157</v>
          </cell>
          <cell r="L253">
            <v>1.8199999999999998</v>
          </cell>
        </row>
        <row r="254">
          <cell r="A254" t="str">
            <v>20114060</v>
          </cell>
          <cell r="B254" t="str">
            <v>1-1/4" GALV CAP</v>
          </cell>
          <cell r="C254">
            <v>1.8855999999999999</v>
          </cell>
          <cell r="D254">
            <v>2.0299999999999998</v>
          </cell>
          <cell r="E254">
            <v>98</v>
          </cell>
          <cell r="F254">
            <v>2.4512800000000001</v>
          </cell>
          <cell r="G254">
            <v>2.6389999999999998</v>
          </cell>
          <cell r="H254" t="str">
            <v>2.0290</v>
          </cell>
          <cell r="I254">
            <v>42458</v>
          </cell>
          <cell r="L254">
            <v>2.6389999999999998</v>
          </cell>
        </row>
        <row r="255">
          <cell r="A255" t="str">
            <v>20112060</v>
          </cell>
          <cell r="B255" t="str">
            <v>1-1/2" GALV CAP</v>
          </cell>
          <cell r="C255">
            <v>1.7713000000000001</v>
          </cell>
          <cell r="D255">
            <v>0</v>
          </cell>
          <cell r="E255">
            <v>60</v>
          </cell>
          <cell r="F255">
            <v>2.3026900000000001</v>
          </cell>
          <cell r="G255">
            <v>0</v>
          </cell>
          <cell r="H255" t="str">
            <v>2.0300</v>
          </cell>
          <cell r="I255">
            <v>41479</v>
          </cell>
          <cell r="L255">
            <v>2.3026900000000001</v>
          </cell>
        </row>
        <row r="256">
          <cell r="A256" t="str">
            <v>20200060</v>
          </cell>
          <cell r="B256" t="str">
            <v>2" GALV CAP</v>
          </cell>
          <cell r="C256">
            <v>3.1783489999999999</v>
          </cell>
          <cell r="D256">
            <v>2.73</v>
          </cell>
          <cell r="E256">
            <v>41</v>
          </cell>
          <cell r="F256">
            <v>4.1318536999999997</v>
          </cell>
          <cell r="G256">
            <v>3.5489999999999999</v>
          </cell>
          <cell r="H256" t="str">
            <v>2.0310</v>
          </cell>
          <cell r="I256">
            <v>40097</v>
          </cell>
          <cell r="L256">
            <v>4.1318536999999997</v>
          </cell>
        </row>
        <row r="257">
          <cell r="A257" t="str">
            <v>20212060</v>
          </cell>
          <cell r="B257" t="str">
            <v>2-1/2" GALV CAP</v>
          </cell>
          <cell r="C257">
            <v>8.6507000000000005</v>
          </cell>
          <cell r="D257">
            <v>12.09</v>
          </cell>
          <cell r="E257">
            <v>26</v>
          </cell>
          <cell r="F257">
            <v>11.24591</v>
          </cell>
          <cell r="G257">
            <v>15.717000000000001</v>
          </cell>
          <cell r="H257" t="str">
            <v>2.0320</v>
          </cell>
          <cell r="I257">
            <v>43382</v>
          </cell>
          <cell r="L257">
            <v>15.717000000000001</v>
          </cell>
        </row>
        <row r="258">
          <cell r="A258" t="str">
            <v>20300060</v>
          </cell>
          <cell r="B258" t="str">
            <v>3" GALV CAP</v>
          </cell>
          <cell r="C258">
            <v>10.1214</v>
          </cell>
          <cell r="D258">
            <v>0</v>
          </cell>
          <cell r="E258">
            <v>22</v>
          </cell>
          <cell r="F258">
            <v>13.157819999999999</v>
          </cell>
          <cell r="G258">
            <v>0</v>
          </cell>
          <cell r="H258" t="str">
            <v>2.0330</v>
          </cell>
          <cell r="I258">
            <v>40862</v>
          </cell>
          <cell r="L258">
            <v>13.157819999999999</v>
          </cell>
        </row>
        <row r="259">
          <cell r="A259" t="str">
            <v>20400060</v>
          </cell>
          <cell r="B259" t="str">
            <v>4" GALV CAP</v>
          </cell>
          <cell r="C259">
            <v>19.250900000000001</v>
          </cell>
          <cell r="D259">
            <v>0</v>
          </cell>
          <cell r="E259">
            <v>9</v>
          </cell>
          <cell r="F259">
            <v>25.026170000000004</v>
          </cell>
          <cell r="G259">
            <v>0</v>
          </cell>
          <cell r="H259" t="str">
            <v>2.0340</v>
          </cell>
          <cell r="I259">
            <v>40097</v>
          </cell>
          <cell r="L259">
            <v>25.026170000000004</v>
          </cell>
        </row>
        <row r="260">
          <cell r="A260" t="str">
            <v>20018070</v>
          </cell>
          <cell r="B260" t="str">
            <v>1/8" GALV COUPLING</v>
          </cell>
          <cell r="C260">
            <v>1.2097</v>
          </cell>
          <cell r="D260">
            <v>2.06</v>
          </cell>
          <cell r="E260">
            <v>4</v>
          </cell>
          <cell r="F260">
            <v>1.5726100000000001</v>
          </cell>
          <cell r="G260">
            <v>2.6780000000000004</v>
          </cell>
          <cell r="H260" t="str">
            <v>2.0350</v>
          </cell>
          <cell r="I260">
            <v>40097</v>
          </cell>
          <cell r="L260">
            <v>2.6780000000000004</v>
          </cell>
        </row>
        <row r="261">
          <cell r="A261" t="str">
            <v>20014070</v>
          </cell>
          <cell r="B261" t="str">
            <v>1/4" GALV COUPLING</v>
          </cell>
          <cell r="C261">
            <v>1.2612000000000001</v>
          </cell>
          <cell r="D261">
            <v>1.24</v>
          </cell>
          <cell r="E261">
            <v>42</v>
          </cell>
          <cell r="F261">
            <v>1.6395600000000001</v>
          </cell>
          <cell r="G261">
            <v>1.6120000000000001</v>
          </cell>
          <cell r="H261" t="str">
            <v>2.0360</v>
          </cell>
          <cell r="I261">
            <v>42375</v>
          </cell>
          <cell r="L261">
            <v>1.6395600000000001</v>
          </cell>
        </row>
        <row r="262">
          <cell r="A262" t="str">
            <v>20038070</v>
          </cell>
          <cell r="B262" t="str">
            <v>3/8" GALV COUPLING</v>
          </cell>
          <cell r="C262">
            <v>1.4138999999999999</v>
          </cell>
          <cell r="D262">
            <v>1.48</v>
          </cell>
          <cell r="E262">
            <v>66</v>
          </cell>
          <cell r="F262">
            <v>1.8380699999999999</v>
          </cell>
          <cell r="G262">
            <v>1.9239999999999999</v>
          </cell>
          <cell r="H262" t="str">
            <v>2.0370</v>
          </cell>
          <cell r="I262">
            <v>40122</v>
          </cell>
          <cell r="L262">
            <v>1.9239999999999999</v>
          </cell>
        </row>
        <row r="263">
          <cell r="A263" t="str">
            <v>20012070</v>
          </cell>
          <cell r="B263" t="str">
            <v>1/2" GALV COUPLING</v>
          </cell>
          <cell r="C263">
            <v>1.2021999999999999</v>
          </cell>
          <cell r="D263">
            <v>1.2</v>
          </cell>
          <cell r="E263">
            <v>27</v>
          </cell>
          <cell r="F263">
            <v>1.5628599999999999</v>
          </cell>
          <cell r="G263">
            <v>1.56</v>
          </cell>
          <cell r="H263" t="str">
            <v>2.0380</v>
          </cell>
          <cell r="I263">
            <v>41590</v>
          </cell>
          <cell r="L263">
            <v>1.5628599999999999</v>
          </cell>
        </row>
        <row r="264">
          <cell r="A264" t="str">
            <v>20034070</v>
          </cell>
          <cell r="B264" t="str">
            <v>3/4" GALV COUPLING</v>
          </cell>
          <cell r="C264">
            <v>1.4636579999999999</v>
          </cell>
          <cell r="D264">
            <v>1.17</v>
          </cell>
          <cell r="E264">
            <v>76</v>
          </cell>
          <cell r="F264">
            <v>1.9027554</v>
          </cell>
          <cell r="G264">
            <v>1.5209999999999999</v>
          </cell>
          <cell r="H264" t="str">
            <v>2.0390</v>
          </cell>
          <cell r="I264">
            <v>42599</v>
          </cell>
          <cell r="L264">
            <v>1.9027554</v>
          </cell>
        </row>
        <row r="265">
          <cell r="A265" t="str">
            <v>20100070</v>
          </cell>
          <cell r="B265" t="str">
            <v>1" GALV COUPLING</v>
          </cell>
          <cell r="C265">
            <v>2.0434999999999999</v>
          </cell>
          <cell r="D265">
            <v>1.87</v>
          </cell>
          <cell r="E265">
            <v>56</v>
          </cell>
          <cell r="F265">
            <v>2.6565499999999997</v>
          </cell>
          <cell r="G265">
            <v>2.431</v>
          </cell>
          <cell r="H265" t="str">
            <v>2.0400</v>
          </cell>
          <cell r="I265">
            <v>43059</v>
          </cell>
          <cell r="L265">
            <v>2.6565499999999997</v>
          </cell>
        </row>
        <row r="266">
          <cell r="A266" t="str">
            <v>20114070</v>
          </cell>
          <cell r="B266" t="str">
            <v>1-1/4" GALV COUPLING</v>
          </cell>
          <cell r="C266">
            <v>2.9176660000000001</v>
          </cell>
          <cell r="D266">
            <v>5.62</v>
          </cell>
          <cell r="E266">
            <v>66</v>
          </cell>
          <cell r="F266">
            <v>3.7929658000000002</v>
          </cell>
          <cell r="G266">
            <v>7.306</v>
          </cell>
          <cell r="H266" t="str">
            <v>2.0410</v>
          </cell>
          <cell r="I266">
            <v>42479</v>
          </cell>
          <cell r="L266">
            <v>7.306</v>
          </cell>
        </row>
        <row r="267">
          <cell r="A267" t="str">
            <v>20112070</v>
          </cell>
          <cell r="B267" t="str">
            <v>1-1/2" GALV COUPLING</v>
          </cell>
          <cell r="C267">
            <v>2.6793</v>
          </cell>
          <cell r="D267">
            <v>3.54</v>
          </cell>
          <cell r="E267">
            <v>67</v>
          </cell>
          <cell r="F267">
            <v>3.4830900000000002</v>
          </cell>
          <cell r="G267">
            <v>4.6020000000000003</v>
          </cell>
          <cell r="H267" t="str">
            <v>2.0420</v>
          </cell>
          <cell r="I267">
            <v>43052</v>
          </cell>
          <cell r="L267">
            <v>4.6020000000000003</v>
          </cell>
        </row>
        <row r="268">
          <cell r="A268" t="str">
            <v>20200070</v>
          </cell>
          <cell r="B268" t="str">
            <v>2" GALV COUPLING</v>
          </cell>
          <cell r="C268">
            <v>5.0640270000000003</v>
          </cell>
          <cell r="D268">
            <v>4.32</v>
          </cell>
          <cell r="E268">
            <v>82</v>
          </cell>
          <cell r="F268">
            <v>6.5832351000000005</v>
          </cell>
          <cell r="G268">
            <v>5.6160000000000005</v>
          </cell>
          <cell r="H268" t="str">
            <v>2.0430</v>
          </cell>
          <cell r="I268">
            <v>42458</v>
          </cell>
          <cell r="L268">
            <v>6.5832351000000005</v>
          </cell>
        </row>
        <row r="269">
          <cell r="A269" t="str">
            <v>20212070</v>
          </cell>
          <cell r="B269" t="str">
            <v>2-1/2" GALV COUPLING</v>
          </cell>
          <cell r="C269">
            <v>10.138528000000001</v>
          </cell>
          <cell r="D269">
            <v>14.36</v>
          </cell>
          <cell r="E269">
            <v>60</v>
          </cell>
          <cell r="F269">
            <v>13.180086400000002</v>
          </cell>
          <cell r="G269">
            <v>18.667999999999999</v>
          </cell>
          <cell r="H269" t="str">
            <v>2.0440</v>
          </cell>
          <cell r="I269">
            <v>43382</v>
          </cell>
          <cell r="L269">
            <v>18.667999999999999</v>
          </cell>
        </row>
        <row r="270">
          <cell r="A270" t="str">
            <v>20300070</v>
          </cell>
          <cell r="B270" t="str">
            <v>3" GALV COUPLING</v>
          </cell>
          <cell r="C270">
            <v>14.566299000000001</v>
          </cell>
          <cell r="D270">
            <v>18.940000000000001</v>
          </cell>
          <cell r="E270">
            <v>31</v>
          </cell>
          <cell r="F270">
            <v>18.936188700000002</v>
          </cell>
          <cell r="G270">
            <v>24.622000000000003</v>
          </cell>
          <cell r="H270" t="str">
            <v>2.0450</v>
          </cell>
          <cell r="I270">
            <v>42647</v>
          </cell>
          <cell r="L270">
            <v>24.622000000000003</v>
          </cell>
        </row>
        <row r="271">
          <cell r="A271" t="str">
            <v>20400070</v>
          </cell>
          <cell r="B271" t="str">
            <v>4" GALV COUPLING</v>
          </cell>
          <cell r="C271">
            <v>16.194199999999999</v>
          </cell>
          <cell r="D271">
            <v>0</v>
          </cell>
          <cell r="E271">
            <v>24</v>
          </cell>
          <cell r="F271">
            <v>21.05246</v>
          </cell>
          <cell r="G271">
            <v>0</v>
          </cell>
          <cell r="H271" t="str">
            <v>2.0460</v>
          </cell>
          <cell r="I271">
            <v>42997</v>
          </cell>
          <cell r="L271">
            <v>21.05246</v>
          </cell>
        </row>
        <row r="272">
          <cell r="A272" t="str">
            <v>20600070</v>
          </cell>
          <cell r="B272" t="str">
            <v>6" GALV COUPLING</v>
          </cell>
          <cell r="C272">
            <v>25.0504</v>
          </cell>
          <cell r="D272">
            <v>0</v>
          </cell>
          <cell r="E272">
            <v>19</v>
          </cell>
          <cell r="F272">
            <v>32.565519999999999</v>
          </cell>
          <cell r="G272">
            <v>0</v>
          </cell>
          <cell r="H272" t="str">
            <v>2.0470</v>
          </cell>
          <cell r="I272">
            <v>40097</v>
          </cell>
          <cell r="L272">
            <v>32.565519999999999</v>
          </cell>
        </row>
        <row r="273">
          <cell r="A273" t="str">
            <v>20012071</v>
          </cell>
          <cell r="B273" t="str">
            <v>1/2" GALV TELSCO COUPLING</v>
          </cell>
          <cell r="C273">
            <v>18.710799999999999</v>
          </cell>
          <cell r="D273">
            <v>23.22</v>
          </cell>
          <cell r="E273">
            <v>2</v>
          </cell>
          <cell r="F273">
            <v>24.32404</v>
          </cell>
          <cell r="G273">
            <v>30.186</v>
          </cell>
          <cell r="H273" t="str">
            <v>2.0480</v>
          </cell>
          <cell r="I273">
            <v>40097</v>
          </cell>
          <cell r="L273">
            <v>30.186</v>
          </cell>
        </row>
        <row r="274">
          <cell r="A274" t="str">
            <v>20034071</v>
          </cell>
          <cell r="B274" t="str">
            <v>3/4" GALV TELSCO COUPLING</v>
          </cell>
          <cell r="C274">
            <v>7.6923000000000004</v>
          </cell>
          <cell r="D274">
            <v>0</v>
          </cell>
          <cell r="E274">
            <v>6</v>
          </cell>
          <cell r="F274">
            <v>9.9999900000000004</v>
          </cell>
          <cell r="G274">
            <v>0</v>
          </cell>
          <cell r="H274" t="str">
            <v>2.0490</v>
          </cell>
          <cell r="I274">
            <v>42032</v>
          </cell>
          <cell r="L274">
            <v>9.9999900000000004</v>
          </cell>
        </row>
        <row r="275">
          <cell r="A275" t="str">
            <v>20100071</v>
          </cell>
          <cell r="B275" t="str">
            <v>1" GALV TELSCO COUPLING</v>
          </cell>
          <cell r="C275">
            <v>12.649900000000001</v>
          </cell>
          <cell r="D275">
            <v>19.34</v>
          </cell>
          <cell r="E275">
            <v>13</v>
          </cell>
          <cell r="F275">
            <v>16.444870000000002</v>
          </cell>
          <cell r="G275">
            <v>25.141999999999999</v>
          </cell>
          <cell r="H275" t="str">
            <v>2.0500</v>
          </cell>
          <cell r="I275">
            <v>40097</v>
          </cell>
          <cell r="L275">
            <v>25.141999999999999</v>
          </cell>
        </row>
        <row r="276">
          <cell r="A276" t="str">
            <v>20114071</v>
          </cell>
          <cell r="B276" t="str">
            <v>1-1/4" GALV TELSCO COUPLING</v>
          </cell>
          <cell r="C276">
            <v>31.407</v>
          </cell>
          <cell r="D276">
            <v>35.14</v>
          </cell>
          <cell r="E276">
            <v>18</v>
          </cell>
          <cell r="F276">
            <v>40.829100000000004</v>
          </cell>
          <cell r="G276">
            <v>45.682000000000002</v>
          </cell>
          <cell r="H276" t="str">
            <v>2.0510</v>
          </cell>
          <cell r="I276">
            <v>42032</v>
          </cell>
          <cell r="L276">
            <v>45.682000000000002</v>
          </cell>
        </row>
        <row r="277">
          <cell r="A277" t="str">
            <v>20112071</v>
          </cell>
          <cell r="B277" t="str">
            <v>1-1/2" GALV TELSCO COUPLING</v>
          </cell>
          <cell r="C277">
            <v>32.413699999999999</v>
          </cell>
          <cell r="D277">
            <v>36.450000000000003</v>
          </cell>
          <cell r="E277">
            <v>11</v>
          </cell>
          <cell r="F277">
            <v>42.137810000000002</v>
          </cell>
          <cell r="G277">
            <v>47.385000000000005</v>
          </cell>
          <cell r="H277" t="str">
            <v>2.0520</v>
          </cell>
          <cell r="I277">
            <v>42032</v>
          </cell>
          <cell r="L277">
            <v>47.385000000000005</v>
          </cell>
        </row>
        <row r="278">
          <cell r="A278" t="str">
            <v>20200071</v>
          </cell>
          <cell r="B278" t="str">
            <v>2" GALV TELSCO COUPLING</v>
          </cell>
          <cell r="C278">
            <v>22.381499999999999</v>
          </cell>
          <cell r="D278">
            <v>46.72</v>
          </cell>
          <cell r="E278">
            <v>10</v>
          </cell>
          <cell r="F278">
            <v>29.095949999999998</v>
          </cell>
          <cell r="G278">
            <v>60.735999999999997</v>
          </cell>
          <cell r="H278" t="str">
            <v>2.0530</v>
          </cell>
          <cell r="I278">
            <v>42032</v>
          </cell>
          <cell r="L278">
            <v>60.735999999999997</v>
          </cell>
        </row>
        <row r="279">
          <cell r="A279" t="str">
            <v>20018080</v>
          </cell>
          <cell r="B279" t="str">
            <v>1/8" GALV CROSS</v>
          </cell>
          <cell r="C279">
            <v>3.4007999999999998</v>
          </cell>
          <cell r="D279">
            <v>0</v>
          </cell>
          <cell r="E279">
            <v>23</v>
          </cell>
          <cell r="F279">
            <v>4.4210399999999996</v>
          </cell>
          <cell r="G279">
            <v>0</v>
          </cell>
          <cell r="H279" t="str">
            <v>2.0540</v>
          </cell>
          <cell r="I279">
            <v>42032</v>
          </cell>
          <cell r="L279">
            <v>4.4210399999999996</v>
          </cell>
        </row>
        <row r="280">
          <cell r="A280" t="str">
            <v>20014080</v>
          </cell>
          <cell r="B280" t="str">
            <v>1/4" GALV CROSS</v>
          </cell>
          <cell r="C280">
            <v>4.4535</v>
          </cell>
          <cell r="D280">
            <v>3.93</v>
          </cell>
          <cell r="E280">
            <v>6</v>
          </cell>
          <cell r="F280">
            <v>5.7895500000000002</v>
          </cell>
          <cell r="G280">
            <v>5.109</v>
          </cell>
          <cell r="H280" t="str">
            <v>2.0550</v>
          </cell>
          <cell r="I280">
            <v>40097</v>
          </cell>
          <cell r="L280">
            <v>5.7895500000000002</v>
          </cell>
        </row>
        <row r="281">
          <cell r="A281" t="str">
            <v>20038080</v>
          </cell>
          <cell r="B281" t="str">
            <v>3/8" GALV CROSS</v>
          </cell>
          <cell r="C281">
            <v>3.4007999999999998</v>
          </cell>
          <cell r="D281">
            <v>0</v>
          </cell>
          <cell r="E281">
            <v>20</v>
          </cell>
          <cell r="F281">
            <v>4.4210399999999996</v>
          </cell>
          <cell r="G281">
            <v>0</v>
          </cell>
          <cell r="H281" t="str">
            <v>2.0560</v>
          </cell>
          <cell r="I281">
            <v>42193</v>
          </cell>
          <cell r="L281">
            <v>4.4210399999999996</v>
          </cell>
        </row>
        <row r="282">
          <cell r="A282" t="str">
            <v>20012080</v>
          </cell>
          <cell r="B282" t="str">
            <v>1/2" GALV CROSS</v>
          </cell>
          <cell r="C282">
            <v>3.5931000000000002</v>
          </cell>
          <cell r="D282">
            <v>0</v>
          </cell>
          <cell r="E282">
            <v>1</v>
          </cell>
          <cell r="F282">
            <v>4.67103</v>
          </cell>
          <cell r="G282">
            <v>0</v>
          </cell>
          <cell r="H282" t="str">
            <v>2.0570</v>
          </cell>
          <cell r="I282">
            <v>40097</v>
          </cell>
          <cell r="L282">
            <v>4.67103</v>
          </cell>
        </row>
        <row r="283">
          <cell r="A283" t="str">
            <v>20034080</v>
          </cell>
          <cell r="B283" t="str">
            <v>3/4" GALV CROSS</v>
          </cell>
          <cell r="C283">
            <v>5.6565000000000003</v>
          </cell>
          <cell r="D283">
            <v>5.17</v>
          </cell>
          <cell r="E283">
            <v>26</v>
          </cell>
          <cell r="F283">
            <v>7.3534500000000005</v>
          </cell>
          <cell r="G283">
            <v>6.7210000000000001</v>
          </cell>
          <cell r="H283" t="str">
            <v>2.0580</v>
          </cell>
          <cell r="I283">
            <v>40097</v>
          </cell>
          <cell r="L283">
            <v>7.3534500000000005</v>
          </cell>
        </row>
        <row r="284">
          <cell r="A284" t="str">
            <v>20100080</v>
          </cell>
          <cell r="B284" t="str">
            <v>1" GALV CROSS</v>
          </cell>
          <cell r="C284">
            <v>7.1368999999999998</v>
          </cell>
          <cell r="D284">
            <v>7.12</v>
          </cell>
          <cell r="E284">
            <v>15</v>
          </cell>
          <cell r="F284">
            <v>9.2779699999999998</v>
          </cell>
          <cell r="G284">
            <v>9.2560000000000002</v>
          </cell>
          <cell r="H284" t="str">
            <v>2.0590</v>
          </cell>
          <cell r="I284">
            <v>41885</v>
          </cell>
          <cell r="L284">
            <v>9.2779699999999998</v>
          </cell>
        </row>
        <row r="285">
          <cell r="A285" t="str">
            <v>20114080</v>
          </cell>
          <cell r="B285" t="str">
            <v>1-1/4" GALV CROSS</v>
          </cell>
          <cell r="C285">
            <v>8.0972000000000008</v>
          </cell>
          <cell r="D285">
            <v>0</v>
          </cell>
          <cell r="E285">
            <v>8</v>
          </cell>
          <cell r="F285">
            <v>10.526360000000002</v>
          </cell>
          <cell r="G285">
            <v>0</v>
          </cell>
          <cell r="H285" t="str">
            <v>2.0600</v>
          </cell>
          <cell r="I285">
            <v>42235</v>
          </cell>
          <cell r="L285">
            <v>10.526360000000002</v>
          </cell>
        </row>
        <row r="286">
          <cell r="A286" t="str">
            <v>20112080</v>
          </cell>
          <cell r="B286" t="str">
            <v>1-1/2" GALV CROSS</v>
          </cell>
          <cell r="C286">
            <v>10.6983</v>
          </cell>
          <cell r="D286">
            <v>0</v>
          </cell>
          <cell r="E286">
            <v>6</v>
          </cell>
          <cell r="F286">
            <v>13.90779</v>
          </cell>
          <cell r="G286">
            <v>0</v>
          </cell>
          <cell r="H286" t="str">
            <v>2.0610</v>
          </cell>
          <cell r="I286">
            <v>40097</v>
          </cell>
          <cell r="L286">
            <v>13.90779</v>
          </cell>
        </row>
        <row r="287">
          <cell r="A287" t="str">
            <v>20200080</v>
          </cell>
          <cell r="B287" t="str">
            <v>2" GALV CROSS</v>
          </cell>
          <cell r="C287">
            <v>32.411104999999999</v>
          </cell>
          <cell r="D287">
            <v>29.9</v>
          </cell>
          <cell r="E287">
            <v>6</v>
          </cell>
          <cell r="F287">
            <v>42.1344365</v>
          </cell>
          <cell r="G287">
            <v>38.869999999999997</v>
          </cell>
          <cell r="H287" t="str">
            <v>2.0620</v>
          </cell>
          <cell r="I287">
            <v>40097</v>
          </cell>
          <cell r="L287">
            <v>42.1344365</v>
          </cell>
        </row>
        <row r="288">
          <cell r="A288" t="str">
            <v>20212080</v>
          </cell>
          <cell r="B288" t="str">
            <v>2-1/2" GALV CROSS</v>
          </cell>
          <cell r="C288">
            <v>0</v>
          </cell>
          <cell r="D288">
            <v>0</v>
          </cell>
          <cell r="E288">
            <v>5</v>
          </cell>
          <cell r="F288">
            <v>0</v>
          </cell>
          <cell r="G288">
            <v>0</v>
          </cell>
          <cell r="H288" t="str">
            <v>2.0630</v>
          </cell>
          <cell r="I288">
            <v>42886</v>
          </cell>
          <cell r="L288">
            <v>0</v>
          </cell>
        </row>
        <row r="289">
          <cell r="A289" t="str">
            <v>20300080</v>
          </cell>
          <cell r="B289" t="str">
            <v>3" GALV CROSS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 t="str">
            <v>2.0640</v>
          </cell>
          <cell r="I289">
            <v>-622165665.6339792</v>
          </cell>
          <cell r="L289">
            <v>0</v>
          </cell>
        </row>
        <row r="290">
          <cell r="A290" t="str">
            <v>20400080</v>
          </cell>
          <cell r="B290" t="str">
            <v>4" GALV CROSS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 t="str">
            <v>2.0650</v>
          </cell>
          <cell r="I290">
            <v>-622165665.6339792</v>
          </cell>
          <cell r="L290">
            <v>0</v>
          </cell>
        </row>
        <row r="291">
          <cell r="A291" t="str">
            <v>20018045</v>
          </cell>
          <cell r="B291" t="str">
            <v>1/8" GALV 45 ELBOW</v>
          </cell>
          <cell r="C291">
            <v>0.76919999999999999</v>
          </cell>
          <cell r="D291">
            <v>0</v>
          </cell>
          <cell r="E291">
            <v>0</v>
          </cell>
          <cell r="F291">
            <v>0.99996000000000007</v>
          </cell>
          <cell r="G291">
            <v>0</v>
          </cell>
          <cell r="H291" t="str">
            <v>2.0660</v>
          </cell>
          <cell r="I291">
            <v>-622165665.6339792</v>
          </cell>
          <cell r="L291">
            <v>0.99996000000000007</v>
          </cell>
        </row>
        <row r="292">
          <cell r="A292" t="str">
            <v>20014045</v>
          </cell>
          <cell r="B292" t="str">
            <v>1/4" GALV 45 ELBOW</v>
          </cell>
          <cell r="C292">
            <v>1.2571000000000001</v>
          </cell>
          <cell r="D292">
            <v>1.48</v>
          </cell>
          <cell r="E292">
            <v>29</v>
          </cell>
          <cell r="F292">
            <v>1.6342300000000003</v>
          </cell>
          <cell r="G292">
            <v>1.9239999999999999</v>
          </cell>
          <cell r="H292" t="str">
            <v>2.0670</v>
          </cell>
          <cell r="I292">
            <v>40097</v>
          </cell>
          <cell r="L292">
            <v>1.9239999999999999</v>
          </cell>
        </row>
        <row r="293">
          <cell r="A293" t="str">
            <v>20038045</v>
          </cell>
          <cell r="B293" t="str">
            <v>3/8" GALV 45 ELBOW</v>
          </cell>
          <cell r="C293">
            <v>1.0121</v>
          </cell>
          <cell r="D293">
            <v>0</v>
          </cell>
          <cell r="E293">
            <v>41</v>
          </cell>
          <cell r="F293">
            <v>1.3157300000000001</v>
          </cell>
          <cell r="G293">
            <v>0</v>
          </cell>
          <cell r="H293" t="str">
            <v>2.0680</v>
          </cell>
          <cell r="I293">
            <v>41823</v>
          </cell>
          <cell r="L293">
            <v>1.3157300000000001</v>
          </cell>
        </row>
        <row r="294">
          <cell r="A294" t="str">
            <v>20012045</v>
          </cell>
          <cell r="B294" t="str">
            <v>1/2" GALV 45 ELBOW</v>
          </cell>
          <cell r="C294">
            <v>1.2347999999999999</v>
          </cell>
          <cell r="D294">
            <v>0</v>
          </cell>
          <cell r="E294">
            <v>22</v>
          </cell>
          <cell r="F294">
            <v>1.60524</v>
          </cell>
          <cell r="G294">
            <v>0</v>
          </cell>
          <cell r="H294" t="str">
            <v>2.0690</v>
          </cell>
          <cell r="I294">
            <v>40097</v>
          </cell>
          <cell r="L294">
            <v>1.60524</v>
          </cell>
        </row>
        <row r="295">
          <cell r="A295" t="str">
            <v>20034045</v>
          </cell>
          <cell r="B295" t="str">
            <v>3/4" GALV 45 ELBOW</v>
          </cell>
          <cell r="C295">
            <v>1.9156</v>
          </cell>
          <cell r="D295">
            <v>1.84</v>
          </cell>
          <cell r="E295">
            <v>30</v>
          </cell>
          <cell r="F295">
            <v>2.4902799999999998</v>
          </cell>
          <cell r="G295">
            <v>2.3920000000000003</v>
          </cell>
          <cell r="H295" t="str">
            <v>2.0700</v>
          </cell>
          <cell r="I295">
            <v>40097</v>
          </cell>
          <cell r="L295">
            <v>2.4902799999999998</v>
          </cell>
        </row>
        <row r="296">
          <cell r="A296" t="str">
            <v>20100045</v>
          </cell>
          <cell r="B296" t="str">
            <v>1" GALV 45 ELBOW</v>
          </cell>
          <cell r="C296">
            <v>2.3675199999999998</v>
          </cell>
          <cell r="D296">
            <v>2.4700000000000002</v>
          </cell>
          <cell r="E296">
            <v>88</v>
          </cell>
          <cell r="F296">
            <v>3.0777760000000001</v>
          </cell>
          <cell r="G296">
            <v>3.2110000000000003</v>
          </cell>
          <cell r="H296" t="str">
            <v>2.0710</v>
          </cell>
          <cell r="I296">
            <v>42458</v>
          </cell>
          <cell r="L296">
            <v>3.2110000000000003</v>
          </cell>
        </row>
        <row r="297">
          <cell r="A297" t="str">
            <v>20114045</v>
          </cell>
          <cell r="B297" t="str">
            <v>1-1/4" GALV 45 ELBOW</v>
          </cell>
          <cell r="C297">
            <v>2.5990000000000002</v>
          </cell>
          <cell r="D297">
            <v>4.53</v>
          </cell>
          <cell r="E297">
            <v>91</v>
          </cell>
          <cell r="F297">
            <v>3.3787000000000003</v>
          </cell>
          <cell r="G297">
            <v>5.8890000000000002</v>
          </cell>
          <cell r="H297" t="str">
            <v>2.0720</v>
          </cell>
          <cell r="I297">
            <v>42793</v>
          </cell>
          <cell r="L297">
            <v>5.8890000000000002</v>
          </cell>
        </row>
        <row r="298">
          <cell r="A298" t="str">
            <v>20112045</v>
          </cell>
          <cell r="B298" t="str">
            <v>1-1/2" GALV 45 ELBOW</v>
          </cell>
          <cell r="C298">
            <v>4.298508</v>
          </cell>
          <cell r="D298">
            <v>4.8</v>
          </cell>
          <cell r="E298">
            <v>80</v>
          </cell>
          <cell r="F298">
            <v>5.5880603999999998</v>
          </cell>
          <cell r="G298">
            <v>6.24</v>
          </cell>
          <cell r="H298" t="str">
            <v>2.0730</v>
          </cell>
          <cell r="I298">
            <v>42383</v>
          </cell>
          <cell r="L298">
            <v>6.24</v>
          </cell>
        </row>
        <row r="299">
          <cell r="A299" t="str">
            <v>20200045</v>
          </cell>
          <cell r="B299" t="str">
            <v>2" GALV 45 ELBOW</v>
          </cell>
          <cell r="C299">
            <v>6.5575999999999999</v>
          </cell>
          <cell r="D299">
            <v>6.83</v>
          </cell>
          <cell r="E299">
            <v>46</v>
          </cell>
          <cell r="F299">
            <v>8.5248799999999996</v>
          </cell>
          <cell r="G299">
            <v>8.8789999999999996</v>
          </cell>
          <cell r="H299" t="str">
            <v>2.0740</v>
          </cell>
          <cell r="I299">
            <v>42793</v>
          </cell>
          <cell r="L299">
            <v>8.8789999999999996</v>
          </cell>
        </row>
        <row r="300">
          <cell r="A300" t="str">
            <v>20212045</v>
          </cell>
          <cell r="B300" t="str">
            <v>2-1/2" GALV 45 ELBOW</v>
          </cell>
          <cell r="C300">
            <v>16.594000000000001</v>
          </cell>
          <cell r="D300">
            <v>24.95</v>
          </cell>
          <cell r="E300">
            <v>42</v>
          </cell>
          <cell r="F300">
            <v>21.572200000000002</v>
          </cell>
          <cell r="G300">
            <v>32.435000000000002</v>
          </cell>
          <cell r="H300" t="str">
            <v>2.0750</v>
          </cell>
          <cell r="I300">
            <v>41592</v>
          </cell>
          <cell r="L300">
            <v>32.435000000000002</v>
          </cell>
        </row>
        <row r="301">
          <cell r="A301" t="str">
            <v>20300045</v>
          </cell>
          <cell r="B301" t="str">
            <v>3" GALV 45 ELBOW</v>
          </cell>
          <cell r="C301">
            <v>16.730699999999999</v>
          </cell>
          <cell r="D301">
            <v>0</v>
          </cell>
          <cell r="E301">
            <v>13</v>
          </cell>
          <cell r="F301">
            <v>21.74991</v>
          </cell>
          <cell r="G301">
            <v>0</v>
          </cell>
          <cell r="H301" t="str">
            <v>2.0760</v>
          </cell>
          <cell r="I301">
            <v>41815</v>
          </cell>
          <cell r="L301">
            <v>21.74991</v>
          </cell>
        </row>
        <row r="302">
          <cell r="A302" t="str">
            <v>20400045</v>
          </cell>
          <cell r="B302" t="str">
            <v>4" GALV 45 ELBOW</v>
          </cell>
          <cell r="C302">
            <v>60.858899999999998</v>
          </cell>
          <cell r="D302">
            <v>63.38</v>
          </cell>
          <cell r="E302">
            <v>3</v>
          </cell>
          <cell r="F302">
            <v>79.116569999999996</v>
          </cell>
          <cell r="G302">
            <v>82.394000000000005</v>
          </cell>
          <cell r="H302" t="str">
            <v>2.0770</v>
          </cell>
          <cell r="I302">
            <v>40097</v>
          </cell>
          <cell r="L302">
            <v>82.394000000000005</v>
          </cell>
        </row>
        <row r="303">
          <cell r="A303" t="str">
            <v>20018090</v>
          </cell>
          <cell r="B303" t="str">
            <v>1/8" GALV 90 ELBOW</v>
          </cell>
          <cell r="C303">
            <v>0.47570000000000001</v>
          </cell>
          <cell r="D303">
            <v>0</v>
          </cell>
          <cell r="E303">
            <v>3</v>
          </cell>
          <cell r="F303">
            <v>0.61841000000000002</v>
          </cell>
          <cell r="G303">
            <v>0</v>
          </cell>
          <cell r="H303" t="str">
            <v>2.0780</v>
          </cell>
          <cell r="I303">
            <v>42375</v>
          </cell>
          <cell r="L303">
            <v>0.61841000000000002</v>
          </cell>
        </row>
        <row r="304">
          <cell r="A304" t="str">
            <v>20014090</v>
          </cell>
          <cell r="B304" t="str">
            <v>1/4" GALV 90 ELBOW</v>
          </cell>
          <cell r="C304">
            <v>0.2974</v>
          </cell>
          <cell r="D304">
            <v>1.19</v>
          </cell>
          <cell r="E304">
            <v>92</v>
          </cell>
          <cell r="F304">
            <v>0.38662000000000002</v>
          </cell>
          <cell r="G304">
            <v>1.5469999999999999</v>
          </cell>
          <cell r="H304" t="str">
            <v>2.0790</v>
          </cell>
          <cell r="I304">
            <v>40097</v>
          </cell>
          <cell r="L304">
            <v>1.5469999999999999</v>
          </cell>
        </row>
        <row r="305">
          <cell r="A305" t="str">
            <v>20038090</v>
          </cell>
          <cell r="B305" t="str">
            <v>3/8" GALV 90 ELBOW</v>
          </cell>
          <cell r="C305">
            <v>0.96099999999999997</v>
          </cell>
          <cell r="D305">
            <v>1.1000000000000001</v>
          </cell>
          <cell r="E305">
            <v>54</v>
          </cell>
          <cell r="F305">
            <v>1.2493000000000001</v>
          </cell>
          <cell r="G305">
            <v>1.4300000000000002</v>
          </cell>
          <cell r="H305" t="str">
            <v>2.0800</v>
          </cell>
          <cell r="I305">
            <v>42193</v>
          </cell>
          <cell r="L305">
            <v>1.4300000000000002</v>
          </cell>
        </row>
        <row r="306">
          <cell r="A306" t="str">
            <v>20012090</v>
          </cell>
          <cell r="B306" t="str">
            <v>1/2" GALV 90 ELBOW</v>
          </cell>
          <cell r="C306">
            <v>0.4592</v>
          </cell>
          <cell r="D306">
            <v>0.84</v>
          </cell>
          <cell r="E306">
            <v>30</v>
          </cell>
          <cell r="F306">
            <v>0.59696000000000005</v>
          </cell>
          <cell r="G306">
            <v>1.0920000000000001</v>
          </cell>
          <cell r="H306" t="str">
            <v>2.0810</v>
          </cell>
          <cell r="I306">
            <v>41823</v>
          </cell>
          <cell r="L306">
            <v>1.0920000000000001</v>
          </cell>
        </row>
        <row r="307">
          <cell r="A307" t="str">
            <v>20034090</v>
          </cell>
          <cell r="B307" t="str">
            <v>3/4" GALV 90 ELBOW</v>
          </cell>
          <cell r="C307">
            <v>1.118484</v>
          </cell>
          <cell r="D307">
            <v>0.86</v>
          </cell>
          <cell r="E307">
            <v>98</v>
          </cell>
          <cell r="F307">
            <v>1.4540292000000001</v>
          </cell>
          <cell r="G307">
            <v>1.1180000000000001</v>
          </cell>
          <cell r="H307" t="str">
            <v>2.0820</v>
          </cell>
          <cell r="I307">
            <v>41439</v>
          </cell>
          <cell r="L307">
            <v>1.4540292000000001</v>
          </cell>
        </row>
        <row r="308">
          <cell r="A308" t="str">
            <v>20100090</v>
          </cell>
          <cell r="B308" t="str">
            <v>1" GALV 90 ELBOW</v>
          </cell>
          <cell r="C308">
            <v>2.238658</v>
          </cell>
          <cell r="D308">
            <v>1.59</v>
          </cell>
          <cell r="E308">
            <v>83</v>
          </cell>
          <cell r="F308">
            <v>2.9102554</v>
          </cell>
          <cell r="G308">
            <v>2.0670000000000002</v>
          </cell>
          <cell r="H308" t="str">
            <v>2.0830</v>
          </cell>
          <cell r="I308">
            <v>43305</v>
          </cell>
          <cell r="L308">
            <v>2.9102554</v>
          </cell>
        </row>
        <row r="309">
          <cell r="A309" t="str">
            <v>20114090</v>
          </cell>
          <cell r="B309" t="str">
            <v>1-1/4" GALV 90 ELBOW</v>
          </cell>
          <cell r="C309">
            <v>3.2050999999999998</v>
          </cell>
          <cell r="D309">
            <v>2.5299999999999998</v>
          </cell>
          <cell r="E309">
            <v>50</v>
          </cell>
          <cell r="F309">
            <v>4.1666299999999996</v>
          </cell>
          <cell r="G309">
            <v>3.2889999999999997</v>
          </cell>
          <cell r="H309" t="str">
            <v>2.0840</v>
          </cell>
          <cell r="I309">
            <v>42949</v>
          </cell>
          <cell r="L309">
            <v>4.1666299999999996</v>
          </cell>
        </row>
        <row r="310">
          <cell r="A310" t="str">
            <v>20112090</v>
          </cell>
          <cell r="B310" t="str">
            <v>1-1/2" GALV 90 ELBOW</v>
          </cell>
          <cell r="C310">
            <v>4.9870000000000001</v>
          </cell>
          <cell r="D310">
            <v>3.86</v>
          </cell>
          <cell r="E310">
            <v>56</v>
          </cell>
          <cell r="F310">
            <v>6.4831000000000003</v>
          </cell>
          <cell r="G310">
            <v>5.0179999999999998</v>
          </cell>
          <cell r="H310" t="str">
            <v>2.0850</v>
          </cell>
          <cell r="I310">
            <v>42458</v>
          </cell>
          <cell r="L310">
            <v>6.4831000000000003</v>
          </cell>
        </row>
        <row r="311">
          <cell r="A311" t="str">
            <v>20200090</v>
          </cell>
          <cell r="B311" t="str">
            <v>2" GALV 90 ELBOW</v>
          </cell>
          <cell r="C311">
            <v>6.6615120000000001</v>
          </cell>
          <cell r="D311">
            <v>5.9</v>
          </cell>
          <cell r="E311">
            <v>33</v>
          </cell>
          <cell r="F311">
            <v>8.6599655999999996</v>
          </cell>
          <cell r="G311">
            <v>7.6700000000000008</v>
          </cell>
          <cell r="H311" t="str">
            <v>2.0860</v>
          </cell>
          <cell r="I311">
            <v>42233</v>
          </cell>
          <cell r="L311">
            <v>8.6599655999999996</v>
          </cell>
        </row>
        <row r="312">
          <cell r="A312" t="str">
            <v>20212090</v>
          </cell>
          <cell r="B312" t="str">
            <v>2-1/2" GALV 90 ELBOW</v>
          </cell>
          <cell r="C312">
            <v>20.102675999999999</v>
          </cell>
          <cell r="D312">
            <v>13.69</v>
          </cell>
          <cell r="E312">
            <v>52</v>
          </cell>
          <cell r="F312">
            <v>26.133478799999999</v>
          </cell>
          <cell r="G312">
            <v>17.797000000000001</v>
          </cell>
          <cell r="H312" t="str">
            <v>2.0870</v>
          </cell>
          <cell r="I312">
            <v>43563</v>
          </cell>
          <cell r="L312">
            <v>26.133478799999999</v>
          </cell>
        </row>
        <row r="313">
          <cell r="A313" t="str">
            <v>20300090</v>
          </cell>
          <cell r="B313" t="str">
            <v>3" GALV 90 ELBOW</v>
          </cell>
          <cell r="C313">
            <v>32.17</v>
          </cell>
          <cell r="D313">
            <v>26.21</v>
          </cell>
          <cell r="E313">
            <v>18</v>
          </cell>
          <cell r="F313">
            <v>41.821000000000005</v>
          </cell>
          <cell r="G313">
            <v>34.073</v>
          </cell>
          <cell r="H313" t="str">
            <v>2.0880</v>
          </cell>
          <cell r="I313">
            <v>43297</v>
          </cell>
          <cell r="L313">
            <v>41.821000000000005</v>
          </cell>
        </row>
        <row r="314">
          <cell r="A314" t="str">
            <v>20400090</v>
          </cell>
          <cell r="B314" t="str">
            <v>4" GALV 90 ELBOW</v>
          </cell>
          <cell r="C314">
            <v>45.872</v>
          </cell>
          <cell r="D314">
            <v>40.76</v>
          </cell>
          <cell r="E314">
            <v>5</v>
          </cell>
          <cell r="F314">
            <v>59.633600000000001</v>
          </cell>
          <cell r="G314">
            <v>52.988</v>
          </cell>
          <cell r="H314" t="str">
            <v>2.0890</v>
          </cell>
          <cell r="I314">
            <v>41696</v>
          </cell>
          <cell r="L314">
            <v>59.633600000000001</v>
          </cell>
        </row>
        <row r="315">
          <cell r="A315" t="str">
            <v>20600090</v>
          </cell>
          <cell r="B315" t="str">
            <v>6" GALV 90 ELBOW</v>
          </cell>
          <cell r="C315">
            <v>508</v>
          </cell>
          <cell r="D315">
            <v>467.34</v>
          </cell>
          <cell r="E315">
            <v>1</v>
          </cell>
          <cell r="F315">
            <v>660.4</v>
          </cell>
          <cell r="G315">
            <v>607.54200000000003</v>
          </cell>
          <cell r="H315" t="str">
            <v>2.0900</v>
          </cell>
          <cell r="I315">
            <v>43181</v>
          </cell>
          <cell r="L315">
            <v>660.4</v>
          </cell>
        </row>
        <row r="316">
          <cell r="A316" t="str">
            <v>20012180</v>
          </cell>
          <cell r="B316" t="str">
            <v>1/2" GALV 180 ELBOW</v>
          </cell>
          <cell r="C316">
            <v>3.9979</v>
          </cell>
          <cell r="D316">
            <v>0</v>
          </cell>
          <cell r="E316">
            <v>1</v>
          </cell>
          <cell r="F316">
            <v>5.1972700000000005</v>
          </cell>
          <cell r="G316">
            <v>0</v>
          </cell>
          <cell r="H316" t="str">
            <v>2.0910</v>
          </cell>
          <cell r="I316">
            <v>42293</v>
          </cell>
          <cell r="L316">
            <v>5.1972700000000005</v>
          </cell>
        </row>
        <row r="317">
          <cell r="A317" t="str">
            <v>20034180</v>
          </cell>
          <cell r="B317" t="str">
            <v>3/4" GALV 180 ELBOW</v>
          </cell>
          <cell r="C317">
            <v>13.292400000000001</v>
          </cell>
          <cell r="D317">
            <v>15.63</v>
          </cell>
          <cell r="E317">
            <v>1</v>
          </cell>
          <cell r="F317">
            <v>17.28012</v>
          </cell>
          <cell r="G317">
            <v>20.319000000000003</v>
          </cell>
          <cell r="H317" t="str">
            <v>2.0920</v>
          </cell>
          <cell r="I317">
            <v>40097</v>
          </cell>
          <cell r="L317">
            <v>20.319000000000003</v>
          </cell>
        </row>
        <row r="318">
          <cell r="A318" t="str">
            <v>20100180</v>
          </cell>
          <cell r="B318" t="str">
            <v>1" GALV 180 ELBOW</v>
          </cell>
          <cell r="C318">
            <v>21.4285</v>
          </cell>
          <cell r="D318">
            <v>22.91</v>
          </cell>
          <cell r="E318">
            <v>7</v>
          </cell>
          <cell r="F318">
            <v>27.857050000000001</v>
          </cell>
          <cell r="G318">
            <v>29.783000000000001</v>
          </cell>
          <cell r="H318" t="str">
            <v>2.0930</v>
          </cell>
          <cell r="I318">
            <v>42088</v>
          </cell>
          <cell r="L318">
            <v>29.783000000000001</v>
          </cell>
        </row>
        <row r="319">
          <cell r="A319" t="str">
            <v>20112180</v>
          </cell>
          <cell r="B319" t="str">
            <v>1-1/2" GALV 180 ELBOW</v>
          </cell>
          <cell r="C319">
            <v>69.545000000000002</v>
          </cell>
          <cell r="D319">
            <v>64.45</v>
          </cell>
          <cell r="E319">
            <v>1</v>
          </cell>
          <cell r="F319">
            <v>90.408500000000004</v>
          </cell>
          <cell r="G319">
            <v>83.785000000000011</v>
          </cell>
          <cell r="H319" t="str">
            <v>2.0940</v>
          </cell>
          <cell r="I319">
            <v>42445</v>
          </cell>
          <cell r="L319">
            <v>90.408500000000004</v>
          </cell>
        </row>
        <row r="320">
          <cell r="A320" t="str">
            <v>20200180</v>
          </cell>
          <cell r="B320" t="str">
            <v>2" GALV 180 ELBOW</v>
          </cell>
          <cell r="C320">
            <v>69.122</v>
          </cell>
          <cell r="D320">
            <v>64.06</v>
          </cell>
          <cell r="E320">
            <v>3</v>
          </cell>
          <cell r="F320">
            <v>89.85860000000001</v>
          </cell>
          <cell r="G320">
            <v>83.278000000000006</v>
          </cell>
          <cell r="H320" t="str">
            <v>2.0950</v>
          </cell>
          <cell r="I320">
            <v>42235</v>
          </cell>
          <cell r="L320">
            <v>89.85860000000001</v>
          </cell>
        </row>
        <row r="321">
          <cell r="A321" t="str">
            <v>20014091</v>
          </cell>
          <cell r="B321" t="str">
            <v>1/4" GALV RED 90 ELBOW</v>
          </cell>
          <cell r="C321">
            <v>0</v>
          </cell>
          <cell r="D321">
            <v>0</v>
          </cell>
          <cell r="E321">
            <v>7</v>
          </cell>
          <cell r="F321">
            <v>0</v>
          </cell>
          <cell r="G321">
            <v>0</v>
          </cell>
          <cell r="H321" t="str">
            <v>2.0960</v>
          </cell>
          <cell r="I321">
            <v>43388</v>
          </cell>
          <cell r="L321">
            <v>0</v>
          </cell>
        </row>
        <row r="322">
          <cell r="A322" t="str">
            <v>20038091</v>
          </cell>
          <cell r="B322" t="str">
            <v>3/8" GALV RED 90 ELBOW</v>
          </cell>
          <cell r="C322">
            <v>0.88049999999999995</v>
          </cell>
          <cell r="D322">
            <v>0</v>
          </cell>
          <cell r="E322">
            <v>0</v>
          </cell>
          <cell r="F322">
            <v>1.1446499999999999</v>
          </cell>
          <cell r="G322">
            <v>0</v>
          </cell>
          <cell r="H322" t="str">
            <v>2.0970</v>
          </cell>
          <cell r="I322">
            <v>-622165665.6339792</v>
          </cell>
          <cell r="L322">
            <v>1.1446499999999999</v>
          </cell>
        </row>
        <row r="323">
          <cell r="A323" t="str">
            <v>20012091</v>
          </cell>
          <cell r="B323" t="str">
            <v>1/2" GALV RED 90 ELBOW</v>
          </cell>
          <cell r="C323">
            <v>1.17</v>
          </cell>
          <cell r="D323">
            <v>0</v>
          </cell>
          <cell r="E323">
            <v>4</v>
          </cell>
          <cell r="F323">
            <v>1.5209999999999999</v>
          </cell>
          <cell r="G323">
            <v>0</v>
          </cell>
          <cell r="H323" t="str">
            <v>2.0980</v>
          </cell>
          <cell r="I323">
            <v>40097</v>
          </cell>
          <cell r="L323">
            <v>1.5209999999999999</v>
          </cell>
        </row>
        <row r="324">
          <cell r="A324" t="str">
            <v>20034091</v>
          </cell>
          <cell r="B324" t="str">
            <v>3/4" GALV RED 90 ELBOW</v>
          </cell>
          <cell r="C324">
            <v>1.4373</v>
          </cell>
          <cell r="D324">
            <v>0</v>
          </cell>
          <cell r="E324">
            <v>2</v>
          </cell>
          <cell r="F324">
            <v>1.86849</v>
          </cell>
          <cell r="G324">
            <v>0</v>
          </cell>
          <cell r="H324" t="str">
            <v>2.0990</v>
          </cell>
          <cell r="I324">
            <v>-622165665.6339792</v>
          </cell>
          <cell r="L324">
            <v>1.86849</v>
          </cell>
        </row>
        <row r="325">
          <cell r="A325" t="str">
            <v>20100091</v>
          </cell>
          <cell r="B325" t="str">
            <v>1" GALV RED 90 ELBOW</v>
          </cell>
          <cell r="C325">
            <v>2.332684</v>
          </cell>
          <cell r="D325">
            <v>1.87</v>
          </cell>
          <cell r="E325">
            <v>42</v>
          </cell>
          <cell r="F325">
            <v>3.0324892000000001</v>
          </cell>
          <cell r="G325">
            <v>2.431</v>
          </cell>
          <cell r="H325" t="str">
            <v>2.1000</v>
          </cell>
          <cell r="I325">
            <v>40097</v>
          </cell>
          <cell r="L325">
            <v>3.0324892000000001</v>
          </cell>
        </row>
        <row r="326">
          <cell r="A326" t="str">
            <v>20114091</v>
          </cell>
          <cell r="B326" t="str">
            <v>1-1/4" GALV RED 90 ELBOW</v>
          </cell>
          <cell r="C326">
            <v>5.4396000000000004</v>
          </cell>
          <cell r="D326">
            <v>3.66</v>
          </cell>
          <cell r="E326">
            <v>54</v>
          </cell>
          <cell r="F326">
            <v>7.0714800000000011</v>
          </cell>
          <cell r="G326">
            <v>4.758</v>
          </cell>
          <cell r="H326" t="str">
            <v>2.1010</v>
          </cell>
          <cell r="I326">
            <v>43110</v>
          </cell>
          <cell r="L326">
            <v>7.0714800000000011</v>
          </cell>
        </row>
        <row r="327">
          <cell r="A327" t="str">
            <v>20112091</v>
          </cell>
          <cell r="B327" t="str">
            <v>1-1/2" GALV RED 90 ELBOW</v>
          </cell>
          <cell r="C327">
            <v>4.5613000000000001</v>
          </cell>
          <cell r="D327">
            <v>5.63</v>
          </cell>
          <cell r="E327">
            <v>23</v>
          </cell>
          <cell r="F327">
            <v>5.9296900000000008</v>
          </cell>
          <cell r="G327">
            <v>7.319</v>
          </cell>
          <cell r="H327" t="str">
            <v>2.1020</v>
          </cell>
          <cell r="I327">
            <v>40382</v>
          </cell>
          <cell r="L327">
            <v>7.319</v>
          </cell>
        </row>
        <row r="328">
          <cell r="A328" t="str">
            <v>20200091</v>
          </cell>
          <cell r="B328" t="str">
            <v>2" GALV RED 90 ELBOW</v>
          </cell>
          <cell r="C328">
            <v>8.2804000000000002</v>
          </cell>
          <cell r="D328">
            <v>6.82</v>
          </cell>
          <cell r="E328">
            <v>17</v>
          </cell>
          <cell r="F328">
            <v>10.764520000000001</v>
          </cell>
          <cell r="G328">
            <v>8.8660000000000014</v>
          </cell>
          <cell r="H328" t="str">
            <v>2.1030</v>
          </cell>
          <cell r="I328">
            <v>42255</v>
          </cell>
          <cell r="L328">
            <v>10.764520000000001</v>
          </cell>
        </row>
        <row r="329">
          <cell r="A329" t="str">
            <v>20212091</v>
          </cell>
          <cell r="B329" t="str">
            <v>2-1/2" GALV RED 90 ELBOW</v>
          </cell>
          <cell r="C329">
            <v>19.564699999999998</v>
          </cell>
          <cell r="D329">
            <v>0</v>
          </cell>
          <cell r="E329">
            <v>0</v>
          </cell>
          <cell r="F329">
            <v>25.43411</v>
          </cell>
          <cell r="G329">
            <v>0</v>
          </cell>
          <cell r="H329" t="str">
            <v>2.1040</v>
          </cell>
          <cell r="I329">
            <v>42223</v>
          </cell>
          <cell r="L329">
            <v>25.43411</v>
          </cell>
        </row>
        <row r="330">
          <cell r="A330" t="str">
            <v>20400091</v>
          </cell>
          <cell r="B330" t="str">
            <v>4" GALV RED 90 ELBOW</v>
          </cell>
          <cell r="C330">
            <v>0</v>
          </cell>
          <cell r="D330">
            <v>0</v>
          </cell>
          <cell r="E330">
            <v>1</v>
          </cell>
          <cell r="F330">
            <v>0</v>
          </cell>
          <cell r="G330">
            <v>0</v>
          </cell>
          <cell r="H330" t="str">
            <v>2.1050</v>
          </cell>
          <cell r="I330">
            <v>40097</v>
          </cell>
          <cell r="L330">
            <v>0</v>
          </cell>
        </row>
        <row r="331">
          <cell r="A331" t="str">
            <v>20018095</v>
          </cell>
          <cell r="B331" t="str">
            <v>1/8" GALV STREET 90 ELBOW</v>
          </cell>
          <cell r="C331">
            <v>1.5992</v>
          </cell>
          <cell r="D331">
            <v>0</v>
          </cell>
          <cell r="E331">
            <v>0</v>
          </cell>
          <cell r="F331">
            <v>2.0789599999999999</v>
          </cell>
          <cell r="G331">
            <v>0</v>
          </cell>
          <cell r="H331" t="str">
            <v>2.1060</v>
          </cell>
          <cell r="I331">
            <v>-622165665.6339792</v>
          </cell>
          <cell r="L331">
            <v>2.0789599999999999</v>
          </cell>
        </row>
        <row r="332">
          <cell r="A332" t="str">
            <v>20014095</v>
          </cell>
          <cell r="B332" t="str">
            <v>1/4" GALV STREET 90 ELBOW</v>
          </cell>
          <cell r="C332">
            <v>1.482</v>
          </cell>
          <cell r="D332">
            <v>1.51</v>
          </cell>
          <cell r="E332">
            <v>9</v>
          </cell>
          <cell r="F332">
            <v>1.9266000000000001</v>
          </cell>
          <cell r="G332">
            <v>1.9630000000000001</v>
          </cell>
          <cell r="H332" t="str">
            <v>2.1070</v>
          </cell>
          <cell r="I332">
            <v>40097</v>
          </cell>
          <cell r="L332">
            <v>1.9630000000000001</v>
          </cell>
        </row>
        <row r="333">
          <cell r="A333" t="str">
            <v>20038095</v>
          </cell>
          <cell r="B333" t="str">
            <v>3/8" GALV STREET 90 ELBOW</v>
          </cell>
          <cell r="C333">
            <v>1.5658000000000001</v>
          </cell>
          <cell r="D333">
            <v>1.51</v>
          </cell>
          <cell r="E333">
            <v>24</v>
          </cell>
          <cell r="F333">
            <v>2.0355400000000001</v>
          </cell>
          <cell r="G333">
            <v>1.9630000000000001</v>
          </cell>
          <cell r="H333" t="str">
            <v>2.1080</v>
          </cell>
          <cell r="I333">
            <v>41823</v>
          </cell>
          <cell r="L333">
            <v>2.0355400000000001</v>
          </cell>
        </row>
        <row r="334">
          <cell r="A334" t="str">
            <v>20012095</v>
          </cell>
          <cell r="B334" t="str">
            <v>1/2" GALV STREET 90 ELBOW</v>
          </cell>
          <cell r="C334">
            <v>1.7937019999999999</v>
          </cell>
          <cell r="D334">
            <v>1.82</v>
          </cell>
          <cell r="E334">
            <v>17</v>
          </cell>
          <cell r="F334">
            <v>2.3318126000000001</v>
          </cell>
          <cell r="G334">
            <v>2.3660000000000001</v>
          </cell>
          <cell r="H334" t="str">
            <v>2.1090</v>
          </cell>
          <cell r="I334">
            <v>41823</v>
          </cell>
          <cell r="L334">
            <v>2.3660000000000001</v>
          </cell>
        </row>
        <row r="335">
          <cell r="A335" t="str">
            <v>20034095</v>
          </cell>
          <cell r="B335" t="str">
            <v>3/4" GALV STREET 90 ELBOW</v>
          </cell>
          <cell r="C335">
            <v>1.7852600000000001</v>
          </cell>
          <cell r="D335">
            <v>1.5</v>
          </cell>
          <cell r="E335">
            <v>45</v>
          </cell>
          <cell r="F335">
            <v>2.3208380000000002</v>
          </cell>
          <cell r="G335">
            <v>1.9500000000000002</v>
          </cell>
          <cell r="H335" t="str">
            <v>2.1100</v>
          </cell>
          <cell r="I335">
            <v>42724</v>
          </cell>
          <cell r="L335">
            <v>2.3208380000000002</v>
          </cell>
        </row>
        <row r="336">
          <cell r="A336" t="str">
            <v>20100095</v>
          </cell>
          <cell r="B336" t="str">
            <v>1" GALV STREET 90 ELBOW</v>
          </cell>
          <cell r="C336">
            <v>2.4504079999999999</v>
          </cell>
          <cell r="D336">
            <v>2.0299999999999998</v>
          </cell>
          <cell r="E336">
            <v>69</v>
          </cell>
          <cell r="F336">
            <v>3.1855304000000002</v>
          </cell>
          <cell r="G336">
            <v>2.6389999999999998</v>
          </cell>
          <cell r="H336" t="str">
            <v>2.1110</v>
          </cell>
          <cell r="I336">
            <v>43110</v>
          </cell>
          <cell r="L336">
            <v>3.1855304000000002</v>
          </cell>
        </row>
        <row r="337">
          <cell r="A337" t="str">
            <v>20114095</v>
          </cell>
          <cell r="B337" t="str">
            <v>1-1/4" STREET GALV 90 ELBOW</v>
          </cell>
          <cell r="C337">
            <v>3.5708000000000002</v>
          </cell>
          <cell r="D337">
            <v>3.71</v>
          </cell>
          <cell r="E337">
            <v>38</v>
          </cell>
          <cell r="F337">
            <v>4.6420400000000006</v>
          </cell>
          <cell r="G337">
            <v>4.8230000000000004</v>
          </cell>
          <cell r="H337" t="str">
            <v>2.1120</v>
          </cell>
          <cell r="I337">
            <v>43110</v>
          </cell>
          <cell r="L337">
            <v>4.8230000000000004</v>
          </cell>
        </row>
        <row r="338">
          <cell r="A338" t="str">
            <v>20112095</v>
          </cell>
          <cell r="B338" t="str">
            <v>1-1/2" STREET GALV 90 ELBOW</v>
          </cell>
          <cell r="C338">
            <v>4.5054660000000002</v>
          </cell>
          <cell r="D338">
            <v>5.52</v>
          </cell>
          <cell r="E338">
            <v>23</v>
          </cell>
          <cell r="F338">
            <v>5.8571058000000003</v>
          </cell>
          <cell r="G338">
            <v>7.1759999999999993</v>
          </cell>
          <cell r="H338" t="str">
            <v>2.1130</v>
          </cell>
          <cell r="I338">
            <v>41814</v>
          </cell>
          <cell r="L338">
            <v>7.1759999999999993</v>
          </cell>
        </row>
        <row r="339">
          <cell r="A339" t="str">
            <v>20200095</v>
          </cell>
          <cell r="B339" t="str">
            <v>2" GALV STREET 90 ELBOW</v>
          </cell>
          <cell r="C339">
            <v>8.5288920000000008</v>
          </cell>
          <cell r="D339">
            <v>7.4</v>
          </cell>
          <cell r="E339">
            <v>26</v>
          </cell>
          <cell r="F339">
            <v>11.087559600000002</v>
          </cell>
          <cell r="G339">
            <v>9.620000000000001</v>
          </cell>
          <cell r="H339" t="str">
            <v>2.1140</v>
          </cell>
          <cell r="I339">
            <v>42724</v>
          </cell>
          <cell r="L339">
            <v>11.087559600000002</v>
          </cell>
        </row>
        <row r="340">
          <cell r="A340" t="str">
            <v>20212095</v>
          </cell>
          <cell r="B340" t="str">
            <v>2-1/2" GALV STREET 90 ELBOW</v>
          </cell>
          <cell r="C340">
            <v>13.967599999999999</v>
          </cell>
          <cell r="D340">
            <v>0</v>
          </cell>
          <cell r="E340">
            <v>21</v>
          </cell>
          <cell r="F340">
            <v>18.157879999999999</v>
          </cell>
          <cell r="G340">
            <v>0</v>
          </cell>
          <cell r="H340" t="str">
            <v>2.1150</v>
          </cell>
          <cell r="I340">
            <v>43382</v>
          </cell>
          <cell r="L340">
            <v>18.157879999999999</v>
          </cell>
        </row>
        <row r="341">
          <cell r="A341" t="str">
            <v>20300095</v>
          </cell>
          <cell r="B341" t="str">
            <v>3" GALV STREET 90 ELBOW</v>
          </cell>
          <cell r="C341">
            <v>27.8338</v>
          </cell>
          <cell r="D341">
            <v>0</v>
          </cell>
          <cell r="E341">
            <v>4</v>
          </cell>
          <cell r="F341">
            <v>36.18394</v>
          </cell>
          <cell r="G341">
            <v>0</v>
          </cell>
          <cell r="H341" t="str">
            <v>2.1160</v>
          </cell>
          <cell r="I341">
            <v>40097</v>
          </cell>
          <cell r="L341">
            <v>36.18394</v>
          </cell>
        </row>
        <row r="342">
          <cell r="A342" t="str">
            <v>20400095</v>
          </cell>
          <cell r="B342" t="str">
            <v>4" GALV STREET 90 ELBOW</v>
          </cell>
          <cell r="C342">
            <v>71.2</v>
          </cell>
          <cell r="D342">
            <v>65.38</v>
          </cell>
          <cell r="E342">
            <v>3</v>
          </cell>
          <cell r="F342">
            <v>92.56</v>
          </cell>
          <cell r="G342">
            <v>84.994</v>
          </cell>
          <cell r="H342" t="str">
            <v>2.1170</v>
          </cell>
          <cell r="I342">
            <v>40097</v>
          </cell>
          <cell r="L342">
            <v>92.56</v>
          </cell>
        </row>
        <row r="343">
          <cell r="A343" t="str">
            <v>20018120</v>
          </cell>
          <cell r="B343" t="str">
            <v>1/8 x CL GALV NIPPLE</v>
          </cell>
          <cell r="C343">
            <v>0.47970000000000002</v>
          </cell>
          <cell r="D343">
            <v>0.68</v>
          </cell>
          <cell r="E343">
            <v>0</v>
          </cell>
          <cell r="F343">
            <v>0.62361</v>
          </cell>
          <cell r="G343">
            <v>0.88400000000000012</v>
          </cell>
          <cell r="H343" t="str">
            <v>2.1180</v>
          </cell>
          <cell r="I343">
            <v>43089</v>
          </cell>
          <cell r="L343">
            <v>0.88400000000000012</v>
          </cell>
        </row>
        <row r="344">
          <cell r="A344" t="str">
            <v>20018121</v>
          </cell>
          <cell r="B344" t="str">
            <v>1/8 x 1 1/2 GALV NIPPLE</v>
          </cell>
          <cell r="C344">
            <v>0.72609999999999997</v>
          </cell>
          <cell r="D344">
            <v>0.92</v>
          </cell>
          <cell r="E344">
            <v>34</v>
          </cell>
          <cell r="F344">
            <v>0.94392999999999994</v>
          </cell>
          <cell r="G344">
            <v>1.1960000000000002</v>
          </cell>
          <cell r="H344" t="str">
            <v>2.1190</v>
          </cell>
          <cell r="I344">
            <v>42375</v>
          </cell>
          <cell r="L344">
            <v>1.1960000000000002</v>
          </cell>
        </row>
        <row r="345">
          <cell r="A345" t="str">
            <v>20018122</v>
          </cell>
          <cell r="B345" t="str">
            <v>1/8 x 2 GALV NIPPLE</v>
          </cell>
          <cell r="C345">
            <v>0.54430000000000001</v>
          </cell>
          <cell r="D345">
            <v>0.95</v>
          </cell>
          <cell r="E345">
            <v>26</v>
          </cell>
          <cell r="F345">
            <v>0.70759000000000005</v>
          </cell>
          <cell r="G345">
            <v>1.2349999999999999</v>
          </cell>
          <cell r="H345" t="str">
            <v>2.1200</v>
          </cell>
          <cell r="I345">
            <v>42375</v>
          </cell>
          <cell r="L345">
            <v>1.2349999999999999</v>
          </cell>
        </row>
        <row r="346">
          <cell r="A346" t="str">
            <v>20018123</v>
          </cell>
          <cell r="B346" t="str">
            <v>1/8 x 2 1/2 GALV NIPPLE</v>
          </cell>
          <cell r="C346">
            <v>0.64339999999999997</v>
          </cell>
          <cell r="D346">
            <v>1.22</v>
          </cell>
          <cell r="E346">
            <v>76</v>
          </cell>
          <cell r="F346">
            <v>0.83641999999999994</v>
          </cell>
          <cell r="G346">
            <v>1.5860000000000001</v>
          </cell>
          <cell r="H346" t="str">
            <v>2.1210</v>
          </cell>
          <cell r="I346">
            <v>42375</v>
          </cell>
          <cell r="L346">
            <v>1.5860000000000001</v>
          </cell>
        </row>
        <row r="347">
          <cell r="A347" t="str">
            <v>20018124</v>
          </cell>
          <cell r="B347" t="str">
            <v>1/8 x 3 GALV NIPPLE</v>
          </cell>
          <cell r="C347">
            <v>0.88160000000000005</v>
          </cell>
          <cell r="D347">
            <v>1.25</v>
          </cell>
          <cell r="E347">
            <v>38</v>
          </cell>
          <cell r="F347">
            <v>1.1460800000000002</v>
          </cell>
          <cell r="G347">
            <v>1.625</v>
          </cell>
          <cell r="H347" t="str">
            <v>2.1220</v>
          </cell>
          <cell r="I347">
            <v>42375</v>
          </cell>
          <cell r="L347">
            <v>1.625</v>
          </cell>
        </row>
        <row r="348">
          <cell r="A348" t="str">
            <v>20018125</v>
          </cell>
          <cell r="B348" t="str">
            <v>1/8 x 3 1/2 GALV NIPPLE</v>
          </cell>
          <cell r="C348">
            <v>1.1364000000000001</v>
          </cell>
          <cell r="D348">
            <v>1.46</v>
          </cell>
          <cell r="E348">
            <v>33</v>
          </cell>
          <cell r="F348">
            <v>1.4773200000000002</v>
          </cell>
          <cell r="G348">
            <v>1.8979999999999999</v>
          </cell>
          <cell r="H348" t="str">
            <v>2.1230</v>
          </cell>
          <cell r="I348">
            <v>42375</v>
          </cell>
          <cell r="L348">
            <v>1.8979999999999999</v>
          </cell>
        </row>
        <row r="349">
          <cell r="A349" t="str">
            <v>20018126</v>
          </cell>
          <cell r="B349" t="str">
            <v>1/8 x 4 GALV NIPPLE</v>
          </cell>
          <cell r="C349">
            <v>0.93769999999999998</v>
          </cell>
          <cell r="D349">
            <v>1.5</v>
          </cell>
          <cell r="E349">
            <v>22</v>
          </cell>
          <cell r="F349">
            <v>1.2190099999999999</v>
          </cell>
          <cell r="G349">
            <v>1.9500000000000002</v>
          </cell>
          <cell r="H349" t="str">
            <v>2.1240</v>
          </cell>
          <cell r="I349">
            <v>42375</v>
          </cell>
          <cell r="L349">
            <v>1.9500000000000002</v>
          </cell>
        </row>
        <row r="350">
          <cell r="A350" t="str">
            <v>20018127</v>
          </cell>
          <cell r="B350" t="str">
            <v>1/8 x 4 1/2 GALV NIPPLE</v>
          </cell>
          <cell r="C350">
            <v>1.2883</v>
          </cell>
          <cell r="D350">
            <v>2.42</v>
          </cell>
          <cell r="E350">
            <v>25</v>
          </cell>
          <cell r="F350">
            <v>1.67479</v>
          </cell>
          <cell r="G350">
            <v>3.1459999999999999</v>
          </cell>
          <cell r="H350" t="str">
            <v>2.1250</v>
          </cell>
          <cell r="I350">
            <v>42375</v>
          </cell>
          <cell r="L350">
            <v>3.1459999999999999</v>
          </cell>
        </row>
        <row r="351">
          <cell r="A351" t="str">
            <v>20018128</v>
          </cell>
          <cell r="B351" t="str">
            <v>1/8 x 5 GALV NIPPLE</v>
          </cell>
          <cell r="C351">
            <v>1.4520999999999999</v>
          </cell>
          <cell r="D351">
            <v>2.4500000000000002</v>
          </cell>
          <cell r="E351">
            <v>30</v>
          </cell>
          <cell r="F351">
            <v>1.8877299999999999</v>
          </cell>
          <cell r="G351">
            <v>3.1850000000000005</v>
          </cell>
          <cell r="H351" t="str">
            <v>2.1260</v>
          </cell>
          <cell r="I351">
            <v>42375</v>
          </cell>
          <cell r="L351">
            <v>3.1850000000000005</v>
          </cell>
        </row>
        <row r="352">
          <cell r="A352" t="str">
            <v>20018129</v>
          </cell>
          <cell r="B352" t="str">
            <v>1/8 x 5 1/2 GALV NIPPLE</v>
          </cell>
          <cell r="C352">
            <v>1.3726</v>
          </cell>
          <cell r="D352">
            <v>2.72</v>
          </cell>
          <cell r="E352">
            <v>13</v>
          </cell>
          <cell r="F352">
            <v>1.7843800000000001</v>
          </cell>
          <cell r="G352">
            <v>3.5360000000000005</v>
          </cell>
          <cell r="H352" t="str">
            <v>2.1270</v>
          </cell>
          <cell r="I352">
            <v>42375</v>
          </cell>
          <cell r="L352">
            <v>3.5360000000000005</v>
          </cell>
        </row>
        <row r="353">
          <cell r="A353" t="str">
            <v>20018130</v>
          </cell>
          <cell r="B353" t="str">
            <v>1/8 x 6 GALV NIPPLE</v>
          </cell>
          <cell r="C353">
            <v>1.5803</v>
          </cell>
          <cell r="D353">
            <v>2.75</v>
          </cell>
          <cell r="E353">
            <v>29</v>
          </cell>
          <cell r="F353">
            <v>2.0543900000000002</v>
          </cell>
          <cell r="G353">
            <v>3.5750000000000002</v>
          </cell>
          <cell r="H353" t="str">
            <v>2.1280</v>
          </cell>
          <cell r="I353">
            <v>42423</v>
          </cell>
          <cell r="L353">
            <v>3.5750000000000002</v>
          </cell>
        </row>
        <row r="354">
          <cell r="A354" t="str">
            <v>20018132</v>
          </cell>
          <cell r="B354" t="str">
            <v>1/8 x 8 GALV NIPPLE</v>
          </cell>
          <cell r="C354">
            <v>0</v>
          </cell>
          <cell r="D354">
            <v>0</v>
          </cell>
          <cell r="E354">
            <v>27</v>
          </cell>
          <cell r="F354">
            <v>0</v>
          </cell>
          <cell r="G354">
            <v>0</v>
          </cell>
          <cell r="H354" t="str">
            <v>2.1290</v>
          </cell>
          <cell r="I354">
            <v>42375</v>
          </cell>
          <cell r="L354">
            <v>0</v>
          </cell>
        </row>
        <row r="355">
          <cell r="A355" t="str">
            <v>20014120</v>
          </cell>
          <cell r="B355" t="str">
            <v>1/4 x CL GALV NIPPLE</v>
          </cell>
          <cell r="C355">
            <v>0.74608799999999997</v>
          </cell>
          <cell r="D355">
            <v>0.72</v>
          </cell>
          <cell r="E355">
            <v>0</v>
          </cell>
          <cell r="F355">
            <v>0.96991439999999995</v>
          </cell>
          <cell r="G355">
            <v>0.93599999999999994</v>
          </cell>
          <cell r="H355" t="str">
            <v>2.1300</v>
          </cell>
          <cell r="I355">
            <v>-622165665.6339792</v>
          </cell>
          <cell r="L355">
            <v>0.96991439999999995</v>
          </cell>
        </row>
        <row r="356">
          <cell r="A356" t="str">
            <v>20014121</v>
          </cell>
          <cell r="B356" t="str">
            <v>1/4 x 1 1/2 GALV NIPPLE</v>
          </cell>
          <cell r="C356">
            <v>0.90652900000000003</v>
          </cell>
          <cell r="D356">
            <v>0.84</v>
          </cell>
          <cell r="E356">
            <v>12</v>
          </cell>
          <cell r="F356">
            <v>1.1784877</v>
          </cell>
          <cell r="G356">
            <v>1.0920000000000001</v>
          </cell>
          <cell r="H356" t="str">
            <v>2.1310</v>
          </cell>
          <cell r="I356">
            <v>42822</v>
          </cell>
          <cell r="L356">
            <v>1.1784877</v>
          </cell>
        </row>
        <row r="357">
          <cell r="A357" t="str">
            <v>20014122</v>
          </cell>
          <cell r="B357" t="str">
            <v>1/4 x 2 GALV NIPPLE</v>
          </cell>
          <cell r="C357">
            <v>0.859151</v>
          </cell>
          <cell r="D357">
            <v>0.84</v>
          </cell>
          <cell r="E357">
            <v>8</v>
          </cell>
          <cell r="F357">
            <v>1.1168963000000001</v>
          </cell>
          <cell r="G357">
            <v>1.0920000000000001</v>
          </cell>
          <cell r="H357" t="str">
            <v>2.1320</v>
          </cell>
          <cell r="I357">
            <v>42822</v>
          </cell>
          <cell r="L357">
            <v>1.1168963000000001</v>
          </cell>
        </row>
        <row r="358">
          <cell r="A358" t="str">
            <v>20014124</v>
          </cell>
          <cell r="B358" t="str">
            <v>1/4 x 3 GALV NIPPLE</v>
          </cell>
          <cell r="C358">
            <v>1.1109819999999999</v>
          </cell>
          <cell r="D358">
            <v>1.08</v>
          </cell>
          <cell r="E358">
            <v>23</v>
          </cell>
          <cell r="F358">
            <v>1.4442766</v>
          </cell>
          <cell r="G358">
            <v>1.4040000000000001</v>
          </cell>
          <cell r="H358" t="str">
            <v>2.1330</v>
          </cell>
          <cell r="I358">
            <v>42822</v>
          </cell>
          <cell r="L358">
            <v>1.4442766</v>
          </cell>
        </row>
        <row r="359">
          <cell r="A359" t="str">
            <v>20014126</v>
          </cell>
          <cell r="B359" t="str">
            <v>1/4 x 4 GALV NIPPLE</v>
          </cell>
          <cell r="C359">
            <v>1.3720000000000001</v>
          </cell>
          <cell r="D359">
            <v>1.32</v>
          </cell>
          <cell r="E359">
            <v>42</v>
          </cell>
          <cell r="F359">
            <v>1.7836000000000003</v>
          </cell>
          <cell r="G359">
            <v>1.7160000000000002</v>
          </cell>
          <cell r="H359" t="str">
            <v>2.1340</v>
          </cell>
          <cell r="I359">
            <v>42822</v>
          </cell>
          <cell r="L359">
            <v>1.7836000000000003</v>
          </cell>
        </row>
        <row r="360">
          <cell r="A360" t="str">
            <v>20014128</v>
          </cell>
          <cell r="B360" t="str">
            <v>1/4 x 5 GALV NIPPLE</v>
          </cell>
          <cell r="C360">
            <v>1.8001</v>
          </cell>
          <cell r="D360">
            <v>1.78</v>
          </cell>
          <cell r="E360">
            <v>31</v>
          </cell>
          <cell r="F360">
            <v>2.3401300000000003</v>
          </cell>
          <cell r="G360">
            <v>2.3140000000000001</v>
          </cell>
          <cell r="H360" t="str">
            <v>2.1350</v>
          </cell>
          <cell r="I360">
            <v>42383</v>
          </cell>
          <cell r="L360">
            <v>2.3401300000000003</v>
          </cell>
        </row>
        <row r="361">
          <cell r="A361" t="str">
            <v>20014130</v>
          </cell>
          <cell r="B361" t="str">
            <v>1/4 x 6 GALV NIPPLE</v>
          </cell>
          <cell r="C361">
            <v>1.6209</v>
          </cell>
          <cell r="D361">
            <v>2</v>
          </cell>
          <cell r="E361">
            <v>27</v>
          </cell>
          <cell r="F361">
            <v>2.10717</v>
          </cell>
          <cell r="G361">
            <v>2.6</v>
          </cell>
          <cell r="H361" t="str">
            <v>2.1360</v>
          </cell>
          <cell r="I361">
            <v>42383</v>
          </cell>
          <cell r="L361">
            <v>2.6</v>
          </cell>
        </row>
        <row r="362">
          <cell r="A362" t="str">
            <v>20038122</v>
          </cell>
          <cell r="B362" t="str">
            <v>3/8 x 2 GALV NIPPLE</v>
          </cell>
          <cell r="C362">
            <v>0.81040000000000001</v>
          </cell>
          <cell r="D362">
            <v>0.9</v>
          </cell>
          <cell r="E362">
            <v>26</v>
          </cell>
          <cell r="F362">
            <v>1.05352</v>
          </cell>
          <cell r="G362">
            <v>1.1700000000000002</v>
          </cell>
          <cell r="H362" t="str">
            <v>2.1370</v>
          </cell>
          <cell r="I362">
            <v>42375</v>
          </cell>
          <cell r="L362">
            <v>1.1700000000000002</v>
          </cell>
        </row>
        <row r="363">
          <cell r="A363" t="str">
            <v>20038123</v>
          </cell>
          <cell r="B363" t="str">
            <v>3/8 x 2 1/2 GALV NIPPLE</v>
          </cell>
          <cell r="C363">
            <v>0.54220000000000002</v>
          </cell>
          <cell r="D363">
            <v>0.8</v>
          </cell>
          <cell r="E363">
            <v>40</v>
          </cell>
          <cell r="F363">
            <v>0.70486000000000004</v>
          </cell>
          <cell r="G363">
            <v>1.04</v>
          </cell>
          <cell r="H363" t="str">
            <v>2.1380</v>
          </cell>
          <cell r="I363">
            <v>42383</v>
          </cell>
          <cell r="L363">
            <v>1.04</v>
          </cell>
        </row>
        <row r="364">
          <cell r="A364" t="str">
            <v>20038124</v>
          </cell>
          <cell r="B364" t="str">
            <v>3/8 x 3 GALV NIPPLE</v>
          </cell>
          <cell r="C364">
            <v>0.86199999999999999</v>
          </cell>
          <cell r="D364">
            <v>0.8</v>
          </cell>
          <cell r="E364">
            <v>43</v>
          </cell>
          <cell r="F364">
            <v>1.1206</v>
          </cell>
          <cell r="G364">
            <v>1.04</v>
          </cell>
          <cell r="H364" t="str">
            <v>2.1390</v>
          </cell>
          <cell r="I364">
            <v>41823</v>
          </cell>
          <cell r="L364">
            <v>1.1206</v>
          </cell>
        </row>
        <row r="365">
          <cell r="A365" t="str">
            <v>20038125</v>
          </cell>
          <cell r="B365" t="str">
            <v>3/8 x 3 1/2 GALV NIPPLE</v>
          </cell>
          <cell r="C365">
            <v>0.95030000000000003</v>
          </cell>
          <cell r="D365">
            <v>0.95</v>
          </cell>
          <cell r="E365">
            <v>35</v>
          </cell>
          <cell r="F365">
            <v>1.23539</v>
          </cell>
          <cell r="G365">
            <v>1.2349999999999999</v>
          </cell>
          <cell r="H365" t="str">
            <v>2.1400</v>
          </cell>
          <cell r="I365">
            <v>41823</v>
          </cell>
          <cell r="L365">
            <v>1.23539</v>
          </cell>
        </row>
        <row r="366">
          <cell r="A366" t="str">
            <v>20038126</v>
          </cell>
          <cell r="B366" t="str">
            <v>3/8 x 4 GALV NIPPLE</v>
          </cell>
          <cell r="C366">
            <v>0.86229999999999996</v>
          </cell>
          <cell r="D366">
            <v>0.95</v>
          </cell>
          <cell r="E366">
            <v>26</v>
          </cell>
          <cell r="F366">
            <v>1.1209899999999999</v>
          </cell>
          <cell r="G366">
            <v>1.2349999999999999</v>
          </cell>
          <cell r="H366" t="str">
            <v>2.1410</v>
          </cell>
          <cell r="I366">
            <v>41823</v>
          </cell>
          <cell r="L366">
            <v>1.2349999999999999</v>
          </cell>
        </row>
        <row r="367">
          <cell r="A367" t="str">
            <v>20038127</v>
          </cell>
          <cell r="B367" t="str">
            <v>3/8 x 4 1/2 GALV NIPPLE</v>
          </cell>
          <cell r="C367">
            <v>1.4574</v>
          </cell>
          <cell r="D367">
            <v>0</v>
          </cell>
          <cell r="E367">
            <v>21</v>
          </cell>
          <cell r="F367">
            <v>1.8946200000000002</v>
          </cell>
          <cell r="G367">
            <v>0</v>
          </cell>
          <cell r="H367" t="str">
            <v>2.1420</v>
          </cell>
          <cell r="I367">
            <v>41823</v>
          </cell>
          <cell r="L367">
            <v>1.8946200000000002</v>
          </cell>
        </row>
        <row r="368">
          <cell r="A368" t="str">
            <v>20038128</v>
          </cell>
          <cell r="B368" t="str">
            <v>3/8 x 5 GALV NIPPLE</v>
          </cell>
          <cell r="C368">
            <v>0.17199999999999999</v>
          </cell>
          <cell r="D368">
            <v>0</v>
          </cell>
          <cell r="E368">
            <v>19</v>
          </cell>
          <cell r="F368">
            <v>0.22359999999999999</v>
          </cell>
          <cell r="G368">
            <v>0</v>
          </cell>
          <cell r="H368" t="str">
            <v>2.1430</v>
          </cell>
          <cell r="I368">
            <v>40097</v>
          </cell>
          <cell r="L368">
            <v>0.22359999999999999</v>
          </cell>
        </row>
        <row r="369">
          <cell r="A369" t="str">
            <v>20038129</v>
          </cell>
          <cell r="B369" t="str">
            <v>3/8 x 5 1/2 GALV NIPPLE</v>
          </cell>
          <cell r="C369">
            <v>1.8403</v>
          </cell>
          <cell r="D369">
            <v>2.16</v>
          </cell>
          <cell r="E369">
            <v>31</v>
          </cell>
          <cell r="F369">
            <v>2.3923900000000002</v>
          </cell>
          <cell r="G369">
            <v>2.8080000000000003</v>
          </cell>
          <cell r="H369" t="str">
            <v>2.1440</v>
          </cell>
          <cell r="I369">
            <v>40097</v>
          </cell>
          <cell r="L369">
            <v>2.8080000000000003</v>
          </cell>
        </row>
        <row r="370">
          <cell r="A370" t="str">
            <v>20038130</v>
          </cell>
          <cell r="B370" t="str">
            <v>3/8 x 6 GALV NIPPLE</v>
          </cell>
          <cell r="C370">
            <v>1.2650999999999999</v>
          </cell>
          <cell r="D370">
            <v>0</v>
          </cell>
          <cell r="E370">
            <v>21</v>
          </cell>
          <cell r="F370">
            <v>1.6446299999999998</v>
          </cell>
          <cell r="G370">
            <v>0</v>
          </cell>
          <cell r="H370" t="str">
            <v>2.1450</v>
          </cell>
          <cell r="I370">
            <v>42375</v>
          </cell>
          <cell r="L370">
            <v>1.6446299999999998</v>
          </cell>
        </row>
        <row r="371">
          <cell r="A371" t="str">
            <v>20012120</v>
          </cell>
          <cell r="B371" t="str">
            <v>1/2" x CL GALV NIPPLE</v>
          </cell>
          <cell r="C371">
            <v>0.66449999999999998</v>
          </cell>
          <cell r="D371">
            <v>0.64</v>
          </cell>
          <cell r="E371">
            <v>7</v>
          </cell>
          <cell r="F371">
            <v>0.86385000000000001</v>
          </cell>
          <cell r="G371">
            <v>0.83200000000000007</v>
          </cell>
          <cell r="H371" t="str">
            <v>2.1460</v>
          </cell>
          <cell r="I371">
            <v>40097</v>
          </cell>
          <cell r="L371">
            <v>0.86385000000000001</v>
          </cell>
        </row>
        <row r="372">
          <cell r="A372" t="str">
            <v>20012121</v>
          </cell>
          <cell r="B372" t="str">
            <v>1/2 x 1 1/2 GALV NIPPLE</v>
          </cell>
          <cell r="C372">
            <v>0.70569999999999999</v>
          </cell>
          <cell r="D372">
            <v>0.68</v>
          </cell>
          <cell r="E372">
            <v>50</v>
          </cell>
          <cell r="F372">
            <v>0.91741000000000006</v>
          </cell>
          <cell r="G372">
            <v>0.88400000000000012</v>
          </cell>
          <cell r="H372" t="str">
            <v>2.1470</v>
          </cell>
          <cell r="I372">
            <v>42541</v>
          </cell>
          <cell r="L372">
            <v>0.91741000000000006</v>
          </cell>
        </row>
        <row r="373">
          <cell r="A373" t="str">
            <v>20012122</v>
          </cell>
          <cell r="B373" t="str">
            <v>1/2 x 2 GALV NIPPLE</v>
          </cell>
          <cell r="C373">
            <v>0.75960000000000005</v>
          </cell>
          <cell r="D373">
            <v>0.96</v>
          </cell>
          <cell r="E373">
            <v>17</v>
          </cell>
          <cell r="F373">
            <v>0.98748000000000014</v>
          </cell>
          <cell r="G373">
            <v>1.248</v>
          </cell>
          <cell r="H373" t="str">
            <v>2.1480</v>
          </cell>
          <cell r="I373">
            <v>42097</v>
          </cell>
          <cell r="L373">
            <v>1.248</v>
          </cell>
        </row>
        <row r="374">
          <cell r="A374" t="str">
            <v>20012123</v>
          </cell>
          <cell r="B374" t="str">
            <v>1/2 x 2 1/2 GALV NIPPLE</v>
          </cell>
          <cell r="C374">
            <v>0.84719999999999995</v>
          </cell>
          <cell r="D374">
            <v>1.26</v>
          </cell>
          <cell r="E374">
            <v>29</v>
          </cell>
          <cell r="F374">
            <v>1.1013599999999999</v>
          </cell>
          <cell r="G374">
            <v>1.6380000000000001</v>
          </cell>
          <cell r="H374" t="str">
            <v>2.1490</v>
          </cell>
          <cell r="I374">
            <v>42097</v>
          </cell>
          <cell r="L374">
            <v>1.6380000000000001</v>
          </cell>
        </row>
        <row r="375">
          <cell r="A375" t="str">
            <v>20012124</v>
          </cell>
          <cell r="B375" t="str">
            <v>1/2 x 3 GALV NIPPLE</v>
          </cell>
          <cell r="C375">
            <v>0.73380000000000001</v>
          </cell>
          <cell r="D375">
            <v>0.84</v>
          </cell>
          <cell r="E375">
            <v>27</v>
          </cell>
          <cell r="F375">
            <v>0.95394000000000001</v>
          </cell>
          <cell r="G375">
            <v>1.0920000000000001</v>
          </cell>
          <cell r="H375" t="str">
            <v>2.1500</v>
          </cell>
          <cell r="I375">
            <v>42088</v>
          </cell>
          <cell r="L375">
            <v>1.0920000000000001</v>
          </cell>
        </row>
        <row r="376">
          <cell r="A376" t="str">
            <v>20012125</v>
          </cell>
          <cell r="B376" t="str">
            <v>1/2 x 3 1/2 GALV NIPPLE</v>
          </cell>
          <cell r="C376">
            <v>0.81079999999999997</v>
          </cell>
          <cell r="D376">
            <v>0.98</v>
          </cell>
          <cell r="E376">
            <v>22</v>
          </cell>
          <cell r="F376">
            <v>1.0540400000000001</v>
          </cell>
          <cell r="G376">
            <v>1.274</v>
          </cell>
          <cell r="H376" t="str">
            <v>2.1510</v>
          </cell>
          <cell r="I376">
            <v>41477</v>
          </cell>
          <cell r="L376">
            <v>1.274</v>
          </cell>
        </row>
        <row r="377">
          <cell r="A377" t="str">
            <v>20012126</v>
          </cell>
          <cell r="B377" t="str">
            <v>1/2 x 4 GALV NIPPLE</v>
          </cell>
          <cell r="C377">
            <v>0.78210000000000002</v>
          </cell>
          <cell r="D377">
            <v>1</v>
          </cell>
          <cell r="E377">
            <v>9</v>
          </cell>
          <cell r="F377">
            <v>1.0167300000000001</v>
          </cell>
          <cell r="G377">
            <v>1.3</v>
          </cell>
          <cell r="H377" t="str">
            <v>2.1520</v>
          </cell>
          <cell r="I377">
            <v>42097</v>
          </cell>
          <cell r="L377">
            <v>1.3</v>
          </cell>
        </row>
        <row r="378">
          <cell r="A378" t="str">
            <v>20012127</v>
          </cell>
          <cell r="B378" t="str">
            <v>1/2 x 4 1/2 GALV NIPPLE</v>
          </cell>
          <cell r="C378">
            <v>1.0787</v>
          </cell>
          <cell r="D378">
            <v>1.24</v>
          </cell>
          <cell r="E378">
            <v>22</v>
          </cell>
          <cell r="F378">
            <v>1.4023099999999999</v>
          </cell>
          <cell r="G378">
            <v>1.6120000000000001</v>
          </cell>
          <cell r="H378" t="str">
            <v>2.1530</v>
          </cell>
          <cell r="I378">
            <v>42097</v>
          </cell>
          <cell r="L378">
            <v>1.6120000000000001</v>
          </cell>
        </row>
        <row r="379">
          <cell r="A379" t="str">
            <v>20012128</v>
          </cell>
          <cell r="B379" t="str">
            <v>1/2 x 5 GALV NIPPLE</v>
          </cell>
          <cell r="C379">
            <v>0.95209999999999995</v>
          </cell>
          <cell r="D379">
            <v>1.1599999999999999</v>
          </cell>
          <cell r="E379">
            <v>11</v>
          </cell>
          <cell r="F379">
            <v>1.23773</v>
          </cell>
          <cell r="G379">
            <v>1.508</v>
          </cell>
          <cell r="H379" t="str">
            <v>2.1540</v>
          </cell>
          <cell r="I379">
            <v>41551</v>
          </cell>
          <cell r="L379">
            <v>1.508</v>
          </cell>
        </row>
        <row r="380">
          <cell r="A380" t="str">
            <v>20012129</v>
          </cell>
          <cell r="B380" t="str">
            <v>1/2 x 5 1/2 GALV NIPPLE</v>
          </cell>
          <cell r="C380">
            <v>1.0932999999999999</v>
          </cell>
          <cell r="D380">
            <v>1.4</v>
          </cell>
          <cell r="E380">
            <v>23</v>
          </cell>
          <cell r="F380">
            <v>1.4212899999999999</v>
          </cell>
          <cell r="G380">
            <v>1.8199999999999998</v>
          </cell>
          <cell r="H380" t="str">
            <v>2.1550</v>
          </cell>
          <cell r="I380">
            <v>42383</v>
          </cell>
          <cell r="L380">
            <v>1.8199999999999998</v>
          </cell>
        </row>
        <row r="381">
          <cell r="A381" t="str">
            <v>20012130</v>
          </cell>
          <cell r="B381" t="str">
            <v>1/2 x 6 GALV NIPPLE</v>
          </cell>
          <cell r="C381">
            <v>1.3089</v>
          </cell>
          <cell r="D381">
            <v>1.32</v>
          </cell>
          <cell r="E381">
            <v>27</v>
          </cell>
          <cell r="F381">
            <v>1.70157</v>
          </cell>
          <cell r="G381">
            <v>1.7160000000000002</v>
          </cell>
          <cell r="H381" t="str">
            <v>2.1560</v>
          </cell>
          <cell r="I381">
            <v>42383</v>
          </cell>
          <cell r="L381">
            <v>1.7160000000000002</v>
          </cell>
        </row>
        <row r="382">
          <cell r="A382" t="str">
            <v>20034120</v>
          </cell>
          <cell r="B382" t="str">
            <v>3/4 x CL GALV NIPPLE</v>
          </cell>
          <cell r="C382">
            <v>0.81845400000000001</v>
          </cell>
          <cell r="D382">
            <v>0.59</v>
          </cell>
          <cell r="E382">
            <v>15</v>
          </cell>
          <cell r="F382">
            <v>1.0639902000000001</v>
          </cell>
          <cell r="G382">
            <v>0.76700000000000002</v>
          </cell>
          <cell r="H382" t="str">
            <v>2.1570</v>
          </cell>
          <cell r="I382">
            <v>42383</v>
          </cell>
          <cell r="L382">
            <v>1.0639902000000001</v>
          </cell>
        </row>
        <row r="383">
          <cell r="A383" t="str">
            <v>20034121</v>
          </cell>
          <cell r="B383" t="str">
            <v>3/4 x 1 1/2 GALV NIPPLE</v>
          </cell>
          <cell r="C383">
            <v>0.85159600000000002</v>
          </cell>
          <cell r="D383">
            <v>0.65</v>
          </cell>
          <cell r="E383">
            <v>80</v>
          </cell>
          <cell r="F383">
            <v>1.1070748000000001</v>
          </cell>
          <cell r="G383">
            <v>0.84500000000000008</v>
          </cell>
          <cell r="H383" t="str">
            <v>2.1580</v>
          </cell>
          <cell r="I383">
            <v>43305</v>
          </cell>
          <cell r="L383">
            <v>1.1070748000000001</v>
          </cell>
        </row>
        <row r="384">
          <cell r="A384" t="str">
            <v>20034122</v>
          </cell>
          <cell r="B384" t="str">
            <v>3/4 x 2 GALV NIPPLE</v>
          </cell>
          <cell r="C384">
            <v>0.83928800000000003</v>
          </cell>
          <cell r="D384">
            <v>0.65</v>
          </cell>
          <cell r="E384">
            <v>112</v>
          </cell>
          <cell r="F384">
            <v>1.0910744000000001</v>
          </cell>
          <cell r="G384">
            <v>0.84500000000000008</v>
          </cell>
          <cell r="H384" t="str">
            <v>2.1590</v>
          </cell>
          <cell r="I384">
            <v>43305</v>
          </cell>
          <cell r="L384">
            <v>1.0910744000000001</v>
          </cell>
        </row>
        <row r="385">
          <cell r="A385" t="str">
            <v>20034123</v>
          </cell>
          <cell r="B385" t="str">
            <v>3/4 x 2 1/2 GALV NIPPLE</v>
          </cell>
          <cell r="C385">
            <v>0.90792399999999995</v>
          </cell>
          <cell r="D385">
            <v>0.72</v>
          </cell>
          <cell r="E385">
            <v>83</v>
          </cell>
          <cell r="F385">
            <v>1.1803011999999999</v>
          </cell>
          <cell r="G385">
            <v>0.93599999999999994</v>
          </cell>
          <cell r="H385" t="str">
            <v>2.1600</v>
          </cell>
          <cell r="I385">
            <v>43305</v>
          </cell>
          <cell r="L385">
            <v>1.1803011999999999</v>
          </cell>
        </row>
        <row r="386">
          <cell r="A386" t="str">
            <v>20034124</v>
          </cell>
          <cell r="B386" t="str">
            <v>3/4 x 3 GALV NIPPLE</v>
          </cell>
          <cell r="C386">
            <v>0.90153799999999995</v>
          </cell>
          <cell r="D386">
            <v>0.72</v>
          </cell>
          <cell r="E386">
            <v>102</v>
          </cell>
          <cell r="F386">
            <v>1.1719994</v>
          </cell>
          <cell r="G386">
            <v>0.93599999999999994</v>
          </cell>
          <cell r="H386" t="str">
            <v>2.1610</v>
          </cell>
          <cell r="I386">
            <v>43305</v>
          </cell>
          <cell r="L386">
            <v>1.1719994</v>
          </cell>
        </row>
        <row r="387">
          <cell r="A387" t="str">
            <v>20034125</v>
          </cell>
          <cell r="B387" t="str">
            <v>3/4 x 3 1/2 GALV NIPPLE</v>
          </cell>
          <cell r="C387">
            <v>1.271793</v>
          </cell>
          <cell r="D387">
            <v>1.34</v>
          </cell>
          <cell r="E387">
            <v>97</v>
          </cell>
          <cell r="F387">
            <v>1.6533309</v>
          </cell>
          <cell r="G387">
            <v>1.7420000000000002</v>
          </cell>
          <cell r="H387" t="str">
            <v>2.1620</v>
          </cell>
          <cell r="I387">
            <v>43305</v>
          </cell>
          <cell r="L387">
            <v>1.7420000000000002</v>
          </cell>
        </row>
        <row r="388">
          <cell r="A388" t="str">
            <v>20034126</v>
          </cell>
          <cell r="B388" t="str">
            <v>3/4 x 4 GALV NIPPLE</v>
          </cell>
          <cell r="C388">
            <v>1.2378629999999999</v>
          </cell>
          <cell r="D388">
            <v>1</v>
          </cell>
          <cell r="E388">
            <v>94</v>
          </cell>
          <cell r="F388">
            <v>1.6092218999999999</v>
          </cell>
          <cell r="G388">
            <v>1.3</v>
          </cell>
          <cell r="H388" t="str">
            <v>2.1630</v>
          </cell>
          <cell r="I388">
            <v>43110</v>
          </cell>
          <cell r="L388">
            <v>1.6092218999999999</v>
          </cell>
        </row>
        <row r="389">
          <cell r="A389" t="str">
            <v>20034127</v>
          </cell>
          <cell r="B389" t="str">
            <v>3/4 x 4 1/2 GALV NIPPLE</v>
          </cell>
          <cell r="C389">
            <v>1.339267</v>
          </cell>
          <cell r="D389">
            <v>1.48</v>
          </cell>
          <cell r="E389">
            <v>94</v>
          </cell>
          <cell r="F389">
            <v>1.7410471000000001</v>
          </cell>
          <cell r="G389">
            <v>1.9239999999999999</v>
          </cell>
          <cell r="H389" t="str">
            <v>2.1640</v>
          </cell>
          <cell r="I389">
            <v>43110</v>
          </cell>
          <cell r="L389">
            <v>1.9239999999999999</v>
          </cell>
        </row>
        <row r="390">
          <cell r="A390" t="str">
            <v>20034128</v>
          </cell>
          <cell r="B390" t="str">
            <v>3/4 x 5 GALV NIPPLE</v>
          </cell>
          <cell r="C390">
            <v>1.317534</v>
          </cell>
          <cell r="D390">
            <v>1.19</v>
          </cell>
          <cell r="E390">
            <v>84</v>
          </cell>
          <cell r="F390">
            <v>1.7127942</v>
          </cell>
          <cell r="G390">
            <v>1.5469999999999999</v>
          </cell>
          <cell r="H390" t="str">
            <v>2.1650</v>
          </cell>
          <cell r="I390">
            <v>43110</v>
          </cell>
          <cell r="L390">
            <v>1.7127942</v>
          </cell>
        </row>
        <row r="391">
          <cell r="A391" t="str">
            <v>20034129</v>
          </cell>
          <cell r="B391" t="str">
            <v>3/4 x 5 1/2 GALV NIPPLE</v>
          </cell>
          <cell r="C391">
            <v>1.658379</v>
          </cell>
          <cell r="D391">
            <v>1.41</v>
          </cell>
          <cell r="E391">
            <v>84</v>
          </cell>
          <cell r="F391">
            <v>2.1558927000000003</v>
          </cell>
          <cell r="G391">
            <v>1.833</v>
          </cell>
          <cell r="H391" t="str">
            <v>2.1660</v>
          </cell>
          <cell r="I391">
            <v>42902</v>
          </cell>
          <cell r="L391">
            <v>2.1558927000000003</v>
          </cell>
        </row>
        <row r="392">
          <cell r="A392" t="str">
            <v>20034130</v>
          </cell>
          <cell r="B392" t="str">
            <v>3/4 x 6 GALV NIPPLE</v>
          </cell>
          <cell r="C392">
            <v>1.764999</v>
          </cell>
          <cell r="D392">
            <v>1.33</v>
          </cell>
          <cell r="E392">
            <v>52</v>
          </cell>
          <cell r="F392">
            <v>2.2944987000000001</v>
          </cell>
          <cell r="G392">
            <v>1.7290000000000001</v>
          </cell>
          <cell r="H392" t="str">
            <v>2.1670</v>
          </cell>
          <cell r="I392">
            <v>42902</v>
          </cell>
          <cell r="L392">
            <v>2.2944987000000001</v>
          </cell>
        </row>
        <row r="393">
          <cell r="A393" t="str">
            <v>20034132</v>
          </cell>
          <cell r="B393" t="str">
            <v>3/4 x 8 GALV NIPPLE</v>
          </cell>
          <cell r="C393">
            <v>2.668679</v>
          </cell>
          <cell r="D393">
            <v>2.31</v>
          </cell>
          <cell r="E393">
            <v>84</v>
          </cell>
          <cell r="F393">
            <v>3.4692826999999999</v>
          </cell>
          <cell r="G393">
            <v>3.0030000000000001</v>
          </cell>
          <cell r="H393" t="str">
            <v>2.1680</v>
          </cell>
          <cell r="I393">
            <v>43305</v>
          </cell>
          <cell r="L393">
            <v>3.4692826999999999</v>
          </cell>
        </row>
        <row r="394">
          <cell r="A394" t="str">
            <v>20034133</v>
          </cell>
          <cell r="B394" t="str">
            <v>3/4 x 10 GALV NIPPLE</v>
          </cell>
          <cell r="C394">
            <v>2.9554320000000001</v>
          </cell>
          <cell r="D394">
            <v>2.57</v>
          </cell>
          <cell r="E394">
            <v>61</v>
          </cell>
          <cell r="F394">
            <v>3.8420616000000001</v>
          </cell>
          <cell r="G394">
            <v>3.3409999999999997</v>
          </cell>
          <cell r="H394" t="str">
            <v>2.1690</v>
          </cell>
          <cell r="I394">
            <v>43305</v>
          </cell>
          <cell r="L394">
            <v>3.8420616000000001</v>
          </cell>
        </row>
        <row r="395">
          <cell r="A395" t="str">
            <v>20034134</v>
          </cell>
          <cell r="B395" t="str">
            <v>3/4 x 12 GALV NIPPLE</v>
          </cell>
          <cell r="C395">
            <v>3.7689919999999999</v>
          </cell>
          <cell r="D395">
            <v>2.87</v>
          </cell>
          <cell r="E395">
            <v>74</v>
          </cell>
          <cell r="F395">
            <v>4.8996896000000003</v>
          </cell>
          <cell r="G395">
            <v>3.7310000000000003</v>
          </cell>
          <cell r="H395" t="str">
            <v>2.1700</v>
          </cell>
          <cell r="I395">
            <v>43305</v>
          </cell>
          <cell r="L395">
            <v>4.8996896000000003</v>
          </cell>
        </row>
        <row r="396">
          <cell r="A396" t="str">
            <v>20034135</v>
          </cell>
          <cell r="B396" t="str">
            <v>3/4 x 18 GALV NIPPLE</v>
          </cell>
          <cell r="C396">
            <v>6.1847969999999997</v>
          </cell>
          <cell r="D396">
            <v>4.83</v>
          </cell>
          <cell r="E396">
            <v>57</v>
          </cell>
          <cell r="F396">
            <v>8.0402360999999996</v>
          </cell>
          <cell r="G396">
            <v>6.2789999999999999</v>
          </cell>
          <cell r="H396" t="str">
            <v>2.1710</v>
          </cell>
          <cell r="I396">
            <v>43305</v>
          </cell>
          <cell r="L396">
            <v>8.0402360999999996</v>
          </cell>
        </row>
        <row r="397">
          <cell r="A397" t="str">
            <v>20100120</v>
          </cell>
          <cell r="B397" t="str">
            <v>1 x CL GALV NIPPLE</v>
          </cell>
          <cell r="C397">
            <v>1.1560299999999999</v>
          </cell>
          <cell r="D397">
            <v>0.84</v>
          </cell>
          <cell r="E397">
            <v>50</v>
          </cell>
          <cell r="F397">
            <v>1.5028389999999998</v>
          </cell>
          <cell r="G397">
            <v>1.0920000000000001</v>
          </cell>
          <cell r="H397" t="str">
            <v>2.1720</v>
          </cell>
          <cell r="I397">
            <v>43059</v>
          </cell>
          <cell r="L397">
            <v>1.5028389999999998</v>
          </cell>
        </row>
        <row r="398">
          <cell r="A398" t="str">
            <v>20100122</v>
          </cell>
          <cell r="B398" t="str">
            <v>1 x 2 GALV NIPPLE</v>
          </cell>
          <cell r="C398">
            <v>1.2741990000000001</v>
          </cell>
          <cell r="D398">
            <v>0.92</v>
          </cell>
          <cell r="E398">
            <v>71</v>
          </cell>
          <cell r="F398">
            <v>1.6564587000000002</v>
          </cell>
          <cell r="G398">
            <v>1.1960000000000002</v>
          </cell>
          <cell r="H398" t="str">
            <v>2.1730</v>
          </cell>
          <cell r="I398">
            <v>42949</v>
          </cell>
          <cell r="L398">
            <v>1.6564587000000002</v>
          </cell>
        </row>
        <row r="399">
          <cell r="A399" t="str">
            <v>20100123</v>
          </cell>
          <cell r="B399" t="str">
            <v>1 x 2 1/2 GALV NIPPLE</v>
          </cell>
          <cell r="C399">
            <v>1.3197950000000001</v>
          </cell>
          <cell r="D399">
            <v>0.84</v>
          </cell>
          <cell r="E399">
            <v>76</v>
          </cell>
          <cell r="F399">
            <v>1.7157335</v>
          </cell>
          <cell r="G399">
            <v>1.0920000000000001</v>
          </cell>
          <cell r="H399" t="str">
            <v>2.1740</v>
          </cell>
          <cell r="I399">
            <v>42949</v>
          </cell>
          <cell r="L399">
            <v>1.7157335</v>
          </cell>
        </row>
        <row r="400">
          <cell r="A400" t="str">
            <v>20100124</v>
          </cell>
          <cell r="B400" t="str">
            <v>1 x 3 GALV NIPPLE</v>
          </cell>
          <cell r="C400">
            <v>1.138819</v>
          </cell>
          <cell r="D400">
            <v>1.1200000000000001</v>
          </cell>
          <cell r="E400">
            <v>74</v>
          </cell>
          <cell r="F400">
            <v>1.4804647000000002</v>
          </cell>
          <cell r="G400">
            <v>1.4560000000000002</v>
          </cell>
          <cell r="H400" t="str">
            <v>2.1750</v>
          </cell>
          <cell r="I400">
            <v>42949</v>
          </cell>
          <cell r="L400">
            <v>1.4804647000000002</v>
          </cell>
        </row>
        <row r="401">
          <cell r="A401" t="str">
            <v>20100125</v>
          </cell>
          <cell r="B401" t="str">
            <v>1 x 3 1/2 GALV NIPPLE</v>
          </cell>
          <cell r="C401">
            <v>1.381119</v>
          </cell>
          <cell r="D401">
            <v>1.73</v>
          </cell>
          <cell r="E401">
            <v>56</v>
          </cell>
          <cell r="F401">
            <v>1.7954547000000001</v>
          </cell>
          <cell r="G401">
            <v>2.2490000000000001</v>
          </cell>
          <cell r="H401" t="str">
            <v>2.1760</v>
          </cell>
          <cell r="I401">
            <v>42949</v>
          </cell>
          <cell r="L401">
            <v>2.2490000000000001</v>
          </cell>
        </row>
        <row r="402">
          <cell r="A402" t="str">
            <v>20100126</v>
          </cell>
          <cell r="B402" t="str">
            <v>1 x 4 GALV NIPPLE</v>
          </cell>
          <cell r="C402">
            <v>1.5212000000000001</v>
          </cell>
          <cell r="D402">
            <v>1.79</v>
          </cell>
          <cell r="E402">
            <v>61</v>
          </cell>
          <cell r="F402">
            <v>1.9775600000000002</v>
          </cell>
          <cell r="G402">
            <v>2.327</v>
          </cell>
          <cell r="H402" t="str">
            <v>2.1770</v>
          </cell>
          <cell r="I402">
            <v>42793</v>
          </cell>
          <cell r="L402">
            <v>2.327</v>
          </cell>
        </row>
        <row r="403">
          <cell r="A403" t="str">
            <v>20100127</v>
          </cell>
          <cell r="B403" t="str">
            <v>1 x 4 1/2 GALV NIPPLE</v>
          </cell>
          <cell r="C403">
            <v>1.5095000000000001</v>
          </cell>
          <cell r="D403">
            <v>1.32</v>
          </cell>
          <cell r="E403">
            <v>50</v>
          </cell>
          <cell r="F403">
            <v>1.9623500000000003</v>
          </cell>
          <cell r="G403">
            <v>1.7160000000000002</v>
          </cell>
          <cell r="H403" t="str">
            <v>2.1780</v>
          </cell>
          <cell r="I403">
            <v>42782</v>
          </cell>
          <cell r="L403">
            <v>1.9623500000000003</v>
          </cell>
        </row>
        <row r="404">
          <cell r="A404" t="str">
            <v>20100128</v>
          </cell>
          <cell r="B404" t="str">
            <v>1 x 5 GALV NIPPLE</v>
          </cell>
          <cell r="C404">
            <v>1.7653000000000001</v>
          </cell>
          <cell r="D404">
            <v>2.11</v>
          </cell>
          <cell r="E404">
            <v>52</v>
          </cell>
          <cell r="F404">
            <v>2.2948900000000001</v>
          </cell>
          <cell r="G404">
            <v>2.7429999999999999</v>
          </cell>
          <cell r="H404" t="str">
            <v>2.1790</v>
          </cell>
          <cell r="I404">
            <v>41886</v>
          </cell>
          <cell r="L404">
            <v>2.7429999999999999</v>
          </cell>
        </row>
        <row r="405">
          <cell r="A405" t="str">
            <v>20100129</v>
          </cell>
          <cell r="B405" t="str">
            <v>1 x 5 1/2 GALV NIPPLE</v>
          </cell>
          <cell r="C405">
            <v>2.263757</v>
          </cell>
          <cell r="D405">
            <v>2.39</v>
          </cell>
          <cell r="E405">
            <v>56</v>
          </cell>
          <cell r="F405">
            <v>2.9428841000000001</v>
          </cell>
          <cell r="G405">
            <v>3.1070000000000002</v>
          </cell>
          <cell r="H405" t="str">
            <v>2.1800</v>
          </cell>
          <cell r="I405">
            <v>42383</v>
          </cell>
          <cell r="L405">
            <v>3.1070000000000002</v>
          </cell>
        </row>
        <row r="406">
          <cell r="A406" t="str">
            <v>20100130</v>
          </cell>
          <cell r="B406" t="str">
            <v>1 x 6 GALV NIPPLE</v>
          </cell>
          <cell r="C406">
            <v>2.1288999999999998</v>
          </cell>
          <cell r="D406">
            <v>2.11</v>
          </cell>
          <cell r="E406">
            <v>46</v>
          </cell>
          <cell r="F406">
            <v>2.7675699999999996</v>
          </cell>
          <cell r="G406">
            <v>2.7429999999999999</v>
          </cell>
          <cell r="H406" t="str">
            <v>2.1810</v>
          </cell>
          <cell r="I406">
            <v>42782</v>
          </cell>
          <cell r="L406">
            <v>2.7675699999999996</v>
          </cell>
        </row>
        <row r="407">
          <cell r="A407" t="str">
            <v>20100132</v>
          </cell>
          <cell r="B407" t="str">
            <v>1 x 8 GALV NIPPLE</v>
          </cell>
          <cell r="C407">
            <v>3.260777</v>
          </cell>
          <cell r="D407">
            <v>2.95</v>
          </cell>
          <cell r="E407">
            <v>32</v>
          </cell>
          <cell r="F407">
            <v>4.2390100999999998</v>
          </cell>
          <cell r="G407">
            <v>3.8350000000000004</v>
          </cell>
          <cell r="H407" t="str">
            <v>2.1820</v>
          </cell>
          <cell r="I407">
            <v>42458</v>
          </cell>
          <cell r="L407">
            <v>4.2390100999999998</v>
          </cell>
        </row>
        <row r="408">
          <cell r="A408" t="str">
            <v>20100133</v>
          </cell>
          <cell r="B408" t="str">
            <v>1 x 10 GALV NIPPLE</v>
          </cell>
          <cell r="C408">
            <v>3.6229849999999999</v>
          </cell>
          <cell r="D408">
            <v>3.44</v>
          </cell>
          <cell r="E408">
            <v>39</v>
          </cell>
          <cell r="F408">
            <v>4.7098804999999997</v>
          </cell>
          <cell r="G408">
            <v>4.4720000000000004</v>
          </cell>
          <cell r="H408" t="str">
            <v>2.1830</v>
          </cell>
          <cell r="I408">
            <v>42949</v>
          </cell>
          <cell r="L408">
            <v>4.7098804999999997</v>
          </cell>
        </row>
        <row r="409">
          <cell r="A409" t="str">
            <v>20100134</v>
          </cell>
          <cell r="B409" t="str">
            <v>1 x 12 GALV NIPPLE</v>
          </cell>
          <cell r="C409">
            <v>4.5283939999999996</v>
          </cell>
          <cell r="D409">
            <v>3.89</v>
          </cell>
          <cell r="E409">
            <v>23</v>
          </cell>
          <cell r="F409">
            <v>5.8869121999999994</v>
          </cell>
          <cell r="G409">
            <v>5.0570000000000004</v>
          </cell>
          <cell r="H409" t="str">
            <v>2.1840</v>
          </cell>
          <cell r="I409">
            <v>42949</v>
          </cell>
          <cell r="L409">
            <v>5.8869121999999994</v>
          </cell>
        </row>
        <row r="410">
          <cell r="A410" t="str">
            <v>20100135</v>
          </cell>
          <cell r="B410" t="str">
            <v>1 x 18 GALV NIPPLE</v>
          </cell>
          <cell r="C410">
            <v>7.2176999999999998</v>
          </cell>
          <cell r="D410">
            <v>6.41</v>
          </cell>
          <cell r="E410">
            <v>22</v>
          </cell>
          <cell r="F410">
            <v>9.3830100000000005</v>
          </cell>
          <cell r="G410">
            <v>8.3330000000000002</v>
          </cell>
          <cell r="H410" t="str">
            <v>2.1850</v>
          </cell>
          <cell r="I410">
            <v>42949</v>
          </cell>
          <cell r="L410">
            <v>9.3830100000000005</v>
          </cell>
        </row>
        <row r="411">
          <cell r="A411" t="str">
            <v>20114120</v>
          </cell>
          <cell r="B411" t="str">
            <v>1 1/4 x CL GALV NIPPLE</v>
          </cell>
          <cell r="C411">
            <v>1.197862</v>
          </cell>
          <cell r="D411">
            <v>1.29</v>
          </cell>
          <cell r="E411">
            <v>0</v>
          </cell>
          <cell r="F411">
            <v>1.5572206</v>
          </cell>
          <cell r="G411">
            <v>1.677</v>
          </cell>
          <cell r="H411" t="str">
            <v>2.1860</v>
          </cell>
          <cell r="I411">
            <v>42949</v>
          </cell>
          <cell r="L411">
            <v>1.677</v>
          </cell>
        </row>
        <row r="412">
          <cell r="A412" t="str">
            <v>20114122</v>
          </cell>
          <cell r="B412" t="str">
            <v>1 1/4 x 2 GALV NIPPLE</v>
          </cell>
          <cell r="C412">
            <v>1.4068499999999999</v>
          </cell>
          <cell r="D412">
            <v>1.49</v>
          </cell>
          <cell r="E412">
            <v>44</v>
          </cell>
          <cell r="F412">
            <v>1.828905</v>
          </cell>
          <cell r="G412">
            <v>1.9370000000000001</v>
          </cell>
          <cell r="H412" t="str">
            <v>2.1870</v>
          </cell>
          <cell r="I412">
            <v>42724</v>
          </cell>
          <cell r="L412">
            <v>1.9370000000000001</v>
          </cell>
        </row>
        <row r="413">
          <cell r="A413" t="str">
            <v>20114123</v>
          </cell>
          <cell r="B413" t="str">
            <v>1 1/4 x 2 1/2 GALV NIPPLE</v>
          </cell>
          <cell r="C413">
            <v>1.708421</v>
          </cell>
          <cell r="D413">
            <v>1.78</v>
          </cell>
          <cell r="E413">
            <v>15</v>
          </cell>
          <cell r="F413">
            <v>2.2209473000000002</v>
          </cell>
          <cell r="G413">
            <v>2.3140000000000001</v>
          </cell>
          <cell r="H413" t="str">
            <v>2.1880</v>
          </cell>
          <cell r="I413">
            <v>42724</v>
          </cell>
          <cell r="L413">
            <v>2.3140000000000001</v>
          </cell>
        </row>
        <row r="414">
          <cell r="A414" t="str">
            <v>20114124</v>
          </cell>
          <cell r="B414" t="str">
            <v>1 1/4 x 3 GALV NIPPLE</v>
          </cell>
          <cell r="C414">
            <v>1.4730000000000001</v>
          </cell>
          <cell r="D414">
            <v>1.78</v>
          </cell>
          <cell r="E414">
            <v>35</v>
          </cell>
          <cell r="F414">
            <v>1.9149000000000003</v>
          </cell>
          <cell r="G414">
            <v>2.3140000000000001</v>
          </cell>
          <cell r="H414" t="str">
            <v>2.1890</v>
          </cell>
          <cell r="I414">
            <v>42782</v>
          </cell>
          <cell r="L414">
            <v>2.3140000000000001</v>
          </cell>
        </row>
        <row r="415">
          <cell r="A415" t="str">
            <v>20114125</v>
          </cell>
          <cell r="B415" t="str">
            <v>1 1/4 x 3 1/2 GALV NIPPLE</v>
          </cell>
          <cell r="C415">
            <v>1.9152</v>
          </cell>
          <cell r="D415">
            <v>2.11</v>
          </cell>
          <cell r="E415">
            <v>33</v>
          </cell>
          <cell r="F415">
            <v>2.48976</v>
          </cell>
          <cell r="G415">
            <v>2.7429999999999999</v>
          </cell>
          <cell r="H415" t="str">
            <v>2.1900</v>
          </cell>
          <cell r="I415">
            <v>42233</v>
          </cell>
          <cell r="L415">
            <v>2.7429999999999999</v>
          </cell>
        </row>
        <row r="416">
          <cell r="A416" t="str">
            <v>20114126</v>
          </cell>
          <cell r="B416" t="str">
            <v>1 1/4 x 4 GALV NIPPLE</v>
          </cell>
          <cell r="C416">
            <v>2.0936539999999999</v>
          </cell>
          <cell r="D416">
            <v>3.67</v>
          </cell>
          <cell r="E416">
            <v>31</v>
          </cell>
          <cell r="F416">
            <v>2.7217501999999998</v>
          </cell>
          <cell r="G416">
            <v>4.7709999999999999</v>
          </cell>
          <cell r="H416" t="str">
            <v>2.1910</v>
          </cell>
          <cell r="I416">
            <v>42235</v>
          </cell>
          <cell r="L416">
            <v>4.7709999999999999</v>
          </cell>
        </row>
        <row r="417">
          <cell r="A417" t="str">
            <v>20114127</v>
          </cell>
          <cell r="B417" t="str">
            <v>1 1/4 x 4 1/2 GALV NIPPLE</v>
          </cell>
          <cell r="C417">
            <v>2.184955</v>
          </cell>
          <cell r="D417">
            <v>2.6</v>
          </cell>
          <cell r="E417">
            <v>36</v>
          </cell>
          <cell r="F417">
            <v>2.8404415000000003</v>
          </cell>
          <cell r="G417">
            <v>3.3800000000000003</v>
          </cell>
          <cell r="H417" t="str">
            <v>2.1920</v>
          </cell>
          <cell r="I417">
            <v>43052</v>
          </cell>
          <cell r="L417">
            <v>3.3800000000000003</v>
          </cell>
        </row>
        <row r="418">
          <cell r="A418" t="str">
            <v>20114128</v>
          </cell>
          <cell r="B418" t="str">
            <v>1 1/4 x 5 GALV NIPPLE</v>
          </cell>
          <cell r="C418">
            <v>2.6198000000000001</v>
          </cell>
          <cell r="D418">
            <v>2.6</v>
          </cell>
          <cell r="E418">
            <v>31</v>
          </cell>
          <cell r="F418">
            <v>3.4057400000000002</v>
          </cell>
          <cell r="G418">
            <v>3.3800000000000003</v>
          </cell>
          <cell r="H418" t="str">
            <v>2.1930</v>
          </cell>
          <cell r="I418">
            <v>42793</v>
          </cell>
          <cell r="L418">
            <v>3.4057400000000002</v>
          </cell>
        </row>
        <row r="419">
          <cell r="A419" t="str">
            <v>20114129</v>
          </cell>
          <cell r="B419" t="str">
            <v>1 1/4 x 5 1/2 GALV NIPPLE</v>
          </cell>
          <cell r="C419">
            <v>2.2705000000000002</v>
          </cell>
          <cell r="D419">
            <v>2.84</v>
          </cell>
          <cell r="E419">
            <v>31</v>
          </cell>
          <cell r="F419">
            <v>2.9516500000000003</v>
          </cell>
          <cell r="G419">
            <v>3.6919999999999997</v>
          </cell>
          <cell r="H419" t="str">
            <v>2.1940</v>
          </cell>
          <cell r="I419">
            <v>42235</v>
          </cell>
          <cell r="L419">
            <v>3.6919999999999997</v>
          </cell>
        </row>
        <row r="420">
          <cell r="A420" t="str">
            <v>20114130</v>
          </cell>
          <cell r="B420" t="str">
            <v>1 1/4 x 6 GALV NIPPLE</v>
          </cell>
          <cell r="C420">
            <v>2.5983869999999998</v>
          </cell>
          <cell r="D420">
            <v>5.28</v>
          </cell>
          <cell r="E420">
            <v>24</v>
          </cell>
          <cell r="F420">
            <v>3.3779030999999997</v>
          </cell>
          <cell r="G420">
            <v>6.8640000000000008</v>
          </cell>
          <cell r="H420" t="str">
            <v>2.1950</v>
          </cell>
          <cell r="I420">
            <v>42235</v>
          </cell>
          <cell r="L420">
            <v>6.8640000000000008</v>
          </cell>
        </row>
        <row r="421">
          <cell r="A421" t="str">
            <v>20114132</v>
          </cell>
          <cell r="B421" t="str">
            <v>1 1/4 x 8 GALV NIPPLE</v>
          </cell>
          <cell r="C421">
            <v>4.4802689999999998</v>
          </cell>
          <cell r="D421">
            <v>4.9000000000000004</v>
          </cell>
          <cell r="E421">
            <v>35</v>
          </cell>
          <cell r="F421">
            <v>5.8243497</v>
          </cell>
          <cell r="G421">
            <v>6.370000000000001</v>
          </cell>
          <cell r="H421" t="str">
            <v>2.1960</v>
          </cell>
          <cell r="I421">
            <v>43052</v>
          </cell>
          <cell r="L421">
            <v>6.370000000000001</v>
          </cell>
        </row>
        <row r="422">
          <cell r="A422" t="str">
            <v>20114133</v>
          </cell>
          <cell r="B422" t="str">
            <v>1 1/4 x 10 GALV NIPPLE</v>
          </cell>
          <cell r="C422">
            <v>5.4469370000000001</v>
          </cell>
          <cell r="D422">
            <v>5.83</v>
          </cell>
          <cell r="E422">
            <v>17</v>
          </cell>
          <cell r="F422">
            <v>7.0810181000000005</v>
          </cell>
          <cell r="G422">
            <v>7.5790000000000006</v>
          </cell>
          <cell r="H422" t="str">
            <v>2.1970</v>
          </cell>
          <cell r="I422">
            <v>42793</v>
          </cell>
          <cell r="L422">
            <v>7.5790000000000006</v>
          </cell>
        </row>
        <row r="423">
          <cell r="A423" t="str">
            <v>20114134</v>
          </cell>
          <cell r="B423" t="str">
            <v>1 1/4 x 12 GALV NIPPLE</v>
          </cell>
          <cell r="C423">
            <v>6.2874999999999996</v>
          </cell>
          <cell r="D423">
            <v>6.97</v>
          </cell>
          <cell r="E423">
            <v>1</v>
          </cell>
          <cell r="F423">
            <v>8.1737500000000001</v>
          </cell>
          <cell r="G423">
            <v>9.0609999999999999</v>
          </cell>
          <cell r="H423" t="str">
            <v>2.1980</v>
          </cell>
          <cell r="I423">
            <v>42793</v>
          </cell>
          <cell r="L423">
            <v>9.0609999999999999</v>
          </cell>
        </row>
        <row r="424">
          <cell r="A424" t="str">
            <v>20114135</v>
          </cell>
          <cell r="B424" t="str">
            <v>1 1/4 x 18 GALV NIPPLE</v>
          </cell>
          <cell r="C424">
            <v>6.2347000000000001</v>
          </cell>
          <cell r="D424">
            <v>0</v>
          </cell>
          <cell r="E424">
            <v>0</v>
          </cell>
          <cell r="F424">
            <v>8.1051099999999998</v>
          </cell>
          <cell r="G424">
            <v>0</v>
          </cell>
          <cell r="H424" t="str">
            <v>2.1990</v>
          </cell>
          <cell r="I424">
            <v>42032</v>
          </cell>
          <cell r="L424">
            <v>8.1051099999999998</v>
          </cell>
        </row>
        <row r="425">
          <cell r="A425" t="str">
            <v>20112120</v>
          </cell>
          <cell r="B425" t="str">
            <v>1 1/2 x CL GALV NIPPLE</v>
          </cell>
          <cell r="C425">
            <v>1.551385</v>
          </cell>
          <cell r="D425">
            <v>1.26</v>
          </cell>
          <cell r="E425">
            <v>0</v>
          </cell>
          <cell r="F425">
            <v>2.0168005</v>
          </cell>
          <cell r="G425">
            <v>1.6380000000000001</v>
          </cell>
          <cell r="H425" t="str">
            <v>2.2000</v>
          </cell>
          <cell r="I425">
            <v>40097</v>
          </cell>
          <cell r="L425">
            <v>2.0168005</v>
          </cell>
        </row>
        <row r="426">
          <cell r="A426" t="str">
            <v>20112122</v>
          </cell>
          <cell r="B426" t="str">
            <v>1 1/2 x 2 GALV NIPPLE</v>
          </cell>
          <cell r="C426">
            <v>1.5362979999999999</v>
          </cell>
          <cell r="D426">
            <v>1.43</v>
          </cell>
          <cell r="E426">
            <v>30</v>
          </cell>
          <cell r="F426">
            <v>1.9971874000000001</v>
          </cell>
          <cell r="G426">
            <v>1.859</v>
          </cell>
          <cell r="H426" t="str">
            <v>2.2010</v>
          </cell>
          <cell r="I426">
            <v>43110</v>
          </cell>
          <cell r="L426">
            <v>1.9971874000000001</v>
          </cell>
        </row>
        <row r="427">
          <cell r="A427" t="str">
            <v>20112123</v>
          </cell>
          <cell r="B427" t="str">
            <v>1 1/2 x 2 1/2 GALV NIPPLE</v>
          </cell>
          <cell r="C427">
            <v>1.7563</v>
          </cell>
          <cell r="D427">
            <v>2.13</v>
          </cell>
          <cell r="E427">
            <v>24</v>
          </cell>
          <cell r="F427">
            <v>2.2831899999999998</v>
          </cell>
          <cell r="G427">
            <v>2.7690000000000001</v>
          </cell>
          <cell r="H427" t="str">
            <v>2.2020</v>
          </cell>
          <cell r="I427">
            <v>43110</v>
          </cell>
          <cell r="L427">
            <v>2.7690000000000001</v>
          </cell>
        </row>
        <row r="428">
          <cell r="A428" t="str">
            <v>20112124</v>
          </cell>
          <cell r="B428" t="str">
            <v>1 1/2 x 3 GALV NIPPLE</v>
          </cell>
          <cell r="C428">
            <v>1.7967</v>
          </cell>
          <cell r="D428">
            <v>2.25</v>
          </cell>
          <cell r="E428">
            <v>16</v>
          </cell>
          <cell r="F428">
            <v>2.3357100000000002</v>
          </cell>
          <cell r="G428">
            <v>2.9250000000000003</v>
          </cell>
          <cell r="H428" t="str">
            <v>2.2030</v>
          </cell>
          <cell r="I428">
            <v>42235</v>
          </cell>
          <cell r="L428">
            <v>2.9250000000000003</v>
          </cell>
        </row>
        <row r="429">
          <cell r="A429" t="str">
            <v>20112125</v>
          </cell>
          <cell r="B429" t="str">
            <v>1 1/2 x 3 1/2 GALV NIPPLE</v>
          </cell>
          <cell r="C429">
            <v>2.9555639999999999</v>
          </cell>
          <cell r="D429">
            <v>3.08</v>
          </cell>
          <cell r="E429">
            <v>26</v>
          </cell>
          <cell r="F429">
            <v>3.8422331999999999</v>
          </cell>
          <cell r="G429">
            <v>4.0040000000000004</v>
          </cell>
          <cell r="H429" t="str">
            <v>2.2040</v>
          </cell>
          <cell r="I429">
            <v>42235</v>
          </cell>
          <cell r="L429">
            <v>4.0040000000000004</v>
          </cell>
        </row>
        <row r="430">
          <cell r="A430" t="str">
            <v>20112126</v>
          </cell>
          <cell r="B430" t="str">
            <v>1 1/2 x 4 GALV NIPPLE</v>
          </cell>
          <cell r="C430">
            <v>2.2050070000000002</v>
          </cell>
          <cell r="D430">
            <v>2.67</v>
          </cell>
          <cell r="E430">
            <v>29</v>
          </cell>
          <cell r="F430">
            <v>2.8665091000000005</v>
          </cell>
          <cell r="G430">
            <v>3.4710000000000001</v>
          </cell>
          <cell r="H430" t="str">
            <v>2.2050</v>
          </cell>
          <cell r="I430">
            <v>42717</v>
          </cell>
          <cell r="L430">
            <v>3.4710000000000001</v>
          </cell>
        </row>
        <row r="431">
          <cell r="A431" t="str">
            <v>20112127</v>
          </cell>
          <cell r="B431" t="str">
            <v>1 1/2 x 4 1/2 GALV NIPPLE</v>
          </cell>
          <cell r="C431">
            <v>2.8115999999999999</v>
          </cell>
          <cell r="D431">
            <v>3.37</v>
          </cell>
          <cell r="E431">
            <v>32</v>
          </cell>
          <cell r="F431">
            <v>3.6550799999999999</v>
          </cell>
          <cell r="G431">
            <v>4.3810000000000002</v>
          </cell>
          <cell r="H431" t="str">
            <v>2.2060</v>
          </cell>
          <cell r="I431">
            <v>42793</v>
          </cell>
          <cell r="L431">
            <v>4.3810000000000002</v>
          </cell>
        </row>
        <row r="432">
          <cell r="A432" t="str">
            <v>20112128</v>
          </cell>
          <cell r="B432" t="str">
            <v>1 1/2 x 5 GALV NIPPLE</v>
          </cell>
          <cell r="C432">
            <v>3.1261000000000001</v>
          </cell>
          <cell r="D432">
            <v>3.37</v>
          </cell>
          <cell r="E432">
            <v>11</v>
          </cell>
          <cell r="F432">
            <v>4.06393</v>
          </cell>
          <cell r="G432">
            <v>4.3810000000000002</v>
          </cell>
          <cell r="H432" t="str">
            <v>2.2070</v>
          </cell>
          <cell r="I432">
            <v>42235</v>
          </cell>
          <cell r="L432">
            <v>4.3810000000000002</v>
          </cell>
        </row>
        <row r="433">
          <cell r="A433" t="str">
            <v>20112129</v>
          </cell>
          <cell r="B433" t="str">
            <v>1 1/2 x 5 1/2 GALV NIPPLE</v>
          </cell>
          <cell r="C433">
            <v>2.7831999999999999</v>
          </cell>
          <cell r="D433">
            <v>3.48</v>
          </cell>
          <cell r="E433">
            <v>32</v>
          </cell>
          <cell r="F433">
            <v>3.61816</v>
          </cell>
          <cell r="G433">
            <v>4.524</v>
          </cell>
          <cell r="H433" t="str">
            <v>2.2080</v>
          </cell>
          <cell r="I433">
            <v>41696</v>
          </cell>
          <cell r="L433">
            <v>4.524</v>
          </cell>
        </row>
        <row r="434">
          <cell r="A434" t="str">
            <v>20112130</v>
          </cell>
          <cell r="B434" t="str">
            <v>1 1/2 x 6 GALV NIPPLE</v>
          </cell>
          <cell r="C434">
            <v>3.5967929999999999</v>
          </cell>
          <cell r="D434">
            <v>3.14</v>
          </cell>
          <cell r="E434">
            <v>18</v>
          </cell>
          <cell r="F434">
            <v>4.6758309000000002</v>
          </cell>
          <cell r="G434">
            <v>4.0820000000000007</v>
          </cell>
          <cell r="H434" t="str">
            <v>2.2090</v>
          </cell>
          <cell r="I434">
            <v>42235</v>
          </cell>
          <cell r="L434">
            <v>4.6758309000000002</v>
          </cell>
        </row>
        <row r="435">
          <cell r="A435" t="str">
            <v>20112132</v>
          </cell>
          <cell r="B435" t="str">
            <v>1 1/2 x 8 GALV NIPPLE</v>
          </cell>
          <cell r="C435">
            <v>3.8801000000000001</v>
          </cell>
          <cell r="D435">
            <v>4.1283000000000003</v>
          </cell>
          <cell r="E435">
            <v>17</v>
          </cell>
          <cell r="F435">
            <v>5.04413</v>
          </cell>
          <cell r="G435">
            <v>5.3667900000000008</v>
          </cell>
          <cell r="H435" t="str">
            <v>2.2100</v>
          </cell>
          <cell r="I435">
            <v>42929</v>
          </cell>
          <cell r="L435">
            <v>5.3667900000000008</v>
          </cell>
        </row>
        <row r="436">
          <cell r="A436" t="str">
            <v>20112133</v>
          </cell>
          <cell r="B436" t="str">
            <v>1 1/2 x 10 GALV NIPPLE</v>
          </cell>
          <cell r="C436">
            <v>4.6858000000000004</v>
          </cell>
          <cell r="D436">
            <v>4.8117000000000001</v>
          </cell>
          <cell r="E436">
            <v>4</v>
          </cell>
          <cell r="F436">
            <v>6.0915400000000011</v>
          </cell>
          <cell r="G436">
            <v>6.2552099999999999</v>
          </cell>
          <cell r="H436" t="str">
            <v>2.2110</v>
          </cell>
          <cell r="I436">
            <v>40779</v>
          </cell>
          <cell r="L436">
            <v>6.2552099999999999</v>
          </cell>
        </row>
        <row r="437">
          <cell r="A437" t="str">
            <v>20112134</v>
          </cell>
          <cell r="B437" t="str">
            <v>1 1/2 x 12 GALV NIPPLE</v>
          </cell>
          <cell r="C437">
            <v>6.9314999999999998</v>
          </cell>
          <cell r="D437">
            <v>7.48</v>
          </cell>
          <cell r="E437">
            <v>2</v>
          </cell>
          <cell r="F437">
            <v>9.0109499999999993</v>
          </cell>
          <cell r="G437">
            <v>9.7240000000000002</v>
          </cell>
          <cell r="H437" t="str">
            <v>2.2120</v>
          </cell>
          <cell r="I437">
            <v>40779</v>
          </cell>
          <cell r="L437">
            <v>9.7240000000000002</v>
          </cell>
        </row>
        <row r="438">
          <cell r="A438" t="str">
            <v>20200120</v>
          </cell>
          <cell r="B438" t="str">
            <v>2 x CL GALV NIPPLE</v>
          </cell>
          <cell r="C438">
            <v>2.159386</v>
          </cell>
          <cell r="D438">
            <v>1.81</v>
          </cell>
          <cell r="E438">
            <v>3</v>
          </cell>
          <cell r="F438">
            <v>2.8072018000000001</v>
          </cell>
          <cell r="G438">
            <v>2.3530000000000002</v>
          </cell>
          <cell r="H438" t="str">
            <v>2.2130</v>
          </cell>
          <cell r="I438">
            <v>41317</v>
          </cell>
          <cell r="L438">
            <v>2.8072018000000001</v>
          </cell>
        </row>
        <row r="439">
          <cell r="A439" t="str">
            <v>20200123</v>
          </cell>
          <cell r="B439" t="str">
            <v>2 x 2 1/2 GALV NIPPLE</v>
          </cell>
          <cell r="C439">
            <v>2.2723659999999999</v>
          </cell>
          <cell r="D439">
            <v>2.2000000000000002</v>
          </cell>
          <cell r="E439">
            <v>37</v>
          </cell>
          <cell r="F439">
            <v>2.9540758</v>
          </cell>
          <cell r="G439">
            <v>2.8600000000000003</v>
          </cell>
          <cell r="H439" t="str">
            <v>2.2140</v>
          </cell>
          <cell r="I439">
            <v>43487</v>
          </cell>
          <cell r="L439">
            <v>2.9540758</v>
          </cell>
        </row>
        <row r="440">
          <cell r="A440" t="str">
            <v>20200124</v>
          </cell>
          <cell r="B440" t="str">
            <v>2 x 3 GALV NIPPLE</v>
          </cell>
          <cell r="C440">
            <v>2.6610100000000001</v>
          </cell>
          <cell r="D440">
            <v>2.2400000000000002</v>
          </cell>
          <cell r="E440">
            <v>92</v>
          </cell>
          <cell r="F440">
            <v>3.4593130000000003</v>
          </cell>
          <cell r="G440">
            <v>2.9120000000000004</v>
          </cell>
          <cell r="H440" t="str">
            <v>2.2150</v>
          </cell>
          <cell r="I440">
            <v>43563</v>
          </cell>
          <cell r="L440">
            <v>3.4593130000000003</v>
          </cell>
        </row>
        <row r="441">
          <cell r="A441" t="str">
            <v>20200125</v>
          </cell>
          <cell r="B441" t="str">
            <v>2 x 3 1/2 GALV NIPPLE</v>
          </cell>
          <cell r="C441">
            <v>3.2128779999999999</v>
          </cell>
          <cell r="D441">
            <v>2.56</v>
          </cell>
          <cell r="E441">
            <v>33</v>
          </cell>
          <cell r="F441">
            <v>4.1767414</v>
          </cell>
          <cell r="G441">
            <v>3.3280000000000003</v>
          </cell>
          <cell r="H441" t="str">
            <v>2.2160</v>
          </cell>
          <cell r="I441">
            <v>42902</v>
          </cell>
          <cell r="L441">
            <v>4.1767414</v>
          </cell>
        </row>
        <row r="442">
          <cell r="A442" t="str">
            <v>20200126</v>
          </cell>
          <cell r="B442" t="str">
            <v>2 x 4 GALV NIPPLE</v>
          </cell>
          <cell r="C442">
            <v>3.3703150000000002</v>
          </cell>
          <cell r="D442">
            <v>2.84</v>
          </cell>
          <cell r="E442">
            <v>31</v>
          </cell>
          <cell r="F442">
            <v>4.3814095000000002</v>
          </cell>
          <cell r="G442">
            <v>3.6919999999999997</v>
          </cell>
          <cell r="H442" t="str">
            <v>2.2170</v>
          </cell>
          <cell r="I442">
            <v>43262</v>
          </cell>
          <cell r="L442">
            <v>4.3814095000000002</v>
          </cell>
        </row>
        <row r="443">
          <cell r="A443" t="str">
            <v>20200127</v>
          </cell>
          <cell r="B443" t="str">
            <v>2 x 4 1/2 GALV NIPPLE</v>
          </cell>
          <cell r="C443">
            <v>4.076892</v>
          </cell>
          <cell r="D443">
            <v>3.88</v>
          </cell>
          <cell r="E443">
            <v>19</v>
          </cell>
          <cell r="F443">
            <v>5.2999596000000002</v>
          </cell>
          <cell r="G443">
            <v>5.0439999999999996</v>
          </cell>
          <cell r="H443" t="str">
            <v>2.2180</v>
          </cell>
          <cell r="I443">
            <v>43382</v>
          </cell>
          <cell r="L443">
            <v>5.2999596000000002</v>
          </cell>
        </row>
        <row r="444">
          <cell r="A444" t="str">
            <v>20200128</v>
          </cell>
          <cell r="B444" t="str">
            <v>2 x 5 GALV NIPPLE</v>
          </cell>
          <cell r="C444">
            <v>4.0963139999999996</v>
          </cell>
          <cell r="D444">
            <v>3.26</v>
          </cell>
          <cell r="E444">
            <v>35</v>
          </cell>
          <cell r="F444">
            <v>5.3252081999999996</v>
          </cell>
          <cell r="G444">
            <v>4.2379999999999995</v>
          </cell>
          <cell r="H444" t="str">
            <v>2.2190</v>
          </cell>
          <cell r="I444">
            <v>42761</v>
          </cell>
          <cell r="L444">
            <v>5.3252081999999996</v>
          </cell>
        </row>
        <row r="445">
          <cell r="A445" t="str">
            <v>20200129</v>
          </cell>
          <cell r="B445" t="str">
            <v>2 x 5 1/2 GALV NIPPLE</v>
          </cell>
          <cell r="C445">
            <v>4.1256440000000003</v>
          </cell>
          <cell r="D445">
            <v>3.8</v>
          </cell>
          <cell r="E445">
            <v>36</v>
          </cell>
          <cell r="F445">
            <v>5.363337200000001</v>
          </cell>
          <cell r="G445">
            <v>4.9399999999999995</v>
          </cell>
          <cell r="H445" t="str">
            <v>2.2200</v>
          </cell>
          <cell r="I445">
            <v>43262</v>
          </cell>
          <cell r="L445">
            <v>5.363337200000001</v>
          </cell>
        </row>
        <row r="446">
          <cell r="A446" t="str">
            <v>20200130</v>
          </cell>
          <cell r="B446" t="str">
            <v>2 x 6 GALV NIPPLE</v>
          </cell>
          <cell r="C446">
            <v>4.790845</v>
          </cell>
          <cell r="D446">
            <v>4.4400000000000004</v>
          </cell>
          <cell r="E446">
            <v>45</v>
          </cell>
          <cell r="F446">
            <v>6.2280985000000006</v>
          </cell>
          <cell r="G446">
            <v>5.7720000000000011</v>
          </cell>
          <cell r="H446" t="str">
            <v>2.2210</v>
          </cell>
          <cell r="I446">
            <v>43262</v>
          </cell>
          <cell r="L446">
            <v>6.2280985000000006</v>
          </cell>
        </row>
        <row r="447">
          <cell r="A447" t="str">
            <v>20200132</v>
          </cell>
          <cell r="B447" t="str">
            <v>2 x 8 GALV NIPPLE</v>
          </cell>
          <cell r="C447">
            <v>6.8072359999999996</v>
          </cell>
          <cell r="D447">
            <v>6.59</v>
          </cell>
          <cell r="E447">
            <v>20</v>
          </cell>
          <cell r="F447">
            <v>8.8494068000000006</v>
          </cell>
          <cell r="G447">
            <v>8.5670000000000002</v>
          </cell>
          <cell r="H447" t="str">
            <v>2.2220</v>
          </cell>
          <cell r="I447">
            <v>43382</v>
          </cell>
          <cell r="L447">
            <v>8.8494068000000006</v>
          </cell>
        </row>
        <row r="448">
          <cell r="A448" t="str">
            <v>20200133</v>
          </cell>
          <cell r="B448" t="str">
            <v>2 x 10 GALV NIPPLE</v>
          </cell>
          <cell r="C448">
            <v>7.3727910000000003</v>
          </cell>
          <cell r="D448">
            <v>7.27</v>
          </cell>
          <cell r="E448">
            <v>47</v>
          </cell>
          <cell r="F448">
            <v>9.5846283000000003</v>
          </cell>
          <cell r="G448">
            <v>9.4510000000000005</v>
          </cell>
          <cell r="H448" t="str">
            <v>2.2230</v>
          </cell>
          <cell r="I448">
            <v>43262</v>
          </cell>
          <cell r="L448">
            <v>9.5846283000000003</v>
          </cell>
        </row>
        <row r="449">
          <cell r="A449" t="str">
            <v>20200134</v>
          </cell>
          <cell r="B449" t="str">
            <v>2 x 12 GALV NIPPLE</v>
          </cell>
          <cell r="C449">
            <v>9.868449</v>
          </cell>
          <cell r="D449">
            <v>11.14</v>
          </cell>
          <cell r="E449">
            <v>32</v>
          </cell>
          <cell r="F449">
            <v>12.8289837</v>
          </cell>
          <cell r="G449">
            <v>14.482000000000001</v>
          </cell>
          <cell r="H449" t="str">
            <v>2.2240</v>
          </cell>
          <cell r="I449">
            <v>43110</v>
          </cell>
          <cell r="L449">
            <v>14.482000000000001</v>
          </cell>
        </row>
        <row r="450">
          <cell r="A450" t="str">
            <v>20212120</v>
          </cell>
          <cell r="B450" t="str">
            <v>2 1/2 x CL GALV NIPPLE</v>
          </cell>
          <cell r="C450">
            <v>6.3190710000000001</v>
          </cell>
          <cell r="D450">
            <v>6.29</v>
          </cell>
          <cell r="E450">
            <v>6</v>
          </cell>
          <cell r="F450">
            <v>8.2147923000000009</v>
          </cell>
          <cell r="G450">
            <v>8.1769999999999996</v>
          </cell>
          <cell r="H450" t="str">
            <v>2.2250</v>
          </cell>
          <cell r="I450">
            <v>43084</v>
          </cell>
          <cell r="L450">
            <v>8.2147923000000009</v>
          </cell>
        </row>
        <row r="451">
          <cell r="A451" t="str">
            <v>20212123</v>
          </cell>
          <cell r="B451" t="str">
            <v>2 1/2 x 2 1/2 GALV NIPPLE</v>
          </cell>
          <cell r="C451">
            <v>6.7874999999999996</v>
          </cell>
          <cell r="D451">
            <v>6.29</v>
          </cell>
          <cell r="E451">
            <v>10</v>
          </cell>
          <cell r="F451">
            <v>8.8237500000000004</v>
          </cell>
          <cell r="G451">
            <v>8.1769999999999996</v>
          </cell>
          <cell r="H451" t="str">
            <v>2.2260</v>
          </cell>
          <cell r="I451">
            <v>42717</v>
          </cell>
          <cell r="L451">
            <v>8.8237500000000004</v>
          </cell>
        </row>
        <row r="452">
          <cell r="A452" t="str">
            <v>20212124</v>
          </cell>
          <cell r="B452" t="str">
            <v>2 1/2 x 3 GALV NIPPLE</v>
          </cell>
          <cell r="C452">
            <v>6.7883800000000001</v>
          </cell>
          <cell r="D452">
            <v>6.13</v>
          </cell>
          <cell r="E452">
            <v>2</v>
          </cell>
          <cell r="F452">
            <v>8.8248940000000005</v>
          </cell>
          <cell r="G452">
            <v>7.9690000000000003</v>
          </cell>
          <cell r="H452" t="str">
            <v>2.2270</v>
          </cell>
          <cell r="I452">
            <v>42717</v>
          </cell>
          <cell r="L452">
            <v>8.8248940000000005</v>
          </cell>
        </row>
        <row r="453">
          <cell r="A453" t="str">
            <v>20212125</v>
          </cell>
          <cell r="B453" t="str">
            <v>2 1/2 x 3 1/2 GALV NIPPLE</v>
          </cell>
          <cell r="C453">
            <v>8.2621660000000006</v>
          </cell>
          <cell r="D453">
            <v>6.42</v>
          </cell>
          <cell r="E453">
            <v>13</v>
          </cell>
          <cell r="F453">
            <v>10.740815800000002</v>
          </cell>
          <cell r="G453">
            <v>8.3460000000000001</v>
          </cell>
          <cell r="H453" t="str">
            <v>2.2280</v>
          </cell>
          <cell r="I453">
            <v>43297</v>
          </cell>
          <cell r="L453">
            <v>10.740815800000002</v>
          </cell>
        </row>
        <row r="454">
          <cell r="A454" t="str">
            <v>20212126</v>
          </cell>
          <cell r="B454" t="str">
            <v>2 1/2 x 4 GALV NIPPLE</v>
          </cell>
          <cell r="C454">
            <v>7.0622769999999999</v>
          </cell>
          <cell r="D454">
            <v>6.52</v>
          </cell>
          <cell r="E454">
            <v>7</v>
          </cell>
          <cell r="F454">
            <v>9.1809601000000001</v>
          </cell>
          <cell r="G454">
            <v>8.4759999999999991</v>
          </cell>
          <cell r="H454" t="str">
            <v>2.2290</v>
          </cell>
          <cell r="I454">
            <v>42717</v>
          </cell>
          <cell r="L454">
            <v>9.1809601000000001</v>
          </cell>
        </row>
        <row r="455">
          <cell r="A455" t="str">
            <v>20212127</v>
          </cell>
          <cell r="B455" t="str">
            <v>2 1/2 x 4 1/2 GALV NIPPLE</v>
          </cell>
          <cell r="C455">
            <v>7.6200710000000003</v>
          </cell>
          <cell r="D455">
            <v>7.15</v>
          </cell>
          <cell r="E455">
            <v>11</v>
          </cell>
          <cell r="F455">
            <v>9.906092300000001</v>
          </cell>
          <cell r="G455">
            <v>9.2949999999999999</v>
          </cell>
          <cell r="H455" t="str">
            <v>2.2300</v>
          </cell>
          <cell r="I455">
            <v>42717</v>
          </cell>
          <cell r="L455">
            <v>9.906092300000001</v>
          </cell>
        </row>
        <row r="456">
          <cell r="A456" t="str">
            <v>20212128</v>
          </cell>
          <cell r="B456" t="str">
            <v>2 1/2 x 5 GALV NIPPLE</v>
          </cell>
          <cell r="C456">
            <v>7.8170999999999999</v>
          </cell>
          <cell r="D456">
            <v>7.27</v>
          </cell>
          <cell r="E456">
            <v>13</v>
          </cell>
          <cell r="F456">
            <v>10.162230000000001</v>
          </cell>
          <cell r="G456">
            <v>9.4510000000000005</v>
          </cell>
          <cell r="H456" t="str">
            <v>2.2310</v>
          </cell>
          <cell r="I456">
            <v>42717</v>
          </cell>
          <cell r="L456">
            <v>10.162230000000001</v>
          </cell>
        </row>
        <row r="457">
          <cell r="A457" t="str">
            <v>20212130</v>
          </cell>
          <cell r="B457" t="str">
            <v>2 1/2 x 6 GALV NIPPLE</v>
          </cell>
          <cell r="C457">
            <v>8.7814800000000002</v>
          </cell>
          <cell r="D457">
            <v>7.86</v>
          </cell>
          <cell r="E457">
            <v>11</v>
          </cell>
          <cell r="F457">
            <v>11.415924</v>
          </cell>
          <cell r="G457">
            <v>10.218</v>
          </cell>
          <cell r="H457" t="str">
            <v>2.2320</v>
          </cell>
          <cell r="I457">
            <v>42717</v>
          </cell>
          <cell r="L457">
            <v>11.415924</v>
          </cell>
        </row>
        <row r="458">
          <cell r="A458" t="str">
            <v>20212132</v>
          </cell>
          <cell r="B458" t="str">
            <v>2 1/2 x 8 GALV NIPPLE</v>
          </cell>
          <cell r="C458">
            <v>10.91</v>
          </cell>
          <cell r="D458">
            <v>10.11</v>
          </cell>
          <cell r="E458">
            <v>7</v>
          </cell>
          <cell r="F458">
            <v>14.183</v>
          </cell>
          <cell r="G458">
            <v>13.142999999999999</v>
          </cell>
          <cell r="H458" t="str">
            <v>2.2330</v>
          </cell>
          <cell r="I458">
            <v>42717</v>
          </cell>
          <cell r="L458">
            <v>14.183</v>
          </cell>
        </row>
        <row r="459">
          <cell r="A459" t="str">
            <v>20212133</v>
          </cell>
          <cell r="B459" t="str">
            <v>2 1/2 x 10 GALV NIPPLE</v>
          </cell>
          <cell r="C459">
            <v>12.48085</v>
          </cell>
          <cell r="D459">
            <v>11.52</v>
          </cell>
          <cell r="E459">
            <v>1</v>
          </cell>
          <cell r="F459">
            <v>16.225104999999999</v>
          </cell>
          <cell r="G459">
            <v>14.975999999999999</v>
          </cell>
          <cell r="H459" t="str">
            <v>2.2340</v>
          </cell>
          <cell r="I459">
            <v>42717</v>
          </cell>
          <cell r="L459">
            <v>16.225104999999999</v>
          </cell>
        </row>
        <row r="460">
          <cell r="A460" t="str">
            <v>20212134</v>
          </cell>
          <cell r="B460" t="str">
            <v>2 1/2 x 12 GALV NIPPLE</v>
          </cell>
          <cell r="C460">
            <v>17.761866000000001</v>
          </cell>
          <cell r="D460">
            <v>17.510000000000002</v>
          </cell>
          <cell r="E460">
            <v>2</v>
          </cell>
          <cell r="F460">
            <v>23.090425800000002</v>
          </cell>
          <cell r="G460">
            <v>22.763000000000002</v>
          </cell>
          <cell r="H460" t="str">
            <v>2.2350</v>
          </cell>
          <cell r="I460">
            <v>42717</v>
          </cell>
          <cell r="L460">
            <v>23.090425800000002</v>
          </cell>
        </row>
        <row r="461">
          <cell r="A461" t="str">
            <v>20300120</v>
          </cell>
          <cell r="B461" t="str">
            <v>3 x CL GALV NIPPLE</v>
          </cell>
          <cell r="C461">
            <v>8.5505999999999993</v>
          </cell>
          <cell r="D461">
            <v>9.08</v>
          </cell>
          <cell r="E461">
            <v>1</v>
          </cell>
          <cell r="F461">
            <v>11.115779999999999</v>
          </cell>
          <cell r="G461">
            <v>11.804</v>
          </cell>
          <cell r="H461" t="str">
            <v>2.2360</v>
          </cell>
          <cell r="I461">
            <v>43021</v>
          </cell>
          <cell r="L461">
            <v>11.804</v>
          </cell>
        </row>
        <row r="462">
          <cell r="A462" t="str">
            <v>20300124</v>
          </cell>
          <cell r="B462" t="str">
            <v>3 x 3 GALV NIPPLE</v>
          </cell>
          <cell r="C462">
            <v>11.0868</v>
          </cell>
          <cell r="D462">
            <v>14.05</v>
          </cell>
          <cell r="E462">
            <v>8</v>
          </cell>
          <cell r="F462">
            <v>14.412840000000001</v>
          </cell>
          <cell r="G462">
            <v>18.265000000000001</v>
          </cell>
          <cell r="H462" t="str">
            <v>2.2370</v>
          </cell>
          <cell r="I462">
            <v>42032</v>
          </cell>
          <cell r="L462">
            <v>18.265000000000001</v>
          </cell>
        </row>
        <row r="463">
          <cell r="A463" t="str">
            <v>20300125</v>
          </cell>
          <cell r="B463" t="str">
            <v>3 x 3 1/2 GALV NIPPLE</v>
          </cell>
          <cell r="C463">
            <v>9.2729999999999997</v>
          </cell>
          <cell r="D463">
            <v>14.35</v>
          </cell>
          <cell r="E463">
            <v>10</v>
          </cell>
          <cell r="F463">
            <v>12.0549</v>
          </cell>
          <cell r="G463">
            <v>18.655000000000001</v>
          </cell>
          <cell r="H463" t="str">
            <v>2.2380</v>
          </cell>
          <cell r="I463">
            <v>42032</v>
          </cell>
          <cell r="L463">
            <v>18.655000000000001</v>
          </cell>
        </row>
        <row r="464">
          <cell r="A464" t="str">
            <v>20300126</v>
          </cell>
          <cell r="B464" t="str">
            <v>3 x 4 GALV NIPPLE</v>
          </cell>
          <cell r="C464">
            <v>14.5389</v>
          </cell>
          <cell r="D464">
            <v>14.74</v>
          </cell>
          <cell r="E464">
            <v>5</v>
          </cell>
          <cell r="F464">
            <v>18.900570000000002</v>
          </cell>
          <cell r="G464">
            <v>19.162000000000003</v>
          </cell>
          <cell r="H464" t="str">
            <v>2.2390</v>
          </cell>
          <cell r="I464">
            <v>42032</v>
          </cell>
          <cell r="L464">
            <v>19.162000000000003</v>
          </cell>
        </row>
        <row r="465">
          <cell r="A465" t="str">
            <v>20300127</v>
          </cell>
          <cell r="B465" t="str">
            <v>3 x 4 1/2 GALV NIPPLE</v>
          </cell>
          <cell r="C465">
            <v>16.239999999999998</v>
          </cell>
          <cell r="D465">
            <v>15.05</v>
          </cell>
          <cell r="E465">
            <v>4</v>
          </cell>
          <cell r="F465">
            <v>21.111999999999998</v>
          </cell>
          <cell r="G465">
            <v>19.565000000000001</v>
          </cell>
          <cell r="H465" t="str">
            <v>2.2400</v>
          </cell>
          <cell r="I465">
            <v>42375</v>
          </cell>
          <cell r="L465">
            <v>21.111999999999998</v>
          </cell>
        </row>
        <row r="466">
          <cell r="A466" t="str">
            <v>20300128</v>
          </cell>
          <cell r="B466" t="str">
            <v>3 x 5 GALV NIPPLE</v>
          </cell>
          <cell r="C466">
            <v>15.3843</v>
          </cell>
          <cell r="D466">
            <v>15.19</v>
          </cell>
          <cell r="E466">
            <v>8</v>
          </cell>
          <cell r="F466">
            <v>19.999590000000001</v>
          </cell>
          <cell r="G466">
            <v>19.747</v>
          </cell>
          <cell r="H466" t="str">
            <v>2.2410</v>
          </cell>
          <cell r="I466">
            <v>42375</v>
          </cell>
          <cell r="L466">
            <v>19.999590000000001</v>
          </cell>
        </row>
        <row r="467">
          <cell r="A467" t="str">
            <v>20300129</v>
          </cell>
          <cell r="B467" t="str">
            <v>3 x 5 1/2 GALV NIPPLE</v>
          </cell>
          <cell r="C467">
            <v>16.563800000000001</v>
          </cell>
          <cell r="D467">
            <v>15.35</v>
          </cell>
          <cell r="E467">
            <v>1</v>
          </cell>
          <cell r="F467">
            <v>21.53294</v>
          </cell>
          <cell r="G467">
            <v>19.955000000000002</v>
          </cell>
          <cell r="H467" t="str">
            <v>2.2420</v>
          </cell>
          <cell r="I467">
            <v>42375</v>
          </cell>
          <cell r="L467">
            <v>21.53294</v>
          </cell>
        </row>
        <row r="468">
          <cell r="A468" t="str">
            <v>20300130</v>
          </cell>
          <cell r="B468" t="str">
            <v>3 x 6 GALV NIPPLE</v>
          </cell>
          <cell r="C468">
            <v>14.936016</v>
          </cell>
          <cell r="D468">
            <v>10.84</v>
          </cell>
          <cell r="E468">
            <v>3</v>
          </cell>
          <cell r="F468">
            <v>19.4168208</v>
          </cell>
          <cell r="G468">
            <v>14.092000000000001</v>
          </cell>
          <cell r="H468" t="str">
            <v>2.2430</v>
          </cell>
          <cell r="I468">
            <v>42375</v>
          </cell>
          <cell r="L468">
            <v>19.4168208</v>
          </cell>
        </row>
        <row r="469">
          <cell r="A469" t="str">
            <v>20300132</v>
          </cell>
          <cell r="B469" t="str">
            <v>3 x 8 GALV NIPPLE</v>
          </cell>
          <cell r="C469">
            <v>14.119300000000001</v>
          </cell>
          <cell r="D469">
            <v>0</v>
          </cell>
          <cell r="E469">
            <v>0</v>
          </cell>
          <cell r="F469">
            <v>18.355090000000001</v>
          </cell>
          <cell r="G469">
            <v>0</v>
          </cell>
          <cell r="H469" t="str">
            <v>2.2440</v>
          </cell>
          <cell r="I469">
            <v>43297</v>
          </cell>
          <cell r="L469">
            <v>18.355090000000001</v>
          </cell>
        </row>
        <row r="470">
          <cell r="A470" t="str">
            <v>20300134</v>
          </cell>
          <cell r="B470" t="str">
            <v>3 x 12 GALV NIPPLE</v>
          </cell>
          <cell r="C470">
            <v>23.11</v>
          </cell>
          <cell r="D470">
            <v>21.42</v>
          </cell>
          <cell r="E470">
            <v>1</v>
          </cell>
          <cell r="F470">
            <v>30.042999999999999</v>
          </cell>
          <cell r="G470">
            <v>27.846000000000004</v>
          </cell>
          <cell r="H470" t="str">
            <v>2.2450</v>
          </cell>
          <cell r="I470">
            <v>40097</v>
          </cell>
          <cell r="L470">
            <v>30.042999999999999</v>
          </cell>
        </row>
        <row r="471">
          <cell r="A471" t="str">
            <v>20300136</v>
          </cell>
          <cell r="B471" t="str">
            <v>3 x 24 GALV NIPPLE</v>
          </cell>
          <cell r="C471">
            <v>14.935</v>
          </cell>
          <cell r="D471">
            <v>0</v>
          </cell>
          <cell r="E471">
            <v>0</v>
          </cell>
          <cell r="F471">
            <v>19.415500000000002</v>
          </cell>
          <cell r="G471">
            <v>0</v>
          </cell>
          <cell r="H471" t="str">
            <v>2.2460</v>
          </cell>
          <cell r="I471">
            <v>42829</v>
          </cell>
          <cell r="L471">
            <v>19.415500000000002</v>
          </cell>
        </row>
        <row r="472">
          <cell r="A472" t="str">
            <v>20400120</v>
          </cell>
          <cell r="B472" t="str">
            <v>4 x CL GALV NIPPLE</v>
          </cell>
          <cell r="C472">
            <v>12.6866</v>
          </cell>
          <cell r="D472">
            <v>13.69</v>
          </cell>
          <cell r="E472">
            <v>0</v>
          </cell>
          <cell r="F472">
            <v>16.49258</v>
          </cell>
          <cell r="G472">
            <v>17.797000000000001</v>
          </cell>
          <cell r="H472" t="str">
            <v>2.2470</v>
          </cell>
          <cell r="I472">
            <v>-622165665.6339792</v>
          </cell>
          <cell r="L472">
            <v>17.797000000000001</v>
          </cell>
        </row>
        <row r="473">
          <cell r="A473" t="str">
            <v>20400126</v>
          </cell>
          <cell r="B473" t="str">
            <v>4 x 4 GALV NIPPLE</v>
          </cell>
          <cell r="C473">
            <v>16.035</v>
          </cell>
          <cell r="D473">
            <v>14.86</v>
          </cell>
          <cell r="E473">
            <v>2</v>
          </cell>
          <cell r="F473">
            <v>20.845500000000001</v>
          </cell>
          <cell r="G473">
            <v>19.318000000000001</v>
          </cell>
          <cell r="H473" t="str">
            <v>2.2480</v>
          </cell>
          <cell r="I473">
            <v>42513</v>
          </cell>
          <cell r="L473">
            <v>20.845500000000001</v>
          </cell>
        </row>
        <row r="474">
          <cell r="A474" t="str">
            <v>20400127</v>
          </cell>
          <cell r="B474" t="str">
            <v>4 x 4 1/2 GALV NIPPLE</v>
          </cell>
          <cell r="C474">
            <v>16.344999999999999</v>
          </cell>
          <cell r="D474">
            <v>15.15</v>
          </cell>
          <cell r="E474">
            <v>4</v>
          </cell>
          <cell r="F474">
            <v>21.2485</v>
          </cell>
          <cell r="G474">
            <v>19.695</v>
          </cell>
          <cell r="H474" t="str">
            <v>2.2490</v>
          </cell>
          <cell r="I474">
            <v>42375</v>
          </cell>
          <cell r="L474">
            <v>21.2485</v>
          </cell>
        </row>
        <row r="475">
          <cell r="A475" t="str">
            <v>20400128</v>
          </cell>
          <cell r="B475" t="str">
            <v>4 x 5 GALV NIPPLE</v>
          </cell>
          <cell r="C475">
            <v>16.565000000000001</v>
          </cell>
          <cell r="D475">
            <v>15.35</v>
          </cell>
          <cell r="E475">
            <v>2</v>
          </cell>
          <cell r="F475">
            <v>21.534500000000001</v>
          </cell>
          <cell r="G475">
            <v>19.955000000000002</v>
          </cell>
          <cell r="H475" t="str">
            <v>2.2500</v>
          </cell>
          <cell r="I475">
            <v>42375</v>
          </cell>
          <cell r="L475">
            <v>21.534500000000001</v>
          </cell>
        </row>
        <row r="476">
          <cell r="A476" t="str">
            <v>20400129</v>
          </cell>
          <cell r="B476" t="str">
            <v>4 x 5 1/2 GALV NIPPLE</v>
          </cell>
          <cell r="C476">
            <v>18.05</v>
          </cell>
          <cell r="D476">
            <v>16.73</v>
          </cell>
          <cell r="E476">
            <v>2</v>
          </cell>
          <cell r="F476">
            <v>23.465000000000003</v>
          </cell>
          <cell r="G476">
            <v>21.749000000000002</v>
          </cell>
          <cell r="H476" t="str">
            <v>2.2510</v>
          </cell>
          <cell r="I476">
            <v>42375</v>
          </cell>
          <cell r="L476">
            <v>23.465000000000003</v>
          </cell>
        </row>
        <row r="477">
          <cell r="A477" t="str">
            <v>20400130</v>
          </cell>
          <cell r="B477" t="str">
            <v>4 x 6 GALV NIPPLE</v>
          </cell>
          <cell r="C477">
            <v>19.734999999999999</v>
          </cell>
          <cell r="D477">
            <v>16.95</v>
          </cell>
          <cell r="E477">
            <v>0</v>
          </cell>
          <cell r="F477">
            <v>25.6555</v>
          </cell>
          <cell r="G477">
            <v>22.035</v>
          </cell>
          <cell r="H477" t="str">
            <v>2.2520</v>
          </cell>
          <cell r="I477">
            <v>42375</v>
          </cell>
          <cell r="L477">
            <v>25.6555</v>
          </cell>
        </row>
        <row r="478">
          <cell r="A478" t="str">
            <v>20400134</v>
          </cell>
          <cell r="B478" t="str">
            <v>4 x 12 GALV NIPPLE</v>
          </cell>
          <cell r="C478">
            <v>33.799999999999997</v>
          </cell>
          <cell r="D478">
            <v>31.83</v>
          </cell>
          <cell r="E478">
            <v>2</v>
          </cell>
          <cell r="F478">
            <v>43.94</v>
          </cell>
          <cell r="G478">
            <v>41.378999999999998</v>
          </cell>
          <cell r="H478" t="str">
            <v>2.2530</v>
          </cell>
          <cell r="I478">
            <v>42375</v>
          </cell>
          <cell r="L478">
            <v>43.94</v>
          </cell>
        </row>
        <row r="479">
          <cell r="A479" t="str">
            <v>20012140</v>
          </cell>
          <cell r="B479" t="str">
            <v>1/2" GALVANIZED PIPE</v>
          </cell>
          <cell r="C479">
            <v>0.86429999999999996</v>
          </cell>
          <cell r="D479">
            <v>0.79730000000000001</v>
          </cell>
          <cell r="E479">
            <v>3</v>
          </cell>
          <cell r="F479">
            <v>1.1235900000000001</v>
          </cell>
          <cell r="G479">
            <v>1.0364900000000001</v>
          </cell>
          <cell r="H479" t="str">
            <v>2.2540</v>
          </cell>
          <cell r="I479">
            <v>43255</v>
          </cell>
          <cell r="L479">
            <v>1.1235900000000001</v>
          </cell>
        </row>
        <row r="480">
          <cell r="A480" t="str">
            <v>20034140</v>
          </cell>
          <cell r="B480" t="str">
            <v>3/4" GALVANIZED PIPE</v>
          </cell>
          <cell r="C480">
            <v>1.0143</v>
          </cell>
          <cell r="D480">
            <v>0.94</v>
          </cell>
          <cell r="E480">
            <v>0</v>
          </cell>
          <cell r="F480">
            <v>1.3185899999999999</v>
          </cell>
          <cell r="G480">
            <v>1.222</v>
          </cell>
          <cell r="H480" t="str">
            <v>2.2550</v>
          </cell>
          <cell r="I480">
            <v>40618</v>
          </cell>
          <cell r="L480">
            <v>1.3185899999999999</v>
          </cell>
        </row>
        <row r="481">
          <cell r="A481" t="str">
            <v>20100140</v>
          </cell>
          <cell r="B481" t="str">
            <v>1" GALVANIZED PIPE</v>
          </cell>
          <cell r="C481">
            <v>1.937759</v>
          </cell>
          <cell r="D481">
            <v>1.9234</v>
          </cell>
          <cell r="E481">
            <v>21</v>
          </cell>
          <cell r="F481">
            <v>2.5190866999999999</v>
          </cell>
          <cell r="G481">
            <v>2.5004200000000001</v>
          </cell>
          <cell r="H481" t="str">
            <v>2.2560</v>
          </cell>
          <cell r="I481">
            <v>42321</v>
          </cell>
          <cell r="L481">
            <v>2.5190866999999999</v>
          </cell>
        </row>
        <row r="482">
          <cell r="A482" t="str">
            <v>20114140</v>
          </cell>
          <cell r="B482" t="str">
            <v>1-1/4" GALVANIZED PIPE</v>
          </cell>
          <cell r="C482">
            <v>2.0284710000000001</v>
          </cell>
          <cell r="D482">
            <v>1.88</v>
          </cell>
          <cell r="E482">
            <v>39</v>
          </cell>
          <cell r="F482">
            <v>2.6370123000000003</v>
          </cell>
          <cell r="G482">
            <v>2.444</v>
          </cell>
          <cell r="H482" t="str">
            <v>2.2570</v>
          </cell>
          <cell r="I482">
            <v>43195</v>
          </cell>
          <cell r="L482">
            <v>2.6370123000000003</v>
          </cell>
        </row>
        <row r="483">
          <cell r="A483" t="str">
            <v>20112140</v>
          </cell>
          <cell r="B483" t="str">
            <v>1-1/2" GALVANIZED PIPE</v>
          </cell>
          <cell r="C483">
            <v>3.7831419999999998</v>
          </cell>
          <cell r="D483">
            <v>3.49</v>
          </cell>
          <cell r="E483">
            <v>63</v>
          </cell>
          <cell r="F483">
            <v>4.9180846000000003</v>
          </cell>
          <cell r="G483">
            <v>4.5370000000000008</v>
          </cell>
          <cell r="H483" t="str">
            <v>2.2580</v>
          </cell>
          <cell r="I483">
            <v>43178</v>
          </cell>
          <cell r="L483">
            <v>4.9180846000000003</v>
          </cell>
        </row>
        <row r="484">
          <cell r="A484" t="str">
            <v>20200140</v>
          </cell>
          <cell r="B484" t="str">
            <v>2" GALVANIZED PIPE</v>
          </cell>
          <cell r="C484">
            <v>2.97105</v>
          </cell>
          <cell r="D484">
            <v>2.3199999999999998</v>
          </cell>
          <cell r="E484">
            <v>0</v>
          </cell>
          <cell r="F484">
            <v>3.862365</v>
          </cell>
          <cell r="G484">
            <v>3.016</v>
          </cell>
          <cell r="H484" t="str">
            <v>2.2590</v>
          </cell>
          <cell r="I484">
            <v>43412</v>
          </cell>
          <cell r="L484">
            <v>3.862365</v>
          </cell>
        </row>
        <row r="485">
          <cell r="A485" t="str">
            <v>20212140</v>
          </cell>
          <cell r="B485" t="str">
            <v>2-1/2" GALVANIZED PIPE</v>
          </cell>
          <cell r="C485">
            <v>7.3454420000000002</v>
          </cell>
          <cell r="D485">
            <v>6.93</v>
          </cell>
          <cell r="E485">
            <v>13</v>
          </cell>
          <cell r="F485">
            <v>9.5490746000000009</v>
          </cell>
          <cell r="G485">
            <v>9.0090000000000003</v>
          </cell>
          <cell r="H485" t="str">
            <v>2.2600</v>
          </cell>
          <cell r="I485">
            <v>43181</v>
          </cell>
          <cell r="L485">
            <v>9.5490746000000009</v>
          </cell>
        </row>
        <row r="486">
          <cell r="A486" t="str">
            <v>20300140</v>
          </cell>
          <cell r="B486" t="str">
            <v>3" GALVANIZED PIPE</v>
          </cell>
          <cell r="C486">
            <v>7.5095369999999999</v>
          </cell>
          <cell r="D486">
            <v>8.14</v>
          </cell>
          <cell r="E486">
            <v>724</v>
          </cell>
          <cell r="F486">
            <v>9.7623981000000004</v>
          </cell>
          <cell r="G486">
            <v>10.582000000000001</v>
          </cell>
          <cell r="H486" t="str">
            <v>2.2610</v>
          </cell>
          <cell r="I486">
            <v>43382</v>
          </cell>
          <cell r="L486">
            <v>10.582000000000001</v>
          </cell>
        </row>
        <row r="487">
          <cell r="A487" t="str">
            <v>20400140</v>
          </cell>
          <cell r="B487" t="str">
            <v>4" GALVANIZED PIPE</v>
          </cell>
          <cell r="C487">
            <v>10.173990999999999</v>
          </cell>
          <cell r="D487">
            <v>9.75</v>
          </cell>
          <cell r="E487">
            <v>231</v>
          </cell>
          <cell r="F487">
            <v>13.226188299999999</v>
          </cell>
          <cell r="G487">
            <v>12.675000000000001</v>
          </cell>
          <cell r="H487" t="str">
            <v>2.2620</v>
          </cell>
          <cell r="I487">
            <v>42937</v>
          </cell>
          <cell r="L487">
            <v>13.226188299999999</v>
          </cell>
        </row>
        <row r="488">
          <cell r="A488" t="str">
            <v>20600140</v>
          </cell>
          <cell r="B488" t="str">
            <v>6" GALVANIZED PIPE</v>
          </cell>
          <cell r="C488">
            <v>14.458600000000001</v>
          </cell>
          <cell r="D488">
            <v>13.4</v>
          </cell>
          <cell r="E488">
            <v>234</v>
          </cell>
          <cell r="F488">
            <v>18.79618</v>
          </cell>
          <cell r="G488">
            <v>17.420000000000002</v>
          </cell>
          <cell r="H488" t="str">
            <v>2.2630</v>
          </cell>
          <cell r="I488">
            <v>43335</v>
          </cell>
          <cell r="L488">
            <v>18.79618</v>
          </cell>
        </row>
        <row r="489">
          <cell r="A489" t="str">
            <v>20800140</v>
          </cell>
          <cell r="B489" t="str">
            <v>8" GALVANIZED PIPE</v>
          </cell>
          <cell r="C489">
            <v>24.2714</v>
          </cell>
          <cell r="D489">
            <v>21</v>
          </cell>
          <cell r="E489">
            <v>0</v>
          </cell>
          <cell r="F489">
            <v>31.552820000000001</v>
          </cell>
          <cell r="G489">
            <v>27.3</v>
          </cell>
          <cell r="H489" t="str">
            <v>2.2640</v>
          </cell>
          <cell r="I489">
            <v>42269</v>
          </cell>
          <cell r="L489">
            <v>31.552820000000001</v>
          </cell>
        </row>
        <row r="490">
          <cell r="A490" t="str">
            <v>20018150</v>
          </cell>
          <cell r="B490" t="str">
            <v>1/8" GALV PLUG</v>
          </cell>
          <cell r="C490">
            <v>0.87050000000000005</v>
          </cell>
          <cell r="D490">
            <v>0</v>
          </cell>
          <cell r="E490">
            <v>0</v>
          </cell>
          <cell r="F490">
            <v>1.13165</v>
          </cell>
          <cell r="G490">
            <v>0</v>
          </cell>
          <cell r="H490" t="str">
            <v>2.2650</v>
          </cell>
          <cell r="I490">
            <v>42522</v>
          </cell>
          <cell r="L490">
            <v>1.13165</v>
          </cell>
        </row>
        <row r="491">
          <cell r="A491" t="str">
            <v>20014150</v>
          </cell>
          <cell r="B491" t="str">
            <v>1/4" GALV PLUG</v>
          </cell>
          <cell r="C491">
            <v>0.91269999999999996</v>
          </cell>
          <cell r="D491">
            <v>0.9</v>
          </cell>
          <cell r="E491">
            <v>76</v>
          </cell>
          <cell r="F491">
            <v>1.18651</v>
          </cell>
          <cell r="G491">
            <v>1.1700000000000002</v>
          </cell>
          <cell r="H491" t="str">
            <v>2.2660</v>
          </cell>
          <cell r="I491">
            <v>40097</v>
          </cell>
          <cell r="L491">
            <v>1.18651</v>
          </cell>
        </row>
        <row r="492">
          <cell r="A492" t="str">
            <v>20038150</v>
          </cell>
          <cell r="B492" t="str">
            <v>3/8" GALV PLUG</v>
          </cell>
          <cell r="C492">
            <v>0.87050000000000005</v>
          </cell>
          <cell r="D492">
            <v>0</v>
          </cell>
          <cell r="E492">
            <v>25</v>
          </cell>
          <cell r="F492">
            <v>1.13165</v>
          </cell>
          <cell r="G492">
            <v>0</v>
          </cell>
          <cell r="H492" t="str">
            <v>2.2670</v>
          </cell>
          <cell r="I492">
            <v>42383</v>
          </cell>
          <cell r="L492">
            <v>1.13165</v>
          </cell>
        </row>
        <row r="493">
          <cell r="A493" t="str">
            <v>20012150</v>
          </cell>
          <cell r="B493" t="str">
            <v>1/2" GALV PLUG</v>
          </cell>
          <cell r="C493">
            <v>1.1568620000000001</v>
          </cell>
          <cell r="D493">
            <v>1.1399999999999999</v>
          </cell>
          <cell r="E493">
            <v>136</v>
          </cell>
          <cell r="F493">
            <v>1.5039206000000001</v>
          </cell>
          <cell r="G493">
            <v>1.482</v>
          </cell>
          <cell r="H493" t="str">
            <v>2.2680</v>
          </cell>
          <cell r="I493">
            <v>40097</v>
          </cell>
          <cell r="L493">
            <v>1.5039206000000001</v>
          </cell>
        </row>
        <row r="494">
          <cell r="A494" t="str">
            <v>20034150</v>
          </cell>
          <cell r="B494" t="str">
            <v>3/4" GALV PLUG</v>
          </cell>
          <cell r="C494">
            <v>1.1929000000000001</v>
          </cell>
          <cell r="D494">
            <v>1.1599999999999999</v>
          </cell>
          <cell r="E494">
            <v>67</v>
          </cell>
          <cell r="F494">
            <v>1.5507700000000002</v>
          </cell>
          <cell r="G494">
            <v>1.508</v>
          </cell>
          <cell r="H494" t="str">
            <v>2.2690</v>
          </cell>
          <cell r="I494">
            <v>42724</v>
          </cell>
          <cell r="L494">
            <v>1.5507700000000002</v>
          </cell>
        </row>
        <row r="495">
          <cell r="A495" t="str">
            <v>20100150</v>
          </cell>
          <cell r="B495" t="str">
            <v>1" GALV PLUG</v>
          </cell>
          <cell r="C495">
            <v>1.4523999999999999</v>
          </cell>
          <cell r="D495">
            <v>1.42</v>
          </cell>
          <cell r="E495">
            <v>67</v>
          </cell>
          <cell r="F495">
            <v>1.88812</v>
          </cell>
          <cell r="G495">
            <v>1.8459999999999999</v>
          </cell>
          <cell r="H495" t="str">
            <v>2.2700</v>
          </cell>
          <cell r="I495">
            <v>42223</v>
          </cell>
          <cell r="L495">
            <v>1.88812</v>
          </cell>
        </row>
        <row r="496">
          <cell r="A496" t="str">
            <v>20114150</v>
          </cell>
          <cell r="B496" t="str">
            <v>1-1/4" GALV PLUG</v>
          </cell>
          <cell r="C496">
            <v>1.9113800000000001</v>
          </cell>
          <cell r="D496">
            <v>2.06</v>
          </cell>
          <cell r="E496">
            <v>98</v>
          </cell>
          <cell r="F496">
            <v>2.4847940000000004</v>
          </cell>
          <cell r="G496">
            <v>2.6780000000000004</v>
          </cell>
          <cell r="H496" t="str">
            <v>2.2710</v>
          </cell>
          <cell r="I496">
            <v>42223</v>
          </cell>
          <cell r="L496">
            <v>2.6780000000000004</v>
          </cell>
        </row>
        <row r="497">
          <cell r="A497" t="str">
            <v>20112150</v>
          </cell>
          <cell r="B497" t="str">
            <v>1-1/2" GALV PLUG</v>
          </cell>
          <cell r="C497">
            <v>2.3767999999999998</v>
          </cell>
          <cell r="D497">
            <v>2.3359999999999999</v>
          </cell>
          <cell r="E497">
            <v>54</v>
          </cell>
          <cell r="F497">
            <v>3.0898399999999997</v>
          </cell>
          <cell r="G497">
            <v>3.0367999999999999</v>
          </cell>
          <cell r="H497" t="str">
            <v>2.2720</v>
          </cell>
          <cell r="I497">
            <v>42607</v>
          </cell>
          <cell r="L497">
            <v>3.0898399999999997</v>
          </cell>
        </row>
        <row r="498">
          <cell r="A498" t="str">
            <v>20200150</v>
          </cell>
          <cell r="B498" t="str">
            <v>2" GALV PLUG</v>
          </cell>
          <cell r="C498">
            <v>3.7858520000000002</v>
          </cell>
          <cell r="D498">
            <v>3.06</v>
          </cell>
          <cell r="E498">
            <v>71</v>
          </cell>
          <cell r="F498">
            <v>4.9216076000000006</v>
          </cell>
          <cell r="G498">
            <v>3.9780000000000002</v>
          </cell>
          <cell r="H498" t="str">
            <v>2.2730</v>
          </cell>
          <cell r="I498">
            <v>40122</v>
          </cell>
          <cell r="L498">
            <v>4.9216076000000006</v>
          </cell>
        </row>
        <row r="499">
          <cell r="A499" t="str">
            <v>20212150</v>
          </cell>
          <cell r="B499" t="str">
            <v>2-1/2" GALV PLUG</v>
          </cell>
          <cell r="C499">
            <v>5.6979069999999998</v>
          </cell>
          <cell r="D499">
            <v>5.96</v>
          </cell>
          <cell r="E499">
            <v>45</v>
          </cell>
          <cell r="F499">
            <v>7.4072791000000002</v>
          </cell>
          <cell r="G499">
            <v>7.7480000000000002</v>
          </cell>
          <cell r="H499" t="str">
            <v>2.2740</v>
          </cell>
          <cell r="I499">
            <v>43382</v>
          </cell>
          <cell r="L499">
            <v>7.7480000000000002</v>
          </cell>
        </row>
        <row r="500">
          <cell r="A500" t="str">
            <v>20300150</v>
          </cell>
          <cell r="B500" t="str">
            <v>3" GALV PLUG</v>
          </cell>
          <cell r="C500">
            <v>7.5404</v>
          </cell>
          <cell r="D500">
            <v>0</v>
          </cell>
          <cell r="E500">
            <v>24</v>
          </cell>
          <cell r="F500">
            <v>9.8025199999999995</v>
          </cell>
          <cell r="G500">
            <v>0</v>
          </cell>
          <cell r="H500" t="str">
            <v>2.2750</v>
          </cell>
          <cell r="I500">
            <v>42719</v>
          </cell>
          <cell r="L500">
            <v>9.8025199999999995</v>
          </cell>
        </row>
        <row r="501">
          <cell r="A501" t="str">
            <v>20400150</v>
          </cell>
          <cell r="B501" t="str">
            <v>4" GALV PLUG</v>
          </cell>
          <cell r="C501">
            <v>16.477699999999999</v>
          </cell>
          <cell r="D501">
            <v>17.309999999999999</v>
          </cell>
          <cell r="E501">
            <v>4</v>
          </cell>
          <cell r="F501">
            <v>21.421009999999999</v>
          </cell>
          <cell r="G501">
            <v>22.503</v>
          </cell>
          <cell r="H501" t="str">
            <v>2.2760</v>
          </cell>
          <cell r="I501">
            <v>40097</v>
          </cell>
          <cell r="L501">
            <v>22.503</v>
          </cell>
        </row>
        <row r="502">
          <cell r="A502" t="str">
            <v>20600150</v>
          </cell>
          <cell r="B502" t="str">
            <v>6" GALV PLUG</v>
          </cell>
          <cell r="C502">
            <v>56.340499999999999</v>
          </cell>
          <cell r="D502">
            <v>61.52</v>
          </cell>
          <cell r="E502">
            <v>14</v>
          </cell>
          <cell r="F502">
            <v>73.242649999999998</v>
          </cell>
          <cell r="G502">
            <v>79.976000000000013</v>
          </cell>
          <cell r="H502" t="str">
            <v>2.2770</v>
          </cell>
          <cell r="I502">
            <v>42529</v>
          </cell>
          <cell r="L502">
            <v>79.976000000000013</v>
          </cell>
        </row>
        <row r="503">
          <cell r="A503" t="str">
            <v>20018190</v>
          </cell>
          <cell r="B503" t="str">
            <v>1/8" GALV TEE</v>
          </cell>
          <cell r="C503">
            <v>0.70850000000000002</v>
          </cell>
          <cell r="D503">
            <v>0</v>
          </cell>
          <cell r="E503">
            <v>1</v>
          </cell>
          <cell r="F503">
            <v>0.92105000000000004</v>
          </cell>
          <cell r="G503">
            <v>0</v>
          </cell>
          <cell r="H503" t="str">
            <v>2.2780</v>
          </cell>
          <cell r="I503">
            <v>40182</v>
          </cell>
          <cell r="L503">
            <v>0.92105000000000004</v>
          </cell>
        </row>
        <row r="504">
          <cell r="A504" t="str">
            <v>20014190</v>
          </cell>
          <cell r="B504" t="str">
            <v>1/4" GALV TEE</v>
          </cell>
          <cell r="C504">
            <v>1.5568</v>
          </cell>
          <cell r="D504">
            <v>1.53</v>
          </cell>
          <cell r="E504">
            <v>48</v>
          </cell>
          <cell r="F504">
            <v>2.0238399999999999</v>
          </cell>
          <cell r="G504">
            <v>1.9890000000000001</v>
          </cell>
          <cell r="H504" t="str">
            <v>2.2790</v>
          </cell>
          <cell r="I504">
            <v>40097</v>
          </cell>
          <cell r="L504">
            <v>2.0238399999999999</v>
          </cell>
        </row>
        <row r="505">
          <cell r="A505" t="str">
            <v>20038190</v>
          </cell>
          <cell r="B505" t="str">
            <v>3/8" GALV TEE</v>
          </cell>
          <cell r="C505">
            <v>0.90859999999999996</v>
          </cell>
          <cell r="D505">
            <v>1.43</v>
          </cell>
          <cell r="E505">
            <v>38</v>
          </cell>
          <cell r="F505">
            <v>1.1811799999999999</v>
          </cell>
          <cell r="G505">
            <v>1.859</v>
          </cell>
          <cell r="H505" t="str">
            <v>2.2800</v>
          </cell>
          <cell r="I505">
            <v>42193</v>
          </cell>
          <cell r="L505">
            <v>1.859</v>
          </cell>
        </row>
        <row r="506">
          <cell r="A506" t="str">
            <v>20012190</v>
          </cell>
          <cell r="B506" t="str">
            <v>1/2" GALV TEE</v>
          </cell>
          <cell r="C506">
            <v>1.0408999999999999</v>
          </cell>
          <cell r="D506">
            <v>1.55</v>
          </cell>
          <cell r="E506">
            <v>23</v>
          </cell>
          <cell r="F506">
            <v>1.35317</v>
          </cell>
          <cell r="G506">
            <v>2.0150000000000001</v>
          </cell>
          <cell r="H506" t="str">
            <v>2.2810</v>
          </cell>
          <cell r="I506">
            <v>41823</v>
          </cell>
          <cell r="L506">
            <v>2.0150000000000001</v>
          </cell>
        </row>
        <row r="507">
          <cell r="A507" t="str">
            <v>20034190</v>
          </cell>
          <cell r="B507" t="str">
            <v>3/4" GALV TEE</v>
          </cell>
          <cell r="C507">
            <v>1.938428</v>
          </cell>
          <cell r="D507">
            <v>1.8</v>
          </cell>
          <cell r="E507">
            <v>34</v>
          </cell>
          <cell r="F507">
            <v>2.5199564000000003</v>
          </cell>
          <cell r="G507">
            <v>2.3400000000000003</v>
          </cell>
          <cell r="H507" t="str">
            <v>2.2820</v>
          </cell>
          <cell r="I507">
            <v>42383</v>
          </cell>
          <cell r="L507">
            <v>2.5199564000000003</v>
          </cell>
        </row>
        <row r="508">
          <cell r="A508" t="str">
            <v>20100190</v>
          </cell>
          <cell r="B508" t="str">
            <v>1" GALV TEE</v>
          </cell>
          <cell r="C508">
            <v>2.8546670000000001</v>
          </cell>
          <cell r="D508">
            <v>2.41</v>
          </cell>
          <cell r="E508">
            <v>51</v>
          </cell>
          <cell r="F508">
            <v>3.7110671000000002</v>
          </cell>
          <cell r="G508">
            <v>3.1330000000000005</v>
          </cell>
          <cell r="H508" t="str">
            <v>2.2830</v>
          </cell>
          <cell r="I508">
            <v>42829</v>
          </cell>
          <cell r="L508">
            <v>3.7110671000000002</v>
          </cell>
        </row>
        <row r="509">
          <cell r="A509" t="str">
            <v>20114190</v>
          </cell>
          <cell r="B509" t="str">
            <v>1-1/4" GALV TEE</v>
          </cell>
          <cell r="C509">
            <v>4.9050089999999997</v>
          </cell>
          <cell r="D509">
            <v>8.2200000000000006</v>
          </cell>
          <cell r="E509">
            <v>41</v>
          </cell>
          <cell r="F509">
            <v>6.3765117</v>
          </cell>
          <cell r="G509">
            <v>10.686000000000002</v>
          </cell>
          <cell r="H509" t="str">
            <v>2.2840</v>
          </cell>
          <cell r="I509">
            <v>43305</v>
          </cell>
          <cell r="L509">
            <v>10.686000000000002</v>
          </cell>
        </row>
        <row r="510">
          <cell r="A510" t="str">
            <v>20112190</v>
          </cell>
          <cell r="B510" t="str">
            <v>1-1/2" GALV TEE</v>
          </cell>
          <cell r="C510">
            <v>5.5461999999999998</v>
          </cell>
          <cell r="D510">
            <v>5.01</v>
          </cell>
          <cell r="E510">
            <v>38</v>
          </cell>
          <cell r="F510">
            <v>7.2100600000000004</v>
          </cell>
          <cell r="G510">
            <v>6.5129999999999999</v>
          </cell>
          <cell r="H510" t="str">
            <v>2.2850</v>
          </cell>
          <cell r="I510">
            <v>43052</v>
          </cell>
          <cell r="L510">
            <v>7.2100600000000004</v>
          </cell>
        </row>
        <row r="511">
          <cell r="A511" t="str">
            <v>20200190</v>
          </cell>
          <cell r="B511" t="str">
            <v>2" GALV TEE</v>
          </cell>
          <cell r="C511">
            <v>8.8767589999999998</v>
          </cell>
          <cell r="D511">
            <v>8.5</v>
          </cell>
          <cell r="E511">
            <v>17</v>
          </cell>
          <cell r="F511">
            <v>11.539786700000001</v>
          </cell>
          <cell r="G511">
            <v>11.05</v>
          </cell>
          <cell r="H511" t="str">
            <v>2.2860</v>
          </cell>
          <cell r="I511">
            <v>42979</v>
          </cell>
          <cell r="L511">
            <v>11.539786700000001</v>
          </cell>
        </row>
        <row r="512">
          <cell r="A512" t="str">
            <v>20212190</v>
          </cell>
          <cell r="B512" t="str">
            <v>2-1/2" GALV TEE</v>
          </cell>
          <cell r="C512">
            <v>22.116154000000002</v>
          </cell>
          <cell r="D512">
            <v>27.99</v>
          </cell>
          <cell r="E512">
            <v>31</v>
          </cell>
          <cell r="F512">
            <v>28.751000200000004</v>
          </cell>
          <cell r="G512">
            <v>36.387</v>
          </cell>
          <cell r="H512" t="str">
            <v>2.2870</v>
          </cell>
          <cell r="I512">
            <v>43563</v>
          </cell>
          <cell r="L512">
            <v>36.387</v>
          </cell>
        </row>
        <row r="513">
          <cell r="A513" t="str">
            <v>20300190</v>
          </cell>
          <cell r="B513" t="str">
            <v>3" GALV TEE</v>
          </cell>
          <cell r="C513">
            <v>25.537700000000001</v>
          </cell>
          <cell r="D513">
            <v>25.58</v>
          </cell>
          <cell r="E513">
            <v>5</v>
          </cell>
          <cell r="F513">
            <v>33.199010000000001</v>
          </cell>
          <cell r="G513">
            <v>33.253999999999998</v>
          </cell>
          <cell r="H513" t="str">
            <v>2.2880</v>
          </cell>
          <cell r="I513">
            <v>42998</v>
          </cell>
          <cell r="L513">
            <v>33.253999999999998</v>
          </cell>
        </row>
        <row r="514">
          <cell r="A514" t="str">
            <v>20400190</v>
          </cell>
          <cell r="B514" t="str">
            <v>4" GALV TEE</v>
          </cell>
          <cell r="C514">
            <v>76.996600000000001</v>
          </cell>
          <cell r="D514">
            <v>68.5</v>
          </cell>
          <cell r="E514">
            <v>0</v>
          </cell>
          <cell r="F514">
            <v>100.09558</v>
          </cell>
          <cell r="G514">
            <v>89.05</v>
          </cell>
          <cell r="H514" t="str">
            <v>2.2890</v>
          </cell>
          <cell r="I514">
            <v>42535</v>
          </cell>
          <cell r="L514">
            <v>100.09558</v>
          </cell>
        </row>
        <row r="515">
          <cell r="A515" t="str">
            <v>20600190</v>
          </cell>
          <cell r="B515" t="str">
            <v>6" GALV TEE</v>
          </cell>
          <cell r="C515">
            <v>196.96</v>
          </cell>
          <cell r="D515">
            <v>182.54</v>
          </cell>
          <cell r="E515">
            <v>3</v>
          </cell>
          <cell r="F515">
            <v>256.048</v>
          </cell>
          <cell r="G515">
            <v>237.30199999999999</v>
          </cell>
          <cell r="H515" t="str">
            <v>2.2900</v>
          </cell>
          <cell r="I515">
            <v>41508</v>
          </cell>
          <cell r="L515">
            <v>256.048</v>
          </cell>
        </row>
        <row r="516">
          <cell r="A516" t="str">
            <v>20012195</v>
          </cell>
          <cell r="B516" t="str">
            <v>1/2" GALV BULL HEAD TEE</v>
          </cell>
          <cell r="C516">
            <v>3.0567000000000002</v>
          </cell>
          <cell r="D516">
            <v>0</v>
          </cell>
          <cell r="E516">
            <v>0</v>
          </cell>
          <cell r="F516">
            <v>3.9737100000000005</v>
          </cell>
          <cell r="G516">
            <v>0</v>
          </cell>
          <cell r="H516" t="str">
            <v>2.2910</v>
          </cell>
          <cell r="I516">
            <v>42269</v>
          </cell>
          <cell r="L516">
            <v>3.9737100000000005</v>
          </cell>
        </row>
        <row r="517">
          <cell r="A517" t="str">
            <v>20034195</v>
          </cell>
          <cell r="B517" t="str">
            <v>3/4" GALV BULL HEAD TEE</v>
          </cell>
          <cell r="C517">
            <v>4.110563</v>
          </cell>
          <cell r="D517">
            <v>3.43</v>
          </cell>
          <cell r="E517">
            <v>2</v>
          </cell>
          <cell r="F517">
            <v>5.3437318999999999</v>
          </cell>
          <cell r="G517">
            <v>4.4590000000000005</v>
          </cell>
          <cell r="H517" t="str">
            <v>2.2920</v>
          </cell>
          <cell r="I517">
            <v>40097</v>
          </cell>
          <cell r="L517">
            <v>5.3437318999999999</v>
          </cell>
        </row>
        <row r="518">
          <cell r="A518" t="str">
            <v>20100195</v>
          </cell>
          <cell r="B518" t="str">
            <v>1" GALV BULL HEAD TEE</v>
          </cell>
          <cell r="C518">
            <v>6.4836</v>
          </cell>
          <cell r="D518">
            <v>6.37</v>
          </cell>
          <cell r="E518">
            <v>46</v>
          </cell>
          <cell r="F518">
            <v>8.4286799999999999</v>
          </cell>
          <cell r="G518">
            <v>8.2810000000000006</v>
          </cell>
          <cell r="H518" t="str">
            <v>2.2930</v>
          </cell>
          <cell r="I518">
            <v>43305</v>
          </cell>
          <cell r="L518">
            <v>8.4286799999999999</v>
          </cell>
        </row>
        <row r="519">
          <cell r="A519" t="str">
            <v>20012191</v>
          </cell>
          <cell r="B519" t="str">
            <v>1/2" GALV REDUCING TEE</v>
          </cell>
          <cell r="C519">
            <v>4.5058109999999996</v>
          </cell>
          <cell r="D519">
            <v>4.49</v>
          </cell>
          <cell r="E519">
            <v>32</v>
          </cell>
          <cell r="F519">
            <v>5.8575542999999994</v>
          </cell>
          <cell r="G519">
            <v>5.8370000000000006</v>
          </cell>
          <cell r="H519" t="str">
            <v>2.2940</v>
          </cell>
          <cell r="I519">
            <v>42383</v>
          </cell>
          <cell r="L519">
            <v>5.8575542999999994</v>
          </cell>
        </row>
        <row r="520">
          <cell r="A520" t="str">
            <v>20034191</v>
          </cell>
          <cell r="B520" t="str">
            <v>3/4" GALV REDUCING TEE</v>
          </cell>
          <cell r="C520">
            <v>3.0175999999999998</v>
          </cell>
          <cell r="D520">
            <v>2.91</v>
          </cell>
          <cell r="E520">
            <v>24</v>
          </cell>
          <cell r="F520">
            <v>3.9228800000000001</v>
          </cell>
          <cell r="G520">
            <v>3.7830000000000004</v>
          </cell>
          <cell r="H520" t="str">
            <v>2.2950</v>
          </cell>
          <cell r="I520">
            <v>42604</v>
          </cell>
          <cell r="L520">
            <v>3.9228800000000001</v>
          </cell>
        </row>
        <row r="521">
          <cell r="A521" t="str">
            <v>20100191</v>
          </cell>
          <cell r="B521" t="str">
            <v>1" GALV REDUCING TEE</v>
          </cell>
          <cell r="C521">
            <v>3.4554</v>
          </cell>
          <cell r="D521">
            <v>3.93</v>
          </cell>
          <cell r="E521">
            <v>21</v>
          </cell>
          <cell r="F521">
            <v>4.4920200000000001</v>
          </cell>
          <cell r="G521">
            <v>5.109</v>
          </cell>
          <cell r="H521" t="str">
            <v>2.2960</v>
          </cell>
          <cell r="I521">
            <v>42383</v>
          </cell>
          <cell r="L521">
            <v>5.109</v>
          </cell>
        </row>
        <row r="522">
          <cell r="A522" t="str">
            <v>20114191</v>
          </cell>
          <cell r="B522" t="str">
            <v>1-1/4" GALV REDUCING TEE</v>
          </cell>
          <cell r="C522">
            <v>5.2535999999999996</v>
          </cell>
          <cell r="D522">
            <v>5.69</v>
          </cell>
          <cell r="E522">
            <v>3</v>
          </cell>
          <cell r="F522">
            <v>6.8296799999999998</v>
          </cell>
          <cell r="G522">
            <v>7.3970000000000011</v>
          </cell>
          <cell r="H522" t="str">
            <v>2.2970</v>
          </cell>
          <cell r="I522">
            <v>42384</v>
          </cell>
          <cell r="L522">
            <v>7.3970000000000011</v>
          </cell>
        </row>
        <row r="523">
          <cell r="A523" t="str">
            <v>20112191</v>
          </cell>
          <cell r="B523" t="str">
            <v>1-1/2" GALV REDUCING TEE</v>
          </cell>
          <cell r="C523">
            <v>5.6669</v>
          </cell>
          <cell r="D523">
            <v>7.51</v>
          </cell>
          <cell r="E523">
            <v>12</v>
          </cell>
          <cell r="F523">
            <v>7.3669700000000002</v>
          </cell>
          <cell r="G523">
            <v>9.7629999999999999</v>
          </cell>
          <cell r="H523" t="str">
            <v>2.2980</v>
          </cell>
          <cell r="I523">
            <v>42383</v>
          </cell>
          <cell r="L523">
            <v>9.7629999999999999</v>
          </cell>
        </row>
        <row r="524">
          <cell r="A524" t="str">
            <v>20200191</v>
          </cell>
          <cell r="B524" t="str">
            <v>2" GALV REDUCING TEE</v>
          </cell>
          <cell r="C524">
            <v>8.6659760000000006</v>
          </cell>
          <cell r="D524">
            <v>7.94</v>
          </cell>
          <cell r="E524">
            <v>4</v>
          </cell>
          <cell r="F524">
            <v>11.265768800000002</v>
          </cell>
          <cell r="G524">
            <v>10.322000000000001</v>
          </cell>
          <cell r="H524" t="str">
            <v>2.2990</v>
          </cell>
          <cell r="I524">
            <v>42383</v>
          </cell>
          <cell r="L524">
            <v>11.265768800000002</v>
          </cell>
        </row>
        <row r="525">
          <cell r="A525" t="str">
            <v>20212191</v>
          </cell>
          <cell r="B525" t="str">
            <v>2-1/2" GALV REDUCING TEE</v>
          </cell>
          <cell r="C525">
            <v>16.093</v>
          </cell>
          <cell r="D525">
            <v>0</v>
          </cell>
          <cell r="E525">
            <v>16</v>
          </cell>
          <cell r="F525">
            <v>20.9209</v>
          </cell>
          <cell r="G525">
            <v>0</v>
          </cell>
          <cell r="H525" t="str">
            <v>2.3000</v>
          </cell>
          <cell r="I525">
            <v>43305</v>
          </cell>
          <cell r="L525">
            <v>20.9209</v>
          </cell>
        </row>
        <row r="526">
          <cell r="A526" t="str">
            <v>20300191</v>
          </cell>
          <cell r="B526" t="str">
            <v>3" GALV REDUCING TEE</v>
          </cell>
          <cell r="C526">
            <v>36.043300000000002</v>
          </cell>
          <cell r="D526">
            <v>40.08</v>
          </cell>
          <cell r="E526">
            <v>3</v>
          </cell>
          <cell r="F526">
            <v>46.856290000000001</v>
          </cell>
          <cell r="G526">
            <v>52.103999999999999</v>
          </cell>
          <cell r="H526" t="str">
            <v>2.3010</v>
          </cell>
          <cell r="I526">
            <v>40097</v>
          </cell>
          <cell r="L526">
            <v>52.103999999999999</v>
          </cell>
        </row>
        <row r="527">
          <cell r="A527" t="str">
            <v>20400191</v>
          </cell>
          <cell r="B527" t="str">
            <v>4" GALV REDUCING TEE</v>
          </cell>
          <cell r="C527">
            <v>39.311500000000002</v>
          </cell>
          <cell r="D527">
            <v>0</v>
          </cell>
          <cell r="E527">
            <v>2</v>
          </cell>
          <cell r="F527">
            <v>51.104950000000002</v>
          </cell>
          <cell r="G527">
            <v>0</v>
          </cell>
          <cell r="H527" t="str">
            <v>2.3020</v>
          </cell>
          <cell r="I527">
            <v>42375</v>
          </cell>
          <cell r="L527">
            <v>51.104950000000002</v>
          </cell>
        </row>
        <row r="528">
          <cell r="A528" t="str">
            <v>20018200</v>
          </cell>
          <cell r="B528" t="str">
            <v>1/8" GALV UNION</v>
          </cell>
          <cell r="C528">
            <v>5.6638999999999999</v>
          </cell>
          <cell r="D528">
            <v>7.68</v>
          </cell>
          <cell r="E528">
            <v>2</v>
          </cell>
          <cell r="F528">
            <v>7.3630700000000004</v>
          </cell>
          <cell r="G528">
            <v>9.984</v>
          </cell>
          <cell r="H528" t="str">
            <v>2.3030</v>
          </cell>
          <cell r="I528">
            <v>40097</v>
          </cell>
          <cell r="L528">
            <v>9.984</v>
          </cell>
        </row>
        <row r="529">
          <cell r="A529" t="str">
            <v>20014200</v>
          </cell>
          <cell r="B529" t="str">
            <v>1/4" GALV UNION</v>
          </cell>
          <cell r="C529">
            <v>3.0196000000000001</v>
          </cell>
          <cell r="D529">
            <v>4.95</v>
          </cell>
          <cell r="E529">
            <v>15</v>
          </cell>
          <cell r="F529">
            <v>3.9254800000000003</v>
          </cell>
          <cell r="G529">
            <v>6.4350000000000005</v>
          </cell>
          <cell r="H529" t="str">
            <v>2.3040</v>
          </cell>
          <cell r="I529">
            <v>42375</v>
          </cell>
          <cell r="L529">
            <v>6.4350000000000005</v>
          </cell>
        </row>
        <row r="530">
          <cell r="A530" t="str">
            <v>20038200</v>
          </cell>
          <cell r="B530" t="str">
            <v>3/8" GALV UNION</v>
          </cell>
          <cell r="C530">
            <v>3.1211000000000002</v>
          </cell>
          <cell r="D530">
            <v>3.3</v>
          </cell>
          <cell r="E530">
            <v>29</v>
          </cell>
          <cell r="F530">
            <v>4.0574300000000001</v>
          </cell>
          <cell r="G530">
            <v>4.29</v>
          </cell>
          <cell r="H530" t="str">
            <v>2.3050</v>
          </cell>
          <cell r="I530">
            <v>41892</v>
          </cell>
          <cell r="L530">
            <v>4.29</v>
          </cell>
        </row>
        <row r="531">
          <cell r="A531" t="str">
            <v>20012200</v>
          </cell>
          <cell r="B531" t="str">
            <v>1/2" GALV UNION</v>
          </cell>
          <cell r="C531">
            <v>2.1956000000000002</v>
          </cell>
          <cell r="D531">
            <v>3.9</v>
          </cell>
          <cell r="E531">
            <v>14</v>
          </cell>
          <cell r="F531">
            <v>2.8542800000000006</v>
          </cell>
          <cell r="G531">
            <v>5.07</v>
          </cell>
          <cell r="H531" t="str">
            <v>2.3060</v>
          </cell>
          <cell r="I531">
            <v>41823</v>
          </cell>
          <cell r="L531">
            <v>5.07</v>
          </cell>
        </row>
        <row r="532">
          <cell r="A532" t="str">
            <v>20034200</v>
          </cell>
          <cell r="B532" t="str">
            <v>3/4" GALV UNION</v>
          </cell>
          <cell r="C532">
            <v>3.9687809999999999</v>
          </cell>
          <cell r="D532">
            <v>3.91</v>
          </cell>
          <cell r="E532">
            <v>68</v>
          </cell>
          <cell r="F532">
            <v>5.1594153</v>
          </cell>
          <cell r="G532">
            <v>5.0830000000000002</v>
          </cell>
          <cell r="H532" t="str">
            <v>2.3070</v>
          </cell>
          <cell r="I532">
            <v>41814</v>
          </cell>
          <cell r="L532">
            <v>5.1594153</v>
          </cell>
        </row>
        <row r="533">
          <cell r="A533" t="str">
            <v>20100200</v>
          </cell>
          <cell r="B533" t="str">
            <v>1" GALV UNION</v>
          </cell>
          <cell r="C533">
            <v>6.09</v>
          </cell>
          <cell r="D533">
            <v>5.27</v>
          </cell>
          <cell r="E533">
            <v>71</v>
          </cell>
          <cell r="F533">
            <v>7.9169999999999998</v>
          </cell>
          <cell r="G533">
            <v>6.851</v>
          </cell>
          <cell r="H533" t="str">
            <v>2.3080</v>
          </cell>
          <cell r="I533">
            <v>43388</v>
          </cell>
          <cell r="L533">
            <v>7.9169999999999998</v>
          </cell>
        </row>
        <row r="534">
          <cell r="A534" t="str">
            <v>20114200</v>
          </cell>
          <cell r="B534" t="str">
            <v>1-1/4" GALV UNION</v>
          </cell>
          <cell r="C534">
            <v>8.6157609999999991</v>
          </cell>
          <cell r="D534">
            <v>19.93</v>
          </cell>
          <cell r="E534">
            <v>57</v>
          </cell>
          <cell r="F534">
            <v>11.200489299999999</v>
          </cell>
          <cell r="G534">
            <v>25.908999999999999</v>
          </cell>
          <cell r="H534" t="str">
            <v>2.3090</v>
          </cell>
          <cell r="I534">
            <v>42593</v>
          </cell>
          <cell r="L534">
            <v>25.908999999999999</v>
          </cell>
        </row>
        <row r="535">
          <cell r="A535" t="str">
            <v>20112200</v>
          </cell>
          <cell r="B535" t="str">
            <v>1-1/2" GALV UNION</v>
          </cell>
          <cell r="C535">
            <v>9.6112760000000002</v>
          </cell>
          <cell r="D535">
            <v>8.4700000000000006</v>
          </cell>
          <cell r="E535">
            <v>15</v>
          </cell>
          <cell r="F535">
            <v>12.4946588</v>
          </cell>
          <cell r="G535">
            <v>11.011000000000001</v>
          </cell>
          <cell r="H535" t="str">
            <v>2.3100</v>
          </cell>
          <cell r="I535">
            <v>43021</v>
          </cell>
          <cell r="L535">
            <v>12.4946588</v>
          </cell>
        </row>
        <row r="536">
          <cell r="A536" t="str">
            <v>20200200</v>
          </cell>
          <cell r="B536" t="str">
            <v>2" GALV UNION</v>
          </cell>
          <cell r="C536">
            <v>14.149428</v>
          </cell>
          <cell r="D536">
            <v>12.15</v>
          </cell>
          <cell r="E536">
            <v>11</v>
          </cell>
          <cell r="F536">
            <v>18.3942564</v>
          </cell>
          <cell r="G536">
            <v>15.795000000000002</v>
          </cell>
          <cell r="H536" t="str">
            <v>2.3110</v>
          </cell>
          <cell r="I536">
            <v>43388</v>
          </cell>
          <cell r="L536">
            <v>18.3942564</v>
          </cell>
        </row>
        <row r="537">
          <cell r="A537" t="str">
            <v>20212200</v>
          </cell>
          <cell r="B537" t="str">
            <v>2-1/2" GALV UNION</v>
          </cell>
          <cell r="C537">
            <v>25.654717999999999</v>
          </cell>
          <cell r="D537">
            <v>34.03</v>
          </cell>
          <cell r="E537">
            <v>18</v>
          </cell>
          <cell r="F537">
            <v>33.351133400000002</v>
          </cell>
          <cell r="G537">
            <v>44.239000000000004</v>
          </cell>
          <cell r="H537" t="str">
            <v>2.3120</v>
          </cell>
          <cell r="I537">
            <v>43262</v>
          </cell>
          <cell r="L537">
            <v>44.239000000000004</v>
          </cell>
        </row>
        <row r="538">
          <cell r="A538" t="str">
            <v>20300200</v>
          </cell>
          <cell r="B538" t="str">
            <v>3" GALV UNION</v>
          </cell>
          <cell r="C538">
            <v>36.507899999999999</v>
          </cell>
          <cell r="D538">
            <v>51.8</v>
          </cell>
          <cell r="E538">
            <v>10</v>
          </cell>
          <cell r="F538">
            <v>47.460270000000001</v>
          </cell>
          <cell r="G538">
            <v>67.34</v>
          </cell>
          <cell r="H538" t="str">
            <v>2.3130</v>
          </cell>
          <cell r="I538">
            <v>42661</v>
          </cell>
          <cell r="L538">
            <v>67.34</v>
          </cell>
        </row>
        <row r="539">
          <cell r="A539" t="str">
            <v>20400200</v>
          </cell>
          <cell r="B539" t="str">
            <v>4" GALV UNION</v>
          </cell>
          <cell r="C539">
            <v>105.4422</v>
          </cell>
          <cell r="D539">
            <v>89.43</v>
          </cell>
          <cell r="E539">
            <v>9</v>
          </cell>
          <cell r="F539">
            <v>137.07486</v>
          </cell>
          <cell r="G539">
            <v>116.25900000000001</v>
          </cell>
          <cell r="H539" t="str">
            <v>2.3140</v>
          </cell>
          <cell r="I539">
            <v>41892</v>
          </cell>
          <cell r="L539">
            <v>137.07486</v>
          </cell>
        </row>
        <row r="540">
          <cell r="A540" t="str">
            <v>30300024</v>
          </cell>
          <cell r="B540" t="str">
            <v>3" FLG x MJ ADAPTOR</v>
          </cell>
          <cell r="C540">
            <v>73.967100000000002</v>
          </cell>
          <cell r="D540">
            <v>0</v>
          </cell>
          <cell r="E540">
            <v>1</v>
          </cell>
          <cell r="F540">
            <v>96.157230000000013</v>
          </cell>
          <cell r="G540">
            <v>0</v>
          </cell>
          <cell r="H540" t="str">
            <v>2.3150</v>
          </cell>
          <cell r="I540">
            <v>42541</v>
          </cell>
          <cell r="L540">
            <v>96.157230000000013</v>
          </cell>
        </row>
        <row r="541">
          <cell r="A541" t="str">
            <v>30400024</v>
          </cell>
          <cell r="B541" t="str">
            <v>4" FLG x MJ ADAPTOR</v>
          </cell>
          <cell r="C541">
            <v>43.521749999999997</v>
          </cell>
          <cell r="D541">
            <v>43.93</v>
          </cell>
          <cell r="E541">
            <v>0</v>
          </cell>
          <cell r="F541">
            <v>56.578274999999998</v>
          </cell>
          <cell r="G541">
            <v>57.109000000000002</v>
          </cell>
          <cell r="H541" t="str">
            <v>3.0010</v>
          </cell>
          <cell r="I541">
            <v>40097</v>
          </cell>
          <cell r="L541">
            <v>57.109000000000002</v>
          </cell>
        </row>
        <row r="542">
          <cell r="A542" t="str">
            <v>30600024</v>
          </cell>
          <cell r="B542" t="str">
            <v>6" FLG x MJ ADAPTOR</v>
          </cell>
          <cell r="C542">
            <v>56.65</v>
          </cell>
          <cell r="D542">
            <v>52.5</v>
          </cell>
          <cell r="E542">
            <v>0</v>
          </cell>
          <cell r="F542">
            <v>73.644999999999996</v>
          </cell>
          <cell r="G542">
            <v>68.25</v>
          </cell>
          <cell r="H542" t="str">
            <v>3.0020</v>
          </cell>
          <cell r="I542">
            <v>43539</v>
          </cell>
          <cell r="L542">
            <v>73.644999999999996</v>
          </cell>
        </row>
        <row r="543">
          <cell r="A543" t="str">
            <v>30800024</v>
          </cell>
          <cell r="B543" t="str">
            <v>8" FLG x MJ ADAPTOR</v>
          </cell>
          <cell r="C543">
            <v>85.517499000000001</v>
          </cell>
          <cell r="D543">
            <v>82.82</v>
          </cell>
          <cell r="E543">
            <v>0</v>
          </cell>
          <cell r="F543">
            <v>111.1727487</v>
          </cell>
          <cell r="G543">
            <v>107.666</v>
          </cell>
          <cell r="H543" t="str">
            <v>3.0030</v>
          </cell>
          <cell r="I543">
            <v>42858</v>
          </cell>
          <cell r="L543">
            <v>111.1727487</v>
          </cell>
        </row>
        <row r="544">
          <cell r="A544" t="str">
            <v>31000024</v>
          </cell>
          <cell r="B544" t="str">
            <v>10" FLG x MJ ADAPTOR</v>
          </cell>
          <cell r="C544">
            <v>118.69</v>
          </cell>
          <cell r="D544">
            <v>110</v>
          </cell>
          <cell r="E544">
            <v>0</v>
          </cell>
          <cell r="F544">
            <v>154.297</v>
          </cell>
          <cell r="G544">
            <v>143</v>
          </cell>
          <cell r="H544" t="str">
            <v>3.0040</v>
          </cell>
          <cell r="I544">
            <v>43256</v>
          </cell>
          <cell r="L544">
            <v>154.297</v>
          </cell>
        </row>
        <row r="545">
          <cell r="A545" t="str">
            <v>31200024</v>
          </cell>
          <cell r="B545" t="str">
            <v>12" FLG x MJ ADAPTOR</v>
          </cell>
          <cell r="C545">
            <v>184.93</v>
          </cell>
          <cell r="D545">
            <v>171.39</v>
          </cell>
          <cell r="E545">
            <v>0</v>
          </cell>
          <cell r="F545">
            <v>240.40900000000002</v>
          </cell>
          <cell r="G545">
            <v>222.80699999999999</v>
          </cell>
          <cell r="H545" t="str">
            <v>3.0050</v>
          </cell>
          <cell r="I545">
            <v>42717</v>
          </cell>
          <cell r="L545">
            <v>240.40900000000002</v>
          </cell>
        </row>
        <row r="546">
          <cell r="A546" t="str">
            <v>30300063</v>
          </cell>
          <cell r="B546" t="str">
            <v>3" CAP, MJ SOLID CAP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>3.0060</v>
          </cell>
          <cell r="I546">
            <v>41709</v>
          </cell>
          <cell r="L546">
            <v>0</v>
          </cell>
        </row>
        <row r="547">
          <cell r="A547" t="str">
            <v>30400063</v>
          </cell>
          <cell r="B547" t="str">
            <v>4" MJ SOLID CAP</v>
          </cell>
          <cell r="C547">
            <v>21.323245</v>
          </cell>
          <cell r="D547">
            <v>34.5</v>
          </cell>
          <cell r="E547">
            <v>0</v>
          </cell>
          <cell r="F547">
            <v>27.720218500000001</v>
          </cell>
          <cell r="G547">
            <v>44.85</v>
          </cell>
          <cell r="H547" t="str">
            <v>3.0070</v>
          </cell>
          <cell r="I547">
            <v>-622165665.6339792</v>
          </cell>
          <cell r="L547">
            <v>44.85</v>
          </cell>
        </row>
        <row r="548">
          <cell r="A548" t="str">
            <v>30600063</v>
          </cell>
          <cell r="B548" t="str">
            <v>6" MJ SOLID CAP</v>
          </cell>
          <cell r="C548">
            <v>33.04</v>
          </cell>
          <cell r="D548">
            <v>25.85</v>
          </cell>
          <cell r="E548">
            <v>2</v>
          </cell>
          <cell r="F548">
            <v>42.951999999999998</v>
          </cell>
          <cell r="G548">
            <v>33.605000000000004</v>
          </cell>
          <cell r="H548" t="str">
            <v>3.0080</v>
          </cell>
          <cell r="I548">
            <v>43381</v>
          </cell>
          <cell r="L548">
            <v>42.951999999999998</v>
          </cell>
        </row>
        <row r="549">
          <cell r="A549" t="str">
            <v>30800063</v>
          </cell>
          <cell r="B549" t="str">
            <v>8" MJ SOLID CAP</v>
          </cell>
          <cell r="C549">
            <v>49.579859999999996</v>
          </cell>
          <cell r="D549">
            <v>45.65</v>
          </cell>
          <cell r="E549">
            <v>0</v>
          </cell>
          <cell r="F549">
            <v>64.453817999999998</v>
          </cell>
          <cell r="G549">
            <v>59.344999999999999</v>
          </cell>
          <cell r="H549" t="str">
            <v>3.0090</v>
          </cell>
          <cell r="I549">
            <v>41740</v>
          </cell>
          <cell r="L549">
            <v>64.453817999999998</v>
          </cell>
        </row>
        <row r="550">
          <cell r="A550" t="str">
            <v>31000063</v>
          </cell>
          <cell r="B550" t="str">
            <v>10" MJ SOLID CAP</v>
          </cell>
          <cell r="C550">
            <v>63.99</v>
          </cell>
          <cell r="D550">
            <v>58.7</v>
          </cell>
          <cell r="E550">
            <v>4</v>
          </cell>
          <cell r="F550">
            <v>83.187000000000012</v>
          </cell>
          <cell r="G550">
            <v>76.31</v>
          </cell>
          <cell r="H550" t="str">
            <v>3.0100</v>
          </cell>
          <cell r="I550">
            <v>43281</v>
          </cell>
          <cell r="L550">
            <v>83.187000000000012</v>
          </cell>
        </row>
        <row r="551">
          <cell r="A551" t="str">
            <v>31200063</v>
          </cell>
          <cell r="B551" t="str">
            <v>12" MJ SOLID CAP</v>
          </cell>
          <cell r="C551">
            <v>75.033600000000007</v>
          </cell>
          <cell r="D551">
            <v>66.66</v>
          </cell>
          <cell r="E551">
            <v>0</v>
          </cell>
          <cell r="F551">
            <v>97.543680000000009</v>
          </cell>
          <cell r="G551">
            <v>86.658000000000001</v>
          </cell>
          <cell r="H551" t="str">
            <v>3.0110</v>
          </cell>
          <cell r="I551">
            <v>43549</v>
          </cell>
          <cell r="L551">
            <v>97.543680000000009</v>
          </cell>
        </row>
        <row r="552">
          <cell r="A552" t="str">
            <v>30301192</v>
          </cell>
          <cell r="B552" t="str">
            <v>3" MJ LONG BARREL</v>
          </cell>
          <cell r="C552">
            <v>0</v>
          </cell>
          <cell r="D552">
            <v>0</v>
          </cell>
          <cell r="E552">
            <v>3</v>
          </cell>
          <cell r="F552">
            <v>0</v>
          </cell>
          <cell r="G552">
            <v>0</v>
          </cell>
          <cell r="H552" t="str">
            <v>3.0120</v>
          </cell>
          <cell r="I552">
            <v>40478</v>
          </cell>
          <cell r="L552">
            <v>0</v>
          </cell>
        </row>
        <row r="553">
          <cell r="A553" t="str">
            <v>30401192</v>
          </cell>
          <cell r="B553" t="str">
            <v>4" MJ LONG BARREL</v>
          </cell>
          <cell r="C553">
            <v>37.445999999999998</v>
          </cell>
          <cell r="D553">
            <v>34.840000000000003</v>
          </cell>
          <cell r="E553">
            <v>0</v>
          </cell>
          <cell r="F553">
            <v>48.6798</v>
          </cell>
          <cell r="G553">
            <v>45.292000000000009</v>
          </cell>
          <cell r="H553" t="str">
            <v>3.0130</v>
          </cell>
          <cell r="I553">
            <v>-622165665.6339792</v>
          </cell>
          <cell r="L553">
            <v>48.6798</v>
          </cell>
        </row>
        <row r="554">
          <cell r="A554" t="str">
            <v>30601192</v>
          </cell>
          <cell r="B554" t="str">
            <v>6" MJ LONG BARREL</v>
          </cell>
          <cell r="C554">
            <v>65.989199999999997</v>
          </cell>
          <cell r="D554">
            <v>54.1</v>
          </cell>
          <cell r="E554">
            <v>2</v>
          </cell>
          <cell r="F554">
            <v>85.785960000000003</v>
          </cell>
          <cell r="G554">
            <v>70.33</v>
          </cell>
          <cell r="H554" t="str">
            <v>3.0140</v>
          </cell>
          <cell r="I554">
            <v>42229</v>
          </cell>
          <cell r="L554">
            <v>85.785960000000003</v>
          </cell>
        </row>
        <row r="555">
          <cell r="A555" t="str">
            <v>30801192</v>
          </cell>
          <cell r="B555" t="str">
            <v>8" MJ LONG BARREL</v>
          </cell>
          <cell r="C555">
            <v>104.1367</v>
          </cell>
          <cell r="D555">
            <v>98.45</v>
          </cell>
          <cell r="E555">
            <v>4</v>
          </cell>
          <cell r="F555">
            <v>135.37771000000001</v>
          </cell>
          <cell r="G555">
            <v>127.98500000000001</v>
          </cell>
          <cell r="H555" t="str">
            <v>3.0150</v>
          </cell>
          <cell r="I555">
            <v>42304</v>
          </cell>
          <cell r="L555">
            <v>135.37771000000001</v>
          </cell>
        </row>
        <row r="556">
          <cell r="A556" t="str">
            <v>31001192</v>
          </cell>
          <cell r="B556" t="str">
            <v>10" MJ LONG BARREL</v>
          </cell>
          <cell r="C556">
            <v>115.5052</v>
          </cell>
          <cell r="D556">
            <v>0</v>
          </cell>
          <cell r="E556">
            <v>0</v>
          </cell>
          <cell r="F556">
            <v>150.15676000000002</v>
          </cell>
          <cell r="G556">
            <v>0</v>
          </cell>
          <cell r="H556" t="str">
            <v>3.0160</v>
          </cell>
          <cell r="I556">
            <v>42198</v>
          </cell>
          <cell r="L556">
            <v>150.15676000000002</v>
          </cell>
        </row>
        <row r="557">
          <cell r="A557" t="str">
            <v>31201192</v>
          </cell>
          <cell r="B557" t="str">
            <v>12" MJ LONG BARREL</v>
          </cell>
          <cell r="C557">
            <v>136.69999999999999</v>
          </cell>
          <cell r="D557">
            <v>125.99</v>
          </cell>
          <cell r="E557">
            <v>0</v>
          </cell>
          <cell r="F557">
            <v>177.70999999999998</v>
          </cell>
          <cell r="G557">
            <v>163.78700000000001</v>
          </cell>
          <cell r="H557" t="str">
            <v>3.0170</v>
          </cell>
          <cell r="I557">
            <v>40097</v>
          </cell>
          <cell r="L557">
            <v>177.70999999999998</v>
          </cell>
        </row>
        <row r="558">
          <cell r="A558" t="str">
            <v>30200078</v>
          </cell>
          <cell r="B558" t="str">
            <v>2" AND 2-1/2" HYMAX COUPLINGS</v>
          </cell>
          <cell r="C558">
            <v>97.384286000000003</v>
          </cell>
          <cell r="D558">
            <v>88.49</v>
          </cell>
          <cell r="E558">
            <v>1</v>
          </cell>
          <cell r="F558">
            <v>126.59957180000001</v>
          </cell>
          <cell r="G558">
            <v>115.03699999999999</v>
          </cell>
          <cell r="H558" t="str">
            <v>3.0180</v>
          </cell>
          <cell r="I558">
            <v>41190</v>
          </cell>
          <cell r="L558">
            <v>126.59957180000001</v>
          </cell>
        </row>
        <row r="559">
          <cell r="A559" t="str">
            <v>30300078</v>
          </cell>
          <cell r="B559" t="str">
            <v>3" HYMAX COUPLING</v>
          </cell>
          <cell r="C559">
            <v>152.14506800000001</v>
          </cell>
          <cell r="D559">
            <v>162.16999999999999</v>
          </cell>
          <cell r="E559">
            <v>19</v>
          </cell>
          <cell r="F559">
            <v>197.78858840000001</v>
          </cell>
          <cell r="G559">
            <v>210.821</v>
          </cell>
          <cell r="H559" t="str">
            <v>3.0185</v>
          </cell>
          <cell r="I559">
            <v>43545</v>
          </cell>
          <cell r="L559">
            <v>210.821</v>
          </cell>
        </row>
        <row r="560">
          <cell r="A560" t="str">
            <v>30400078</v>
          </cell>
          <cell r="B560" t="str">
            <v>4" HYMAX COUPLING</v>
          </cell>
          <cell r="C560">
            <v>167.263735</v>
          </cell>
          <cell r="D560">
            <v>149.58000000000001</v>
          </cell>
          <cell r="E560">
            <v>14</v>
          </cell>
          <cell r="F560">
            <v>217.44285550000001</v>
          </cell>
          <cell r="G560">
            <v>194.45400000000004</v>
          </cell>
          <cell r="H560" t="str">
            <v>3.0190</v>
          </cell>
          <cell r="I560">
            <v>43084</v>
          </cell>
          <cell r="L560">
            <v>217.44285550000001</v>
          </cell>
        </row>
        <row r="561">
          <cell r="A561" t="str">
            <v>30600078</v>
          </cell>
          <cell r="B561" t="str">
            <v>6" HYMAX COUPLING</v>
          </cell>
          <cell r="C561">
            <v>241.87696099999999</v>
          </cell>
          <cell r="D561">
            <v>223.59</v>
          </cell>
          <cell r="E561">
            <v>22</v>
          </cell>
          <cell r="F561">
            <v>314.4400493</v>
          </cell>
          <cell r="G561">
            <v>290.66700000000003</v>
          </cell>
          <cell r="H561" t="str">
            <v>3.0200</v>
          </cell>
          <cell r="I561">
            <v>43545</v>
          </cell>
          <cell r="L561">
            <v>314.4400493</v>
          </cell>
        </row>
        <row r="562">
          <cell r="A562" t="str">
            <v>30800078</v>
          </cell>
          <cell r="B562" t="str">
            <v>8" HYMAX COUPLING</v>
          </cell>
          <cell r="C562">
            <v>266.34670499999999</v>
          </cell>
          <cell r="D562">
            <v>252.44</v>
          </cell>
          <cell r="E562">
            <v>9</v>
          </cell>
          <cell r="F562">
            <v>346.25071650000001</v>
          </cell>
          <cell r="G562">
            <v>328.17200000000003</v>
          </cell>
          <cell r="H562" t="str">
            <v>3.0210</v>
          </cell>
          <cell r="I562">
            <v>42985</v>
          </cell>
          <cell r="L562">
            <v>346.25071650000001</v>
          </cell>
        </row>
        <row r="563">
          <cell r="A563" t="str">
            <v>31000078</v>
          </cell>
          <cell r="B563" t="str">
            <v>10" HYMAX COUPLING</v>
          </cell>
          <cell r="C563">
            <v>307.39294999999998</v>
          </cell>
          <cell r="D563">
            <v>355.79</v>
          </cell>
          <cell r="E563">
            <v>6</v>
          </cell>
          <cell r="F563">
            <v>399.61083500000001</v>
          </cell>
          <cell r="G563">
            <v>462.52700000000004</v>
          </cell>
          <cell r="H563" t="str">
            <v>3.0220</v>
          </cell>
          <cell r="I563">
            <v>42985</v>
          </cell>
          <cell r="L563">
            <v>462.52700000000004</v>
          </cell>
        </row>
        <row r="564">
          <cell r="A564" t="str">
            <v>30200075</v>
          </cell>
          <cell r="B564" t="str">
            <v>2" CPLG, UNIVRSAL SB or ROMAC</v>
          </cell>
          <cell r="C564">
            <v>50.262242000000001</v>
          </cell>
          <cell r="D564">
            <v>54.11</v>
          </cell>
          <cell r="E564">
            <v>4</v>
          </cell>
          <cell r="F564">
            <v>65.340914600000005</v>
          </cell>
          <cell r="G564">
            <v>70.343000000000004</v>
          </cell>
          <cell r="H564" t="str">
            <v>3.0230</v>
          </cell>
          <cell r="I564">
            <v>42856</v>
          </cell>
          <cell r="L564">
            <v>70.343000000000004</v>
          </cell>
        </row>
        <row r="565">
          <cell r="A565" t="str">
            <v>30212075</v>
          </cell>
          <cell r="B565" t="str">
            <v>2-1/2" CPLG, UNIVRSAL SB or RO</v>
          </cell>
          <cell r="C565">
            <v>48.621375</v>
          </cell>
          <cell r="D565">
            <v>48.11</v>
          </cell>
          <cell r="E565">
            <v>0</v>
          </cell>
          <cell r="F565">
            <v>63.207787500000002</v>
          </cell>
          <cell r="G565">
            <v>62.542999999999999</v>
          </cell>
          <cell r="H565" t="str">
            <v>3.0240</v>
          </cell>
          <cell r="I565">
            <v>43021</v>
          </cell>
          <cell r="L565">
            <v>63.207787500000002</v>
          </cell>
        </row>
        <row r="566">
          <cell r="A566" t="str">
            <v>30300075</v>
          </cell>
          <cell r="B566" t="str">
            <v>3" CPLG, UNIVRSAL SB or ROMAC</v>
          </cell>
          <cell r="C566">
            <v>64.129082999999994</v>
          </cell>
          <cell r="D566">
            <v>90.91</v>
          </cell>
          <cell r="E566">
            <v>0</v>
          </cell>
          <cell r="F566">
            <v>83.367807900000003</v>
          </cell>
          <cell r="G566">
            <v>118.18299999999999</v>
          </cell>
          <cell r="H566" t="str">
            <v>3.0250</v>
          </cell>
          <cell r="I566">
            <v>42725</v>
          </cell>
          <cell r="L566">
            <v>118.18299999999999</v>
          </cell>
        </row>
        <row r="567">
          <cell r="A567" t="str">
            <v>30400075</v>
          </cell>
          <cell r="B567" t="str">
            <v>4" CPLG, UNIVRSAL SB or ROMAC</v>
          </cell>
          <cell r="C567">
            <v>92.094684000000001</v>
          </cell>
          <cell r="D567">
            <v>254.51</v>
          </cell>
          <cell r="E567">
            <v>0</v>
          </cell>
          <cell r="F567">
            <v>119.7230892</v>
          </cell>
          <cell r="G567">
            <v>330.863</v>
          </cell>
          <cell r="H567" t="str">
            <v>3.0260</v>
          </cell>
          <cell r="I567">
            <v>43075</v>
          </cell>
          <cell r="L567">
            <v>330.863</v>
          </cell>
        </row>
        <row r="568">
          <cell r="A568" t="str">
            <v>30600075</v>
          </cell>
          <cell r="B568" t="str">
            <v>6" CPLG, UNIVRSAL SB or ROMAC</v>
          </cell>
          <cell r="C568">
            <v>79.695800000000006</v>
          </cell>
          <cell r="D568">
            <v>0</v>
          </cell>
          <cell r="E568">
            <v>0</v>
          </cell>
          <cell r="F568">
            <v>103.60454000000001</v>
          </cell>
          <cell r="G568">
            <v>0</v>
          </cell>
          <cell r="H568" t="str">
            <v>3.0270</v>
          </cell>
          <cell r="I568">
            <v>42934</v>
          </cell>
          <cell r="L568">
            <v>103.60454000000001</v>
          </cell>
        </row>
        <row r="569">
          <cell r="A569" t="str">
            <v>30800075</v>
          </cell>
          <cell r="B569" t="str">
            <v>8" CPLG, UNIVRSAL SB or ROMAC</v>
          </cell>
          <cell r="C569">
            <v>96.163300000000007</v>
          </cell>
          <cell r="D569">
            <v>0</v>
          </cell>
          <cell r="E569">
            <v>0</v>
          </cell>
          <cell r="F569">
            <v>125.01229000000001</v>
          </cell>
          <cell r="G569">
            <v>0</v>
          </cell>
          <cell r="H569" t="str">
            <v>3.0280</v>
          </cell>
          <cell r="I569">
            <v>40097</v>
          </cell>
          <cell r="L569">
            <v>125.01229000000001</v>
          </cell>
        </row>
        <row r="570">
          <cell r="A570" t="str">
            <v>31000075</v>
          </cell>
          <cell r="B570" t="str">
            <v>10" CPLG, UNIVRSAL SB or ROMAC</v>
          </cell>
          <cell r="C570">
            <v>116.8109</v>
          </cell>
          <cell r="D570">
            <v>0</v>
          </cell>
          <cell r="E570">
            <v>0</v>
          </cell>
          <cell r="F570">
            <v>151.85417000000001</v>
          </cell>
          <cell r="G570">
            <v>0</v>
          </cell>
          <cell r="H570" t="str">
            <v>3.0290</v>
          </cell>
          <cell r="I570">
            <v>40097</v>
          </cell>
          <cell r="L570">
            <v>151.85417000000001</v>
          </cell>
        </row>
        <row r="571">
          <cell r="A571" t="str">
            <v>31200075</v>
          </cell>
          <cell r="B571" t="str">
            <v>12" CPLG, UNIVRSAL SB or ROMAC</v>
          </cell>
          <cell r="C571">
            <v>51.770899999999997</v>
          </cell>
          <cell r="D571">
            <v>0</v>
          </cell>
          <cell r="E571">
            <v>0</v>
          </cell>
          <cell r="F571">
            <v>67.302170000000004</v>
          </cell>
          <cell r="G571">
            <v>0</v>
          </cell>
          <cell r="H571" t="str">
            <v>3.0300</v>
          </cell>
          <cell r="I571">
            <v>40097</v>
          </cell>
          <cell r="L571">
            <v>67.302170000000004</v>
          </cell>
        </row>
        <row r="572">
          <cell r="A572" t="str">
            <v>30600081</v>
          </cell>
          <cell r="B572" t="str">
            <v>6" CROSS, FLANGE CROSS</v>
          </cell>
          <cell r="C572">
            <v>245.8484</v>
          </cell>
          <cell r="D572">
            <v>0</v>
          </cell>
          <cell r="E572">
            <v>0</v>
          </cell>
          <cell r="F572">
            <v>319.60291999999998</v>
          </cell>
          <cell r="G572">
            <v>0</v>
          </cell>
          <cell r="H572" t="str">
            <v>3.0310</v>
          </cell>
          <cell r="I572">
            <v>40097</v>
          </cell>
          <cell r="L572">
            <v>319.60291999999998</v>
          </cell>
        </row>
        <row r="573">
          <cell r="A573" t="str">
            <v>30800081</v>
          </cell>
          <cell r="B573" t="str">
            <v>8" CROSS, FLANGE CROSS</v>
          </cell>
          <cell r="C573">
            <v>0</v>
          </cell>
          <cell r="D573">
            <v>0</v>
          </cell>
          <cell r="E573">
            <v>2</v>
          </cell>
          <cell r="F573">
            <v>0</v>
          </cell>
          <cell r="G573">
            <v>0</v>
          </cell>
          <cell r="H573" t="str">
            <v>3.0320</v>
          </cell>
          <cell r="I573">
            <v>40097</v>
          </cell>
          <cell r="L573">
            <v>0</v>
          </cell>
        </row>
        <row r="574">
          <cell r="A574" t="str">
            <v>30400094</v>
          </cell>
          <cell r="B574" t="str">
            <v>4" ELBOW, FLANGE 90 ELBOW DI</v>
          </cell>
          <cell r="C574">
            <v>51.194000000000003</v>
          </cell>
          <cell r="D574">
            <v>0</v>
          </cell>
          <cell r="E574">
            <v>0</v>
          </cell>
          <cell r="F574">
            <v>66.552199999999999</v>
          </cell>
          <cell r="G574">
            <v>0</v>
          </cell>
          <cell r="H574" t="str">
            <v>3.0330</v>
          </cell>
          <cell r="I574">
            <v>-622165665.6339792</v>
          </cell>
          <cell r="L574">
            <v>66.552199999999999</v>
          </cell>
        </row>
        <row r="575">
          <cell r="A575" t="str">
            <v>30600094</v>
          </cell>
          <cell r="B575" t="str">
            <v>6" ELBOW, FLANGE 90 ELBOW DI</v>
          </cell>
          <cell r="C575">
            <v>120.895</v>
          </cell>
          <cell r="D575">
            <v>117.64</v>
          </cell>
          <cell r="E575">
            <v>7</v>
          </cell>
          <cell r="F575">
            <v>157.1635</v>
          </cell>
          <cell r="G575">
            <v>152.93200000000002</v>
          </cell>
          <cell r="H575" t="str">
            <v>3.0340</v>
          </cell>
          <cell r="I575">
            <v>40097</v>
          </cell>
          <cell r="L575">
            <v>157.1635</v>
          </cell>
        </row>
        <row r="576">
          <cell r="A576" t="str">
            <v>30800094</v>
          </cell>
          <cell r="B576" t="str">
            <v>8" ELBOW, FLANGE 90 ELBOW DI</v>
          </cell>
          <cell r="C576">
            <v>174.98859999999999</v>
          </cell>
          <cell r="D576">
            <v>0</v>
          </cell>
          <cell r="E576">
            <v>0</v>
          </cell>
          <cell r="F576">
            <v>227.48517999999999</v>
          </cell>
          <cell r="G576">
            <v>0</v>
          </cell>
          <cell r="H576" t="str">
            <v>3.0350</v>
          </cell>
          <cell r="I576">
            <v>41569</v>
          </cell>
          <cell r="L576">
            <v>227.48517999999999</v>
          </cell>
        </row>
        <row r="577">
          <cell r="A577" t="str">
            <v>30600011</v>
          </cell>
          <cell r="B577" t="str">
            <v>6" MJ 11-1/4 ELBOW</v>
          </cell>
          <cell r="C577">
            <v>68.540000000000006</v>
          </cell>
          <cell r="D577">
            <v>63.52</v>
          </cell>
          <cell r="E577">
            <v>0</v>
          </cell>
          <cell r="F577">
            <v>89.102000000000018</v>
          </cell>
          <cell r="G577">
            <v>82.576000000000008</v>
          </cell>
          <cell r="H577" t="str">
            <v>3.0360</v>
          </cell>
          <cell r="I577">
            <v>-622165665.6339792</v>
          </cell>
          <cell r="L577">
            <v>89.102000000000018</v>
          </cell>
        </row>
        <row r="578">
          <cell r="A578" t="str">
            <v>30800011</v>
          </cell>
          <cell r="B578" t="str">
            <v>8" MJ 11-1/4 ELBOW</v>
          </cell>
          <cell r="C578">
            <v>73.37</v>
          </cell>
          <cell r="D578">
            <v>68</v>
          </cell>
          <cell r="E578">
            <v>1</v>
          </cell>
          <cell r="F578">
            <v>95.381000000000014</v>
          </cell>
          <cell r="G578">
            <v>88.4</v>
          </cell>
          <cell r="H578" t="str">
            <v>3.0370</v>
          </cell>
          <cell r="I578">
            <v>43531</v>
          </cell>
          <cell r="L578">
            <v>95.381000000000014</v>
          </cell>
        </row>
        <row r="579">
          <cell r="A579" t="str">
            <v>31000011</v>
          </cell>
          <cell r="B579" t="str">
            <v>10" MJ 11-1/4 ELBOW</v>
          </cell>
          <cell r="C579">
            <v>116.3959</v>
          </cell>
          <cell r="D579">
            <v>0</v>
          </cell>
          <cell r="E579">
            <v>0</v>
          </cell>
          <cell r="F579">
            <v>151.31467000000001</v>
          </cell>
          <cell r="G579">
            <v>0</v>
          </cell>
          <cell r="H579" t="str">
            <v>3.0380</v>
          </cell>
          <cell r="I579">
            <v>41757</v>
          </cell>
          <cell r="L579">
            <v>151.31467000000001</v>
          </cell>
        </row>
        <row r="580">
          <cell r="A580" t="str">
            <v>31200011</v>
          </cell>
          <cell r="B580" t="str">
            <v>12" MJ 11-1/4 ELBOW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 t="str">
            <v>3.0390</v>
          </cell>
          <cell r="I580">
            <v>40097</v>
          </cell>
          <cell r="L580">
            <v>0</v>
          </cell>
        </row>
        <row r="581">
          <cell r="A581" t="str">
            <v>30400022</v>
          </cell>
          <cell r="B581" t="str">
            <v>4" MJ 22 1/2  ELBOW</v>
          </cell>
          <cell r="C581">
            <v>31.094899999999999</v>
          </cell>
          <cell r="D581">
            <v>28.2</v>
          </cell>
          <cell r="E581">
            <v>0</v>
          </cell>
          <cell r="F581">
            <v>40.423369999999998</v>
          </cell>
          <cell r="G581">
            <v>36.660000000000004</v>
          </cell>
          <cell r="H581" t="str">
            <v>3.0400</v>
          </cell>
          <cell r="I581">
            <v>-622165665.6339792</v>
          </cell>
          <cell r="L581">
            <v>40.423369999999998</v>
          </cell>
        </row>
        <row r="582">
          <cell r="A582" t="str">
            <v>30600022</v>
          </cell>
          <cell r="B582" t="str">
            <v>6" MJ 22 1/2  ELBOW</v>
          </cell>
          <cell r="C582">
            <v>56.643999999999998</v>
          </cell>
          <cell r="D582">
            <v>51.68</v>
          </cell>
          <cell r="E582">
            <v>2</v>
          </cell>
          <cell r="F582">
            <v>73.637200000000007</v>
          </cell>
          <cell r="G582">
            <v>67.183999999999997</v>
          </cell>
          <cell r="H582" t="str">
            <v>3.0410</v>
          </cell>
          <cell r="I582">
            <v>42514</v>
          </cell>
          <cell r="L582">
            <v>73.637200000000007</v>
          </cell>
        </row>
        <row r="583">
          <cell r="A583" t="str">
            <v>30800022</v>
          </cell>
          <cell r="B583" t="str">
            <v>8" MJ 22 1/2  ELBOW</v>
          </cell>
          <cell r="C583">
            <v>78.635599999999997</v>
          </cell>
          <cell r="D583">
            <v>72.52</v>
          </cell>
          <cell r="E583">
            <v>3</v>
          </cell>
          <cell r="F583">
            <v>102.22628</v>
          </cell>
          <cell r="G583">
            <v>94.275999999999996</v>
          </cell>
          <cell r="H583" t="str">
            <v>3.0420</v>
          </cell>
          <cell r="I583">
            <v>41886</v>
          </cell>
          <cell r="L583">
            <v>102.22628</v>
          </cell>
        </row>
        <row r="584">
          <cell r="A584" t="str">
            <v>31000022</v>
          </cell>
          <cell r="B584" t="str">
            <v>10" MJ 22 1/2  ELBOW</v>
          </cell>
          <cell r="C584">
            <v>56.386200000000002</v>
          </cell>
          <cell r="D584">
            <v>0</v>
          </cell>
          <cell r="E584">
            <v>3</v>
          </cell>
          <cell r="F584">
            <v>73.302060000000012</v>
          </cell>
          <cell r="G584">
            <v>0</v>
          </cell>
          <cell r="H584" t="str">
            <v>3.0430</v>
          </cell>
          <cell r="I584">
            <v>42482</v>
          </cell>
          <cell r="L584">
            <v>73.302060000000012</v>
          </cell>
        </row>
        <row r="585">
          <cell r="A585" t="str">
            <v>31200022</v>
          </cell>
          <cell r="B585" t="str">
            <v>12" MJ 22 1/2  ELBOW</v>
          </cell>
          <cell r="C585">
            <v>128.03550000000001</v>
          </cell>
          <cell r="D585">
            <v>0</v>
          </cell>
          <cell r="E585">
            <v>0</v>
          </cell>
          <cell r="F585">
            <v>166.44615000000002</v>
          </cell>
          <cell r="G585">
            <v>0</v>
          </cell>
          <cell r="H585" t="str">
            <v>3.0440</v>
          </cell>
          <cell r="I585">
            <v>40097</v>
          </cell>
          <cell r="L585">
            <v>166.44615000000002</v>
          </cell>
        </row>
        <row r="586">
          <cell r="A586" t="str">
            <v>30300045</v>
          </cell>
          <cell r="B586" t="str">
            <v>3" MJ 45  ELBOW</v>
          </cell>
          <cell r="C586">
            <v>55.5563</v>
          </cell>
          <cell r="D586">
            <v>0</v>
          </cell>
          <cell r="E586">
            <v>0</v>
          </cell>
          <cell r="F586">
            <v>72.223190000000002</v>
          </cell>
          <cell r="G586">
            <v>0</v>
          </cell>
          <cell r="H586" t="str">
            <v>3.0450</v>
          </cell>
          <cell r="I586">
            <v>40097</v>
          </cell>
          <cell r="L586">
            <v>72.223190000000002</v>
          </cell>
        </row>
        <row r="587">
          <cell r="A587" t="str">
            <v>30400045</v>
          </cell>
          <cell r="B587" t="str">
            <v>4" MJ 45  ELBOW</v>
          </cell>
          <cell r="C587">
            <v>42.34</v>
          </cell>
          <cell r="D587">
            <v>39.24</v>
          </cell>
          <cell r="E587">
            <v>2</v>
          </cell>
          <cell r="F587">
            <v>55.042000000000009</v>
          </cell>
          <cell r="G587">
            <v>51.012000000000008</v>
          </cell>
          <cell r="H587" t="str">
            <v>3.0460</v>
          </cell>
          <cell r="I587">
            <v>-622165665.6339792</v>
          </cell>
          <cell r="L587">
            <v>55.042000000000009</v>
          </cell>
        </row>
        <row r="588">
          <cell r="A588" t="str">
            <v>30600045</v>
          </cell>
          <cell r="B588" t="str">
            <v>6" MJ 45  ELBOW</v>
          </cell>
          <cell r="C588">
            <v>56.638100000000001</v>
          </cell>
          <cell r="D588">
            <v>54.18</v>
          </cell>
          <cell r="E588">
            <v>2</v>
          </cell>
          <cell r="F588">
            <v>73.629530000000003</v>
          </cell>
          <cell r="G588">
            <v>70.433999999999997</v>
          </cell>
          <cell r="H588" t="str">
            <v>3.0470</v>
          </cell>
          <cell r="I588">
            <v>43539</v>
          </cell>
          <cell r="L588">
            <v>73.629530000000003</v>
          </cell>
        </row>
        <row r="589">
          <cell r="A589" t="str">
            <v>30800045</v>
          </cell>
          <cell r="B589" t="str">
            <v>8" MJ 45  ELBOW</v>
          </cell>
          <cell r="C589">
            <v>85.247799999999998</v>
          </cell>
          <cell r="D589">
            <v>80.13</v>
          </cell>
          <cell r="E589">
            <v>1</v>
          </cell>
          <cell r="F589">
            <v>110.82214</v>
          </cell>
          <cell r="G589">
            <v>104.169</v>
          </cell>
          <cell r="H589" t="str">
            <v>3.0480</v>
          </cell>
          <cell r="I589">
            <v>41878</v>
          </cell>
          <cell r="L589">
            <v>110.82214</v>
          </cell>
        </row>
        <row r="590">
          <cell r="A590" t="str">
            <v>31000045</v>
          </cell>
          <cell r="B590" t="str">
            <v>10" MJ 45  ELBOW</v>
          </cell>
          <cell r="C590">
            <v>103.35</v>
          </cell>
          <cell r="D590">
            <v>95.78</v>
          </cell>
          <cell r="E590">
            <v>1</v>
          </cell>
          <cell r="F590">
            <v>134.35499999999999</v>
          </cell>
          <cell r="G590">
            <v>124.51400000000001</v>
          </cell>
          <cell r="H590" t="str">
            <v>3.0490</v>
          </cell>
          <cell r="I590">
            <v>42482</v>
          </cell>
          <cell r="L590">
            <v>134.35499999999999</v>
          </cell>
        </row>
        <row r="591">
          <cell r="A591" t="str">
            <v>31200045</v>
          </cell>
          <cell r="B591" t="str">
            <v>12" MJ 45  ELBOW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 t="str">
            <v>3.0500</v>
          </cell>
          <cell r="I591">
            <v>41401</v>
          </cell>
          <cell r="L591">
            <v>0</v>
          </cell>
        </row>
        <row r="592">
          <cell r="A592" t="str">
            <v>30300095</v>
          </cell>
          <cell r="B592" t="str">
            <v>3" MJ 90  ELBOW</v>
          </cell>
          <cell r="C592">
            <v>36.669049999999999</v>
          </cell>
          <cell r="D592">
            <v>32.57</v>
          </cell>
          <cell r="E592">
            <v>0</v>
          </cell>
          <cell r="F592">
            <v>47.669764999999998</v>
          </cell>
          <cell r="G592">
            <v>42.341000000000001</v>
          </cell>
          <cell r="H592" t="str">
            <v>3.0510</v>
          </cell>
          <cell r="I592">
            <v>-622165665.6339792</v>
          </cell>
          <cell r="L592">
            <v>47.669764999999998</v>
          </cell>
        </row>
        <row r="593">
          <cell r="A593" t="str">
            <v>30400095</v>
          </cell>
          <cell r="B593" t="str">
            <v>4" MJ 90  ELBOW</v>
          </cell>
          <cell r="C593">
            <v>45.961190000000002</v>
          </cell>
          <cell r="D593">
            <v>49.5</v>
          </cell>
          <cell r="E593">
            <v>2</v>
          </cell>
          <cell r="F593">
            <v>59.749547000000007</v>
          </cell>
          <cell r="G593">
            <v>64.350000000000009</v>
          </cell>
          <cell r="H593" t="str">
            <v>3.0520</v>
          </cell>
          <cell r="I593">
            <v>42944</v>
          </cell>
          <cell r="L593">
            <v>64.350000000000009</v>
          </cell>
        </row>
        <row r="594">
          <cell r="A594" t="str">
            <v>30600095</v>
          </cell>
          <cell r="B594" t="str">
            <v>6" MJ 90  ELBOW</v>
          </cell>
          <cell r="C594">
            <v>76.444999999999993</v>
          </cell>
          <cell r="D594">
            <v>70.849999999999994</v>
          </cell>
          <cell r="E594">
            <v>1</v>
          </cell>
          <cell r="F594">
            <v>99.378499999999988</v>
          </cell>
          <cell r="G594">
            <v>92.10499999999999</v>
          </cell>
          <cell r="H594" t="str">
            <v>3.0530</v>
          </cell>
          <cell r="I594">
            <v>43549</v>
          </cell>
          <cell r="L594">
            <v>99.378499999999988</v>
          </cell>
        </row>
        <row r="595">
          <cell r="A595" t="str">
            <v>30800095</v>
          </cell>
          <cell r="B595" t="str">
            <v>8" MJ 90  ELBOW</v>
          </cell>
          <cell r="C595">
            <v>107.326666</v>
          </cell>
          <cell r="D595">
            <v>99.47</v>
          </cell>
          <cell r="E595">
            <v>0</v>
          </cell>
          <cell r="F595">
            <v>139.52466580000001</v>
          </cell>
          <cell r="G595">
            <v>129.31100000000001</v>
          </cell>
          <cell r="H595" t="str">
            <v>3.0540</v>
          </cell>
          <cell r="I595">
            <v>43550</v>
          </cell>
          <cell r="L595">
            <v>139.52466580000001</v>
          </cell>
        </row>
        <row r="596">
          <cell r="A596" t="str">
            <v>31000095</v>
          </cell>
          <cell r="B596" t="str">
            <v>10" MJ 90  ELBOW</v>
          </cell>
          <cell r="C596">
            <v>149.465</v>
          </cell>
          <cell r="D596">
            <v>150</v>
          </cell>
          <cell r="E596">
            <v>0</v>
          </cell>
          <cell r="F596">
            <v>194.30450000000002</v>
          </cell>
          <cell r="G596">
            <v>195</v>
          </cell>
          <cell r="H596" t="str">
            <v>3.0550</v>
          </cell>
          <cell r="I596">
            <v>43195</v>
          </cell>
          <cell r="L596">
            <v>195</v>
          </cell>
        </row>
        <row r="597">
          <cell r="A597" t="str">
            <v>31200095</v>
          </cell>
          <cell r="B597" t="str">
            <v>12" MJ 90  ELBOW</v>
          </cell>
          <cell r="C597">
            <v>264.8159</v>
          </cell>
          <cell r="D597">
            <v>0</v>
          </cell>
          <cell r="E597">
            <v>1</v>
          </cell>
          <cell r="F597">
            <v>344.26067</v>
          </cell>
          <cell r="G597">
            <v>0</v>
          </cell>
          <cell r="H597" t="str">
            <v>3.0560</v>
          </cell>
          <cell r="I597">
            <v>42858</v>
          </cell>
          <cell r="L597">
            <v>344.26067</v>
          </cell>
        </row>
        <row r="598">
          <cell r="A598" t="str">
            <v>30400097</v>
          </cell>
          <cell r="B598" t="str">
            <v>4" MJ x FLG 90  ELBOW</v>
          </cell>
          <cell r="C598">
            <v>48.081843999999997</v>
          </cell>
          <cell r="D598">
            <v>41.54</v>
          </cell>
          <cell r="E598">
            <v>0</v>
          </cell>
          <cell r="F598">
            <v>62.506397199999995</v>
          </cell>
          <cell r="G598">
            <v>54.002000000000002</v>
          </cell>
          <cell r="H598" t="str">
            <v>3.0570</v>
          </cell>
          <cell r="I598">
            <v>-622165665.6339792</v>
          </cell>
          <cell r="L598">
            <v>62.506397199999995</v>
          </cell>
        </row>
        <row r="599">
          <cell r="A599" t="str">
            <v>30600097</v>
          </cell>
          <cell r="B599" t="str">
            <v>6" MJ x FLG 90  ELBOW</v>
          </cell>
          <cell r="C599">
            <v>80.58</v>
          </cell>
          <cell r="D599">
            <v>74.680000000000007</v>
          </cell>
          <cell r="E599">
            <v>0</v>
          </cell>
          <cell r="F599">
            <v>104.754</v>
          </cell>
          <cell r="G599">
            <v>97.084000000000017</v>
          </cell>
          <cell r="H599" t="str">
            <v>3.0580</v>
          </cell>
          <cell r="I599">
            <v>43118</v>
          </cell>
          <cell r="L599">
            <v>104.754</v>
          </cell>
        </row>
        <row r="600">
          <cell r="A600" t="str">
            <v>30800097</v>
          </cell>
          <cell r="B600" t="str">
            <v>8" MJ x FLG 90  ELBOW</v>
          </cell>
          <cell r="C600">
            <v>153.02000000000001</v>
          </cell>
          <cell r="D600">
            <v>141.82</v>
          </cell>
          <cell r="E600">
            <v>0</v>
          </cell>
          <cell r="F600">
            <v>198.92600000000002</v>
          </cell>
          <cell r="G600">
            <v>184.36599999999999</v>
          </cell>
          <cell r="H600" t="str">
            <v>3.0590</v>
          </cell>
          <cell r="I600">
            <v>41724</v>
          </cell>
          <cell r="L600">
            <v>198.92600000000002</v>
          </cell>
        </row>
        <row r="601">
          <cell r="A601" t="str">
            <v>30300030</v>
          </cell>
          <cell r="B601" t="str">
            <v>3" FLG BOLT &amp; GSKT KIT</v>
          </cell>
          <cell r="C601">
            <v>4.585</v>
          </cell>
          <cell r="D601">
            <v>4.25</v>
          </cell>
          <cell r="E601">
            <v>1</v>
          </cell>
          <cell r="F601">
            <v>5.9605000000000006</v>
          </cell>
          <cell r="G601">
            <v>5.5250000000000004</v>
          </cell>
          <cell r="H601" t="str">
            <v>3.0600</v>
          </cell>
          <cell r="I601">
            <v>43236</v>
          </cell>
          <cell r="L601">
            <v>5.9605000000000006</v>
          </cell>
        </row>
        <row r="602">
          <cell r="A602" t="str">
            <v>30400030</v>
          </cell>
          <cell r="B602" t="str">
            <v>4" FLG BOLT &amp; GSKT KIT</v>
          </cell>
          <cell r="C602">
            <v>6.2336999999999998</v>
          </cell>
          <cell r="D602">
            <v>5.75</v>
          </cell>
          <cell r="E602">
            <v>0</v>
          </cell>
          <cell r="F602">
            <v>8.1038099999999993</v>
          </cell>
          <cell r="G602">
            <v>7.4750000000000005</v>
          </cell>
          <cell r="H602" t="str">
            <v>3.0610</v>
          </cell>
          <cell r="I602">
            <v>42912</v>
          </cell>
          <cell r="L602">
            <v>8.1038099999999993</v>
          </cell>
        </row>
        <row r="603">
          <cell r="A603" t="str">
            <v>30600030</v>
          </cell>
          <cell r="B603" t="str">
            <v>6" FLG BOLT &amp; GSKT KIT</v>
          </cell>
          <cell r="C603">
            <v>11.87</v>
          </cell>
          <cell r="D603">
            <v>11</v>
          </cell>
          <cell r="E603">
            <v>0</v>
          </cell>
          <cell r="F603">
            <v>15.430999999999999</v>
          </cell>
          <cell r="G603">
            <v>14.3</v>
          </cell>
          <cell r="H603" t="str">
            <v>3.0620</v>
          </cell>
          <cell r="I603">
            <v>40154</v>
          </cell>
          <cell r="L603">
            <v>15.430999999999999</v>
          </cell>
        </row>
        <row r="604">
          <cell r="A604" t="str">
            <v>30800030</v>
          </cell>
          <cell r="B604" t="str">
            <v>8" FLG BOLT &amp; GSKT KIT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 t="str">
            <v>3.0630</v>
          </cell>
          <cell r="I604">
            <v>42717</v>
          </cell>
          <cell r="L604">
            <v>0</v>
          </cell>
        </row>
        <row r="605">
          <cell r="A605" t="str">
            <v>31000030</v>
          </cell>
          <cell r="B605" t="str">
            <v>10" FLG BOLT &amp; GSKT KIT</v>
          </cell>
          <cell r="C605">
            <v>26.975000000000001</v>
          </cell>
          <cell r="D605">
            <v>25</v>
          </cell>
          <cell r="E605">
            <v>0</v>
          </cell>
          <cell r="F605">
            <v>35.067500000000003</v>
          </cell>
          <cell r="G605">
            <v>32.5</v>
          </cell>
          <cell r="H605" t="str">
            <v>3.0640</v>
          </cell>
          <cell r="I605">
            <v>-622165665.6339792</v>
          </cell>
          <cell r="L605">
            <v>35.067500000000003</v>
          </cell>
        </row>
        <row r="606">
          <cell r="A606" t="str">
            <v>31200030</v>
          </cell>
          <cell r="B606" t="str">
            <v>12" FLG BOLT &amp; GSKT KIT</v>
          </cell>
          <cell r="C606">
            <v>23.662500000000001</v>
          </cell>
          <cell r="D606">
            <v>21.93</v>
          </cell>
          <cell r="E606">
            <v>0</v>
          </cell>
          <cell r="F606">
            <v>30.761250000000004</v>
          </cell>
          <cell r="G606">
            <v>28.509</v>
          </cell>
          <cell r="H606" t="str">
            <v>3.0650</v>
          </cell>
          <cell r="I606">
            <v>42717</v>
          </cell>
          <cell r="L606">
            <v>30.761250000000004</v>
          </cell>
        </row>
        <row r="607">
          <cell r="A607" t="str">
            <v>30400103</v>
          </cell>
          <cell r="B607" t="str">
            <v>4" BLIND FLANGE</v>
          </cell>
          <cell r="C607">
            <v>43.628399999999999</v>
          </cell>
          <cell r="D607">
            <v>38.020000000000003</v>
          </cell>
          <cell r="E607">
            <v>0</v>
          </cell>
          <cell r="F607">
            <v>56.716920000000002</v>
          </cell>
          <cell r="G607">
            <v>49.426000000000009</v>
          </cell>
          <cell r="H607" t="str">
            <v>3.0660</v>
          </cell>
          <cell r="I607">
            <v>41709</v>
          </cell>
          <cell r="L607">
            <v>56.716920000000002</v>
          </cell>
        </row>
        <row r="608">
          <cell r="A608" t="str">
            <v>30600103</v>
          </cell>
          <cell r="B608" t="str">
            <v>6" BLIND FLANGE</v>
          </cell>
          <cell r="C608">
            <v>46.912599999999998</v>
          </cell>
          <cell r="D608">
            <v>0</v>
          </cell>
          <cell r="E608">
            <v>4</v>
          </cell>
          <cell r="F608">
            <v>60.986379999999997</v>
          </cell>
          <cell r="G608">
            <v>0</v>
          </cell>
          <cell r="H608" t="str">
            <v>3.0670</v>
          </cell>
          <cell r="I608">
            <v>41408</v>
          </cell>
          <cell r="L608">
            <v>60.986379999999997</v>
          </cell>
        </row>
        <row r="609">
          <cell r="A609" t="str">
            <v>30800103</v>
          </cell>
          <cell r="B609" t="str">
            <v>8" BLIND FLANGE</v>
          </cell>
          <cell r="C609">
            <v>71.138999999999996</v>
          </cell>
          <cell r="D609">
            <v>72.95</v>
          </cell>
          <cell r="E609">
            <v>8</v>
          </cell>
          <cell r="F609">
            <v>92.480699999999999</v>
          </cell>
          <cell r="G609">
            <v>94.835000000000008</v>
          </cell>
          <cell r="H609" t="str">
            <v>3.0680</v>
          </cell>
          <cell r="I609">
            <v>40097</v>
          </cell>
          <cell r="L609">
            <v>94.835000000000008</v>
          </cell>
        </row>
        <row r="610">
          <cell r="A610" t="str">
            <v>31000103</v>
          </cell>
          <cell r="B610" t="str">
            <v>10" BLIND FLANGE</v>
          </cell>
          <cell r="C610">
            <v>68.825400000000002</v>
          </cell>
          <cell r="D610">
            <v>0</v>
          </cell>
          <cell r="E610">
            <v>3</v>
          </cell>
          <cell r="F610">
            <v>89.473020000000005</v>
          </cell>
          <cell r="G610">
            <v>0</v>
          </cell>
          <cell r="H610" t="str">
            <v>3.0690</v>
          </cell>
          <cell r="I610">
            <v>40976</v>
          </cell>
          <cell r="L610">
            <v>89.473020000000005</v>
          </cell>
        </row>
        <row r="611">
          <cell r="A611" t="str">
            <v>31200103</v>
          </cell>
          <cell r="B611" t="str">
            <v>12" BLIND FLANGE</v>
          </cell>
          <cell r="C611">
            <v>231.08</v>
          </cell>
          <cell r="D611">
            <v>214.16</v>
          </cell>
          <cell r="E611">
            <v>1</v>
          </cell>
          <cell r="F611">
            <v>300.40400000000005</v>
          </cell>
          <cell r="G611">
            <v>278.40800000000002</v>
          </cell>
          <cell r="H611" t="str">
            <v>3.0700</v>
          </cell>
          <cell r="I611">
            <v>-622165665.6339792</v>
          </cell>
          <cell r="L611">
            <v>300.40400000000005</v>
          </cell>
        </row>
        <row r="612">
          <cell r="A612" t="str">
            <v>30200105</v>
          </cell>
          <cell r="B612" t="str">
            <v>2" COMPANION FLANGE</v>
          </cell>
          <cell r="C612">
            <v>19.716666</v>
          </cell>
          <cell r="D612">
            <v>17.559999999999999</v>
          </cell>
          <cell r="E612">
            <v>0</v>
          </cell>
          <cell r="F612">
            <v>25.6316658</v>
          </cell>
          <cell r="G612">
            <v>22.827999999999999</v>
          </cell>
          <cell r="H612" t="str">
            <v>3.0710</v>
          </cell>
          <cell r="I612">
            <v>41408</v>
          </cell>
          <cell r="L612">
            <v>25.6316658</v>
          </cell>
        </row>
        <row r="613">
          <cell r="A613" t="str">
            <v>30212105</v>
          </cell>
          <cell r="B613" t="str">
            <v>2-1/2" COMPANION FLANGE</v>
          </cell>
          <cell r="C613">
            <v>16.887895</v>
          </cell>
          <cell r="D613">
            <v>9.42</v>
          </cell>
          <cell r="E613">
            <v>1</v>
          </cell>
          <cell r="F613">
            <v>21.9542635</v>
          </cell>
          <cell r="G613">
            <v>12.246</v>
          </cell>
          <cell r="H613" t="str">
            <v>3.0720</v>
          </cell>
          <cell r="I613">
            <v>43187</v>
          </cell>
          <cell r="L613">
            <v>21.9542635</v>
          </cell>
        </row>
        <row r="614">
          <cell r="A614" t="str">
            <v>30300105</v>
          </cell>
          <cell r="B614" t="str">
            <v>3" COMPANION FLANGE</v>
          </cell>
          <cell r="C614">
            <v>28.85652</v>
          </cell>
          <cell r="D614">
            <v>36.479999999999997</v>
          </cell>
          <cell r="E614">
            <v>3</v>
          </cell>
          <cell r="F614">
            <v>37.513476000000004</v>
          </cell>
          <cell r="G614">
            <v>47.423999999999999</v>
          </cell>
          <cell r="H614" t="str">
            <v>3.0730</v>
          </cell>
          <cell r="I614">
            <v>43305</v>
          </cell>
          <cell r="L614">
            <v>47.423999999999999</v>
          </cell>
        </row>
        <row r="615">
          <cell r="A615" t="str">
            <v>30400105</v>
          </cell>
          <cell r="B615" t="str">
            <v>4" COMPANION FLANGE</v>
          </cell>
          <cell r="C615">
            <v>47.664371000000003</v>
          </cell>
          <cell r="D615">
            <v>46.11</v>
          </cell>
          <cell r="E615">
            <v>0</v>
          </cell>
          <cell r="F615">
            <v>61.963682300000002</v>
          </cell>
          <cell r="G615">
            <v>59.942999999999998</v>
          </cell>
          <cell r="H615" t="str">
            <v>3.0740</v>
          </cell>
          <cell r="I615">
            <v>42709</v>
          </cell>
          <cell r="L615">
            <v>61.963682300000002</v>
          </cell>
        </row>
        <row r="616">
          <cell r="A616" t="str">
            <v>30600105</v>
          </cell>
          <cell r="B616" t="str">
            <v>6" COMPANION FLANGE</v>
          </cell>
          <cell r="C616">
            <v>57.251800000000003</v>
          </cell>
          <cell r="D616">
            <v>77.03</v>
          </cell>
          <cell r="E616">
            <v>6</v>
          </cell>
          <cell r="F616">
            <v>74.427340000000001</v>
          </cell>
          <cell r="G616">
            <v>100.13900000000001</v>
          </cell>
          <cell r="H616" t="str">
            <v>3.0750</v>
          </cell>
          <cell r="I616">
            <v>43097</v>
          </cell>
          <cell r="L616">
            <v>100.13900000000001</v>
          </cell>
        </row>
        <row r="617">
          <cell r="A617" t="str">
            <v>30800105</v>
          </cell>
          <cell r="B617" t="str">
            <v>8" COMPANION FLANGE</v>
          </cell>
          <cell r="C617">
            <v>0</v>
          </cell>
          <cell r="D617">
            <v>0</v>
          </cell>
          <cell r="E617">
            <v>7</v>
          </cell>
          <cell r="F617">
            <v>0</v>
          </cell>
          <cell r="G617">
            <v>0</v>
          </cell>
          <cell r="H617" t="str">
            <v>3.0760</v>
          </cell>
          <cell r="I617">
            <v>42275</v>
          </cell>
          <cell r="L617">
            <v>0</v>
          </cell>
        </row>
        <row r="618">
          <cell r="A618" t="str">
            <v>30300107</v>
          </cell>
          <cell r="B618" t="str">
            <v>3" FLG TAPPED 2*2-1/2"</v>
          </cell>
          <cell r="C618">
            <v>16.84</v>
          </cell>
          <cell r="D618">
            <v>15.61</v>
          </cell>
          <cell r="E618">
            <v>10</v>
          </cell>
          <cell r="F618">
            <v>21.891999999999999</v>
          </cell>
          <cell r="G618">
            <v>20.292999999999999</v>
          </cell>
          <cell r="H618" t="str">
            <v>3.0770</v>
          </cell>
          <cell r="I618">
            <v>-622165665.6339792</v>
          </cell>
          <cell r="L618">
            <v>21.891999999999999</v>
          </cell>
        </row>
        <row r="619">
          <cell r="A619" t="str">
            <v>30400107</v>
          </cell>
          <cell r="B619" t="str">
            <v>4" FLG TAPPED 2*2-1/2*3"</v>
          </cell>
          <cell r="C619">
            <v>39.422800000000002</v>
          </cell>
          <cell r="D619">
            <v>0</v>
          </cell>
          <cell r="E619">
            <v>0</v>
          </cell>
          <cell r="F619">
            <v>51.249640000000007</v>
          </cell>
          <cell r="G619">
            <v>0</v>
          </cell>
          <cell r="H619" t="str">
            <v>3.0780</v>
          </cell>
          <cell r="I619">
            <v>43117</v>
          </cell>
          <cell r="L619">
            <v>51.249640000000007</v>
          </cell>
        </row>
        <row r="620">
          <cell r="A620" t="str">
            <v>30600107</v>
          </cell>
          <cell r="B620" t="str">
            <v>6" FLG TAPPED 2*2-1/2*3*4"</v>
          </cell>
          <cell r="C620">
            <v>88.385599999999997</v>
          </cell>
          <cell r="D620">
            <v>65.08</v>
          </cell>
          <cell r="E620">
            <v>10</v>
          </cell>
          <cell r="F620">
            <v>114.90128</v>
          </cell>
          <cell r="G620">
            <v>84.603999999999999</v>
          </cell>
          <cell r="H620" t="str">
            <v>3.0790</v>
          </cell>
          <cell r="I620">
            <v>40097</v>
          </cell>
          <cell r="L620">
            <v>114.90128</v>
          </cell>
        </row>
        <row r="621">
          <cell r="A621" t="str">
            <v>30800107</v>
          </cell>
          <cell r="B621" t="str">
            <v>8" FLG TAPPED 2*2-1/2*3*4*6"</v>
          </cell>
          <cell r="C621">
            <v>71.896299999999997</v>
          </cell>
          <cell r="D621">
            <v>122.47</v>
          </cell>
          <cell r="E621">
            <v>7</v>
          </cell>
          <cell r="F621">
            <v>93.465189999999993</v>
          </cell>
          <cell r="G621">
            <v>159.21100000000001</v>
          </cell>
          <cell r="H621" t="str">
            <v>3.0800</v>
          </cell>
          <cell r="I621">
            <v>42293</v>
          </cell>
          <cell r="L621">
            <v>159.21100000000001</v>
          </cell>
        </row>
        <row r="622">
          <cell r="A622" t="str">
            <v>31000107</v>
          </cell>
          <cell r="B622" t="str">
            <v>10" FLG TAPPED 2*2-1/2*3*4*6*8</v>
          </cell>
          <cell r="C622">
            <v>230.41550000000001</v>
          </cell>
          <cell r="D622">
            <v>275.85000000000002</v>
          </cell>
          <cell r="E622">
            <v>6</v>
          </cell>
          <cell r="F622">
            <v>299.54015000000004</v>
          </cell>
          <cell r="G622">
            <v>358.60500000000002</v>
          </cell>
          <cell r="H622" t="str">
            <v>3.0810</v>
          </cell>
          <cell r="I622">
            <v>42514</v>
          </cell>
          <cell r="L622">
            <v>358.60500000000002</v>
          </cell>
        </row>
        <row r="623">
          <cell r="A623" t="str">
            <v>30400106</v>
          </cell>
          <cell r="B623" t="str">
            <v>4" UNI, KWIK or FIELD FLANGE</v>
          </cell>
          <cell r="C623">
            <v>56.433300000000003</v>
          </cell>
          <cell r="D623">
            <v>61.9</v>
          </cell>
          <cell r="E623">
            <v>1</v>
          </cell>
          <cell r="F623">
            <v>73.363290000000006</v>
          </cell>
          <cell r="G623">
            <v>80.47</v>
          </cell>
          <cell r="H623" t="str">
            <v>3.0820</v>
          </cell>
          <cell r="I623">
            <v>41408</v>
          </cell>
          <cell r="L623">
            <v>80.47</v>
          </cell>
        </row>
        <row r="624">
          <cell r="A624" t="str">
            <v>30600106</v>
          </cell>
          <cell r="B624" t="str">
            <v>6" UNI, KWIK or FIELD FLANGE</v>
          </cell>
          <cell r="C624">
            <v>57.07</v>
          </cell>
          <cell r="D624">
            <v>52.89</v>
          </cell>
          <cell r="E624">
            <v>0</v>
          </cell>
          <cell r="F624">
            <v>74.191000000000003</v>
          </cell>
          <cell r="G624">
            <v>68.757000000000005</v>
          </cell>
          <cell r="H624" t="str">
            <v>3.0830</v>
          </cell>
          <cell r="I624">
            <v>41857</v>
          </cell>
          <cell r="L624">
            <v>74.191000000000003</v>
          </cell>
        </row>
        <row r="625">
          <cell r="A625" t="str">
            <v>30800106</v>
          </cell>
          <cell r="B625" t="str">
            <v>8" UNI, KWIK or FIELD FLANGE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 t="str">
            <v>3.0840</v>
          </cell>
          <cell r="I625">
            <v>41415</v>
          </cell>
          <cell r="L625">
            <v>0</v>
          </cell>
        </row>
        <row r="626">
          <cell r="A626" t="str">
            <v>30200122</v>
          </cell>
          <cell r="B626" t="str">
            <v>2" FLANGE GASKET</v>
          </cell>
          <cell r="C626">
            <v>0.87027699999999997</v>
          </cell>
          <cell r="D626">
            <v>0.91</v>
          </cell>
          <cell r="E626">
            <v>0</v>
          </cell>
          <cell r="F626">
            <v>1.1313601</v>
          </cell>
          <cell r="G626">
            <v>1.1830000000000001</v>
          </cell>
          <cell r="H626" t="str">
            <v>3.0850</v>
          </cell>
          <cell r="I626">
            <v>-622165665.6339792</v>
          </cell>
          <cell r="L626">
            <v>1.1830000000000001</v>
          </cell>
        </row>
        <row r="627">
          <cell r="A627" t="str">
            <v>30212122</v>
          </cell>
          <cell r="B627" t="str">
            <v>2-1/2" FLANGE GASKET</v>
          </cell>
          <cell r="C627">
            <v>1.22</v>
          </cell>
          <cell r="D627">
            <v>1.1299999999999999</v>
          </cell>
          <cell r="E627">
            <v>0</v>
          </cell>
          <cell r="F627">
            <v>1.5860000000000001</v>
          </cell>
          <cell r="G627">
            <v>1.4689999999999999</v>
          </cell>
          <cell r="H627" t="str">
            <v>3.0860</v>
          </cell>
          <cell r="I627">
            <v>42877</v>
          </cell>
          <cell r="L627">
            <v>1.5860000000000001</v>
          </cell>
        </row>
        <row r="628">
          <cell r="A628" t="str">
            <v>30300122</v>
          </cell>
          <cell r="B628" t="str">
            <v>3" FLANGE GASKET</v>
          </cell>
          <cell r="C628">
            <v>1.316932</v>
          </cell>
          <cell r="D628">
            <v>1.04</v>
          </cell>
          <cell r="E628">
            <v>0</v>
          </cell>
          <cell r="F628">
            <v>1.7120116000000001</v>
          </cell>
          <cell r="G628">
            <v>1.3520000000000001</v>
          </cell>
          <cell r="H628" t="str">
            <v>3.0870</v>
          </cell>
          <cell r="I628">
            <v>43305</v>
          </cell>
          <cell r="L628">
            <v>1.7120116000000001</v>
          </cell>
        </row>
        <row r="629">
          <cell r="A629" t="str">
            <v>30400122</v>
          </cell>
          <cell r="B629" t="str">
            <v>4" FLANGE GASKET</v>
          </cell>
          <cell r="C629">
            <v>1.375</v>
          </cell>
          <cell r="D629">
            <v>1.43</v>
          </cell>
          <cell r="E629">
            <v>16</v>
          </cell>
          <cell r="F629">
            <v>1.7875000000000001</v>
          </cell>
          <cell r="G629">
            <v>1.859</v>
          </cell>
          <cell r="H629" t="str">
            <v>3.0880</v>
          </cell>
          <cell r="I629">
            <v>43133</v>
          </cell>
          <cell r="L629">
            <v>1.859</v>
          </cell>
        </row>
        <row r="630">
          <cell r="A630" t="str">
            <v>30600122</v>
          </cell>
          <cell r="B630" t="str">
            <v>6" FLANGE GASKET</v>
          </cell>
          <cell r="C630">
            <v>2.0792000000000002</v>
          </cell>
          <cell r="D630">
            <v>1.92</v>
          </cell>
          <cell r="E630">
            <v>8</v>
          </cell>
          <cell r="F630">
            <v>2.7029600000000005</v>
          </cell>
          <cell r="G630">
            <v>2.496</v>
          </cell>
          <cell r="H630" t="str">
            <v>3.0890</v>
          </cell>
          <cell r="I630">
            <v>43539</v>
          </cell>
          <cell r="L630">
            <v>2.7029600000000005</v>
          </cell>
        </row>
        <row r="631">
          <cell r="A631" t="str">
            <v>30800122</v>
          </cell>
          <cell r="B631" t="str">
            <v>8" FLANGE GASKET</v>
          </cell>
          <cell r="C631">
            <v>2.3845000000000001</v>
          </cell>
          <cell r="D631">
            <v>2.21</v>
          </cell>
          <cell r="E631">
            <v>2</v>
          </cell>
          <cell r="F631">
            <v>3.09985</v>
          </cell>
          <cell r="G631">
            <v>2.8730000000000002</v>
          </cell>
          <cell r="H631" t="str">
            <v>3.0900</v>
          </cell>
          <cell r="I631">
            <v>42501</v>
          </cell>
          <cell r="L631">
            <v>3.09985</v>
          </cell>
        </row>
        <row r="632">
          <cell r="A632" t="str">
            <v>31000122</v>
          </cell>
          <cell r="B632" t="str">
            <v>10" FLANGE GASKET</v>
          </cell>
          <cell r="C632">
            <v>3.8612000000000002</v>
          </cell>
          <cell r="D632">
            <v>4.25</v>
          </cell>
          <cell r="E632">
            <v>20</v>
          </cell>
          <cell r="F632">
            <v>5.0195600000000002</v>
          </cell>
          <cell r="G632">
            <v>5.5250000000000004</v>
          </cell>
          <cell r="H632" t="str">
            <v>3.0910</v>
          </cell>
          <cell r="I632">
            <v>43375</v>
          </cell>
          <cell r="L632">
            <v>5.5250000000000004</v>
          </cell>
        </row>
        <row r="633">
          <cell r="A633" t="str">
            <v>31200122</v>
          </cell>
          <cell r="B633" t="str">
            <v>12" FLANGE GASKET</v>
          </cell>
          <cell r="C633">
            <v>4.9649999999999999</v>
          </cell>
          <cell r="D633">
            <v>4.5999999999999996</v>
          </cell>
          <cell r="E633">
            <v>4</v>
          </cell>
          <cell r="F633">
            <v>6.4545000000000003</v>
          </cell>
          <cell r="G633">
            <v>5.9799999999999995</v>
          </cell>
          <cell r="H633" t="str">
            <v>3.0920</v>
          </cell>
          <cell r="I633">
            <v>41408</v>
          </cell>
          <cell r="L633">
            <v>6.4545000000000003</v>
          </cell>
        </row>
        <row r="634">
          <cell r="A634" t="str">
            <v>30300111</v>
          </cell>
          <cell r="B634" t="str">
            <v>3" MJ x PVC TRANS GASKET</v>
          </cell>
          <cell r="C634">
            <v>5.3605</v>
          </cell>
          <cell r="D634">
            <v>4.9450000000000003</v>
          </cell>
          <cell r="E634">
            <v>4</v>
          </cell>
          <cell r="F634">
            <v>6.9686500000000002</v>
          </cell>
          <cell r="G634">
            <v>6.4285000000000005</v>
          </cell>
          <cell r="H634" t="str">
            <v>3.0930</v>
          </cell>
          <cell r="I634">
            <v>43496</v>
          </cell>
          <cell r="L634">
            <v>6.9686500000000002</v>
          </cell>
        </row>
        <row r="635">
          <cell r="A635" t="str">
            <v>30400111</v>
          </cell>
          <cell r="B635" t="str">
            <v>4" MJ x PVC TRANS GASKET</v>
          </cell>
          <cell r="C635">
            <v>5.0232299999999999</v>
          </cell>
          <cell r="D635">
            <v>6.452</v>
          </cell>
          <cell r="E635">
            <v>0</v>
          </cell>
          <cell r="F635">
            <v>6.5301989999999996</v>
          </cell>
          <cell r="G635">
            <v>8.3876000000000008</v>
          </cell>
          <cell r="H635" t="str">
            <v>3.0940</v>
          </cell>
          <cell r="I635">
            <v>40932</v>
          </cell>
          <cell r="L635">
            <v>8.3876000000000008</v>
          </cell>
        </row>
        <row r="636">
          <cell r="A636" t="str">
            <v>30600111</v>
          </cell>
          <cell r="B636" t="str">
            <v>6" MJ x PVC TRANS GASKET</v>
          </cell>
          <cell r="C636">
            <v>7.9454000000000002</v>
          </cell>
          <cell r="D636">
            <v>7.3049999999999997</v>
          </cell>
          <cell r="E636">
            <v>0</v>
          </cell>
          <cell r="F636">
            <v>10.32902</v>
          </cell>
          <cell r="G636">
            <v>9.4964999999999993</v>
          </cell>
          <cell r="H636" t="str">
            <v>3.0950</v>
          </cell>
          <cell r="I636">
            <v>42650</v>
          </cell>
          <cell r="L636">
            <v>10.32902</v>
          </cell>
        </row>
        <row r="637">
          <cell r="A637" t="str">
            <v>30800111</v>
          </cell>
          <cell r="B637" t="str">
            <v>8" MJ x PVC TRANS GASKET</v>
          </cell>
          <cell r="C637">
            <v>5.3994</v>
          </cell>
          <cell r="D637">
            <v>10.125</v>
          </cell>
          <cell r="E637">
            <v>0</v>
          </cell>
          <cell r="F637">
            <v>7.0192199999999998</v>
          </cell>
          <cell r="G637">
            <v>13.1625</v>
          </cell>
          <cell r="H637" t="str">
            <v>3.0960</v>
          </cell>
          <cell r="I637">
            <v>40933</v>
          </cell>
          <cell r="L637">
            <v>13.1625</v>
          </cell>
        </row>
        <row r="638">
          <cell r="A638" t="str">
            <v>31000111</v>
          </cell>
          <cell r="B638" t="str">
            <v>10" MJ x PVC TRANS GASKET</v>
          </cell>
          <cell r="C638">
            <v>6.0830000000000002</v>
          </cell>
          <cell r="D638">
            <v>0</v>
          </cell>
          <cell r="E638">
            <v>0</v>
          </cell>
          <cell r="F638">
            <v>7.9079000000000006</v>
          </cell>
          <cell r="G638">
            <v>0</v>
          </cell>
          <cell r="H638" t="str">
            <v>3.0970</v>
          </cell>
          <cell r="I638">
            <v>40933</v>
          </cell>
          <cell r="L638">
            <v>7.9079000000000006</v>
          </cell>
        </row>
        <row r="639">
          <cell r="A639" t="str">
            <v>31200111</v>
          </cell>
          <cell r="B639" t="str">
            <v>12" MJ x PVC TRANS GASKET</v>
          </cell>
          <cell r="C639">
            <v>5.9513999999999996</v>
          </cell>
          <cell r="D639">
            <v>0</v>
          </cell>
          <cell r="E639">
            <v>0</v>
          </cell>
          <cell r="F639">
            <v>7.7368199999999998</v>
          </cell>
          <cell r="G639">
            <v>0</v>
          </cell>
          <cell r="H639" t="str">
            <v>3.0980</v>
          </cell>
          <cell r="I639">
            <v>40097</v>
          </cell>
          <cell r="L639">
            <v>7.7368199999999998</v>
          </cell>
        </row>
        <row r="640">
          <cell r="A640" t="str">
            <v>30300028</v>
          </cell>
          <cell r="B640" t="str">
            <v>3" MEGALUG PK/KIT (DI)</v>
          </cell>
          <cell r="C640">
            <v>30.8703</v>
          </cell>
          <cell r="D640">
            <v>0</v>
          </cell>
          <cell r="E640">
            <v>0</v>
          </cell>
          <cell r="F640">
            <v>40.131390000000003</v>
          </cell>
          <cell r="G640">
            <v>0</v>
          </cell>
          <cell r="H640" t="str">
            <v>3.0990</v>
          </cell>
          <cell r="I640">
            <v>40097</v>
          </cell>
          <cell r="L640">
            <v>40.131390000000003</v>
          </cell>
        </row>
        <row r="641">
          <cell r="A641" t="str">
            <v>30400028</v>
          </cell>
          <cell r="B641" t="str">
            <v>4" MEGALUG PK/KIT (DI)</v>
          </cell>
          <cell r="C641">
            <v>32.517336999999998</v>
          </cell>
          <cell r="D641">
            <v>29.65</v>
          </cell>
          <cell r="E641">
            <v>0</v>
          </cell>
          <cell r="F641">
            <v>42.272538099999998</v>
          </cell>
          <cell r="G641">
            <v>38.545000000000002</v>
          </cell>
          <cell r="H641" t="str">
            <v>3.1000</v>
          </cell>
          <cell r="I641">
            <v>40097</v>
          </cell>
          <cell r="L641">
            <v>42.272538099999998</v>
          </cell>
        </row>
        <row r="642">
          <cell r="A642" t="str">
            <v>30600028</v>
          </cell>
          <cell r="B642" t="str">
            <v>6" MEGALUG PK/KIT (DI)</v>
          </cell>
          <cell r="C642">
            <v>41.083567000000002</v>
          </cell>
          <cell r="D642">
            <v>38.729999999999997</v>
          </cell>
          <cell r="E642">
            <v>8</v>
          </cell>
          <cell r="F642">
            <v>53.408637100000007</v>
          </cell>
          <cell r="G642">
            <v>50.348999999999997</v>
          </cell>
          <cell r="H642" t="str">
            <v>3.1010</v>
          </cell>
          <cell r="I642">
            <v>42949</v>
          </cell>
          <cell r="L642">
            <v>53.408637100000007</v>
          </cell>
        </row>
        <row r="643">
          <cell r="A643" t="str">
            <v>30800028</v>
          </cell>
          <cell r="B643" t="str">
            <v>8" MEGALUG PK/KIT (DI)</v>
          </cell>
          <cell r="C643">
            <v>58.188249999999996</v>
          </cell>
          <cell r="D643">
            <v>55.4</v>
          </cell>
          <cell r="E643">
            <v>14</v>
          </cell>
          <cell r="F643">
            <v>75.644724999999994</v>
          </cell>
          <cell r="G643">
            <v>72.02</v>
          </cell>
          <cell r="H643" t="str">
            <v>3.1020</v>
          </cell>
          <cell r="I643">
            <v>43602</v>
          </cell>
          <cell r="L643">
            <v>75.644724999999994</v>
          </cell>
        </row>
        <row r="644">
          <cell r="A644" t="str">
            <v>31000028</v>
          </cell>
          <cell r="B644" t="str">
            <v>10" MEGALUG PK/KIT (DI)</v>
          </cell>
          <cell r="C644">
            <v>86.32</v>
          </cell>
          <cell r="D644">
            <v>80</v>
          </cell>
          <cell r="E644">
            <v>0</v>
          </cell>
          <cell r="F644">
            <v>112.21599999999999</v>
          </cell>
          <cell r="G644">
            <v>104</v>
          </cell>
          <cell r="H644" t="str">
            <v>3.1030</v>
          </cell>
          <cell r="I644">
            <v>43195</v>
          </cell>
          <cell r="L644">
            <v>112.21599999999999</v>
          </cell>
        </row>
        <row r="645">
          <cell r="A645" t="str">
            <v>31200028</v>
          </cell>
          <cell r="B645" t="str">
            <v>12" MEGALUG PK/KIT (DI)</v>
          </cell>
          <cell r="C645">
            <v>109.96</v>
          </cell>
          <cell r="D645">
            <v>101.91</v>
          </cell>
          <cell r="E645">
            <v>7</v>
          </cell>
          <cell r="F645">
            <v>142.94800000000001</v>
          </cell>
          <cell r="G645">
            <v>132.483</v>
          </cell>
          <cell r="H645" t="str">
            <v>3.1040</v>
          </cell>
          <cell r="I645">
            <v>42858</v>
          </cell>
          <cell r="L645">
            <v>142.94800000000001</v>
          </cell>
        </row>
        <row r="646">
          <cell r="A646" t="str">
            <v>30300029</v>
          </cell>
          <cell r="B646" t="str">
            <v>3" MEGALUG PK/KIT (PVC)</v>
          </cell>
          <cell r="C646">
            <v>36.99</v>
          </cell>
          <cell r="D646">
            <v>33.93</v>
          </cell>
          <cell r="E646">
            <v>0</v>
          </cell>
          <cell r="F646">
            <v>48.087000000000003</v>
          </cell>
          <cell r="G646">
            <v>44.109000000000002</v>
          </cell>
          <cell r="H646" t="str">
            <v>3.1050</v>
          </cell>
          <cell r="I646">
            <v>41408</v>
          </cell>
          <cell r="L646">
            <v>48.087000000000003</v>
          </cell>
        </row>
        <row r="647">
          <cell r="A647" t="str">
            <v>30400029</v>
          </cell>
          <cell r="B647" t="str">
            <v>4" MEGALUG PK/KIT (PVC)</v>
          </cell>
          <cell r="C647">
            <v>37.844082999999998</v>
          </cell>
          <cell r="D647">
            <v>35.159999999999997</v>
          </cell>
          <cell r="E647">
            <v>0</v>
          </cell>
          <cell r="F647">
            <v>49.197307899999998</v>
          </cell>
          <cell r="G647">
            <v>45.707999999999998</v>
          </cell>
          <cell r="H647" t="str">
            <v>3.1060</v>
          </cell>
          <cell r="I647">
            <v>43110</v>
          </cell>
          <cell r="L647">
            <v>49.197307899999998</v>
          </cell>
        </row>
        <row r="648">
          <cell r="A648" t="str">
            <v>30600029</v>
          </cell>
          <cell r="B648" t="str">
            <v>6" MEGALUG PK/KIT (PVC)</v>
          </cell>
          <cell r="C648">
            <v>54.018127999999997</v>
          </cell>
          <cell r="D648">
            <v>49.92</v>
          </cell>
          <cell r="E648">
            <v>2</v>
          </cell>
          <cell r="F648">
            <v>70.223566399999996</v>
          </cell>
          <cell r="G648">
            <v>64.896000000000001</v>
          </cell>
          <cell r="H648" t="str">
            <v>3.1070</v>
          </cell>
          <cell r="I648">
            <v>43281</v>
          </cell>
          <cell r="L648">
            <v>70.223566399999996</v>
          </cell>
        </row>
        <row r="649">
          <cell r="A649" t="str">
            <v>30800029</v>
          </cell>
          <cell r="B649" t="str">
            <v>8" MEGALUG PK/KIT (PVC)</v>
          </cell>
          <cell r="C649">
            <v>69.817272000000003</v>
          </cell>
          <cell r="D649">
            <v>64.599999999999994</v>
          </cell>
          <cell r="E649">
            <v>8</v>
          </cell>
          <cell r="F649">
            <v>90.762453600000001</v>
          </cell>
          <cell r="G649">
            <v>83.97999999999999</v>
          </cell>
          <cell r="H649" t="str">
            <v>3.1080</v>
          </cell>
          <cell r="I649">
            <v>43531</v>
          </cell>
          <cell r="L649">
            <v>90.762453600000001</v>
          </cell>
        </row>
        <row r="650">
          <cell r="A650" t="str">
            <v>31000029</v>
          </cell>
          <cell r="B650" t="str">
            <v>10" MEGALUG PK/KIT (PVC)</v>
          </cell>
          <cell r="C650">
            <v>113.305031</v>
          </cell>
          <cell r="D650">
            <v>110</v>
          </cell>
          <cell r="E650">
            <v>19</v>
          </cell>
          <cell r="F650">
            <v>147.2965403</v>
          </cell>
          <cell r="G650">
            <v>143</v>
          </cell>
          <cell r="H650" t="str">
            <v>3.1090</v>
          </cell>
          <cell r="I650">
            <v>43447</v>
          </cell>
          <cell r="L650">
            <v>147.2965403</v>
          </cell>
        </row>
        <row r="651">
          <cell r="A651" t="str">
            <v>31200029</v>
          </cell>
          <cell r="B651" t="str">
            <v>12" MEGALUG PK/KIT (PVC)</v>
          </cell>
          <cell r="C651">
            <v>109.8039</v>
          </cell>
          <cell r="D651">
            <v>100.66</v>
          </cell>
          <cell r="E651">
            <v>4</v>
          </cell>
          <cell r="F651">
            <v>142.74507</v>
          </cell>
          <cell r="G651">
            <v>130.858</v>
          </cell>
          <cell r="H651" t="str">
            <v>3.1100</v>
          </cell>
          <cell r="I651">
            <v>42858</v>
          </cell>
          <cell r="L651">
            <v>142.74507</v>
          </cell>
        </row>
        <row r="652">
          <cell r="A652" t="str">
            <v>30300027</v>
          </cell>
          <cell r="B652" t="str">
            <v>3" MJ GLAND PACK KIT</v>
          </cell>
          <cell r="C652">
            <v>16.890999999999998</v>
          </cell>
          <cell r="D652">
            <v>10.5</v>
          </cell>
          <cell r="E652">
            <v>12</v>
          </cell>
          <cell r="F652">
            <v>21.958299999999998</v>
          </cell>
          <cell r="G652">
            <v>13.65</v>
          </cell>
          <cell r="H652" t="str">
            <v>3.1110</v>
          </cell>
          <cell r="I652">
            <v>41352</v>
          </cell>
          <cell r="L652">
            <v>21.958299999999998</v>
          </cell>
        </row>
        <row r="653">
          <cell r="A653" t="str">
            <v>30400027</v>
          </cell>
          <cell r="B653" t="str">
            <v>4" MJ GLAND PACK KIT</v>
          </cell>
          <cell r="C653">
            <v>16.270963999999999</v>
          </cell>
          <cell r="D653">
            <v>16.11</v>
          </cell>
          <cell r="E653">
            <v>2</v>
          </cell>
          <cell r="F653">
            <v>21.152253200000001</v>
          </cell>
          <cell r="G653">
            <v>20.943000000000001</v>
          </cell>
          <cell r="H653" t="str">
            <v>3.1120</v>
          </cell>
          <cell r="I653">
            <v>41134</v>
          </cell>
          <cell r="L653">
            <v>21.152253200000001</v>
          </cell>
        </row>
        <row r="654">
          <cell r="A654" t="str">
            <v>30600027</v>
          </cell>
          <cell r="B654" t="str">
            <v>6" MJ GLAND PACK KIT</v>
          </cell>
          <cell r="C654">
            <v>45.370350000000002</v>
          </cell>
          <cell r="D654">
            <v>65.180000000000007</v>
          </cell>
          <cell r="E654">
            <v>8</v>
          </cell>
          <cell r="F654">
            <v>58.981455000000004</v>
          </cell>
          <cell r="G654">
            <v>84.734000000000009</v>
          </cell>
          <cell r="H654" t="str">
            <v>3.1130</v>
          </cell>
          <cell r="I654">
            <v>43021</v>
          </cell>
          <cell r="L654">
            <v>84.734000000000009</v>
          </cell>
        </row>
        <row r="655">
          <cell r="A655" t="str">
            <v>30800027</v>
          </cell>
          <cell r="B655" t="str">
            <v>8" MJ GLAND PACK KIT</v>
          </cell>
          <cell r="C655">
            <v>21.690200000000001</v>
          </cell>
          <cell r="D655">
            <v>20.12</v>
          </cell>
          <cell r="E655">
            <v>5</v>
          </cell>
          <cell r="F655">
            <v>28.197260000000004</v>
          </cell>
          <cell r="G655">
            <v>26.156000000000002</v>
          </cell>
          <cell r="H655" t="str">
            <v>3.1140</v>
          </cell>
          <cell r="I655">
            <v>43147</v>
          </cell>
          <cell r="L655">
            <v>28.197260000000004</v>
          </cell>
        </row>
        <row r="656">
          <cell r="A656" t="str">
            <v>31000027</v>
          </cell>
          <cell r="B656" t="str">
            <v>10" MJ GLAND PACK KIT</v>
          </cell>
          <cell r="C656">
            <v>27.435600000000001</v>
          </cell>
          <cell r="D656">
            <v>26.69</v>
          </cell>
          <cell r="E656">
            <v>2</v>
          </cell>
          <cell r="F656">
            <v>35.66628</v>
          </cell>
          <cell r="G656">
            <v>34.697000000000003</v>
          </cell>
          <cell r="H656" t="str">
            <v>3.1150</v>
          </cell>
          <cell r="I656">
            <v>42499</v>
          </cell>
          <cell r="L656">
            <v>35.66628</v>
          </cell>
        </row>
        <row r="657">
          <cell r="A657" t="str">
            <v>31200027</v>
          </cell>
          <cell r="B657" t="str">
            <v>12" MJ GLAND PACK KIT</v>
          </cell>
          <cell r="C657">
            <v>58.806699999999999</v>
          </cell>
          <cell r="D657">
            <v>27.78</v>
          </cell>
          <cell r="E657">
            <v>0</v>
          </cell>
          <cell r="F657">
            <v>76.448710000000005</v>
          </cell>
          <cell r="G657">
            <v>36.114000000000004</v>
          </cell>
          <cell r="H657" t="str">
            <v>3.1160</v>
          </cell>
          <cell r="I657">
            <v>41352</v>
          </cell>
          <cell r="L657">
            <v>76.448710000000005</v>
          </cell>
        </row>
        <row r="658">
          <cell r="A658" t="str">
            <v>30300151</v>
          </cell>
          <cell r="B658" t="str">
            <v>3" MJ PLUG (Tapped or not)</v>
          </cell>
          <cell r="C658">
            <v>29.6919</v>
          </cell>
          <cell r="D658">
            <v>0</v>
          </cell>
          <cell r="E658">
            <v>0</v>
          </cell>
          <cell r="F658">
            <v>38.599470000000004</v>
          </cell>
          <cell r="G658">
            <v>0</v>
          </cell>
          <cell r="H658" t="str">
            <v>3.1170</v>
          </cell>
          <cell r="I658">
            <v>41352</v>
          </cell>
          <cell r="L658">
            <v>38.599470000000004</v>
          </cell>
        </row>
        <row r="659">
          <cell r="A659" t="str">
            <v>30400151</v>
          </cell>
          <cell r="B659" t="str">
            <v>4" MJ PLUG (Tapped or not)</v>
          </cell>
          <cell r="C659">
            <v>31.742000000000001</v>
          </cell>
          <cell r="D659">
            <v>15.81</v>
          </cell>
          <cell r="E659">
            <v>0</v>
          </cell>
          <cell r="F659">
            <v>41.264600000000002</v>
          </cell>
          <cell r="G659">
            <v>20.553000000000001</v>
          </cell>
          <cell r="H659" t="str">
            <v>3.1180</v>
          </cell>
          <cell r="I659">
            <v>-622165665.6339792</v>
          </cell>
          <cell r="L659">
            <v>41.264600000000002</v>
          </cell>
        </row>
        <row r="660">
          <cell r="A660" t="str">
            <v>30600151</v>
          </cell>
          <cell r="B660" t="str">
            <v>6" MJ PLUG (Tapped or not)</v>
          </cell>
          <cell r="C660">
            <v>53.057600000000001</v>
          </cell>
          <cell r="D660">
            <v>32</v>
          </cell>
          <cell r="E660">
            <v>1</v>
          </cell>
          <cell r="F660">
            <v>68.974879999999999</v>
          </cell>
          <cell r="G660">
            <v>41.6</v>
          </cell>
          <cell r="H660" t="str">
            <v>3.1190</v>
          </cell>
          <cell r="I660">
            <v>42944</v>
          </cell>
          <cell r="L660">
            <v>68.974879999999999</v>
          </cell>
        </row>
        <row r="661">
          <cell r="A661" t="str">
            <v>30800151</v>
          </cell>
          <cell r="B661" t="str">
            <v>8" MJ PLUG (Tapped or not)</v>
          </cell>
          <cell r="C661">
            <v>77.459999999999994</v>
          </cell>
          <cell r="D661">
            <v>71.06</v>
          </cell>
          <cell r="E661">
            <v>2</v>
          </cell>
          <cell r="F661">
            <v>100.69799999999999</v>
          </cell>
          <cell r="G661">
            <v>92.378</v>
          </cell>
          <cell r="H661" t="str">
            <v>3.1200</v>
          </cell>
          <cell r="I661">
            <v>42949</v>
          </cell>
          <cell r="L661">
            <v>100.69799999999999</v>
          </cell>
        </row>
        <row r="662">
          <cell r="A662" t="str">
            <v>31000151</v>
          </cell>
          <cell r="B662" t="str">
            <v>10" MJ PLUG (Tapped or not)</v>
          </cell>
          <cell r="C662">
            <v>84.819100000000006</v>
          </cell>
          <cell r="D662">
            <v>99.29</v>
          </cell>
          <cell r="E662">
            <v>0</v>
          </cell>
          <cell r="F662">
            <v>110.26483000000002</v>
          </cell>
          <cell r="G662">
            <v>129.07700000000003</v>
          </cell>
          <cell r="H662" t="str">
            <v>3.1210</v>
          </cell>
          <cell r="I662">
            <v>43242</v>
          </cell>
          <cell r="L662">
            <v>129.07700000000003</v>
          </cell>
        </row>
        <row r="663">
          <cell r="A663" t="str">
            <v>31200151</v>
          </cell>
          <cell r="B663" t="str">
            <v>12" MJ PLUG (Tapped or not)</v>
          </cell>
          <cell r="C663">
            <v>93.314999999999998</v>
          </cell>
          <cell r="D663">
            <v>93</v>
          </cell>
          <cell r="E663">
            <v>0</v>
          </cell>
          <cell r="F663">
            <v>121.3095</v>
          </cell>
          <cell r="G663">
            <v>120.9</v>
          </cell>
          <cell r="H663" t="str">
            <v>3.1220</v>
          </cell>
          <cell r="I663">
            <v>42255</v>
          </cell>
          <cell r="L663">
            <v>121.3095</v>
          </cell>
        </row>
        <row r="664">
          <cell r="A664" t="str">
            <v>30400165</v>
          </cell>
          <cell r="B664" t="str">
            <v>4 x 3 FLG REDUCER</v>
          </cell>
          <cell r="C664">
            <v>57.76</v>
          </cell>
          <cell r="D664">
            <v>53.53</v>
          </cell>
          <cell r="E664">
            <v>0</v>
          </cell>
          <cell r="F664">
            <v>75.087999999999994</v>
          </cell>
          <cell r="G664">
            <v>69.588999999999999</v>
          </cell>
          <cell r="H664" t="str">
            <v>3.1230</v>
          </cell>
          <cell r="I664">
            <v>41352</v>
          </cell>
          <cell r="L664">
            <v>75.087999999999994</v>
          </cell>
        </row>
        <row r="665">
          <cell r="A665" t="str">
            <v>30602165</v>
          </cell>
          <cell r="B665" t="str">
            <v>6 x 2 FLG REDUCER</v>
          </cell>
          <cell r="C665">
            <v>0</v>
          </cell>
          <cell r="D665">
            <v>0</v>
          </cell>
          <cell r="E665">
            <v>1</v>
          </cell>
          <cell r="F665">
            <v>0</v>
          </cell>
          <cell r="G665">
            <v>0</v>
          </cell>
          <cell r="H665" t="str">
            <v>3.1240</v>
          </cell>
          <cell r="I665">
            <v>43117</v>
          </cell>
          <cell r="L665">
            <v>0</v>
          </cell>
        </row>
        <row r="666">
          <cell r="A666" t="str">
            <v>30600165</v>
          </cell>
          <cell r="B666" t="str">
            <v>6 x 4 FLG REDUCER</v>
          </cell>
          <cell r="C666">
            <v>70.697800000000001</v>
          </cell>
          <cell r="D666">
            <v>0</v>
          </cell>
          <cell r="E666">
            <v>0</v>
          </cell>
          <cell r="F666">
            <v>91.907139999999998</v>
          </cell>
          <cell r="G666">
            <v>0</v>
          </cell>
          <cell r="H666" t="str">
            <v>3.1250</v>
          </cell>
          <cell r="I666">
            <v>-622165665.6339792</v>
          </cell>
          <cell r="L666">
            <v>91.907139999999998</v>
          </cell>
        </row>
        <row r="667">
          <cell r="A667" t="str">
            <v>30814165</v>
          </cell>
          <cell r="B667" t="str">
            <v>8 x 4 FLG REDUCER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 t="str">
            <v>3.1260</v>
          </cell>
          <cell r="I667">
            <v>40097</v>
          </cell>
          <cell r="L667">
            <v>0</v>
          </cell>
        </row>
        <row r="668">
          <cell r="A668" t="str">
            <v>30800165</v>
          </cell>
          <cell r="B668" t="str">
            <v>8 x 6 FLG REDUCER</v>
          </cell>
          <cell r="C668">
            <v>158.06</v>
          </cell>
          <cell r="D668">
            <v>145</v>
          </cell>
          <cell r="E668">
            <v>0</v>
          </cell>
          <cell r="F668">
            <v>205.47800000000001</v>
          </cell>
          <cell r="G668">
            <v>188.5</v>
          </cell>
          <cell r="H668" t="str">
            <v>3.1270</v>
          </cell>
          <cell r="I668">
            <v>-622165665.6339792</v>
          </cell>
          <cell r="L668">
            <v>205.47800000000001</v>
          </cell>
        </row>
        <row r="669">
          <cell r="A669" t="str">
            <v>31008165</v>
          </cell>
          <cell r="B669" t="str">
            <v>10 x 8 FLG REDUCER</v>
          </cell>
          <cell r="C669">
            <v>115.1409</v>
          </cell>
          <cell r="D669">
            <v>0</v>
          </cell>
          <cell r="E669">
            <v>0</v>
          </cell>
          <cell r="F669">
            <v>149.68317000000002</v>
          </cell>
          <cell r="G669">
            <v>0</v>
          </cell>
          <cell r="H669" t="str">
            <v>3.1280</v>
          </cell>
          <cell r="I669">
            <v>42944</v>
          </cell>
          <cell r="L669">
            <v>149.68317000000002</v>
          </cell>
        </row>
        <row r="670">
          <cell r="A670" t="str">
            <v>31200165</v>
          </cell>
          <cell r="B670" t="str">
            <v>12 x 10 or 8 FLG REDUCER</v>
          </cell>
          <cell r="C670">
            <v>315.83769999999998</v>
          </cell>
          <cell r="D670">
            <v>0</v>
          </cell>
          <cell r="E670">
            <v>0</v>
          </cell>
          <cell r="F670">
            <v>410.58900999999997</v>
          </cell>
          <cell r="G670">
            <v>0</v>
          </cell>
          <cell r="H670" t="str">
            <v>3.1290</v>
          </cell>
          <cell r="I670">
            <v>40097</v>
          </cell>
          <cell r="L670">
            <v>410.58900999999997</v>
          </cell>
        </row>
        <row r="671">
          <cell r="A671" t="str">
            <v>30400163</v>
          </cell>
          <cell r="B671" t="str">
            <v>4" MJ REDUCER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>3.1300</v>
          </cell>
          <cell r="I671">
            <v>-622165665.6339792</v>
          </cell>
          <cell r="L671">
            <v>0</v>
          </cell>
        </row>
        <row r="672">
          <cell r="A672" t="str">
            <v>30604163</v>
          </cell>
          <cell r="B672" t="str">
            <v>6" MJ REDUCER</v>
          </cell>
          <cell r="C672">
            <v>48.98</v>
          </cell>
          <cell r="D672">
            <v>45.06</v>
          </cell>
          <cell r="E672">
            <v>0</v>
          </cell>
          <cell r="F672">
            <v>63.673999999999999</v>
          </cell>
          <cell r="G672">
            <v>58.578000000000003</v>
          </cell>
          <cell r="H672" t="str">
            <v>3.1310</v>
          </cell>
          <cell r="I672">
            <v>-622165665.6339792</v>
          </cell>
          <cell r="L672">
            <v>63.673999999999999</v>
          </cell>
        </row>
        <row r="673">
          <cell r="A673" t="str">
            <v>30806163</v>
          </cell>
          <cell r="B673" t="str">
            <v>8" MJ REDUCER</v>
          </cell>
          <cell r="C673">
            <v>53.19</v>
          </cell>
          <cell r="D673">
            <v>49.02</v>
          </cell>
          <cell r="E673">
            <v>0</v>
          </cell>
          <cell r="F673">
            <v>69.147000000000006</v>
          </cell>
          <cell r="G673">
            <v>63.726000000000006</v>
          </cell>
          <cell r="H673" t="str">
            <v>3.1320</v>
          </cell>
          <cell r="I673">
            <v>42328</v>
          </cell>
          <cell r="L673">
            <v>69.147000000000006</v>
          </cell>
        </row>
        <row r="674">
          <cell r="A674" t="str">
            <v>31000163</v>
          </cell>
          <cell r="B674" t="str">
            <v>10" MJ REDUCER</v>
          </cell>
          <cell r="C674">
            <v>91.011399999999995</v>
          </cell>
          <cell r="D674">
            <v>0</v>
          </cell>
          <cell r="E674">
            <v>1</v>
          </cell>
          <cell r="F674">
            <v>118.31482</v>
          </cell>
          <cell r="G674">
            <v>0</v>
          </cell>
          <cell r="H674" t="str">
            <v>3.1330</v>
          </cell>
          <cell r="I674">
            <v>41061</v>
          </cell>
          <cell r="L674">
            <v>118.31482</v>
          </cell>
        </row>
        <row r="675">
          <cell r="A675" t="str">
            <v>31200163</v>
          </cell>
          <cell r="B675" t="str">
            <v>12" MJ REDUCER</v>
          </cell>
          <cell r="C675">
            <v>0</v>
          </cell>
          <cell r="D675">
            <v>0</v>
          </cell>
          <cell r="E675">
            <v>3</v>
          </cell>
          <cell r="F675">
            <v>0</v>
          </cell>
          <cell r="G675">
            <v>0</v>
          </cell>
          <cell r="H675" t="str">
            <v>3.1340</v>
          </cell>
          <cell r="I675">
            <v>40097</v>
          </cell>
          <cell r="L675">
            <v>0</v>
          </cell>
        </row>
        <row r="676">
          <cell r="A676" t="str">
            <v>30403164</v>
          </cell>
          <cell r="B676" t="str">
            <v>4 x 3 MJ x FLG REDUCER</v>
          </cell>
          <cell r="C676">
            <v>95.958332999999996</v>
          </cell>
          <cell r="D676">
            <v>126.78</v>
          </cell>
          <cell r="E676">
            <v>0</v>
          </cell>
          <cell r="F676">
            <v>124.7458329</v>
          </cell>
          <cell r="G676">
            <v>164.81399999999999</v>
          </cell>
          <cell r="H676" t="str">
            <v>3.1350</v>
          </cell>
          <cell r="I676">
            <v>-622165665.6339792</v>
          </cell>
          <cell r="L676">
            <v>164.81399999999999</v>
          </cell>
        </row>
        <row r="677">
          <cell r="A677" t="str">
            <v>30604164</v>
          </cell>
          <cell r="B677" t="str">
            <v>6 x 4 MJ x FLG REDUCER</v>
          </cell>
          <cell r="C677">
            <v>159.97</v>
          </cell>
          <cell r="D677">
            <v>146.83000000000001</v>
          </cell>
          <cell r="E677">
            <v>1</v>
          </cell>
          <cell r="F677">
            <v>207.96100000000001</v>
          </cell>
          <cell r="G677">
            <v>190.87900000000002</v>
          </cell>
          <cell r="H677" t="str">
            <v>3.1360</v>
          </cell>
          <cell r="I677">
            <v>42912</v>
          </cell>
          <cell r="L677">
            <v>207.96100000000001</v>
          </cell>
        </row>
        <row r="678">
          <cell r="A678" t="str">
            <v>30806164</v>
          </cell>
          <cell r="B678" t="str">
            <v>8 x 6 MJ x FLG REDUCER</v>
          </cell>
          <cell r="C678">
            <v>156.47</v>
          </cell>
          <cell r="D678">
            <v>144.21</v>
          </cell>
          <cell r="E678">
            <v>0</v>
          </cell>
          <cell r="F678">
            <v>203.411</v>
          </cell>
          <cell r="G678">
            <v>187.47300000000001</v>
          </cell>
          <cell r="H678" t="str">
            <v>3.1370</v>
          </cell>
          <cell r="I678">
            <v>43497</v>
          </cell>
          <cell r="L678">
            <v>203.411</v>
          </cell>
        </row>
        <row r="679">
          <cell r="A679" t="str">
            <v>31008164</v>
          </cell>
          <cell r="B679" t="str">
            <v>10 x 8 MJ x FLG REDUCER</v>
          </cell>
          <cell r="C679">
            <v>507.96</v>
          </cell>
          <cell r="D679">
            <v>470.77</v>
          </cell>
          <cell r="E679">
            <v>0</v>
          </cell>
          <cell r="F679">
            <v>660.34799999999996</v>
          </cell>
          <cell r="G679">
            <v>612.00099999999998</v>
          </cell>
          <cell r="H679" t="str">
            <v>3.1380</v>
          </cell>
          <cell r="I679">
            <v>41061</v>
          </cell>
          <cell r="L679">
            <v>660.34799999999996</v>
          </cell>
        </row>
        <row r="680">
          <cell r="A680" t="str">
            <v>31200164</v>
          </cell>
          <cell r="B680" t="str">
            <v>12 x 10 MJ x FLG REDUCER</v>
          </cell>
          <cell r="C680">
            <v>0</v>
          </cell>
          <cell r="D680">
            <v>0</v>
          </cell>
          <cell r="E680">
            <v>1</v>
          </cell>
          <cell r="F680">
            <v>0</v>
          </cell>
          <cell r="G680">
            <v>0</v>
          </cell>
          <cell r="H680" t="str">
            <v>3.1390</v>
          </cell>
          <cell r="I680">
            <v>43447</v>
          </cell>
          <cell r="L680">
            <v>0</v>
          </cell>
        </row>
        <row r="681">
          <cell r="A681" t="str">
            <v>30404167</v>
          </cell>
          <cell r="B681" t="str">
            <v>4 x 3 MJxPE Lg End Bell RED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 t="str">
            <v>3.1400</v>
          </cell>
          <cell r="I681">
            <v>-622165665.6339792</v>
          </cell>
          <cell r="L681">
            <v>0</v>
          </cell>
        </row>
        <row r="682">
          <cell r="A682" t="str">
            <v>30604167</v>
          </cell>
          <cell r="B682" t="str">
            <v>6 x 4 MJxPE Lg End Bell RED</v>
          </cell>
          <cell r="C682">
            <v>63.39</v>
          </cell>
          <cell r="D682">
            <v>58.75</v>
          </cell>
          <cell r="E682">
            <v>0</v>
          </cell>
          <cell r="F682">
            <v>82.406999999999996</v>
          </cell>
          <cell r="G682">
            <v>76.375</v>
          </cell>
          <cell r="H682" t="str">
            <v>3.1410</v>
          </cell>
          <cell r="I682">
            <v>-622165665.6339792</v>
          </cell>
          <cell r="L682">
            <v>82.406999999999996</v>
          </cell>
        </row>
        <row r="683">
          <cell r="A683" t="str">
            <v>30806167</v>
          </cell>
          <cell r="B683" t="str">
            <v>8 x 6 MJxPE Lg End Bell RED</v>
          </cell>
          <cell r="C683">
            <v>73.69</v>
          </cell>
          <cell r="D683">
            <v>68.290000000000006</v>
          </cell>
          <cell r="E683">
            <v>0</v>
          </cell>
          <cell r="F683">
            <v>95.796999999999997</v>
          </cell>
          <cell r="G683">
            <v>88.777000000000015</v>
          </cell>
          <cell r="H683" t="str">
            <v>3.1420</v>
          </cell>
          <cell r="I683">
            <v>42849</v>
          </cell>
          <cell r="L683">
            <v>95.796999999999997</v>
          </cell>
        </row>
        <row r="684">
          <cell r="A684" t="str">
            <v>31008167</v>
          </cell>
          <cell r="B684" t="str">
            <v>10 x 8 MJxPE Lg End Bell RED</v>
          </cell>
          <cell r="C684">
            <v>96.02</v>
          </cell>
          <cell r="D684">
            <v>88.5</v>
          </cell>
          <cell r="E684">
            <v>1</v>
          </cell>
          <cell r="F684">
            <v>124.82599999999999</v>
          </cell>
          <cell r="G684">
            <v>115.05</v>
          </cell>
          <cell r="H684" t="str">
            <v>3.1430</v>
          </cell>
          <cell r="I684">
            <v>43602</v>
          </cell>
          <cell r="L684">
            <v>124.82599999999999</v>
          </cell>
        </row>
        <row r="685">
          <cell r="A685" t="str">
            <v>31208167</v>
          </cell>
          <cell r="B685" t="str">
            <v>12 x 8 MJxPE Lg End Bell RED</v>
          </cell>
          <cell r="C685">
            <v>117.39</v>
          </cell>
          <cell r="D685">
            <v>108.29</v>
          </cell>
          <cell r="E685">
            <v>0</v>
          </cell>
          <cell r="F685">
            <v>152.607</v>
          </cell>
          <cell r="G685">
            <v>140.77700000000002</v>
          </cell>
          <cell r="H685" t="str">
            <v>3.1440</v>
          </cell>
          <cell r="I685">
            <v>41352</v>
          </cell>
          <cell r="L685">
            <v>152.607</v>
          </cell>
        </row>
        <row r="686">
          <cell r="A686" t="str">
            <v>31210167</v>
          </cell>
          <cell r="B686" t="str">
            <v>12 x 10 MJxPE Lg End Bell RED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 t="str">
            <v>3.1450</v>
          </cell>
          <cell r="I686">
            <v>40528</v>
          </cell>
          <cell r="L686">
            <v>0</v>
          </cell>
        </row>
        <row r="687">
          <cell r="A687" t="str">
            <v>30403168</v>
          </cell>
          <cell r="B687" t="str">
            <v>4 x 3 MJxPE Sml End Bell RED</v>
          </cell>
          <cell r="C687">
            <v>61.774999999999999</v>
          </cell>
          <cell r="D687">
            <v>57.25</v>
          </cell>
          <cell r="E687">
            <v>0</v>
          </cell>
          <cell r="F687">
            <v>80.307500000000005</v>
          </cell>
          <cell r="G687">
            <v>74.424999999999997</v>
          </cell>
          <cell r="H687" t="str">
            <v>3.1460</v>
          </cell>
          <cell r="I687">
            <v>-622165665.6339792</v>
          </cell>
          <cell r="L687">
            <v>80.307500000000005</v>
          </cell>
        </row>
        <row r="688">
          <cell r="A688" t="str">
            <v>30604168</v>
          </cell>
          <cell r="B688" t="str">
            <v>6 x 4 MJxPE Sml End Bell RED</v>
          </cell>
          <cell r="C688">
            <v>41.853200000000001</v>
          </cell>
          <cell r="D688">
            <v>38.61</v>
          </cell>
          <cell r="E688">
            <v>0</v>
          </cell>
          <cell r="F688">
            <v>54.40916</v>
          </cell>
          <cell r="G688">
            <v>50.192999999999998</v>
          </cell>
          <cell r="H688" t="str">
            <v>3.1470</v>
          </cell>
          <cell r="I688">
            <v>41711</v>
          </cell>
          <cell r="L688">
            <v>54.40916</v>
          </cell>
        </row>
        <row r="689">
          <cell r="A689" t="str">
            <v>30806168</v>
          </cell>
          <cell r="B689" t="str">
            <v>8 x 6 MJxPE Sml End Bell RED</v>
          </cell>
          <cell r="C689">
            <v>63.39</v>
          </cell>
          <cell r="D689">
            <v>58.75</v>
          </cell>
          <cell r="E689">
            <v>0</v>
          </cell>
          <cell r="F689">
            <v>82.406999999999996</v>
          </cell>
          <cell r="G689">
            <v>76.375</v>
          </cell>
          <cell r="H689" t="str">
            <v>3.1480</v>
          </cell>
          <cell r="I689">
            <v>40275</v>
          </cell>
          <cell r="L689">
            <v>82.406999999999996</v>
          </cell>
        </row>
        <row r="690">
          <cell r="A690" t="str">
            <v>31008168</v>
          </cell>
          <cell r="B690" t="str">
            <v>10 x 8 MJxPE Sml End Bell RED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>3.1490</v>
          </cell>
          <cell r="I690">
            <v>42296</v>
          </cell>
          <cell r="L690">
            <v>0</v>
          </cell>
        </row>
        <row r="691">
          <cell r="A691" t="str">
            <v>31208168</v>
          </cell>
          <cell r="B691" t="str">
            <v>12 x 8 MJxPE Sml End Bell RED</v>
          </cell>
          <cell r="C691">
            <v>100.84</v>
          </cell>
          <cell r="D691">
            <v>91.99</v>
          </cell>
          <cell r="E691">
            <v>0</v>
          </cell>
          <cell r="F691">
            <v>131.09200000000001</v>
          </cell>
          <cell r="G691">
            <v>119.587</v>
          </cell>
          <cell r="H691" t="str">
            <v>3.1500</v>
          </cell>
          <cell r="I691">
            <v>-622165665.6339792</v>
          </cell>
          <cell r="L691">
            <v>131.09200000000001</v>
          </cell>
        </row>
        <row r="692">
          <cell r="A692" t="str">
            <v>31210168</v>
          </cell>
          <cell r="B692" t="str">
            <v>12 x 10 MJxPE Sml End Bell RED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 t="str">
            <v>3.1510</v>
          </cell>
          <cell r="I692">
            <v>40478</v>
          </cell>
          <cell r="L692">
            <v>0</v>
          </cell>
        </row>
        <row r="693">
          <cell r="A693" t="str">
            <v>30400141</v>
          </cell>
          <cell r="B693" t="str">
            <v>4" DUCTILE IRON PIPE</v>
          </cell>
          <cell r="C693">
            <v>19.196052999999999</v>
          </cell>
          <cell r="D693">
            <v>20.328299999999999</v>
          </cell>
          <cell r="E693">
            <v>0</v>
          </cell>
          <cell r="F693">
            <v>24.954868900000001</v>
          </cell>
          <cell r="G693">
            <v>26.42679</v>
          </cell>
          <cell r="H693" t="str">
            <v>3.1520</v>
          </cell>
          <cell r="I693">
            <v>-622165665.6339792</v>
          </cell>
          <cell r="L693">
            <v>26.42679</v>
          </cell>
        </row>
        <row r="694">
          <cell r="A694" t="str">
            <v>30600141</v>
          </cell>
          <cell r="B694" t="str">
            <v>6" DUCTILE IRON PIPE</v>
          </cell>
          <cell r="C694">
            <v>16.187221000000001</v>
          </cell>
          <cell r="D694">
            <v>15.512499999999999</v>
          </cell>
          <cell r="E694">
            <v>50</v>
          </cell>
          <cell r="F694">
            <v>21.043387300000003</v>
          </cell>
          <cell r="G694">
            <v>20.166249999999998</v>
          </cell>
          <cell r="H694" t="str">
            <v>3.1530</v>
          </cell>
          <cell r="I694">
            <v>42949</v>
          </cell>
          <cell r="L694">
            <v>21.043387300000003</v>
          </cell>
        </row>
        <row r="695">
          <cell r="A695" t="str">
            <v>30800141</v>
          </cell>
          <cell r="B695" t="str">
            <v>8" DUCTILE IRON PIPE</v>
          </cell>
          <cell r="C695">
            <v>19.659600000000001</v>
          </cell>
          <cell r="D695">
            <v>18.22</v>
          </cell>
          <cell r="E695">
            <v>39</v>
          </cell>
          <cell r="F695">
            <v>25.557480000000002</v>
          </cell>
          <cell r="G695">
            <v>23.686</v>
          </cell>
          <cell r="H695" t="str">
            <v>3.1540</v>
          </cell>
          <cell r="I695">
            <v>43311</v>
          </cell>
          <cell r="L695">
            <v>25.557480000000002</v>
          </cell>
        </row>
        <row r="696">
          <cell r="A696" t="str">
            <v>31000141</v>
          </cell>
          <cell r="B696" t="str">
            <v>10" DUCTILE IRON PIPE</v>
          </cell>
          <cell r="C696">
            <v>28.701699999999999</v>
          </cell>
          <cell r="D696">
            <v>26.6</v>
          </cell>
          <cell r="E696">
            <v>36</v>
          </cell>
          <cell r="F696">
            <v>37.31221</v>
          </cell>
          <cell r="G696">
            <v>34.580000000000005</v>
          </cell>
          <cell r="H696" t="str">
            <v>3.1550</v>
          </cell>
          <cell r="I696">
            <v>42502</v>
          </cell>
          <cell r="L696">
            <v>37.31221</v>
          </cell>
        </row>
        <row r="697">
          <cell r="A697" t="str">
            <v>31200141</v>
          </cell>
          <cell r="B697" t="str">
            <v>12" DUCTILE IRON PIPE</v>
          </cell>
          <cell r="C697">
            <v>24.422799999999999</v>
          </cell>
          <cell r="D697">
            <v>0</v>
          </cell>
          <cell r="E697">
            <v>0</v>
          </cell>
          <cell r="F697">
            <v>31.749639999999999</v>
          </cell>
          <cell r="G697">
            <v>0</v>
          </cell>
          <cell r="H697" t="str">
            <v>3.1560</v>
          </cell>
          <cell r="I697">
            <v>42255</v>
          </cell>
          <cell r="L697">
            <v>31.749639999999999</v>
          </cell>
        </row>
        <row r="698">
          <cell r="A698" t="str">
            <v>30200073</v>
          </cell>
          <cell r="B698" t="str">
            <v>2" COLLAR LK CLAMP Glue Jt</v>
          </cell>
          <cell r="C698">
            <v>73.028441999999998</v>
          </cell>
          <cell r="D698">
            <v>60.33</v>
          </cell>
          <cell r="E698">
            <v>0</v>
          </cell>
          <cell r="F698">
            <v>94.936974599999999</v>
          </cell>
          <cell r="G698">
            <v>78.429000000000002</v>
          </cell>
          <cell r="H698" t="str">
            <v>3.1570</v>
          </cell>
          <cell r="I698">
            <v>40097</v>
          </cell>
          <cell r="L698">
            <v>94.936974599999999</v>
          </cell>
        </row>
        <row r="699">
          <cell r="A699" t="str">
            <v>30212073</v>
          </cell>
          <cell r="B699" t="str">
            <v>2-1/2" COLLAR LK CLAMP Glue Jt</v>
          </cell>
          <cell r="C699">
            <v>62.462249</v>
          </cell>
          <cell r="D699">
            <v>61.37</v>
          </cell>
          <cell r="E699">
            <v>15</v>
          </cell>
          <cell r="F699">
            <v>81.200923700000004</v>
          </cell>
          <cell r="G699">
            <v>79.781000000000006</v>
          </cell>
          <cell r="H699" t="str">
            <v>3.1580</v>
          </cell>
          <cell r="I699">
            <v>42661</v>
          </cell>
          <cell r="L699">
            <v>81.200923700000004</v>
          </cell>
        </row>
        <row r="700">
          <cell r="A700" t="str">
            <v>30300073</v>
          </cell>
          <cell r="B700" t="str">
            <v>3" COLLAR LK CLAMP Glue Jt</v>
          </cell>
          <cell r="C700">
            <v>74.334299999999999</v>
          </cell>
          <cell r="D700">
            <v>59.4</v>
          </cell>
          <cell r="E700">
            <v>9</v>
          </cell>
          <cell r="F700">
            <v>96.634590000000003</v>
          </cell>
          <cell r="G700">
            <v>77.22</v>
          </cell>
          <cell r="H700" t="str">
            <v>3.1590</v>
          </cell>
          <cell r="I700">
            <v>43014</v>
          </cell>
          <cell r="L700">
            <v>96.634590000000003</v>
          </cell>
        </row>
        <row r="701">
          <cell r="A701" t="str">
            <v>30400071</v>
          </cell>
          <cell r="B701" t="str">
            <v>4" COLLAR LK CLAMP Glue Jt</v>
          </cell>
          <cell r="C701">
            <v>81.162000000000006</v>
          </cell>
          <cell r="D701">
            <v>66.03</v>
          </cell>
          <cell r="E701">
            <v>11</v>
          </cell>
          <cell r="F701">
            <v>105.51060000000001</v>
          </cell>
          <cell r="G701">
            <v>85.838999999999999</v>
          </cell>
          <cell r="H701" t="str">
            <v>3.1600</v>
          </cell>
          <cell r="I701">
            <v>42263</v>
          </cell>
          <cell r="L701">
            <v>105.51060000000001</v>
          </cell>
        </row>
        <row r="702">
          <cell r="A702" t="str">
            <v>30600071</v>
          </cell>
          <cell r="B702" t="str">
            <v>6" COLLAR LK CLAMP Glue Jt</v>
          </cell>
          <cell r="C702">
            <v>112.8138</v>
          </cell>
          <cell r="D702">
            <v>104.66</v>
          </cell>
          <cell r="E702">
            <v>2</v>
          </cell>
          <cell r="F702">
            <v>146.65794</v>
          </cell>
          <cell r="G702">
            <v>136.05799999999999</v>
          </cell>
          <cell r="H702" t="str">
            <v>3.1610</v>
          </cell>
          <cell r="I702">
            <v>42263</v>
          </cell>
          <cell r="L702">
            <v>146.65794</v>
          </cell>
        </row>
        <row r="703">
          <cell r="A703" t="str">
            <v>30800071</v>
          </cell>
          <cell r="B703" t="str">
            <v>8" COLLAR LK CLAMP Glue Jt</v>
          </cell>
          <cell r="C703">
            <v>0</v>
          </cell>
          <cell r="D703">
            <v>0</v>
          </cell>
          <cell r="E703">
            <v>7</v>
          </cell>
          <cell r="F703">
            <v>0</v>
          </cell>
          <cell r="G703">
            <v>0</v>
          </cell>
          <cell r="H703" t="str">
            <v>3.1620</v>
          </cell>
          <cell r="I703">
            <v>42186</v>
          </cell>
          <cell r="L703">
            <v>0</v>
          </cell>
        </row>
        <row r="704">
          <cell r="A704" t="str">
            <v>30400072</v>
          </cell>
          <cell r="B704" t="str">
            <v>4" BELL JT LK CLAMP Slip Jt</v>
          </cell>
          <cell r="C704">
            <v>68.991</v>
          </cell>
          <cell r="D704">
            <v>63.94</v>
          </cell>
          <cell r="E704">
            <v>3</v>
          </cell>
          <cell r="F704">
            <v>89.688299999999998</v>
          </cell>
          <cell r="G704">
            <v>83.122</v>
          </cell>
          <cell r="H704" t="str">
            <v>3.1630</v>
          </cell>
          <cell r="I704">
            <v>-622165665.6339792</v>
          </cell>
          <cell r="L704">
            <v>89.688299999999998</v>
          </cell>
        </row>
        <row r="705">
          <cell r="A705" t="str">
            <v>30600072</v>
          </cell>
          <cell r="B705" t="str">
            <v>6" BELL JT LK CLAMP Slip Jt</v>
          </cell>
          <cell r="C705">
            <v>114.1623</v>
          </cell>
          <cell r="D705">
            <v>125.04</v>
          </cell>
          <cell r="E705">
            <v>8</v>
          </cell>
          <cell r="F705">
            <v>148.41099</v>
          </cell>
          <cell r="G705">
            <v>162.55200000000002</v>
          </cell>
          <cell r="H705" t="str">
            <v>3.1640</v>
          </cell>
          <cell r="I705">
            <v>43578</v>
          </cell>
          <cell r="L705">
            <v>162.55200000000002</v>
          </cell>
        </row>
        <row r="706">
          <cell r="A706" t="str">
            <v>30800072</v>
          </cell>
          <cell r="B706" t="str">
            <v>8" BELL JT LK CLAMP Slip Jt</v>
          </cell>
          <cell r="C706">
            <v>138.7029</v>
          </cell>
          <cell r="D706">
            <v>172.97</v>
          </cell>
          <cell r="E706">
            <v>0</v>
          </cell>
          <cell r="F706">
            <v>180.31377000000001</v>
          </cell>
          <cell r="G706">
            <v>224.86100000000002</v>
          </cell>
          <cell r="H706" t="str">
            <v>3.1650</v>
          </cell>
          <cell r="I706">
            <v>41681</v>
          </cell>
          <cell r="L706">
            <v>224.86100000000002</v>
          </cell>
        </row>
        <row r="707">
          <cell r="A707" t="str">
            <v>31000072</v>
          </cell>
          <cell r="B707" t="str">
            <v>10" BELL JT LK CLAMP Slip Jt</v>
          </cell>
          <cell r="C707">
            <v>101.21380000000001</v>
          </cell>
          <cell r="D707">
            <v>0</v>
          </cell>
          <cell r="E707">
            <v>0</v>
          </cell>
          <cell r="F707">
            <v>131.57794000000001</v>
          </cell>
          <cell r="G707">
            <v>0</v>
          </cell>
          <cell r="H707" t="str">
            <v>3.1660</v>
          </cell>
          <cell r="I707">
            <v>41297</v>
          </cell>
          <cell r="L707">
            <v>131.57794000000001</v>
          </cell>
        </row>
        <row r="708">
          <cell r="A708" t="str">
            <v>30012170</v>
          </cell>
          <cell r="B708" t="str">
            <v>1/2 x 6 REP CLAMP, Style SC</v>
          </cell>
          <cell r="C708">
            <v>34.999223000000001</v>
          </cell>
          <cell r="D708">
            <v>17.66</v>
          </cell>
          <cell r="E708">
            <v>0</v>
          </cell>
          <cell r="F708">
            <v>45.498989900000005</v>
          </cell>
          <cell r="G708">
            <v>22.958000000000002</v>
          </cell>
          <cell r="H708" t="str">
            <v>3.1670</v>
          </cell>
          <cell r="I708">
            <v>-622165665.6339792</v>
          </cell>
          <cell r="L708">
            <v>45.498989900000005</v>
          </cell>
        </row>
        <row r="709">
          <cell r="A709" t="str">
            <v>30034170</v>
          </cell>
          <cell r="B709" t="str">
            <v>3/4 x 6 REP CLAMP, Style SC</v>
          </cell>
          <cell r="C709">
            <v>17.922408999999998</v>
          </cell>
          <cell r="D709">
            <v>19.420000000000002</v>
          </cell>
          <cell r="E709">
            <v>11</v>
          </cell>
          <cell r="F709">
            <v>23.2991317</v>
          </cell>
          <cell r="G709">
            <v>25.246000000000002</v>
          </cell>
          <cell r="H709" t="str">
            <v>3.1680</v>
          </cell>
          <cell r="I709">
            <v>43014</v>
          </cell>
          <cell r="L709">
            <v>25.246000000000002</v>
          </cell>
        </row>
        <row r="710">
          <cell r="A710" t="str">
            <v>30100170</v>
          </cell>
          <cell r="B710" t="str">
            <v>1 x 6 REP CLAMP, Style SC</v>
          </cell>
          <cell r="C710">
            <v>16.410851999999998</v>
          </cell>
          <cell r="D710">
            <v>19.95</v>
          </cell>
          <cell r="E710">
            <v>31</v>
          </cell>
          <cell r="F710">
            <v>21.334107599999999</v>
          </cell>
          <cell r="G710">
            <v>25.934999999999999</v>
          </cell>
          <cell r="H710" t="str">
            <v>3.1690</v>
          </cell>
          <cell r="I710">
            <v>43388</v>
          </cell>
          <cell r="L710">
            <v>25.934999999999999</v>
          </cell>
        </row>
        <row r="711">
          <cell r="A711" t="str">
            <v>30114170</v>
          </cell>
          <cell r="B711" t="str">
            <v>1-1/4 x 6 REP CLAMP, Style SC</v>
          </cell>
          <cell r="C711">
            <v>14.986700000000001</v>
          </cell>
          <cell r="D711">
            <v>14.67</v>
          </cell>
          <cell r="E711">
            <v>47</v>
          </cell>
          <cell r="F711">
            <v>19.482710000000001</v>
          </cell>
          <cell r="G711">
            <v>19.071000000000002</v>
          </cell>
          <cell r="H711" t="str">
            <v>3.1700</v>
          </cell>
          <cell r="I711">
            <v>43417</v>
          </cell>
          <cell r="L711">
            <v>19.482710000000001</v>
          </cell>
        </row>
        <row r="712">
          <cell r="A712" t="str">
            <v>30112170</v>
          </cell>
          <cell r="B712" t="str">
            <v>1-1/2 x 6 REP CLAMP, Style SC</v>
          </cell>
          <cell r="C712">
            <v>16.449300000000001</v>
          </cell>
          <cell r="D712">
            <v>15.94</v>
          </cell>
          <cell r="E712">
            <v>24</v>
          </cell>
          <cell r="F712">
            <v>21.38409</v>
          </cell>
          <cell r="G712">
            <v>20.722000000000001</v>
          </cell>
          <cell r="H712" t="str">
            <v>3.1710</v>
          </cell>
          <cell r="I712">
            <v>42293</v>
          </cell>
          <cell r="L712">
            <v>21.38409</v>
          </cell>
        </row>
        <row r="713">
          <cell r="A713" t="str">
            <v>30200170</v>
          </cell>
          <cell r="B713" t="str">
            <v>2 x 6 REP CLAMP, Style SC</v>
          </cell>
          <cell r="C713">
            <v>18.010100000000001</v>
          </cell>
          <cell r="D713">
            <v>16.72</v>
          </cell>
          <cell r="E713">
            <v>27</v>
          </cell>
          <cell r="F713">
            <v>23.413130000000002</v>
          </cell>
          <cell r="G713">
            <v>21.736000000000001</v>
          </cell>
          <cell r="H713" t="str">
            <v>3.1720</v>
          </cell>
          <cell r="I713">
            <v>42293</v>
          </cell>
          <cell r="L713">
            <v>23.413130000000002</v>
          </cell>
        </row>
        <row r="714">
          <cell r="A714" t="str">
            <v>30212170</v>
          </cell>
          <cell r="B714" t="str">
            <v>2-1/2 x 6 REP CLAMP, Style SC</v>
          </cell>
          <cell r="C714">
            <v>35.348199999999999</v>
          </cell>
          <cell r="D714">
            <v>24.05</v>
          </cell>
          <cell r="E714">
            <v>42</v>
          </cell>
          <cell r="F714">
            <v>45.952660000000002</v>
          </cell>
          <cell r="G714">
            <v>31.265000000000001</v>
          </cell>
          <cell r="H714" t="str">
            <v>3.1730</v>
          </cell>
          <cell r="I714">
            <v>42513</v>
          </cell>
          <cell r="L714">
            <v>45.952660000000002</v>
          </cell>
        </row>
        <row r="715">
          <cell r="A715" t="str">
            <v>30300170</v>
          </cell>
          <cell r="B715" t="str">
            <v>3 x 6 REP BAND, Style CL1</v>
          </cell>
          <cell r="C715">
            <v>78.871700000000004</v>
          </cell>
          <cell r="D715">
            <v>84.19</v>
          </cell>
          <cell r="E715">
            <v>18</v>
          </cell>
          <cell r="F715">
            <v>102.53321000000001</v>
          </cell>
          <cell r="G715">
            <v>109.447</v>
          </cell>
          <cell r="H715" t="str">
            <v>3.1740</v>
          </cell>
          <cell r="I715">
            <v>42293</v>
          </cell>
          <cell r="L715">
            <v>109.447</v>
          </cell>
        </row>
        <row r="716">
          <cell r="A716" t="str">
            <v>30200171</v>
          </cell>
          <cell r="B716" t="str">
            <v>2 x 7-1/2 REP BAND, Style CL1</v>
          </cell>
          <cell r="C716">
            <v>44.129199999999997</v>
          </cell>
          <cell r="D716">
            <v>0</v>
          </cell>
          <cell r="E716">
            <v>2</v>
          </cell>
          <cell r="F716">
            <v>57.367959999999997</v>
          </cell>
          <cell r="G716">
            <v>0</v>
          </cell>
          <cell r="H716" t="str">
            <v>3.1750</v>
          </cell>
          <cell r="I716">
            <v>40997</v>
          </cell>
          <cell r="L716">
            <v>57.367959999999997</v>
          </cell>
        </row>
        <row r="717">
          <cell r="A717" t="str">
            <v>30212171</v>
          </cell>
          <cell r="B717" t="str">
            <v>2-1/2 x 7-1/2 REP BAND, CL1</v>
          </cell>
          <cell r="C717">
            <v>44.108899999999998</v>
          </cell>
          <cell r="D717">
            <v>0</v>
          </cell>
          <cell r="E717">
            <v>0</v>
          </cell>
          <cell r="F717">
            <v>57.341569999999997</v>
          </cell>
          <cell r="G717">
            <v>0</v>
          </cell>
          <cell r="H717" t="str">
            <v>3.1760</v>
          </cell>
          <cell r="I717">
            <v>40097</v>
          </cell>
          <cell r="L717">
            <v>57.341569999999997</v>
          </cell>
        </row>
        <row r="718">
          <cell r="A718" t="str">
            <v>30300171</v>
          </cell>
          <cell r="B718" t="str">
            <v>3 x 7-1/2 REP BAND, Style CL1</v>
          </cell>
          <cell r="C718">
            <v>45.546199999999999</v>
          </cell>
          <cell r="D718">
            <v>0</v>
          </cell>
          <cell r="E718">
            <v>2</v>
          </cell>
          <cell r="F718">
            <v>59.210059999999999</v>
          </cell>
          <cell r="G718">
            <v>0</v>
          </cell>
          <cell r="H718" t="str">
            <v>3.1770</v>
          </cell>
          <cell r="I718">
            <v>40097</v>
          </cell>
          <cell r="L718">
            <v>59.210059999999999</v>
          </cell>
        </row>
        <row r="719">
          <cell r="A719" t="str">
            <v>30400171</v>
          </cell>
          <cell r="B719" t="str">
            <v>4 x 7-1/2  REP BAND, Style CL1</v>
          </cell>
          <cell r="C719">
            <v>89.881</v>
          </cell>
          <cell r="D719">
            <v>51.38</v>
          </cell>
          <cell r="E719">
            <v>2</v>
          </cell>
          <cell r="F719">
            <v>116.84530000000001</v>
          </cell>
          <cell r="G719">
            <v>66.794000000000011</v>
          </cell>
          <cell r="H719" t="str">
            <v>3.1780</v>
          </cell>
          <cell r="I719">
            <v>40097</v>
          </cell>
          <cell r="L719">
            <v>116.84530000000001</v>
          </cell>
        </row>
        <row r="720">
          <cell r="A720" t="str">
            <v>30600171</v>
          </cell>
          <cell r="B720" t="str">
            <v>6 x 7-1/2 REP BAND, Style CL1</v>
          </cell>
          <cell r="C720">
            <v>35.5867</v>
          </cell>
          <cell r="D720">
            <v>0</v>
          </cell>
          <cell r="E720">
            <v>5</v>
          </cell>
          <cell r="F720">
            <v>46.262710000000006</v>
          </cell>
          <cell r="G720">
            <v>0</v>
          </cell>
          <cell r="H720" t="str">
            <v>3.1790</v>
          </cell>
          <cell r="I720">
            <v>41403</v>
          </cell>
          <cell r="L720">
            <v>46.262710000000006</v>
          </cell>
        </row>
        <row r="721">
          <cell r="A721" t="str">
            <v>30200172</v>
          </cell>
          <cell r="B721" t="str">
            <v>2 x 12 REP BAND, Style CL1</v>
          </cell>
          <cell r="C721">
            <v>76.457800000000006</v>
          </cell>
          <cell r="D721">
            <v>78.17</v>
          </cell>
          <cell r="E721">
            <v>2</v>
          </cell>
          <cell r="F721">
            <v>99.395140000000012</v>
          </cell>
          <cell r="G721">
            <v>101.62100000000001</v>
          </cell>
          <cell r="H721" t="str">
            <v>3.1800</v>
          </cell>
          <cell r="I721">
            <v>40097</v>
          </cell>
          <cell r="L721">
            <v>101.62100000000001</v>
          </cell>
        </row>
        <row r="722">
          <cell r="A722" t="str">
            <v>30300172</v>
          </cell>
          <cell r="B722" t="str">
            <v>3 x 12 REP BAND, Style CL1</v>
          </cell>
          <cell r="C722">
            <v>70.141199999999998</v>
          </cell>
          <cell r="D722">
            <v>0</v>
          </cell>
          <cell r="E722">
            <v>5</v>
          </cell>
          <cell r="F722">
            <v>91.18356</v>
          </cell>
          <cell r="G722">
            <v>0</v>
          </cell>
          <cell r="H722" t="str">
            <v>3.1810</v>
          </cell>
          <cell r="I722">
            <v>43487</v>
          </cell>
          <cell r="L722">
            <v>91.18356</v>
          </cell>
        </row>
        <row r="723">
          <cell r="A723" t="str">
            <v>30400172</v>
          </cell>
          <cell r="B723" t="str">
            <v>4 x 10 REP BAND, Style CL2</v>
          </cell>
          <cell r="C723">
            <v>92.270300000000006</v>
          </cell>
          <cell r="D723">
            <v>108.5</v>
          </cell>
          <cell r="E723">
            <v>0</v>
          </cell>
          <cell r="F723">
            <v>119.95139000000002</v>
          </cell>
          <cell r="G723">
            <v>141.05000000000001</v>
          </cell>
          <cell r="H723" t="str">
            <v>3.1820</v>
          </cell>
          <cell r="I723">
            <v>40097</v>
          </cell>
          <cell r="L723">
            <v>141.05000000000001</v>
          </cell>
        </row>
        <row r="724">
          <cell r="A724" t="str">
            <v>30600172</v>
          </cell>
          <cell r="B724" t="str">
            <v>6 x 10 REP BAND, Style CL2</v>
          </cell>
          <cell r="C724">
            <v>71.031800000000004</v>
          </cell>
          <cell r="D724">
            <v>0</v>
          </cell>
          <cell r="E724">
            <v>5</v>
          </cell>
          <cell r="F724">
            <v>92.341340000000002</v>
          </cell>
          <cell r="G724">
            <v>0</v>
          </cell>
          <cell r="H724" t="str">
            <v>3.1830</v>
          </cell>
          <cell r="I724">
            <v>41823</v>
          </cell>
          <cell r="L724">
            <v>92.341340000000002</v>
          </cell>
        </row>
        <row r="725">
          <cell r="A725" t="str">
            <v>30800172</v>
          </cell>
          <cell r="B725" t="str">
            <v>8 x 10 REP BAND, Style CL2</v>
          </cell>
          <cell r="C725">
            <v>125.8796</v>
          </cell>
          <cell r="D725">
            <v>0</v>
          </cell>
          <cell r="E725">
            <v>12</v>
          </cell>
          <cell r="F725">
            <v>163.64348000000001</v>
          </cell>
          <cell r="G725">
            <v>0</v>
          </cell>
          <cell r="H725" t="str">
            <v>3.1840</v>
          </cell>
          <cell r="I725">
            <v>40097</v>
          </cell>
          <cell r="L725">
            <v>163.64348000000001</v>
          </cell>
        </row>
        <row r="726">
          <cell r="A726" t="str">
            <v>31000172</v>
          </cell>
          <cell r="B726" t="str">
            <v>10 x 10 REP BAND, Style CL2</v>
          </cell>
          <cell r="C726">
            <v>124.24</v>
          </cell>
          <cell r="D726">
            <v>0</v>
          </cell>
          <cell r="E726">
            <v>6</v>
          </cell>
          <cell r="F726">
            <v>161.512</v>
          </cell>
          <cell r="G726">
            <v>0</v>
          </cell>
          <cell r="H726" t="str">
            <v>3.1850</v>
          </cell>
          <cell r="I726">
            <v>40097</v>
          </cell>
          <cell r="L726">
            <v>161.512</v>
          </cell>
        </row>
        <row r="727">
          <cell r="A727" t="str">
            <v>31200172</v>
          </cell>
          <cell r="B727" t="str">
            <v>12 x 10 REP BAND, Style CL2</v>
          </cell>
          <cell r="C727">
            <v>177.1242</v>
          </cell>
          <cell r="D727">
            <v>0</v>
          </cell>
          <cell r="E727">
            <v>3</v>
          </cell>
          <cell r="F727">
            <v>230.26146</v>
          </cell>
          <cell r="G727">
            <v>0</v>
          </cell>
          <cell r="H727" t="str">
            <v>3.1860</v>
          </cell>
          <cell r="I727">
            <v>40097</v>
          </cell>
          <cell r="L727">
            <v>230.26146</v>
          </cell>
        </row>
        <row r="728">
          <cell r="A728" t="str">
            <v>30212173</v>
          </cell>
          <cell r="B728" t="str">
            <v>2 1/2 x 15 REP BAND, Style CL1</v>
          </cell>
          <cell r="C728">
            <v>85.647199999999998</v>
          </cell>
          <cell r="D728">
            <v>0</v>
          </cell>
          <cell r="E728">
            <v>1</v>
          </cell>
          <cell r="F728">
            <v>111.34135999999999</v>
          </cell>
          <cell r="G728">
            <v>0</v>
          </cell>
          <cell r="H728" t="str">
            <v>3.1870</v>
          </cell>
          <cell r="I728">
            <v>40097</v>
          </cell>
          <cell r="L728">
            <v>111.34135999999999</v>
          </cell>
        </row>
        <row r="729">
          <cell r="A729" t="str">
            <v>30300173</v>
          </cell>
          <cell r="B729" t="str">
            <v>3 x 15 REP BAND, Style CL1</v>
          </cell>
          <cell r="C729">
            <v>115.355</v>
          </cell>
          <cell r="D729">
            <v>106.91</v>
          </cell>
          <cell r="E729">
            <v>5</v>
          </cell>
          <cell r="F729">
            <v>149.9615</v>
          </cell>
          <cell r="G729">
            <v>138.983</v>
          </cell>
          <cell r="H729" t="str">
            <v>3.1880</v>
          </cell>
          <cell r="I729">
            <v>-622165665.6339792</v>
          </cell>
          <cell r="L729">
            <v>149.9615</v>
          </cell>
        </row>
        <row r="730">
          <cell r="A730" t="str">
            <v>30400173</v>
          </cell>
          <cell r="B730" t="str">
            <v>4 x 15 REP BAND, Style CL1or2</v>
          </cell>
          <cell r="C730">
            <v>132.797</v>
          </cell>
          <cell r="D730">
            <v>126.41</v>
          </cell>
          <cell r="E730">
            <v>1</v>
          </cell>
          <cell r="F730">
            <v>172.6361</v>
          </cell>
          <cell r="G730">
            <v>164.333</v>
          </cell>
          <cell r="H730" t="str">
            <v>3.1890</v>
          </cell>
          <cell r="I730">
            <v>42178</v>
          </cell>
          <cell r="L730">
            <v>172.6361</v>
          </cell>
        </row>
        <row r="731">
          <cell r="A731" t="str">
            <v>30600173</v>
          </cell>
          <cell r="B731" t="str">
            <v>6 x 15 REP BAND, Style CL1or2</v>
          </cell>
          <cell r="C731">
            <v>170.5977</v>
          </cell>
          <cell r="D731">
            <v>220.71</v>
          </cell>
          <cell r="E731">
            <v>4</v>
          </cell>
          <cell r="F731">
            <v>221.77701000000002</v>
          </cell>
          <cell r="G731">
            <v>286.923</v>
          </cell>
          <cell r="H731" t="str">
            <v>3.1900</v>
          </cell>
          <cell r="I731">
            <v>42541</v>
          </cell>
          <cell r="L731">
            <v>286.923</v>
          </cell>
        </row>
        <row r="732">
          <cell r="A732" t="str">
            <v>30800173</v>
          </cell>
          <cell r="B732" t="str">
            <v>8 x 15 REP BAND, Style CL1or2</v>
          </cell>
          <cell r="C732">
            <v>111.4161</v>
          </cell>
          <cell r="D732">
            <v>0</v>
          </cell>
          <cell r="E732">
            <v>8</v>
          </cell>
          <cell r="F732">
            <v>144.84093000000001</v>
          </cell>
          <cell r="G732">
            <v>0</v>
          </cell>
          <cell r="H732" t="str">
            <v>3.1910</v>
          </cell>
          <cell r="I732">
            <v>42541</v>
          </cell>
          <cell r="L732">
            <v>144.84093000000001</v>
          </cell>
        </row>
        <row r="733">
          <cell r="A733" t="str">
            <v>31000173</v>
          </cell>
          <cell r="B733" t="str">
            <v>10 x 15 REP BAND, Style CL1or2</v>
          </cell>
          <cell r="C733">
            <v>187.2456</v>
          </cell>
          <cell r="D733">
            <v>0</v>
          </cell>
          <cell r="E733">
            <v>0</v>
          </cell>
          <cell r="F733">
            <v>243.41928000000001</v>
          </cell>
          <cell r="G733">
            <v>0</v>
          </cell>
          <cell r="H733" t="str">
            <v>3.1920</v>
          </cell>
          <cell r="I733">
            <v>-622165665.6339792</v>
          </cell>
          <cell r="L733">
            <v>243.41928000000001</v>
          </cell>
        </row>
        <row r="734">
          <cell r="A734" t="str">
            <v>31200173</v>
          </cell>
          <cell r="B734" t="str">
            <v>12 x 15 REP BAND, Style CL1or2</v>
          </cell>
          <cell r="C734">
            <v>276.31380000000001</v>
          </cell>
          <cell r="D734">
            <v>0</v>
          </cell>
          <cell r="E734">
            <v>1</v>
          </cell>
          <cell r="F734">
            <v>359.20794000000001</v>
          </cell>
          <cell r="G734">
            <v>0</v>
          </cell>
          <cell r="H734" t="str">
            <v>3.1930</v>
          </cell>
          <cell r="I734">
            <v>-622165665.6339792</v>
          </cell>
          <cell r="L734">
            <v>359.20794000000001</v>
          </cell>
        </row>
        <row r="735">
          <cell r="A735" t="str">
            <v>30400174</v>
          </cell>
          <cell r="B735" t="str">
            <v>4 x 20 REP BAND, Style CL1or2</v>
          </cell>
          <cell r="C735">
            <v>165.55959999999999</v>
          </cell>
          <cell r="D735">
            <v>168</v>
          </cell>
          <cell r="E735">
            <v>1</v>
          </cell>
          <cell r="F735">
            <v>215.22747999999999</v>
          </cell>
          <cell r="G735">
            <v>218.4</v>
          </cell>
          <cell r="H735" t="str">
            <v>3.1940</v>
          </cell>
          <cell r="I735">
            <v>-622165665.6339792</v>
          </cell>
          <cell r="L735">
            <v>218.4</v>
          </cell>
        </row>
        <row r="736">
          <cell r="A736" t="str">
            <v>30600174</v>
          </cell>
          <cell r="B736" t="str">
            <v>6 x 20 REP BAND, Style CL1or2</v>
          </cell>
          <cell r="C736">
            <v>186.2182</v>
          </cell>
          <cell r="D736">
            <v>254.44</v>
          </cell>
          <cell r="E736">
            <v>0</v>
          </cell>
          <cell r="F736">
            <v>242.08366000000001</v>
          </cell>
          <cell r="G736">
            <v>330.77199999999999</v>
          </cell>
          <cell r="H736" t="str">
            <v>3.1950</v>
          </cell>
          <cell r="I736">
            <v>41592</v>
          </cell>
          <cell r="L736">
            <v>330.77199999999999</v>
          </cell>
        </row>
        <row r="737">
          <cell r="A737" t="str">
            <v>30800174</v>
          </cell>
          <cell r="B737" t="str">
            <v>8 x 20 REP BAND, Style CL1or2</v>
          </cell>
          <cell r="C737">
            <v>212.54900000000001</v>
          </cell>
          <cell r="D737">
            <v>0</v>
          </cell>
          <cell r="E737">
            <v>4</v>
          </cell>
          <cell r="F737">
            <v>276.31370000000004</v>
          </cell>
          <cell r="G737">
            <v>0</v>
          </cell>
          <cell r="H737" t="str">
            <v>3.1960</v>
          </cell>
          <cell r="I737">
            <v>42401</v>
          </cell>
          <cell r="L737">
            <v>276.31370000000004</v>
          </cell>
        </row>
        <row r="738">
          <cell r="A738" t="str">
            <v>30400175</v>
          </cell>
          <cell r="B738" t="str">
            <v>4 x 25 REP BAND, Style CL1or2</v>
          </cell>
          <cell r="C738">
            <v>185</v>
          </cell>
          <cell r="D738">
            <v>0</v>
          </cell>
          <cell r="E738">
            <v>1</v>
          </cell>
          <cell r="F738">
            <v>240.5</v>
          </cell>
          <cell r="G738">
            <v>0</v>
          </cell>
          <cell r="H738" t="str">
            <v>3.1970</v>
          </cell>
          <cell r="I738">
            <v>40097</v>
          </cell>
          <cell r="L738">
            <v>240.5</v>
          </cell>
        </row>
        <row r="739">
          <cell r="A739" t="str">
            <v>30600175</v>
          </cell>
          <cell r="B739" t="str">
            <v>6 x 25 REP BAND, Style CL1or2</v>
          </cell>
          <cell r="C739">
            <v>233.47</v>
          </cell>
          <cell r="D739">
            <v>0</v>
          </cell>
          <cell r="E739">
            <v>1</v>
          </cell>
          <cell r="F739">
            <v>303.51100000000002</v>
          </cell>
          <cell r="G739">
            <v>0</v>
          </cell>
          <cell r="H739" t="str">
            <v>3.1980</v>
          </cell>
          <cell r="I739">
            <v>-622165665.6339792</v>
          </cell>
          <cell r="L739">
            <v>303.51100000000002</v>
          </cell>
        </row>
        <row r="740">
          <cell r="A740" t="str">
            <v>30800175</v>
          </cell>
          <cell r="B740" t="str">
            <v>8 x 25 REP BAND, Style CL1or2</v>
          </cell>
          <cell r="C740">
            <v>303.64139999999998</v>
          </cell>
          <cell r="D740">
            <v>0</v>
          </cell>
          <cell r="E740">
            <v>3</v>
          </cell>
          <cell r="F740">
            <v>394.73381999999998</v>
          </cell>
          <cell r="G740">
            <v>0</v>
          </cell>
          <cell r="H740" t="str">
            <v>3.1990</v>
          </cell>
          <cell r="I740">
            <v>40097</v>
          </cell>
          <cell r="L740">
            <v>394.73381999999998</v>
          </cell>
        </row>
        <row r="741">
          <cell r="A741" t="str">
            <v>30200181</v>
          </cell>
          <cell r="B741" t="str">
            <v>2 x 1 TAPPING SADDLE</v>
          </cell>
          <cell r="C741">
            <v>29.666499999999999</v>
          </cell>
          <cell r="D741">
            <v>26.6</v>
          </cell>
          <cell r="E741">
            <v>1</v>
          </cell>
          <cell r="F741">
            <v>38.566450000000003</v>
          </cell>
          <cell r="G741">
            <v>34.580000000000005</v>
          </cell>
          <cell r="H741" t="str">
            <v>3.2000</v>
          </cell>
          <cell r="I741">
            <v>40097</v>
          </cell>
          <cell r="L741">
            <v>38.566450000000003</v>
          </cell>
        </row>
        <row r="742">
          <cell r="A742" t="str">
            <v>30212181</v>
          </cell>
          <cell r="B742" t="str">
            <v>2 1/2 x 1 TAPPING SADDLE</v>
          </cell>
          <cell r="C742">
            <v>34.969375999999997</v>
          </cell>
          <cell r="D742">
            <v>31.15</v>
          </cell>
          <cell r="E742">
            <v>16</v>
          </cell>
          <cell r="F742">
            <v>45.460188799999997</v>
          </cell>
          <cell r="G742">
            <v>40.494999999999997</v>
          </cell>
          <cell r="H742" t="str">
            <v>3.2010</v>
          </cell>
          <cell r="I742">
            <v>42468</v>
          </cell>
          <cell r="L742">
            <v>45.460188799999997</v>
          </cell>
        </row>
        <row r="743">
          <cell r="A743" t="str">
            <v>30300181</v>
          </cell>
          <cell r="B743" t="str">
            <v>3 x 1 TAPPING SADDLE</v>
          </cell>
          <cell r="C743">
            <v>34.527833000000001</v>
          </cell>
          <cell r="D743">
            <v>34</v>
          </cell>
          <cell r="E743">
            <v>30</v>
          </cell>
          <cell r="F743">
            <v>44.886182900000001</v>
          </cell>
          <cell r="G743">
            <v>44.2</v>
          </cell>
          <cell r="H743" t="str">
            <v>3.2020</v>
          </cell>
          <cell r="I743">
            <v>43433</v>
          </cell>
          <cell r="L743">
            <v>44.886182900000001</v>
          </cell>
        </row>
        <row r="744">
          <cell r="A744" t="str">
            <v>30400181</v>
          </cell>
          <cell r="B744" t="str">
            <v>4 x 1 TAPPING SADDLE</v>
          </cell>
          <cell r="C744">
            <v>40.602499999999999</v>
          </cell>
          <cell r="D744">
            <v>37.630000000000003</v>
          </cell>
          <cell r="E744">
            <v>18</v>
          </cell>
          <cell r="F744">
            <v>52.783250000000002</v>
          </cell>
          <cell r="G744">
            <v>48.919000000000004</v>
          </cell>
          <cell r="H744" t="str">
            <v>3.2030</v>
          </cell>
          <cell r="I744">
            <v>43305</v>
          </cell>
          <cell r="L744">
            <v>52.783250000000002</v>
          </cell>
        </row>
        <row r="745">
          <cell r="A745" t="str">
            <v>30600181</v>
          </cell>
          <cell r="B745" t="str">
            <v>6 x 1 TAPPING SADDLE</v>
          </cell>
          <cell r="C745">
            <v>48.950060000000001</v>
          </cell>
          <cell r="D745">
            <v>70.849999999999994</v>
          </cell>
          <cell r="E745">
            <v>11</v>
          </cell>
          <cell r="F745">
            <v>63.635078</v>
          </cell>
          <cell r="G745">
            <v>92.10499999999999</v>
          </cell>
          <cell r="H745" t="str">
            <v>3.2040</v>
          </cell>
          <cell r="I745">
            <v>43598</v>
          </cell>
          <cell r="L745">
            <v>92.10499999999999</v>
          </cell>
        </row>
        <row r="746">
          <cell r="A746" t="str">
            <v>30800181</v>
          </cell>
          <cell r="B746" t="str">
            <v>8 x 1 TAPPING SADDLE</v>
          </cell>
          <cell r="C746">
            <v>59.802695</v>
          </cell>
          <cell r="D746">
            <v>83.96</v>
          </cell>
          <cell r="E746">
            <v>30</v>
          </cell>
          <cell r="F746">
            <v>77.743503500000003</v>
          </cell>
          <cell r="G746">
            <v>109.148</v>
          </cell>
          <cell r="H746" t="str">
            <v>3.2050</v>
          </cell>
          <cell r="I746">
            <v>43487</v>
          </cell>
          <cell r="L746">
            <v>109.148</v>
          </cell>
        </row>
        <row r="747">
          <cell r="A747" t="str">
            <v>31000181</v>
          </cell>
          <cell r="B747" t="str">
            <v>10 x 1 TAPPING SADDLE</v>
          </cell>
          <cell r="C747">
            <v>41.092799999999997</v>
          </cell>
          <cell r="D747">
            <v>51</v>
          </cell>
          <cell r="E747">
            <v>17</v>
          </cell>
          <cell r="F747">
            <v>53.420639999999999</v>
          </cell>
          <cell r="G747">
            <v>66.3</v>
          </cell>
          <cell r="H747" t="str">
            <v>3.2060</v>
          </cell>
          <cell r="I747">
            <v>43487</v>
          </cell>
          <cell r="L747">
            <v>66.3</v>
          </cell>
        </row>
        <row r="748">
          <cell r="A748" t="str">
            <v>31200181</v>
          </cell>
          <cell r="B748" t="str">
            <v>12 x 1 TAPPING SADDLE</v>
          </cell>
          <cell r="C748">
            <v>61</v>
          </cell>
          <cell r="D748">
            <v>56.49</v>
          </cell>
          <cell r="E748">
            <v>6</v>
          </cell>
          <cell r="F748">
            <v>79.3</v>
          </cell>
          <cell r="G748">
            <v>73.437000000000012</v>
          </cell>
          <cell r="H748" t="str">
            <v>3.2070</v>
          </cell>
          <cell r="I748">
            <v>41495</v>
          </cell>
          <cell r="L748">
            <v>79.3</v>
          </cell>
        </row>
        <row r="749">
          <cell r="A749" t="str">
            <v>30300183</v>
          </cell>
          <cell r="B749" t="str">
            <v>3 x 2 TAPPING SADDLE</v>
          </cell>
          <cell r="C749">
            <v>75.8386</v>
          </cell>
          <cell r="D749">
            <v>74.83</v>
          </cell>
          <cell r="E749">
            <v>8</v>
          </cell>
          <cell r="F749">
            <v>98.590180000000004</v>
          </cell>
          <cell r="G749">
            <v>97.278999999999996</v>
          </cell>
          <cell r="H749" t="str">
            <v>3.2080</v>
          </cell>
          <cell r="I749">
            <v>41495</v>
          </cell>
          <cell r="L749">
            <v>98.590180000000004</v>
          </cell>
        </row>
        <row r="750">
          <cell r="A750" t="str">
            <v>30400183</v>
          </cell>
          <cell r="B750" t="str">
            <v>4 x 2 TAPPING SADDLE</v>
          </cell>
          <cell r="C750">
            <v>76.021635000000003</v>
          </cell>
          <cell r="D750">
            <v>72.02</v>
          </cell>
          <cell r="E750">
            <v>10</v>
          </cell>
          <cell r="F750">
            <v>98.828125500000013</v>
          </cell>
          <cell r="G750">
            <v>93.626000000000005</v>
          </cell>
          <cell r="H750" t="str">
            <v>3.2090</v>
          </cell>
          <cell r="I750">
            <v>42306</v>
          </cell>
          <cell r="L750">
            <v>98.828125500000013</v>
          </cell>
        </row>
        <row r="751">
          <cell r="A751" t="str">
            <v>30600183</v>
          </cell>
          <cell r="B751" t="str">
            <v>6 x 2 TAPPING SADDLE</v>
          </cell>
          <cell r="C751">
            <v>80.090253000000004</v>
          </cell>
          <cell r="D751">
            <v>74.430000000000007</v>
          </cell>
          <cell r="E751">
            <v>26</v>
          </cell>
          <cell r="F751">
            <v>104.1173289</v>
          </cell>
          <cell r="G751">
            <v>96.759000000000015</v>
          </cell>
          <cell r="H751" t="str">
            <v>3.2100</v>
          </cell>
          <cell r="I751">
            <v>43598</v>
          </cell>
          <cell r="L751">
            <v>104.1173289</v>
          </cell>
        </row>
        <row r="752">
          <cell r="A752" t="str">
            <v>30800183</v>
          </cell>
          <cell r="B752" t="str">
            <v>8 x 2 TAPPING SADDLE</v>
          </cell>
          <cell r="C752">
            <v>98.744349</v>
          </cell>
          <cell r="D752">
            <v>95.56</v>
          </cell>
          <cell r="E752">
            <v>23</v>
          </cell>
          <cell r="F752">
            <v>128.36765370000001</v>
          </cell>
          <cell r="G752">
            <v>124.22800000000001</v>
          </cell>
          <cell r="H752" t="str">
            <v>3.2110</v>
          </cell>
          <cell r="I752">
            <v>43168</v>
          </cell>
          <cell r="L752">
            <v>128.36765370000001</v>
          </cell>
        </row>
        <row r="753">
          <cell r="A753" t="str">
            <v>31000183</v>
          </cell>
          <cell r="B753" t="str">
            <v>10 x 2 TAPPING SADDLE</v>
          </cell>
          <cell r="C753">
            <v>98.930199999999999</v>
          </cell>
          <cell r="D753">
            <v>102.38</v>
          </cell>
          <cell r="E753">
            <v>14</v>
          </cell>
          <cell r="F753">
            <v>128.60926000000001</v>
          </cell>
          <cell r="G753">
            <v>133.09399999999999</v>
          </cell>
          <cell r="H753" t="str">
            <v>3.2120</v>
          </cell>
          <cell r="I753">
            <v>43332</v>
          </cell>
          <cell r="L753">
            <v>133.09399999999999</v>
          </cell>
        </row>
        <row r="754">
          <cell r="A754" t="str">
            <v>31200183</v>
          </cell>
          <cell r="B754" t="str">
            <v>12 x 2 TAPPING SADDLE</v>
          </cell>
          <cell r="C754">
            <v>117.5282</v>
          </cell>
          <cell r="D754">
            <v>109.8</v>
          </cell>
          <cell r="E754">
            <v>4</v>
          </cell>
          <cell r="F754">
            <v>152.78666000000001</v>
          </cell>
          <cell r="G754">
            <v>142.74</v>
          </cell>
          <cell r="H754" t="str">
            <v>3.2130</v>
          </cell>
          <cell r="I754">
            <v>41502</v>
          </cell>
          <cell r="L754">
            <v>152.78666000000001</v>
          </cell>
        </row>
        <row r="755">
          <cell r="A755" t="str">
            <v>30201192</v>
          </cell>
          <cell r="B755" t="str">
            <v>2 x 1 TAPPING SLEEVE</v>
          </cell>
          <cell r="C755">
            <v>36.436900000000001</v>
          </cell>
          <cell r="D755">
            <v>0</v>
          </cell>
          <cell r="E755">
            <v>8</v>
          </cell>
          <cell r="F755">
            <v>47.367970000000007</v>
          </cell>
          <cell r="G755">
            <v>0</v>
          </cell>
          <cell r="H755" t="str">
            <v>3.2140</v>
          </cell>
          <cell r="I755">
            <v>41495</v>
          </cell>
          <cell r="L755">
            <v>47.367970000000007</v>
          </cell>
        </row>
        <row r="756">
          <cell r="A756" t="str">
            <v>30212192</v>
          </cell>
          <cell r="B756" t="str">
            <v>2-1/2 x 1 TAPPING SLEEVE</v>
          </cell>
          <cell r="C756">
            <v>38.511800000000001</v>
          </cell>
          <cell r="D756">
            <v>0</v>
          </cell>
          <cell r="E756">
            <v>0</v>
          </cell>
          <cell r="F756">
            <v>50.065340000000006</v>
          </cell>
          <cell r="G756">
            <v>0</v>
          </cell>
          <cell r="H756" t="str">
            <v>3.2150</v>
          </cell>
          <cell r="I756">
            <v>40097</v>
          </cell>
          <cell r="L756">
            <v>50.065340000000006</v>
          </cell>
        </row>
        <row r="757">
          <cell r="A757" t="str">
            <v>30402192</v>
          </cell>
          <cell r="B757" t="str">
            <v>4 x 2 TAPPING SLEEVE</v>
          </cell>
          <cell r="C757">
            <v>42.82</v>
          </cell>
          <cell r="D757">
            <v>0</v>
          </cell>
          <cell r="E757">
            <v>0</v>
          </cell>
          <cell r="F757">
            <v>55.666000000000004</v>
          </cell>
          <cell r="G757">
            <v>0</v>
          </cell>
          <cell r="H757" t="str">
            <v>3.2160</v>
          </cell>
          <cell r="I757">
            <v>40097</v>
          </cell>
          <cell r="L757">
            <v>55.666000000000004</v>
          </cell>
        </row>
        <row r="758">
          <cell r="A758" t="str">
            <v>30400192</v>
          </cell>
          <cell r="B758" t="str">
            <v>4 x 4 TAPPING SLEEVE</v>
          </cell>
          <cell r="C758">
            <v>474.42746599999998</v>
          </cell>
          <cell r="D758">
            <v>449.53</v>
          </cell>
          <cell r="E758">
            <v>0</v>
          </cell>
          <cell r="F758">
            <v>616.75570579999999</v>
          </cell>
          <cell r="G758">
            <v>584.38900000000001</v>
          </cell>
          <cell r="H758" t="str">
            <v>3.2170</v>
          </cell>
          <cell r="I758">
            <v>-622165665.6339792</v>
          </cell>
          <cell r="L758">
            <v>616.75570579999999</v>
          </cell>
        </row>
        <row r="759">
          <cell r="A759" t="str">
            <v>30600192</v>
          </cell>
          <cell r="B759" t="str">
            <v>6 x 6 TAPPING SLEEVE</v>
          </cell>
          <cell r="C759">
            <v>630.42797499999995</v>
          </cell>
          <cell r="D759">
            <v>620</v>
          </cell>
          <cell r="E759">
            <v>2</v>
          </cell>
          <cell r="F759">
            <v>819.55636749999996</v>
          </cell>
          <cell r="G759">
            <v>806</v>
          </cell>
          <cell r="H759" t="str">
            <v>3.2180</v>
          </cell>
          <cell r="I759">
            <v>42944</v>
          </cell>
          <cell r="L759">
            <v>819.55636749999996</v>
          </cell>
        </row>
        <row r="760">
          <cell r="A760" t="str">
            <v>30603192</v>
          </cell>
          <cell r="B760" t="str">
            <v>6 x 3 TAPPING SLEEVE</v>
          </cell>
          <cell r="C760">
            <v>0</v>
          </cell>
          <cell r="D760">
            <v>0</v>
          </cell>
          <cell r="E760">
            <v>4</v>
          </cell>
          <cell r="F760">
            <v>0</v>
          </cell>
          <cell r="G760">
            <v>0</v>
          </cell>
          <cell r="H760" t="str">
            <v>3.2190</v>
          </cell>
          <cell r="I760">
            <v>43447</v>
          </cell>
          <cell r="L760">
            <v>0</v>
          </cell>
        </row>
        <row r="761">
          <cell r="A761" t="str">
            <v>30604192</v>
          </cell>
          <cell r="B761" t="str">
            <v>6 x 4 TAPPING SLEEVE</v>
          </cell>
          <cell r="C761">
            <v>600.25</v>
          </cell>
          <cell r="D761">
            <v>556.29999999999995</v>
          </cell>
          <cell r="E761">
            <v>0</v>
          </cell>
          <cell r="F761">
            <v>780.32500000000005</v>
          </cell>
          <cell r="G761">
            <v>723.18999999999994</v>
          </cell>
          <cell r="H761" t="str">
            <v>3.2200</v>
          </cell>
          <cell r="I761">
            <v>-622165665.6339792</v>
          </cell>
          <cell r="L761">
            <v>780.32500000000005</v>
          </cell>
        </row>
        <row r="762">
          <cell r="A762" t="str">
            <v>30804192</v>
          </cell>
          <cell r="B762" t="str">
            <v>8 x 4 TAPPING SLEEVE</v>
          </cell>
          <cell r="C762">
            <v>525.92287499999998</v>
          </cell>
          <cell r="D762">
            <v>553.29</v>
          </cell>
          <cell r="E762">
            <v>1</v>
          </cell>
          <cell r="F762">
            <v>683.69973749999997</v>
          </cell>
          <cell r="G762">
            <v>719.27699999999993</v>
          </cell>
          <cell r="H762" t="str">
            <v>3.2210</v>
          </cell>
          <cell r="I762">
            <v>43024</v>
          </cell>
          <cell r="L762">
            <v>719.27699999999993</v>
          </cell>
        </row>
        <row r="763">
          <cell r="A763" t="str">
            <v>30806192</v>
          </cell>
          <cell r="B763" t="str">
            <v>8 x 6 TAPPING SLEEVE</v>
          </cell>
          <cell r="C763">
            <v>551.4</v>
          </cell>
          <cell r="D763">
            <v>509.26</v>
          </cell>
          <cell r="E763">
            <v>1</v>
          </cell>
          <cell r="F763">
            <v>716.82</v>
          </cell>
          <cell r="G763">
            <v>662.03800000000001</v>
          </cell>
          <cell r="H763" t="str">
            <v>3.2220</v>
          </cell>
          <cell r="I763">
            <v>43117</v>
          </cell>
          <cell r="L763">
            <v>716.82</v>
          </cell>
        </row>
        <row r="764">
          <cell r="A764" t="str">
            <v>30800192</v>
          </cell>
          <cell r="B764" t="str">
            <v>8 x 8 TAPPING SLEEVE</v>
          </cell>
          <cell r="C764">
            <v>851.23333300000002</v>
          </cell>
          <cell r="D764">
            <v>788.91</v>
          </cell>
          <cell r="E764">
            <v>1</v>
          </cell>
          <cell r="F764">
            <v>1106.6033329000002</v>
          </cell>
          <cell r="G764">
            <v>1025.5830000000001</v>
          </cell>
          <cell r="H764" t="str">
            <v>3.2230</v>
          </cell>
          <cell r="I764">
            <v>42919</v>
          </cell>
          <cell r="L764">
            <v>1106.6033329000002</v>
          </cell>
        </row>
        <row r="765">
          <cell r="A765" t="str">
            <v>31004192</v>
          </cell>
          <cell r="B765" t="str">
            <v>10 x 4 TAPPING SLEEVE</v>
          </cell>
          <cell r="C765">
            <v>0</v>
          </cell>
          <cell r="D765">
            <v>0</v>
          </cell>
          <cell r="E765">
            <v>3</v>
          </cell>
          <cell r="F765">
            <v>0</v>
          </cell>
          <cell r="G765">
            <v>0</v>
          </cell>
          <cell r="H765" t="str">
            <v>3.2240</v>
          </cell>
          <cell r="I765">
            <v>43447</v>
          </cell>
          <cell r="L765">
            <v>0</v>
          </cell>
        </row>
        <row r="766">
          <cell r="A766" t="str">
            <v>31006192</v>
          </cell>
          <cell r="B766" t="str">
            <v>10 x 6 TAPPING SLEEVE</v>
          </cell>
          <cell r="C766">
            <v>710.35</v>
          </cell>
          <cell r="D766">
            <v>658.34</v>
          </cell>
          <cell r="E766">
            <v>0</v>
          </cell>
          <cell r="F766">
            <v>923.45500000000004</v>
          </cell>
          <cell r="G766">
            <v>855.8420000000001</v>
          </cell>
          <cell r="H766" t="str">
            <v>3.2250</v>
          </cell>
          <cell r="I766">
            <v>-622165665.6339792</v>
          </cell>
          <cell r="L766">
            <v>923.45500000000004</v>
          </cell>
        </row>
        <row r="767">
          <cell r="A767" t="str">
            <v>31000192</v>
          </cell>
          <cell r="B767" t="str">
            <v>10 x 10 TAPPING SLEEVE</v>
          </cell>
          <cell r="C767">
            <v>1186.9000000000001</v>
          </cell>
          <cell r="D767">
            <v>1100</v>
          </cell>
          <cell r="E767">
            <v>0</v>
          </cell>
          <cell r="F767">
            <v>1542.9700000000003</v>
          </cell>
          <cell r="G767">
            <v>1430</v>
          </cell>
          <cell r="H767" t="str">
            <v>3.2260</v>
          </cell>
          <cell r="I767">
            <v>43208</v>
          </cell>
          <cell r="L767">
            <v>1542.9700000000003</v>
          </cell>
        </row>
        <row r="768">
          <cell r="A768" t="str">
            <v>31200192</v>
          </cell>
          <cell r="B768" t="str">
            <v>12 x 12 TAPPING SLEEVE</v>
          </cell>
          <cell r="C768">
            <v>0</v>
          </cell>
          <cell r="D768">
            <v>0</v>
          </cell>
          <cell r="E768">
            <v>1</v>
          </cell>
          <cell r="F768">
            <v>0</v>
          </cell>
          <cell r="G768">
            <v>0</v>
          </cell>
          <cell r="H768" t="str">
            <v>3.2270</v>
          </cell>
          <cell r="I768">
            <v>42849</v>
          </cell>
          <cell r="L768">
            <v>0</v>
          </cell>
        </row>
        <row r="769">
          <cell r="A769" t="str">
            <v>30400198</v>
          </cell>
          <cell r="B769" t="str">
            <v>4" FLANGE TEE</v>
          </cell>
          <cell r="C769">
            <v>144.73750000000001</v>
          </cell>
          <cell r="D769">
            <v>146.59</v>
          </cell>
          <cell r="E769">
            <v>0</v>
          </cell>
          <cell r="F769">
            <v>188.15875000000003</v>
          </cell>
          <cell r="G769">
            <v>190.56700000000001</v>
          </cell>
          <cell r="H769" t="str">
            <v>3.2280</v>
          </cell>
          <cell r="I769">
            <v>-622165665.6339792</v>
          </cell>
          <cell r="L769">
            <v>190.56700000000001</v>
          </cell>
        </row>
        <row r="770">
          <cell r="A770" t="str">
            <v>30600198</v>
          </cell>
          <cell r="B770" t="str">
            <v>6" FLANGE TEE</v>
          </cell>
          <cell r="C770">
            <v>180.73</v>
          </cell>
          <cell r="D770">
            <v>167.5</v>
          </cell>
          <cell r="E770">
            <v>1</v>
          </cell>
          <cell r="F770">
            <v>234.94899999999998</v>
          </cell>
          <cell r="G770">
            <v>217.75</v>
          </cell>
          <cell r="H770" t="str">
            <v>3.2290</v>
          </cell>
          <cell r="I770">
            <v>43539</v>
          </cell>
          <cell r="L770">
            <v>234.94899999999998</v>
          </cell>
        </row>
        <row r="771">
          <cell r="A771" t="str">
            <v>30800198</v>
          </cell>
          <cell r="B771" t="str">
            <v>8" FLANGE TEE</v>
          </cell>
          <cell r="C771">
            <v>319.05500000000001</v>
          </cell>
          <cell r="D771">
            <v>292.70999999999998</v>
          </cell>
          <cell r="E771">
            <v>0</v>
          </cell>
          <cell r="F771">
            <v>414.7715</v>
          </cell>
          <cell r="G771">
            <v>380.52299999999997</v>
          </cell>
          <cell r="H771" t="str">
            <v>3.2300</v>
          </cell>
          <cell r="I771">
            <v>42858</v>
          </cell>
          <cell r="L771">
            <v>414.7715</v>
          </cell>
        </row>
        <row r="772">
          <cell r="A772" t="str">
            <v>31000198</v>
          </cell>
          <cell r="B772" t="str">
            <v>10" FLANGE TEE</v>
          </cell>
          <cell r="C772">
            <v>426.21</v>
          </cell>
          <cell r="D772">
            <v>395</v>
          </cell>
          <cell r="E772">
            <v>0</v>
          </cell>
          <cell r="F772">
            <v>554.07299999999998</v>
          </cell>
          <cell r="G772">
            <v>513.5</v>
          </cell>
          <cell r="H772" t="str">
            <v>3.2310</v>
          </cell>
          <cell r="I772">
            <v>43252</v>
          </cell>
          <cell r="L772">
            <v>554.07299999999998</v>
          </cell>
        </row>
        <row r="773">
          <cell r="A773" t="str">
            <v>31200198</v>
          </cell>
          <cell r="B773" t="str">
            <v>12" FLANGE TEE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 t="str">
            <v>3.2320</v>
          </cell>
          <cell r="I773">
            <v>42717</v>
          </cell>
          <cell r="L773">
            <v>0</v>
          </cell>
        </row>
        <row r="774">
          <cell r="A774" t="str">
            <v>30403199</v>
          </cell>
          <cell r="B774" t="str">
            <v>4 x 3 FLG REDUCING TEE</v>
          </cell>
          <cell r="C774">
            <v>78.025800000000004</v>
          </cell>
          <cell r="D774">
            <v>0</v>
          </cell>
          <cell r="E774">
            <v>0</v>
          </cell>
          <cell r="F774">
            <v>101.43354000000001</v>
          </cell>
          <cell r="G774">
            <v>0</v>
          </cell>
          <cell r="H774" t="str">
            <v>3.2330</v>
          </cell>
          <cell r="I774">
            <v>-622165665.6339792</v>
          </cell>
          <cell r="L774">
            <v>101.43354000000001</v>
          </cell>
        </row>
        <row r="775">
          <cell r="A775" t="str">
            <v>30603199</v>
          </cell>
          <cell r="B775" t="str">
            <v>6 x 3 FLG REDUCING TEE</v>
          </cell>
          <cell r="C775">
            <v>126.1125</v>
          </cell>
          <cell r="D775">
            <v>0</v>
          </cell>
          <cell r="E775">
            <v>0</v>
          </cell>
          <cell r="F775">
            <v>163.94624999999999</v>
          </cell>
          <cell r="G775">
            <v>0</v>
          </cell>
          <cell r="H775" t="str">
            <v>3.2340</v>
          </cell>
          <cell r="I775">
            <v>40097</v>
          </cell>
          <cell r="L775">
            <v>163.94624999999999</v>
          </cell>
        </row>
        <row r="776">
          <cell r="A776" t="str">
            <v>30604199</v>
          </cell>
          <cell r="B776" t="str">
            <v>6 x 4 FLG REDUCING TEE</v>
          </cell>
          <cell r="C776">
            <v>197.45</v>
          </cell>
          <cell r="D776">
            <v>182.99</v>
          </cell>
          <cell r="E776">
            <v>0</v>
          </cell>
          <cell r="F776">
            <v>256.685</v>
          </cell>
          <cell r="G776">
            <v>237.88700000000003</v>
          </cell>
          <cell r="H776" t="str">
            <v>3.2350</v>
          </cell>
          <cell r="I776">
            <v>40097</v>
          </cell>
          <cell r="L776">
            <v>256.685</v>
          </cell>
        </row>
        <row r="777">
          <cell r="A777" t="str">
            <v>30804199</v>
          </cell>
          <cell r="B777" t="str">
            <v>8 x 4 FLG REDUCING TEE</v>
          </cell>
          <cell r="C777">
            <v>235.00800000000001</v>
          </cell>
          <cell r="D777">
            <v>217.8</v>
          </cell>
          <cell r="E777">
            <v>0</v>
          </cell>
          <cell r="F777">
            <v>305.5104</v>
          </cell>
          <cell r="G777">
            <v>283.14000000000004</v>
          </cell>
          <cell r="H777" t="str">
            <v>3.2360</v>
          </cell>
          <cell r="I777">
            <v>42296</v>
          </cell>
          <cell r="L777">
            <v>305.5104</v>
          </cell>
        </row>
        <row r="778">
          <cell r="A778" t="str">
            <v>30806199</v>
          </cell>
          <cell r="B778" t="str">
            <v>8 X 6 FLG REDUCING TEE</v>
          </cell>
          <cell r="C778">
            <v>269.99</v>
          </cell>
          <cell r="D778">
            <v>250.23</v>
          </cell>
          <cell r="E778">
            <v>0</v>
          </cell>
          <cell r="F778">
            <v>350.98700000000002</v>
          </cell>
          <cell r="G778">
            <v>325.29899999999998</v>
          </cell>
          <cell r="H778" t="str">
            <v>3.2370</v>
          </cell>
          <cell r="I778">
            <v>42467</v>
          </cell>
          <cell r="L778">
            <v>350.98700000000002</v>
          </cell>
        </row>
        <row r="779">
          <cell r="A779" t="str">
            <v>31008199</v>
          </cell>
          <cell r="B779" t="str">
            <v>10 x 8 FLG REDUCING TEE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 t="str">
            <v>3.2380</v>
          </cell>
          <cell r="I779">
            <v>43281</v>
          </cell>
          <cell r="L779">
            <v>0</v>
          </cell>
        </row>
        <row r="780">
          <cell r="A780" t="str">
            <v>31006199</v>
          </cell>
          <cell r="B780" t="str">
            <v>10 x 6 FLG REDUCING TEE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 t="str">
            <v>3.2390</v>
          </cell>
          <cell r="I780">
            <v>-622165665.6339792</v>
          </cell>
          <cell r="L780">
            <v>0</v>
          </cell>
        </row>
        <row r="781">
          <cell r="A781" t="str">
            <v>31206199</v>
          </cell>
          <cell r="B781" t="str">
            <v>12 x 6 FLG REDUCING TEE</v>
          </cell>
          <cell r="C781">
            <v>540.63</v>
          </cell>
          <cell r="D781">
            <v>501.05</v>
          </cell>
          <cell r="E781">
            <v>0</v>
          </cell>
          <cell r="F781">
            <v>702.81900000000007</v>
          </cell>
          <cell r="G781">
            <v>651.36500000000001</v>
          </cell>
          <cell r="H781" t="str">
            <v>3.2400</v>
          </cell>
          <cell r="I781">
            <v>-622165665.6339792</v>
          </cell>
          <cell r="L781">
            <v>702.81900000000007</v>
          </cell>
        </row>
        <row r="782">
          <cell r="A782" t="str">
            <v>30604197</v>
          </cell>
          <cell r="B782" t="str">
            <v>6 x 4 MJ REDUCING TEE</v>
          </cell>
          <cell r="C782">
            <v>78.005499999999998</v>
          </cell>
          <cell r="D782">
            <v>0</v>
          </cell>
          <cell r="E782">
            <v>0</v>
          </cell>
          <cell r="F782">
            <v>101.40715</v>
          </cell>
          <cell r="G782">
            <v>0</v>
          </cell>
          <cell r="H782" t="str">
            <v>3.2410</v>
          </cell>
          <cell r="I782">
            <v>41709</v>
          </cell>
          <cell r="L782">
            <v>101.40715</v>
          </cell>
        </row>
        <row r="783">
          <cell r="A783" t="str">
            <v>30804197</v>
          </cell>
          <cell r="B783" t="str">
            <v>8 x 4 MJ REDUCING TEE</v>
          </cell>
          <cell r="C783">
            <v>84.49</v>
          </cell>
          <cell r="D783">
            <v>78.3</v>
          </cell>
          <cell r="E783">
            <v>3</v>
          </cell>
          <cell r="F783">
            <v>109.837</v>
          </cell>
          <cell r="G783">
            <v>101.79</v>
          </cell>
          <cell r="H783" t="str">
            <v>3.2420</v>
          </cell>
          <cell r="I783">
            <v>40097</v>
          </cell>
          <cell r="L783">
            <v>109.837</v>
          </cell>
        </row>
        <row r="784">
          <cell r="A784" t="str">
            <v>30806197</v>
          </cell>
          <cell r="B784" t="str">
            <v>8 x 6 MJ REDUCING TEE</v>
          </cell>
          <cell r="C784">
            <v>131.96</v>
          </cell>
          <cell r="D784">
            <v>122.3</v>
          </cell>
          <cell r="E784">
            <v>0</v>
          </cell>
          <cell r="F784">
            <v>171.54800000000003</v>
          </cell>
          <cell r="G784">
            <v>158.99</v>
          </cell>
          <cell r="H784" t="str">
            <v>3.2430</v>
          </cell>
          <cell r="I784">
            <v>41554</v>
          </cell>
          <cell r="L784">
            <v>171.54800000000003</v>
          </cell>
        </row>
        <row r="785">
          <cell r="A785" t="str">
            <v>31006197</v>
          </cell>
          <cell r="B785" t="str">
            <v>10 x 6 MJ REDUCING TEE</v>
          </cell>
          <cell r="C785">
            <v>172.64</v>
          </cell>
          <cell r="D785">
            <v>160</v>
          </cell>
          <cell r="E785">
            <v>0</v>
          </cell>
          <cell r="F785">
            <v>224.43199999999999</v>
          </cell>
          <cell r="G785">
            <v>208</v>
          </cell>
          <cell r="H785" t="str">
            <v>3.2440</v>
          </cell>
          <cell r="I785">
            <v>42048</v>
          </cell>
          <cell r="L785">
            <v>224.43199999999999</v>
          </cell>
        </row>
        <row r="786">
          <cell r="A786" t="str">
            <v>31206197</v>
          </cell>
          <cell r="B786" t="str">
            <v>12 x 6 MJ REDUCING TEE</v>
          </cell>
          <cell r="C786">
            <v>302.6395</v>
          </cell>
          <cell r="D786">
            <v>0</v>
          </cell>
          <cell r="E786">
            <v>0</v>
          </cell>
          <cell r="F786">
            <v>393.43135000000001</v>
          </cell>
          <cell r="G786">
            <v>0</v>
          </cell>
          <cell r="H786" t="str">
            <v>3.2450</v>
          </cell>
          <cell r="I786">
            <v>42849</v>
          </cell>
          <cell r="L786">
            <v>393.43135000000001</v>
          </cell>
        </row>
        <row r="787">
          <cell r="A787" t="str">
            <v>31208197</v>
          </cell>
          <cell r="B787" t="str">
            <v>12 x 8 MJ REDUCING TEE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 t="str">
            <v>3.2460</v>
          </cell>
          <cell r="I787">
            <v>-622165665.6339792</v>
          </cell>
          <cell r="L787">
            <v>0</v>
          </cell>
        </row>
        <row r="788">
          <cell r="A788" t="str">
            <v>30300196</v>
          </cell>
          <cell r="B788" t="str">
            <v>3" MJ TEE</v>
          </cell>
          <cell r="C788">
            <v>55.494300000000003</v>
          </cell>
          <cell r="D788">
            <v>51.195</v>
          </cell>
          <cell r="E788">
            <v>0</v>
          </cell>
          <cell r="F788">
            <v>72.142590000000013</v>
          </cell>
          <cell r="G788">
            <v>66.5535</v>
          </cell>
          <cell r="H788" t="str">
            <v>3.2470</v>
          </cell>
          <cell r="I788">
            <v>-622165665.6339792</v>
          </cell>
          <cell r="L788">
            <v>72.142590000000013</v>
          </cell>
        </row>
        <row r="789">
          <cell r="A789" t="str">
            <v>30400196</v>
          </cell>
          <cell r="B789" t="str">
            <v>4" MJ TEE</v>
          </cell>
          <cell r="C789">
            <v>50.13</v>
          </cell>
          <cell r="D789">
            <v>46.46</v>
          </cell>
          <cell r="E789">
            <v>0</v>
          </cell>
          <cell r="F789">
            <v>65.169000000000011</v>
          </cell>
          <cell r="G789">
            <v>60.398000000000003</v>
          </cell>
          <cell r="H789" t="str">
            <v>3.2480</v>
          </cell>
          <cell r="I789">
            <v>40154</v>
          </cell>
          <cell r="L789">
            <v>65.169000000000011</v>
          </cell>
        </row>
        <row r="790">
          <cell r="A790" t="str">
            <v>30600196</v>
          </cell>
          <cell r="B790" t="str">
            <v>6" MJ TEE</v>
          </cell>
          <cell r="C790">
            <v>107.405</v>
          </cell>
          <cell r="D790">
            <v>99.54</v>
          </cell>
          <cell r="E790">
            <v>0</v>
          </cell>
          <cell r="F790">
            <v>139.62649999999999</v>
          </cell>
          <cell r="G790">
            <v>129.40200000000002</v>
          </cell>
          <cell r="H790" t="str">
            <v>3.2490</v>
          </cell>
          <cell r="I790">
            <v>42944</v>
          </cell>
          <cell r="L790">
            <v>139.62649999999999</v>
          </cell>
        </row>
        <row r="791">
          <cell r="A791" t="str">
            <v>30800196</v>
          </cell>
          <cell r="B791" t="str">
            <v>8" MJ TEE</v>
          </cell>
          <cell r="C791">
            <v>145.99889999999999</v>
          </cell>
          <cell r="D791">
            <v>115.43</v>
          </cell>
          <cell r="E791">
            <v>0</v>
          </cell>
          <cell r="F791">
            <v>189.79856999999998</v>
          </cell>
          <cell r="G791">
            <v>150.05900000000003</v>
          </cell>
          <cell r="H791" t="str">
            <v>3.2500</v>
          </cell>
          <cell r="I791">
            <v>42894</v>
          </cell>
          <cell r="L791">
            <v>189.79856999999998</v>
          </cell>
        </row>
        <row r="792">
          <cell r="A792" t="str">
            <v>31000196</v>
          </cell>
          <cell r="B792" t="str">
            <v>10" MJ TEE</v>
          </cell>
          <cell r="C792">
            <v>194.215</v>
          </cell>
          <cell r="D792">
            <v>179</v>
          </cell>
          <cell r="E792">
            <v>0</v>
          </cell>
          <cell r="F792">
            <v>252.4795</v>
          </cell>
          <cell r="G792">
            <v>232.70000000000002</v>
          </cell>
          <cell r="H792" t="str">
            <v>3.2510</v>
          </cell>
          <cell r="I792">
            <v>42467</v>
          </cell>
          <cell r="L792">
            <v>252.4795</v>
          </cell>
        </row>
        <row r="793">
          <cell r="A793" t="str">
            <v>31200196</v>
          </cell>
          <cell r="B793" t="str">
            <v>12" MJ TEE</v>
          </cell>
          <cell r="C793">
            <v>271.245</v>
          </cell>
          <cell r="D793">
            <v>250</v>
          </cell>
          <cell r="E793">
            <v>0</v>
          </cell>
          <cell r="F793">
            <v>352.61850000000004</v>
          </cell>
          <cell r="G793">
            <v>325</v>
          </cell>
          <cell r="H793" t="str">
            <v>3.2520</v>
          </cell>
          <cell r="I793">
            <v>41352</v>
          </cell>
          <cell r="L793">
            <v>352.61850000000004</v>
          </cell>
        </row>
        <row r="794">
          <cell r="A794" t="str">
            <v>30603195</v>
          </cell>
          <cell r="B794" t="str">
            <v>6 x 3 MJ x FLG REDUCING TEE</v>
          </cell>
          <cell r="C794">
            <v>116.3399</v>
          </cell>
          <cell r="D794">
            <v>0</v>
          </cell>
          <cell r="E794">
            <v>0</v>
          </cell>
          <cell r="F794">
            <v>151.24187000000001</v>
          </cell>
          <cell r="G794">
            <v>0</v>
          </cell>
          <cell r="H794" t="str">
            <v>3.2530</v>
          </cell>
          <cell r="I794">
            <v>41352</v>
          </cell>
          <cell r="L794">
            <v>151.24187000000001</v>
          </cell>
        </row>
        <row r="795">
          <cell r="A795" t="str">
            <v>30604195</v>
          </cell>
          <cell r="B795" t="str">
            <v>6 x 4 MJ x FLG REDUCING TEE</v>
          </cell>
          <cell r="C795">
            <v>108.98</v>
          </cell>
          <cell r="D795">
            <v>101</v>
          </cell>
          <cell r="E795">
            <v>0</v>
          </cell>
          <cell r="F795">
            <v>141.67400000000001</v>
          </cell>
          <cell r="G795">
            <v>131.30000000000001</v>
          </cell>
          <cell r="H795" t="str">
            <v>3.2540</v>
          </cell>
          <cell r="I795">
            <v>-622165665.6339792</v>
          </cell>
          <cell r="L795">
            <v>141.67400000000001</v>
          </cell>
        </row>
        <row r="796">
          <cell r="A796" t="str">
            <v>30804195</v>
          </cell>
          <cell r="B796" t="str">
            <v>8 x 4 MJ x FLG REDUCING TEE</v>
          </cell>
          <cell r="C796">
            <v>143.19</v>
          </cell>
          <cell r="D796">
            <v>132.71</v>
          </cell>
          <cell r="E796">
            <v>0</v>
          </cell>
          <cell r="F796">
            <v>186.14699999999999</v>
          </cell>
          <cell r="G796">
            <v>172.52300000000002</v>
          </cell>
          <cell r="H796" t="str">
            <v>3.2550</v>
          </cell>
          <cell r="I796">
            <v>42949</v>
          </cell>
          <cell r="L796">
            <v>186.14699999999999</v>
          </cell>
        </row>
        <row r="797">
          <cell r="A797" t="str">
            <v>30806195</v>
          </cell>
          <cell r="B797" t="str">
            <v>8 x 6 MJ x FLG REDUCING TEE</v>
          </cell>
          <cell r="C797">
            <v>147.36166600000001</v>
          </cell>
          <cell r="D797">
            <v>137.97999999999999</v>
          </cell>
          <cell r="E797">
            <v>0</v>
          </cell>
          <cell r="F797">
            <v>191.57016580000001</v>
          </cell>
          <cell r="G797">
            <v>179.374</v>
          </cell>
          <cell r="H797" t="str">
            <v>3.2560</v>
          </cell>
          <cell r="I797">
            <v>43281</v>
          </cell>
          <cell r="L797">
            <v>191.57016580000001</v>
          </cell>
        </row>
        <row r="798">
          <cell r="A798" t="str">
            <v>31004195</v>
          </cell>
          <cell r="B798" t="str">
            <v>10 x 4 MJ x FLG REDUCING TEE</v>
          </cell>
          <cell r="C798">
            <v>203.33</v>
          </cell>
          <cell r="D798">
            <v>188.44</v>
          </cell>
          <cell r="E798">
            <v>3</v>
          </cell>
          <cell r="F798">
            <v>264.32900000000001</v>
          </cell>
          <cell r="G798">
            <v>244.97200000000001</v>
          </cell>
          <cell r="H798" t="str">
            <v>3.2570</v>
          </cell>
          <cell r="I798">
            <v>43447</v>
          </cell>
          <cell r="L798">
            <v>264.32900000000001</v>
          </cell>
        </row>
        <row r="799">
          <cell r="A799" t="str">
            <v>31006195</v>
          </cell>
          <cell r="B799" t="str">
            <v>10 x 6 MJ x FLG REDUCING TEE</v>
          </cell>
          <cell r="C799">
            <v>248.17</v>
          </cell>
          <cell r="D799">
            <v>230</v>
          </cell>
          <cell r="E799">
            <v>1</v>
          </cell>
          <cell r="F799">
            <v>322.62099999999998</v>
          </cell>
          <cell r="G799">
            <v>299</v>
          </cell>
          <cell r="H799" t="str">
            <v>3.2580</v>
          </cell>
          <cell r="I799">
            <v>42255</v>
          </cell>
          <cell r="L799">
            <v>322.62099999999998</v>
          </cell>
        </row>
        <row r="800">
          <cell r="A800" t="str">
            <v>31008195</v>
          </cell>
          <cell r="B800" t="str">
            <v>10 x 8 MJ x FLG REDUCING TEE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 t="str">
            <v>3.2590</v>
          </cell>
          <cell r="I800">
            <v>42849</v>
          </cell>
          <cell r="L800">
            <v>0</v>
          </cell>
        </row>
        <row r="801">
          <cell r="A801" t="str">
            <v>31204195</v>
          </cell>
          <cell r="B801" t="str">
            <v>12 x 4 MJ x FLG REDUCING TEE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 t="str">
            <v>3.2600</v>
          </cell>
          <cell r="I801">
            <v>-622165665.6339792</v>
          </cell>
          <cell r="L801">
            <v>0</v>
          </cell>
        </row>
        <row r="802">
          <cell r="A802" t="str">
            <v>31206195</v>
          </cell>
          <cell r="B802" t="str">
            <v>12 x 6 MJ x FLG REDUCING TEE</v>
          </cell>
          <cell r="C802">
            <v>213.745</v>
          </cell>
          <cell r="D802">
            <v>197</v>
          </cell>
          <cell r="E802">
            <v>0</v>
          </cell>
          <cell r="F802">
            <v>277.86850000000004</v>
          </cell>
          <cell r="G802">
            <v>256.10000000000002</v>
          </cell>
          <cell r="H802" t="str">
            <v>3.2610</v>
          </cell>
          <cell r="I802">
            <v>-622165665.6339792</v>
          </cell>
          <cell r="L802">
            <v>277.86850000000004</v>
          </cell>
        </row>
        <row r="803">
          <cell r="A803" t="str">
            <v>31208195</v>
          </cell>
          <cell r="B803" t="str">
            <v>12 x 8 MJ x FLG REDUCING TEE</v>
          </cell>
          <cell r="C803">
            <v>208.81399999999999</v>
          </cell>
          <cell r="D803">
            <v>192.63</v>
          </cell>
          <cell r="E803">
            <v>0</v>
          </cell>
          <cell r="F803">
            <v>271.45819999999998</v>
          </cell>
          <cell r="G803">
            <v>250.41900000000001</v>
          </cell>
          <cell r="H803" t="str">
            <v>3.2620</v>
          </cell>
          <cell r="I803">
            <v>41170</v>
          </cell>
          <cell r="L803">
            <v>271.45819999999998</v>
          </cell>
        </row>
        <row r="804">
          <cell r="A804" t="str">
            <v>30300194</v>
          </cell>
          <cell r="B804" t="str">
            <v>3" MJ x FLG TEE</v>
          </cell>
          <cell r="C804">
            <v>74.777799999999999</v>
          </cell>
          <cell r="D804">
            <v>59.35</v>
          </cell>
          <cell r="E804">
            <v>0</v>
          </cell>
          <cell r="F804">
            <v>97.21114</v>
          </cell>
          <cell r="G804">
            <v>77.155000000000001</v>
          </cell>
          <cell r="H804" t="str">
            <v>3.2630</v>
          </cell>
          <cell r="I804">
            <v>40399</v>
          </cell>
          <cell r="L804">
            <v>97.21114</v>
          </cell>
        </row>
        <row r="805">
          <cell r="A805" t="str">
            <v>30400194</v>
          </cell>
          <cell r="B805" t="str">
            <v>4" MJ x FLG TEE</v>
          </cell>
          <cell r="C805">
            <v>68.707776999999993</v>
          </cell>
          <cell r="D805">
            <v>62.82</v>
          </cell>
          <cell r="E805">
            <v>1</v>
          </cell>
          <cell r="F805">
            <v>89.320110099999994</v>
          </cell>
          <cell r="G805">
            <v>81.665999999999997</v>
          </cell>
          <cell r="H805" t="str">
            <v>3.2640</v>
          </cell>
          <cell r="I805">
            <v>42979</v>
          </cell>
          <cell r="L805">
            <v>89.320110099999994</v>
          </cell>
        </row>
        <row r="806">
          <cell r="A806" t="str">
            <v>30600194</v>
          </cell>
          <cell r="B806" t="str">
            <v>6" MJ x FLG TEE</v>
          </cell>
          <cell r="C806">
            <v>125.23</v>
          </cell>
          <cell r="D806">
            <v>114.89</v>
          </cell>
          <cell r="E806">
            <v>0</v>
          </cell>
          <cell r="F806">
            <v>162.79900000000001</v>
          </cell>
          <cell r="G806">
            <v>149.357</v>
          </cell>
          <cell r="H806" t="str">
            <v>3.2650</v>
          </cell>
          <cell r="I806">
            <v>43118</v>
          </cell>
          <cell r="L806">
            <v>162.79900000000001</v>
          </cell>
        </row>
        <row r="807">
          <cell r="A807" t="str">
            <v>30800194</v>
          </cell>
          <cell r="B807" t="str">
            <v>8" MJ x FLG TEE</v>
          </cell>
          <cell r="C807">
            <v>175.8056</v>
          </cell>
          <cell r="D807">
            <v>157.59</v>
          </cell>
          <cell r="E807">
            <v>0</v>
          </cell>
          <cell r="F807">
            <v>228.54728</v>
          </cell>
          <cell r="G807">
            <v>204.86700000000002</v>
          </cell>
          <cell r="H807" t="str">
            <v>3.2660</v>
          </cell>
          <cell r="I807">
            <v>42985</v>
          </cell>
          <cell r="L807">
            <v>228.54728</v>
          </cell>
        </row>
        <row r="808">
          <cell r="A808" t="str">
            <v>31000194</v>
          </cell>
          <cell r="B808" t="str">
            <v>10" MJ x FLG TEE</v>
          </cell>
          <cell r="C808">
            <v>307.52</v>
          </cell>
          <cell r="D808">
            <v>285</v>
          </cell>
          <cell r="E808">
            <v>0</v>
          </cell>
          <cell r="F808">
            <v>399.77600000000001</v>
          </cell>
          <cell r="G808">
            <v>370.5</v>
          </cell>
          <cell r="H808" t="str">
            <v>3.2670</v>
          </cell>
          <cell r="I808">
            <v>42321</v>
          </cell>
          <cell r="L808">
            <v>399.77600000000001</v>
          </cell>
        </row>
        <row r="809">
          <cell r="A809" t="str">
            <v>31200194</v>
          </cell>
          <cell r="B809" t="str">
            <v>12" MJ x FLG TEE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 t="str">
            <v>3.2680</v>
          </cell>
          <cell r="I809">
            <v>42717</v>
          </cell>
          <cell r="L809">
            <v>0</v>
          </cell>
        </row>
        <row r="810">
          <cell r="A810" t="str">
            <v>40014310</v>
          </cell>
          <cell r="B810" t="str">
            <v>1/4" AIR RELEASE 1/4 or 1/2</v>
          </cell>
          <cell r="C810">
            <v>5.8197999999999999</v>
          </cell>
          <cell r="D810">
            <v>0</v>
          </cell>
          <cell r="E810">
            <v>0</v>
          </cell>
          <cell r="F810">
            <v>7.5657399999999999</v>
          </cell>
          <cell r="G810">
            <v>0</v>
          </cell>
          <cell r="H810" t="str">
            <v>3.2690</v>
          </cell>
          <cell r="I810">
            <v>-622165665.6339792</v>
          </cell>
          <cell r="L810">
            <v>7.5657399999999999</v>
          </cell>
        </row>
        <row r="811">
          <cell r="A811" t="str">
            <v>40012310</v>
          </cell>
          <cell r="B811" t="str">
            <v>1/2"-3/4" AIR RLEASE Apco S-50</v>
          </cell>
          <cell r="C811">
            <v>92.104600000000005</v>
          </cell>
          <cell r="D811">
            <v>0</v>
          </cell>
          <cell r="E811">
            <v>0</v>
          </cell>
          <cell r="F811">
            <v>119.73598000000001</v>
          </cell>
          <cell r="G811">
            <v>0</v>
          </cell>
          <cell r="H811" t="str">
            <v>4.0010</v>
          </cell>
          <cell r="I811">
            <v>40097</v>
          </cell>
          <cell r="L811">
            <v>119.73598000000001</v>
          </cell>
        </row>
        <row r="812">
          <cell r="A812" t="str">
            <v>40100310</v>
          </cell>
          <cell r="B812" t="str">
            <v>1" AIR RELEASE, Apco #200</v>
          </cell>
          <cell r="C812">
            <v>217.41739999999999</v>
          </cell>
          <cell r="D812">
            <v>0</v>
          </cell>
          <cell r="E812">
            <v>0</v>
          </cell>
          <cell r="F812">
            <v>282.64261999999997</v>
          </cell>
          <cell r="G812">
            <v>0</v>
          </cell>
          <cell r="H812" t="str">
            <v>4.0020</v>
          </cell>
          <cell r="I812">
            <v>40097</v>
          </cell>
          <cell r="L812">
            <v>282.64261999999997</v>
          </cell>
        </row>
        <row r="813">
          <cell r="A813" t="str">
            <v>40200310</v>
          </cell>
          <cell r="B813" t="str">
            <v>2" AIR RELEASE, Apco #200</v>
          </cell>
          <cell r="C813">
            <v>699.66309999999999</v>
          </cell>
          <cell r="D813">
            <v>828</v>
          </cell>
          <cell r="E813">
            <v>0</v>
          </cell>
          <cell r="F813">
            <v>909.56203000000005</v>
          </cell>
          <cell r="G813">
            <v>1076.4000000000001</v>
          </cell>
          <cell r="H813" t="str">
            <v>4.0030</v>
          </cell>
          <cell r="I813">
            <v>40097</v>
          </cell>
          <cell r="L813">
            <v>1076.4000000000001</v>
          </cell>
        </row>
        <row r="814">
          <cell r="A814" t="str">
            <v>40100311</v>
          </cell>
          <cell r="B814" t="str">
            <v>1" AIR/VAC, Apco 143C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 t="str">
            <v>4.0040</v>
          </cell>
          <cell r="I814">
            <v>42502</v>
          </cell>
          <cell r="L814">
            <v>0</v>
          </cell>
        </row>
        <row r="815">
          <cell r="A815" t="str">
            <v>40200311</v>
          </cell>
          <cell r="B815" t="str">
            <v>2" AIR/VAC, Apco 145C</v>
          </cell>
          <cell r="C815">
            <v>507.42540000000002</v>
          </cell>
          <cell r="D815">
            <v>0</v>
          </cell>
          <cell r="E815">
            <v>0</v>
          </cell>
          <cell r="F815">
            <v>659.65302000000008</v>
          </cell>
          <cell r="G815">
            <v>0</v>
          </cell>
          <cell r="H815" t="str">
            <v>4.0050</v>
          </cell>
          <cell r="I815">
            <v>-622165665.6339792</v>
          </cell>
          <cell r="L815">
            <v>659.65302000000008</v>
          </cell>
        </row>
        <row r="816">
          <cell r="A816" t="str">
            <v>40100312</v>
          </cell>
          <cell r="B816" t="str">
            <v>1" AIR/VAC VALVE, ARI #D-040</v>
          </cell>
          <cell r="C816">
            <v>178.05801400000001</v>
          </cell>
          <cell r="D816">
            <v>160.97999999999999</v>
          </cell>
          <cell r="E816">
            <v>0</v>
          </cell>
          <cell r="F816">
            <v>231.47541820000004</v>
          </cell>
          <cell r="G816">
            <v>209.274</v>
          </cell>
          <cell r="H816" t="str">
            <v>4.0060</v>
          </cell>
          <cell r="I816">
            <v>40097</v>
          </cell>
          <cell r="L816">
            <v>231.47541820000004</v>
          </cell>
        </row>
        <row r="817">
          <cell r="A817" t="str">
            <v>40200312</v>
          </cell>
          <cell r="B817" t="str">
            <v>2" AIR/VAC VALVE, ARI #D-040</v>
          </cell>
          <cell r="C817">
            <v>347.46114599999999</v>
          </cell>
          <cell r="D817">
            <v>315.33</v>
          </cell>
          <cell r="E817">
            <v>5</v>
          </cell>
          <cell r="F817">
            <v>451.69948979999998</v>
          </cell>
          <cell r="G817">
            <v>409.92899999999997</v>
          </cell>
          <cell r="H817" t="str">
            <v>4.0070</v>
          </cell>
          <cell r="I817">
            <v>43444</v>
          </cell>
          <cell r="L817">
            <v>451.69948979999998</v>
          </cell>
        </row>
        <row r="818">
          <cell r="A818" t="str">
            <v>40014230</v>
          </cell>
          <cell r="B818" t="str">
            <v>1/4" BALL VALVE-NO LEAD</v>
          </cell>
          <cell r="C818">
            <v>4.3122499999999997</v>
          </cell>
          <cell r="D818">
            <v>3.59</v>
          </cell>
          <cell r="E818">
            <v>10</v>
          </cell>
          <cell r="F818">
            <v>5.605925</v>
          </cell>
          <cell r="G818">
            <v>4.6669999999999998</v>
          </cell>
          <cell r="H818" t="str">
            <v>4.0080</v>
          </cell>
          <cell r="I818">
            <v>43444</v>
          </cell>
          <cell r="L818">
            <v>5.605925</v>
          </cell>
        </row>
        <row r="819">
          <cell r="A819" t="str">
            <v>40012230</v>
          </cell>
          <cell r="B819" t="str">
            <v>1/2" BALL VALVE-NO LEAD</v>
          </cell>
          <cell r="C819">
            <v>6.0713619999999997</v>
          </cell>
          <cell r="D819">
            <v>3.6</v>
          </cell>
          <cell r="E819">
            <v>29</v>
          </cell>
          <cell r="F819">
            <v>7.8927705999999995</v>
          </cell>
          <cell r="G819">
            <v>4.6800000000000006</v>
          </cell>
          <cell r="H819" t="str">
            <v>4.0090</v>
          </cell>
          <cell r="I819">
            <v>43417</v>
          </cell>
          <cell r="L819">
            <v>7.8927705999999995</v>
          </cell>
        </row>
        <row r="820">
          <cell r="A820" t="str">
            <v>40034230</v>
          </cell>
          <cell r="B820" t="str">
            <v>3/4" BALL VALVE-NO LEAD</v>
          </cell>
          <cell r="C820">
            <v>9.5709999999999997</v>
          </cell>
          <cell r="D820">
            <v>8.5</v>
          </cell>
          <cell r="E820">
            <v>33</v>
          </cell>
          <cell r="F820">
            <v>12.442299999999999</v>
          </cell>
          <cell r="G820">
            <v>11.05</v>
          </cell>
          <cell r="H820" t="str">
            <v>4.0100</v>
          </cell>
          <cell r="I820">
            <v>43417</v>
          </cell>
          <cell r="L820">
            <v>12.442299999999999</v>
          </cell>
        </row>
        <row r="821">
          <cell r="A821" t="str">
            <v>40100230</v>
          </cell>
          <cell r="B821" t="str">
            <v>1" BALL VALVE-NO LEAD</v>
          </cell>
          <cell r="C821">
            <v>19.198376</v>
          </cell>
          <cell r="D821">
            <v>15.19</v>
          </cell>
          <cell r="E821">
            <v>31</v>
          </cell>
          <cell r="F821">
            <v>24.957888799999999</v>
          </cell>
          <cell r="G821">
            <v>19.747</v>
          </cell>
          <cell r="H821" t="str">
            <v>4.0110</v>
          </cell>
          <cell r="I821">
            <v>42829</v>
          </cell>
          <cell r="L821">
            <v>24.957888799999999</v>
          </cell>
        </row>
        <row r="822">
          <cell r="A822" t="str">
            <v>40114230</v>
          </cell>
          <cell r="B822" t="str">
            <v>1-1/4" BALL VALVE VALVE-NO LEA</v>
          </cell>
          <cell r="C822">
            <v>18.332032999999999</v>
          </cell>
          <cell r="D822">
            <v>13.85</v>
          </cell>
          <cell r="E822">
            <v>27</v>
          </cell>
          <cell r="F822">
            <v>23.831642899999999</v>
          </cell>
          <cell r="G822">
            <v>18.004999999999999</v>
          </cell>
          <cell r="H822" t="str">
            <v>4.0120</v>
          </cell>
          <cell r="I822">
            <v>42829</v>
          </cell>
          <cell r="L822">
            <v>23.831642899999999</v>
          </cell>
        </row>
        <row r="823">
          <cell r="A823" t="str">
            <v>40112230</v>
          </cell>
          <cell r="B823" t="str">
            <v>1-1/2" BALL VALVE-NO LEAD</v>
          </cell>
          <cell r="C823">
            <v>33.0351</v>
          </cell>
          <cell r="D823">
            <v>29.75</v>
          </cell>
          <cell r="E823">
            <v>24</v>
          </cell>
          <cell r="F823">
            <v>42.945630000000001</v>
          </cell>
          <cell r="G823">
            <v>38.675000000000004</v>
          </cell>
          <cell r="H823" t="str">
            <v>4.0130</v>
          </cell>
          <cell r="I823">
            <v>43136</v>
          </cell>
          <cell r="L823">
            <v>42.945630000000001</v>
          </cell>
        </row>
        <row r="824">
          <cell r="A824" t="str">
            <v>40200230</v>
          </cell>
          <cell r="B824" t="str">
            <v>2" BALL VALVE-NO LEAD</v>
          </cell>
          <cell r="C824">
            <v>49.869736000000003</v>
          </cell>
          <cell r="D824">
            <v>37.65</v>
          </cell>
          <cell r="E824">
            <v>7</v>
          </cell>
          <cell r="F824">
            <v>64.8306568</v>
          </cell>
          <cell r="G824">
            <v>48.945</v>
          </cell>
          <cell r="H824" t="str">
            <v>4.0140</v>
          </cell>
          <cell r="I824">
            <v>42529</v>
          </cell>
          <cell r="L824">
            <v>64.8306568</v>
          </cell>
        </row>
        <row r="825">
          <cell r="A825" t="str">
            <v>40212230</v>
          </cell>
          <cell r="B825" t="str">
            <v>2-1/2" BALL VALVE-NO LEAD</v>
          </cell>
          <cell r="C825">
            <v>136.24629999999999</v>
          </cell>
          <cell r="D825">
            <v>112.37</v>
          </cell>
          <cell r="E825">
            <v>12</v>
          </cell>
          <cell r="F825">
            <v>177.12019000000001</v>
          </cell>
          <cell r="G825">
            <v>146.08100000000002</v>
          </cell>
          <cell r="H825" t="str">
            <v>4.0150</v>
          </cell>
          <cell r="I825">
            <v>43111</v>
          </cell>
          <cell r="L825">
            <v>177.12019000000001</v>
          </cell>
        </row>
        <row r="826">
          <cell r="A826" t="str">
            <v>40012232</v>
          </cell>
          <cell r="B826" t="str">
            <v>1/2" PVC BALL VALVE</v>
          </cell>
          <cell r="C826">
            <v>3.1365249999999998</v>
          </cell>
          <cell r="D826">
            <v>2.65</v>
          </cell>
          <cell r="E826">
            <v>3</v>
          </cell>
          <cell r="F826">
            <v>4.0774824999999995</v>
          </cell>
          <cell r="G826">
            <v>3.4449999999999998</v>
          </cell>
          <cell r="H826" t="str">
            <v>4.0160</v>
          </cell>
          <cell r="I826">
            <v>42514</v>
          </cell>
          <cell r="L826">
            <v>4.0774824999999995</v>
          </cell>
        </row>
        <row r="827">
          <cell r="A827" t="str">
            <v>40100232</v>
          </cell>
          <cell r="B827" t="str">
            <v>1" PVC BALL VALVE</v>
          </cell>
          <cell r="C827">
            <v>8.8379279999999998</v>
          </cell>
          <cell r="D827">
            <v>17.809999999999999</v>
          </cell>
          <cell r="E827">
            <v>1</v>
          </cell>
          <cell r="F827">
            <v>11.4893064</v>
          </cell>
          <cell r="G827">
            <v>23.152999999999999</v>
          </cell>
          <cell r="H827" t="str">
            <v>4.0170</v>
          </cell>
          <cell r="I827">
            <v>42912</v>
          </cell>
          <cell r="L827">
            <v>23.152999999999999</v>
          </cell>
        </row>
        <row r="828">
          <cell r="A828" t="str">
            <v>40200232</v>
          </cell>
          <cell r="B828" t="str">
            <v>2" PVC BALL VALVE</v>
          </cell>
          <cell r="C828">
            <v>12.682499999999999</v>
          </cell>
          <cell r="D828">
            <v>7.75</v>
          </cell>
          <cell r="E828">
            <v>5</v>
          </cell>
          <cell r="F828">
            <v>16.48725</v>
          </cell>
          <cell r="G828">
            <v>10.075000000000001</v>
          </cell>
          <cell r="H828" t="str">
            <v>4.0180</v>
          </cell>
          <cell r="I828">
            <v>43133</v>
          </cell>
          <cell r="L828">
            <v>16.48725</v>
          </cell>
        </row>
        <row r="829">
          <cell r="A829" t="str">
            <v>40034210</v>
          </cell>
          <cell r="B829" t="str">
            <v>3/4' ANGLE CHECK VALVE-NO LEAD</v>
          </cell>
          <cell r="C829">
            <v>36.341430000000003</v>
          </cell>
          <cell r="D829">
            <v>34.479999999999997</v>
          </cell>
          <cell r="E829">
            <v>16</v>
          </cell>
          <cell r="F829">
            <v>47.243859000000008</v>
          </cell>
          <cell r="G829">
            <v>44.823999999999998</v>
          </cell>
          <cell r="H829" t="str">
            <v>4.0190</v>
          </cell>
          <cell r="I829">
            <v>41122</v>
          </cell>
          <cell r="L829">
            <v>47.243859000000008</v>
          </cell>
        </row>
        <row r="830">
          <cell r="A830" t="str">
            <v>40100210</v>
          </cell>
          <cell r="B830" t="str">
            <v>1' ANGLE CHECK VALVE-NO LEAD</v>
          </cell>
          <cell r="C830">
            <v>40.060257999999997</v>
          </cell>
          <cell r="D830">
            <v>37.29</v>
          </cell>
          <cell r="E830">
            <v>32</v>
          </cell>
          <cell r="F830">
            <v>52.0783354</v>
          </cell>
          <cell r="G830">
            <v>48.477000000000004</v>
          </cell>
          <cell r="H830" t="str">
            <v>4.0200</v>
          </cell>
          <cell r="I830">
            <v>43598</v>
          </cell>
          <cell r="L830">
            <v>52.0783354</v>
          </cell>
        </row>
        <row r="831">
          <cell r="A831" t="str">
            <v>40114210</v>
          </cell>
          <cell r="B831" t="str">
            <v>1-1/4' ANGLE CHECK VALVE-NO LE</v>
          </cell>
          <cell r="C831">
            <v>18.876300000000001</v>
          </cell>
          <cell r="D831">
            <v>0</v>
          </cell>
          <cell r="E831">
            <v>29</v>
          </cell>
          <cell r="F831">
            <v>24.539190000000001</v>
          </cell>
          <cell r="G831">
            <v>0</v>
          </cell>
          <cell r="H831" t="str">
            <v>4.0210</v>
          </cell>
          <cell r="I831">
            <v>42782</v>
          </cell>
          <cell r="L831">
            <v>24.539190000000001</v>
          </cell>
        </row>
        <row r="832">
          <cell r="A832" t="str">
            <v>40112210</v>
          </cell>
          <cell r="B832" t="str">
            <v>1-1/2' ANGLE CHECK VALVE-NO LE</v>
          </cell>
          <cell r="C832">
            <v>183.21</v>
          </cell>
          <cell r="D832">
            <v>169.79</v>
          </cell>
          <cell r="E832">
            <v>0</v>
          </cell>
          <cell r="F832">
            <v>238.17300000000003</v>
          </cell>
          <cell r="G832">
            <v>220.727</v>
          </cell>
          <cell r="H832" t="str">
            <v>4.0220</v>
          </cell>
          <cell r="I832">
            <v>40097</v>
          </cell>
          <cell r="L832">
            <v>238.17300000000003</v>
          </cell>
        </row>
        <row r="833">
          <cell r="A833" t="str">
            <v>40200210</v>
          </cell>
          <cell r="B833" t="str">
            <v>2' ANGLE CHECK VALVE-NO LEAD</v>
          </cell>
          <cell r="C833">
            <v>173.10499999999999</v>
          </cell>
          <cell r="D833">
            <v>221.05</v>
          </cell>
          <cell r="E833">
            <v>1</v>
          </cell>
          <cell r="F833">
            <v>225.03649999999999</v>
          </cell>
          <cell r="G833">
            <v>287.36500000000001</v>
          </cell>
          <cell r="H833" t="str">
            <v>4.0230</v>
          </cell>
          <cell r="I833">
            <v>42501</v>
          </cell>
          <cell r="L833">
            <v>287.36500000000001</v>
          </cell>
        </row>
        <row r="834">
          <cell r="A834" t="str">
            <v>40034211</v>
          </cell>
          <cell r="B834" t="str">
            <v>3/4' STRAIGHT CHECK VALVE-NO L</v>
          </cell>
          <cell r="C834">
            <v>32.294936</v>
          </cell>
          <cell r="D834">
            <v>29.87</v>
          </cell>
          <cell r="E834">
            <v>2</v>
          </cell>
          <cell r="F834">
            <v>41.983416800000001</v>
          </cell>
          <cell r="G834">
            <v>38.831000000000003</v>
          </cell>
          <cell r="H834" t="str">
            <v>4.0240</v>
          </cell>
          <cell r="I834">
            <v>42494</v>
          </cell>
          <cell r="L834">
            <v>41.983416800000001</v>
          </cell>
        </row>
        <row r="835">
          <cell r="A835" t="str">
            <v>40100211</v>
          </cell>
          <cell r="B835" t="str">
            <v>1' STRAIGHT CHECK VALVE-NO LEA</v>
          </cell>
          <cell r="C835">
            <v>40.321188999999997</v>
          </cell>
          <cell r="D835">
            <v>38.450000000000003</v>
          </cell>
          <cell r="E835">
            <v>67</v>
          </cell>
          <cell r="F835">
            <v>52.417545699999998</v>
          </cell>
          <cell r="G835">
            <v>49.985000000000007</v>
          </cell>
          <cell r="H835" t="str">
            <v>4.0250</v>
          </cell>
          <cell r="I835">
            <v>43487</v>
          </cell>
          <cell r="L835">
            <v>52.417545699999998</v>
          </cell>
        </row>
        <row r="836">
          <cell r="A836" t="str">
            <v>40200211</v>
          </cell>
          <cell r="B836" t="str">
            <v>2' STRAIGHT CHECK VALVE-NO</v>
          </cell>
          <cell r="C836">
            <v>0</v>
          </cell>
          <cell r="D836">
            <v>0</v>
          </cell>
          <cell r="E836">
            <v>27</v>
          </cell>
          <cell r="F836">
            <v>0</v>
          </cell>
          <cell r="G836">
            <v>0</v>
          </cell>
          <cell r="H836" t="str">
            <v>4.0260</v>
          </cell>
          <cell r="I836">
            <v>42662</v>
          </cell>
          <cell r="L836">
            <v>0</v>
          </cell>
        </row>
        <row r="837">
          <cell r="A837" t="str">
            <v>40200241</v>
          </cell>
          <cell r="B837" t="str">
            <v>2" WFR CHK VALVE</v>
          </cell>
          <cell r="C837">
            <v>214.59396599999999</v>
          </cell>
          <cell r="D837">
            <v>202.67</v>
          </cell>
          <cell r="E837">
            <v>0</v>
          </cell>
          <cell r="F837">
            <v>278.9721558</v>
          </cell>
          <cell r="G837">
            <v>263.471</v>
          </cell>
          <cell r="H837" t="str">
            <v>4.0270</v>
          </cell>
          <cell r="I837">
            <v>-622165665.6339792</v>
          </cell>
          <cell r="L837">
            <v>278.9721558</v>
          </cell>
        </row>
        <row r="838">
          <cell r="A838" t="str">
            <v>40212241</v>
          </cell>
          <cell r="B838" t="str">
            <v>2-1/2" WFR CHK VALVE</v>
          </cell>
          <cell r="C838">
            <v>281.08066600000001</v>
          </cell>
          <cell r="D838">
            <v>213.11</v>
          </cell>
          <cell r="E838">
            <v>1</v>
          </cell>
          <cell r="F838">
            <v>365.40486580000004</v>
          </cell>
          <cell r="G838">
            <v>277.04300000000001</v>
          </cell>
          <cell r="H838" t="str">
            <v>4.0280</v>
          </cell>
          <cell r="I838">
            <v>42877</v>
          </cell>
          <cell r="L838">
            <v>365.40486580000004</v>
          </cell>
        </row>
        <row r="839">
          <cell r="A839" t="str">
            <v>40300241</v>
          </cell>
          <cell r="B839" t="str">
            <v>3" WFR CHK VALVE</v>
          </cell>
          <cell r="C839">
            <v>284.529766</v>
          </cell>
          <cell r="D839">
            <v>270.67</v>
          </cell>
          <cell r="E839">
            <v>3</v>
          </cell>
          <cell r="F839">
            <v>369.88869579999999</v>
          </cell>
          <cell r="G839">
            <v>351.87100000000004</v>
          </cell>
          <cell r="H839" t="str">
            <v>4.0290</v>
          </cell>
          <cell r="I839">
            <v>43616</v>
          </cell>
          <cell r="L839">
            <v>369.88869579999999</v>
          </cell>
        </row>
        <row r="840">
          <cell r="A840" t="str">
            <v>40400241</v>
          </cell>
          <cell r="B840" t="str">
            <v>4" WFR CHK VALVE</v>
          </cell>
          <cell r="C840">
            <v>322.47000000000003</v>
          </cell>
          <cell r="D840">
            <v>283</v>
          </cell>
          <cell r="E840">
            <v>4</v>
          </cell>
          <cell r="F840">
            <v>419.21100000000007</v>
          </cell>
          <cell r="G840">
            <v>367.90000000000003</v>
          </cell>
          <cell r="H840" t="str">
            <v>4.0300</v>
          </cell>
          <cell r="I840">
            <v>42678</v>
          </cell>
          <cell r="L840">
            <v>419.21100000000007</v>
          </cell>
        </row>
        <row r="841">
          <cell r="A841" t="str">
            <v>40600241</v>
          </cell>
          <cell r="B841" t="str">
            <v>6" WFR CHK VALVE</v>
          </cell>
          <cell r="C841">
            <v>708.68499999999995</v>
          </cell>
          <cell r="D841">
            <v>681.33</v>
          </cell>
          <cell r="E841">
            <v>0</v>
          </cell>
          <cell r="F841">
            <v>921.29049999999995</v>
          </cell>
          <cell r="G841">
            <v>885.72900000000004</v>
          </cell>
          <cell r="H841" t="str">
            <v>4.0310</v>
          </cell>
          <cell r="I841">
            <v>43133</v>
          </cell>
          <cell r="L841">
            <v>921.29049999999995</v>
          </cell>
        </row>
        <row r="842">
          <cell r="A842" t="str">
            <v>40800241</v>
          </cell>
          <cell r="B842" t="str">
            <v>8" WFR CHK VALVE (DI)</v>
          </cell>
          <cell r="C842">
            <v>0</v>
          </cell>
          <cell r="D842">
            <v>0</v>
          </cell>
          <cell r="E842">
            <v>2</v>
          </cell>
          <cell r="F842">
            <v>0</v>
          </cell>
          <cell r="G842">
            <v>0</v>
          </cell>
          <cell r="H842" t="str">
            <v>4.0320</v>
          </cell>
          <cell r="I842">
            <v>42502</v>
          </cell>
          <cell r="L842">
            <v>0</v>
          </cell>
        </row>
        <row r="843">
          <cell r="A843" t="str">
            <v>40100305</v>
          </cell>
          <cell r="B843" t="str">
            <v>1" DOUBLE CHK (BACKFLOW)-NO LE</v>
          </cell>
          <cell r="C843">
            <v>395.84500000000003</v>
          </cell>
          <cell r="D843">
            <v>357</v>
          </cell>
          <cell r="E843">
            <v>0</v>
          </cell>
          <cell r="F843">
            <v>514.59850000000006</v>
          </cell>
          <cell r="G843">
            <v>464.1</v>
          </cell>
          <cell r="H843" t="str">
            <v>4.0330</v>
          </cell>
          <cell r="I843">
            <v>-622165665.6339792</v>
          </cell>
          <cell r="L843">
            <v>514.59850000000006</v>
          </cell>
        </row>
        <row r="844">
          <cell r="A844" t="str">
            <v>40012240</v>
          </cell>
          <cell r="B844" t="str">
            <v>1/2" INLINE CHK (Flwmatic # 80</v>
          </cell>
          <cell r="C844">
            <v>24.339611000000001</v>
          </cell>
          <cell r="D844">
            <v>21.53</v>
          </cell>
          <cell r="E844">
            <v>2</v>
          </cell>
          <cell r="F844">
            <v>31.641494300000002</v>
          </cell>
          <cell r="G844">
            <v>27.989000000000001</v>
          </cell>
          <cell r="H844" t="str">
            <v>4.0340</v>
          </cell>
          <cell r="I844">
            <v>43472</v>
          </cell>
          <cell r="L844">
            <v>31.641494300000002</v>
          </cell>
        </row>
        <row r="845">
          <cell r="A845" t="str">
            <v>40034240</v>
          </cell>
          <cell r="B845" t="str">
            <v>3/4" INLINE CHK (DUCTILE IRON)</v>
          </cell>
          <cell r="C845">
            <v>28.730411</v>
          </cell>
          <cell r="D845">
            <v>58.09</v>
          </cell>
          <cell r="E845">
            <v>13</v>
          </cell>
          <cell r="F845">
            <v>37.349534300000002</v>
          </cell>
          <cell r="G845">
            <v>75.51700000000001</v>
          </cell>
          <cell r="H845" t="str">
            <v>4.0350</v>
          </cell>
          <cell r="I845">
            <v>43355</v>
          </cell>
          <cell r="L845">
            <v>75.51700000000001</v>
          </cell>
        </row>
        <row r="846">
          <cell r="A846" t="str">
            <v>40100240</v>
          </cell>
          <cell r="B846" t="str">
            <v>1" INLINE CHK VALVE (DUCTILE I</v>
          </cell>
          <cell r="C846">
            <v>18.446247</v>
          </cell>
          <cell r="D846">
            <v>16</v>
          </cell>
          <cell r="E846">
            <v>15</v>
          </cell>
          <cell r="F846">
            <v>23.980121100000002</v>
          </cell>
          <cell r="G846">
            <v>20.8</v>
          </cell>
          <cell r="H846" t="str">
            <v>4.0360</v>
          </cell>
          <cell r="I846">
            <v>42678</v>
          </cell>
          <cell r="L846">
            <v>23.980121100000002</v>
          </cell>
        </row>
        <row r="847">
          <cell r="A847" t="str">
            <v>40114240</v>
          </cell>
          <cell r="B847" t="str">
            <v>1-1/4" INLINE CHK VALVE (DUCTI</v>
          </cell>
          <cell r="C847">
            <v>25.797138</v>
          </cell>
          <cell r="D847">
            <v>23</v>
          </cell>
          <cell r="E847">
            <v>17</v>
          </cell>
          <cell r="F847">
            <v>33.536279400000005</v>
          </cell>
          <cell r="G847">
            <v>29.900000000000002</v>
          </cell>
          <cell r="H847" t="str">
            <v>4.0370</v>
          </cell>
          <cell r="I847">
            <v>42878</v>
          </cell>
          <cell r="L847">
            <v>33.536279400000005</v>
          </cell>
        </row>
        <row r="848">
          <cell r="A848" t="str">
            <v>40112240</v>
          </cell>
          <cell r="B848" t="str">
            <v>1-1/2" INLINE CHK VALVE (DUCTI</v>
          </cell>
          <cell r="C848">
            <v>31.338775999999999</v>
          </cell>
          <cell r="D848">
            <v>31.5</v>
          </cell>
          <cell r="E848">
            <v>11</v>
          </cell>
          <cell r="F848">
            <v>40.740408799999997</v>
          </cell>
          <cell r="G848">
            <v>40.950000000000003</v>
          </cell>
          <cell r="H848" t="str">
            <v>4.0380</v>
          </cell>
          <cell r="I848">
            <v>43367</v>
          </cell>
          <cell r="L848">
            <v>40.950000000000003</v>
          </cell>
        </row>
        <row r="849">
          <cell r="A849" t="str">
            <v>40200240</v>
          </cell>
          <cell r="B849" t="str">
            <v>2" INLINE CHK VALVE (DUCTILE I</v>
          </cell>
          <cell r="C849">
            <v>65.083686</v>
          </cell>
          <cell r="D849">
            <v>58.25</v>
          </cell>
          <cell r="E849">
            <v>15</v>
          </cell>
          <cell r="F849">
            <v>84.608791800000006</v>
          </cell>
          <cell r="G849">
            <v>75.725000000000009</v>
          </cell>
          <cell r="H849" t="str">
            <v>4.0390</v>
          </cell>
          <cell r="I849">
            <v>43321</v>
          </cell>
          <cell r="L849">
            <v>84.608791800000006</v>
          </cell>
        </row>
        <row r="850">
          <cell r="A850" t="str">
            <v>40212240</v>
          </cell>
          <cell r="B850" t="str">
            <v>2-1/2" INLINE CHK VALVE (DUCTI</v>
          </cell>
          <cell r="C850">
            <v>191.353409</v>
          </cell>
          <cell r="D850">
            <v>221.45</v>
          </cell>
          <cell r="E850">
            <v>6</v>
          </cell>
          <cell r="F850">
            <v>248.75943169999999</v>
          </cell>
          <cell r="G850">
            <v>287.88499999999999</v>
          </cell>
          <cell r="H850" t="str">
            <v>4.0400</v>
          </cell>
          <cell r="I850">
            <v>43118</v>
          </cell>
          <cell r="L850">
            <v>287.88499999999999</v>
          </cell>
        </row>
        <row r="851">
          <cell r="A851" t="str">
            <v>40300240</v>
          </cell>
          <cell r="B851" t="str">
            <v>3" INLINE CHK VALVE (DUCTILE I</v>
          </cell>
          <cell r="C851">
            <v>209.35059999999999</v>
          </cell>
          <cell r="D851">
            <v>0</v>
          </cell>
          <cell r="E851">
            <v>4</v>
          </cell>
          <cell r="F851">
            <v>272.15577999999999</v>
          </cell>
          <cell r="G851">
            <v>0</v>
          </cell>
          <cell r="H851" t="str">
            <v>4.0410</v>
          </cell>
          <cell r="I851">
            <v>43382</v>
          </cell>
          <cell r="L851">
            <v>272.15577999999999</v>
          </cell>
        </row>
        <row r="852">
          <cell r="A852" t="str">
            <v>40400240</v>
          </cell>
          <cell r="B852" t="str">
            <v>4" INLINE CHK VALVE (DUCTILE I</v>
          </cell>
          <cell r="C852">
            <v>321.24</v>
          </cell>
          <cell r="D852">
            <v>297.72000000000003</v>
          </cell>
          <cell r="E852">
            <v>3</v>
          </cell>
          <cell r="F852">
            <v>417.61200000000002</v>
          </cell>
          <cell r="G852">
            <v>387.03600000000006</v>
          </cell>
          <cell r="H852" t="str">
            <v>4.0420</v>
          </cell>
          <cell r="I852">
            <v>40097</v>
          </cell>
          <cell r="L852">
            <v>417.61200000000002</v>
          </cell>
        </row>
        <row r="853">
          <cell r="A853" t="str">
            <v>40600240</v>
          </cell>
          <cell r="B853" t="str">
            <v>6" INLINE CHK VALVE (DUCTILE I</v>
          </cell>
          <cell r="C853">
            <v>834.55</v>
          </cell>
          <cell r="D853">
            <v>773.45</v>
          </cell>
          <cell r="E853">
            <v>0</v>
          </cell>
          <cell r="F853">
            <v>1084.915</v>
          </cell>
          <cell r="G853">
            <v>1005.4850000000001</v>
          </cell>
          <cell r="H853" t="str">
            <v>4.0430</v>
          </cell>
          <cell r="I853">
            <v>42550</v>
          </cell>
          <cell r="L853">
            <v>1084.915</v>
          </cell>
        </row>
        <row r="854">
          <cell r="A854" t="str">
            <v>40800240</v>
          </cell>
          <cell r="B854" t="str">
            <v>8" INLINE CHK VALVE (DI)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 t="str">
            <v>4.0440</v>
          </cell>
          <cell r="I854">
            <v>42278</v>
          </cell>
          <cell r="L854">
            <v>0</v>
          </cell>
        </row>
        <row r="855">
          <cell r="A855" t="str">
            <v>40112241</v>
          </cell>
          <cell r="B855" t="str">
            <v>1-1/2" INLINE PVC CHK VALVE</v>
          </cell>
          <cell r="C855">
            <v>7.8845999999999998</v>
          </cell>
          <cell r="D855">
            <v>0</v>
          </cell>
          <cell r="E855">
            <v>0</v>
          </cell>
          <cell r="F855">
            <v>10.249980000000001</v>
          </cell>
          <cell r="G855">
            <v>0</v>
          </cell>
          <cell r="H855" t="str">
            <v>4.0450</v>
          </cell>
          <cell r="I855">
            <v>-622165665.6339792</v>
          </cell>
          <cell r="L855">
            <v>10.249980000000001</v>
          </cell>
        </row>
        <row r="856">
          <cell r="A856" t="str">
            <v>40012245</v>
          </cell>
          <cell r="B856" t="str">
            <v>1/2" SWING CHECK-NO LEAD</v>
          </cell>
          <cell r="C856">
            <v>15.538500000000001</v>
          </cell>
          <cell r="D856">
            <v>7.26</v>
          </cell>
          <cell r="E856">
            <v>0</v>
          </cell>
          <cell r="F856">
            <v>20.200050000000001</v>
          </cell>
          <cell r="G856">
            <v>9.4380000000000006</v>
          </cell>
          <cell r="H856" t="str">
            <v>4.0460</v>
          </cell>
          <cell r="I856">
            <v>40097</v>
          </cell>
          <cell r="L856">
            <v>20.200050000000001</v>
          </cell>
        </row>
        <row r="857">
          <cell r="A857" t="str">
            <v>40034245</v>
          </cell>
          <cell r="B857" t="str">
            <v>3/4" SWING CHECK-NO LEAD</v>
          </cell>
          <cell r="C857">
            <v>9.1123999999999992</v>
          </cell>
          <cell r="D857">
            <v>8.49</v>
          </cell>
          <cell r="E857">
            <v>2</v>
          </cell>
          <cell r="F857">
            <v>11.846119999999999</v>
          </cell>
          <cell r="G857">
            <v>11.037000000000001</v>
          </cell>
          <cell r="H857" t="str">
            <v>4.0470</v>
          </cell>
          <cell r="I857">
            <v>42499</v>
          </cell>
          <cell r="L857">
            <v>11.846119999999999</v>
          </cell>
        </row>
        <row r="858">
          <cell r="A858" t="str">
            <v>40100245</v>
          </cell>
          <cell r="B858" t="str">
            <v>1" SWING CHECK-NO LEAD</v>
          </cell>
          <cell r="C858">
            <v>32.090299999999999</v>
          </cell>
          <cell r="D858">
            <v>11.49</v>
          </cell>
          <cell r="E858">
            <v>2</v>
          </cell>
          <cell r="F858">
            <v>41.717390000000002</v>
          </cell>
          <cell r="G858">
            <v>14.937000000000001</v>
          </cell>
          <cell r="H858" t="str">
            <v>4.0480</v>
          </cell>
          <cell r="I858">
            <v>42499</v>
          </cell>
          <cell r="L858">
            <v>41.717390000000002</v>
          </cell>
        </row>
        <row r="859">
          <cell r="A859" t="str">
            <v>40114245</v>
          </cell>
          <cell r="B859" t="str">
            <v>1-1/4" SWING CHECK-NO LEAD</v>
          </cell>
          <cell r="C859">
            <v>20.651599999999998</v>
          </cell>
          <cell r="D859">
            <v>19.27</v>
          </cell>
          <cell r="E859">
            <v>2</v>
          </cell>
          <cell r="F859">
            <v>26.847079999999998</v>
          </cell>
          <cell r="G859">
            <v>25.051000000000002</v>
          </cell>
          <cell r="H859" t="str">
            <v>4.0490</v>
          </cell>
          <cell r="I859">
            <v>42499</v>
          </cell>
          <cell r="L859">
            <v>26.847079999999998</v>
          </cell>
        </row>
        <row r="860">
          <cell r="A860" t="str">
            <v>40112245</v>
          </cell>
          <cell r="B860" t="str">
            <v>1-1/2" SWING CHECK-NO LEAD</v>
          </cell>
          <cell r="C860">
            <v>26.427700000000002</v>
          </cell>
          <cell r="D860">
            <v>24.41</v>
          </cell>
          <cell r="E860">
            <v>4</v>
          </cell>
          <cell r="F860">
            <v>34.356010000000005</v>
          </cell>
          <cell r="G860">
            <v>31.733000000000001</v>
          </cell>
          <cell r="H860" t="str">
            <v>4.0500</v>
          </cell>
          <cell r="I860">
            <v>42499</v>
          </cell>
          <cell r="L860">
            <v>34.356010000000005</v>
          </cell>
        </row>
        <row r="861">
          <cell r="A861" t="str">
            <v>40200245</v>
          </cell>
          <cell r="B861" t="str">
            <v>2" SWING CHECK-NO LEAD</v>
          </cell>
          <cell r="C861">
            <v>62.389499999999998</v>
          </cell>
          <cell r="D861">
            <v>38.67</v>
          </cell>
          <cell r="E861">
            <v>3</v>
          </cell>
          <cell r="F861">
            <v>81.106350000000006</v>
          </cell>
          <cell r="G861">
            <v>50.271000000000001</v>
          </cell>
          <cell r="H861" t="str">
            <v>4.0510</v>
          </cell>
          <cell r="I861">
            <v>42499</v>
          </cell>
          <cell r="L861">
            <v>81.106350000000006</v>
          </cell>
        </row>
        <row r="862">
          <cell r="A862" t="str">
            <v>40212245</v>
          </cell>
          <cell r="B862" t="str">
            <v>2-1/2" SWING CHECK-NO LEAD</v>
          </cell>
          <cell r="C862">
            <v>81.86</v>
          </cell>
          <cell r="D862">
            <v>75.87</v>
          </cell>
          <cell r="E862">
            <v>2</v>
          </cell>
          <cell r="F862">
            <v>106.41800000000001</v>
          </cell>
          <cell r="G862">
            <v>98.631000000000014</v>
          </cell>
          <cell r="H862" t="str">
            <v>4.0520</v>
          </cell>
          <cell r="I862">
            <v>42499</v>
          </cell>
          <cell r="L862">
            <v>106.41800000000001</v>
          </cell>
        </row>
        <row r="863">
          <cell r="A863" t="str">
            <v>40300245</v>
          </cell>
          <cell r="B863" t="str">
            <v>3" SWING CHECK-NO LEAD</v>
          </cell>
          <cell r="C863">
            <v>24.088899999999999</v>
          </cell>
          <cell r="D863">
            <v>0</v>
          </cell>
          <cell r="E863">
            <v>2</v>
          </cell>
          <cell r="F863">
            <v>31.315570000000001</v>
          </cell>
          <cell r="G863">
            <v>0</v>
          </cell>
          <cell r="H863" t="str">
            <v>4.0530</v>
          </cell>
          <cell r="I863">
            <v>42499</v>
          </cell>
          <cell r="L863">
            <v>31.315570000000001</v>
          </cell>
        </row>
        <row r="864">
          <cell r="A864" t="str">
            <v>40600245</v>
          </cell>
          <cell r="B864" t="str">
            <v>6" SWING CHECK VALVE (DI)</v>
          </cell>
          <cell r="C864">
            <v>604.34500000000003</v>
          </cell>
          <cell r="D864">
            <v>557</v>
          </cell>
          <cell r="E864">
            <v>0</v>
          </cell>
          <cell r="F864">
            <v>785.64850000000001</v>
          </cell>
          <cell r="G864">
            <v>724.1</v>
          </cell>
          <cell r="H864" t="str">
            <v>4.0540</v>
          </cell>
          <cell r="I864">
            <v>40097</v>
          </cell>
          <cell r="L864">
            <v>785.64850000000001</v>
          </cell>
        </row>
        <row r="865">
          <cell r="A865" t="str">
            <v>40800245</v>
          </cell>
          <cell r="B865" t="str">
            <v>8" SWING CHECK VALVE (DI)</v>
          </cell>
          <cell r="C865">
            <v>1814.94</v>
          </cell>
          <cell r="D865">
            <v>1682.06</v>
          </cell>
          <cell r="E865">
            <v>0</v>
          </cell>
          <cell r="F865">
            <v>2359.422</v>
          </cell>
          <cell r="G865">
            <v>2186.6779999999999</v>
          </cell>
          <cell r="H865" t="str">
            <v>4.0550</v>
          </cell>
          <cell r="I865">
            <v>41316</v>
          </cell>
          <cell r="L865">
            <v>2359.422</v>
          </cell>
        </row>
        <row r="866">
          <cell r="A866" t="str">
            <v>40012231</v>
          </cell>
          <cell r="B866" t="str">
            <v>1/2" CHK (COMPRESSOR RPR)</v>
          </cell>
          <cell r="C866">
            <v>16.6008</v>
          </cell>
          <cell r="D866">
            <v>17.04</v>
          </cell>
          <cell r="E866">
            <v>0</v>
          </cell>
          <cell r="F866">
            <v>21.581040000000002</v>
          </cell>
          <cell r="G866">
            <v>22.152000000000001</v>
          </cell>
          <cell r="H866" t="str">
            <v>4.0560</v>
          </cell>
          <cell r="I866">
            <v>42166</v>
          </cell>
          <cell r="L866">
            <v>22.152000000000001</v>
          </cell>
        </row>
        <row r="867">
          <cell r="A867" t="str">
            <v>40034231</v>
          </cell>
          <cell r="B867" t="str">
            <v>3/4" CHK (COMPRESSOR RPR)</v>
          </cell>
          <cell r="C867">
            <v>9.7772000000000006</v>
          </cell>
          <cell r="D867">
            <v>0</v>
          </cell>
          <cell r="E867">
            <v>0</v>
          </cell>
          <cell r="F867">
            <v>12.710360000000001</v>
          </cell>
          <cell r="G867">
            <v>0</v>
          </cell>
          <cell r="H867" t="str">
            <v>4.0570</v>
          </cell>
          <cell r="I867">
            <v>41569</v>
          </cell>
          <cell r="L867">
            <v>12.710360000000001</v>
          </cell>
        </row>
        <row r="868">
          <cell r="A868" t="str">
            <v>40018250</v>
          </cell>
          <cell r="B868" t="str">
            <v>1/8" COCK VALVE-NO LEAD</v>
          </cell>
          <cell r="C868">
            <v>3.73</v>
          </cell>
          <cell r="D868">
            <v>0</v>
          </cell>
          <cell r="E868">
            <v>0</v>
          </cell>
          <cell r="F868">
            <v>4.8490000000000002</v>
          </cell>
          <cell r="G868">
            <v>0</v>
          </cell>
          <cell r="H868" t="str">
            <v>4.0580</v>
          </cell>
          <cell r="I868">
            <v>40097</v>
          </cell>
          <cell r="L868">
            <v>4.8490000000000002</v>
          </cell>
        </row>
        <row r="869">
          <cell r="A869" t="str">
            <v>40025250</v>
          </cell>
          <cell r="B869" t="str">
            <v>1/4" COMP BALL VALVE-NO LEAD</v>
          </cell>
          <cell r="C869">
            <v>6.4840159999999996</v>
          </cell>
          <cell r="D869">
            <v>5.15</v>
          </cell>
          <cell r="E869">
            <v>0</v>
          </cell>
          <cell r="F869">
            <v>8.4292207999999995</v>
          </cell>
          <cell r="G869">
            <v>6.6950000000000003</v>
          </cell>
          <cell r="H869" t="str">
            <v>4.0590</v>
          </cell>
          <cell r="I869">
            <v>-622165665.6339792</v>
          </cell>
          <cell r="L869">
            <v>8.4292207999999995</v>
          </cell>
        </row>
        <row r="870">
          <cell r="A870" t="str">
            <v>40034250</v>
          </cell>
          <cell r="B870" t="str">
            <v>3/4" COCK VALVE-NO LEAD</v>
          </cell>
          <cell r="C870">
            <v>0</v>
          </cell>
          <cell r="D870">
            <v>0</v>
          </cell>
          <cell r="E870">
            <v>9</v>
          </cell>
          <cell r="F870">
            <v>0</v>
          </cell>
          <cell r="G870">
            <v>0</v>
          </cell>
          <cell r="H870" t="str">
            <v>4.0600</v>
          </cell>
          <cell r="I870">
            <v>42725</v>
          </cell>
          <cell r="L870">
            <v>0</v>
          </cell>
        </row>
        <row r="871">
          <cell r="A871" t="str">
            <v>40100250</v>
          </cell>
          <cell r="B871" t="str">
            <v>1" COCK VALVE-NO LEAD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 t="str">
            <v>4.0610</v>
          </cell>
          <cell r="I871">
            <v>-622165665.6339792</v>
          </cell>
          <cell r="L871">
            <v>0</v>
          </cell>
        </row>
        <row r="872">
          <cell r="A872" t="str">
            <v>40100255</v>
          </cell>
          <cell r="B872" t="str">
            <v>1" CORP STOP VALVE-NO LEAD</v>
          </cell>
          <cell r="C872">
            <v>44.563687000000002</v>
          </cell>
          <cell r="D872">
            <v>41.99</v>
          </cell>
          <cell r="E872">
            <v>0</v>
          </cell>
          <cell r="F872">
            <v>57.932793100000005</v>
          </cell>
          <cell r="G872">
            <v>54.587000000000003</v>
          </cell>
          <cell r="H872" t="str">
            <v>4.0620</v>
          </cell>
          <cell r="I872">
            <v>-622165665.6339792</v>
          </cell>
          <cell r="L872">
            <v>57.932793100000005</v>
          </cell>
        </row>
        <row r="873">
          <cell r="A873" t="str">
            <v>40200255</v>
          </cell>
          <cell r="B873" t="str">
            <v>2" CORP STOP VALVE-NO LEAD</v>
          </cell>
          <cell r="C873">
            <v>221.57818800000001</v>
          </cell>
          <cell r="D873">
            <v>206.36</v>
          </cell>
          <cell r="E873">
            <v>23</v>
          </cell>
          <cell r="F873">
            <v>288.05164440000004</v>
          </cell>
          <cell r="G873">
            <v>268.26800000000003</v>
          </cell>
          <cell r="H873" t="str">
            <v>4.0630</v>
          </cell>
          <cell r="I873">
            <v>43375</v>
          </cell>
          <cell r="L873">
            <v>288.05164440000004</v>
          </cell>
        </row>
        <row r="874">
          <cell r="A874" t="str">
            <v>40101255</v>
          </cell>
          <cell r="B874" t="str">
            <v>1" CORP STOP x PAC JT-NO LEAD</v>
          </cell>
          <cell r="C874">
            <v>73.849911000000006</v>
          </cell>
          <cell r="D874">
            <v>70.98</v>
          </cell>
          <cell r="E874">
            <v>10</v>
          </cell>
          <cell r="F874">
            <v>96.004884300000015</v>
          </cell>
          <cell r="G874">
            <v>92.274000000000015</v>
          </cell>
          <cell r="H874" t="str">
            <v>4.0640</v>
          </cell>
          <cell r="I874">
            <v>43444</v>
          </cell>
          <cell r="L874">
            <v>96.004884300000015</v>
          </cell>
        </row>
        <row r="875">
          <cell r="A875" t="str">
            <v>40112255</v>
          </cell>
          <cell r="B875" t="str">
            <v>1-1/2" CORP STOP x PAC JT-NO L</v>
          </cell>
          <cell r="C875">
            <v>143.58189999999999</v>
          </cell>
          <cell r="D875">
            <v>0</v>
          </cell>
          <cell r="E875">
            <v>36</v>
          </cell>
          <cell r="F875">
            <v>186.65646999999998</v>
          </cell>
          <cell r="G875">
            <v>0</v>
          </cell>
          <cell r="H875" t="str">
            <v>4.0650</v>
          </cell>
          <cell r="I875">
            <v>43586</v>
          </cell>
          <cell r="L875">
            <v>186.65646999999998</v>
          </cell>
        </row>
        <row r="876">
          <cell r="A876" t="str">
            <v>40100256</v>
          </cell>
          <cell r="B876" t="str">
            <v>1" CORP STOP x PJ for CTS-NO L</v>
          </cell>
          <cell r="C876">
            <v>31.3156</v>
          </cell>
          <cell r="D876">
            <v>0</v>
          </cell>
          <cell r="E876">
            <v>0</v>
          </cell>
          <cell r="F876">
            <v>40.710280000000004</v>
          </cell>
          <cell r="G876">
            <v>0</v>
          </cell>
          <cell r="H876" t="str">
            <v>4.0660</v>
          </cell>
          <cell r="I876">
            <v>-622165665.6339792</v>
          </cell>
          <cell r="L876">
            <v>40.710280000000004</v>
          </cell>
        </row>
        <row r="877">
          <cell r="A877" t="str">
            <v>40034270</v>
          </cell>
          <cell r="B877" t="str">
            <v>3/4" FOOT VALVE-NO LEAD</v>
          </cell>
          <cell r="C877">
            <v>15.372199999999999</v>
          </cell>
          <cell r="D877">
            <v>20.43</v>
          </cell>
          <cell r="E877">
            <v>1</v>
          </cell>
          <cell r="F877">
            <v>19.98386</v>
          </cell>
          <cell r="G877">
            <v>26.559000000000001</v>
          </cell>
          <cell r="H877" t="str">
            <v>4.0670</v>
          </cell>
          <cell r="I877">
            <v>40097</v>
          </cell>
          <cell r="L877">
            <v>26.559000000000001</v>
          </cell>
        </row>
        <row r="878">
          <cell r="A878" t="str">
            <v>40100270</v>
          </cell>
          <cell r="B878" t="str">
            <v>1" FOOT VALVE-NO LEAD</v>
          </cell>
          <cell r="C878">
            <v>23.195</v>
          </cell>
          <cell r="D878">
            <v>22.69</v>
          </cell>
          <cell r="E878">
            <v>1</v>
          </cell>
          <cell r="F878">
            <v>30.153500000000001</v>
          </cell>
          <cell r="G878">
            <v>29.497000000000003</v>
          </cell>
          <cell r="H878" t="str">
            <v>4.0680</v>
          </cell>
          <cell r="I878">
            <v>42479</v>
          </cell>
          <cell r="L878">
            <v>30.153500000000001</v>
          </cell>
        </row>
        <row r="879">
          <cell r="A879" t="str">
            <v>40114270</v>
          </cell>
          <cell r="B879" t="str">
            <v>1-1/4" FOOT VALVE-NO LEAD</v>
          </cell>
          <cell r="C879">
            <v>27.0425</v>
          </cell>
          <cell r="D879">
            <v>26.45</v>
          </cell>
          <cell r="E879">
            <v>12</v>
          </cell>
          <cell r="F879">
            <v>35.155250000000002</v>
          </cell>
          <cell r="G879">
            <v>34.384999999999998</v>
          </cell>
          <cell r="H879" t="str">
            <v>4.0690</v>
          </cell>
          <cell r="I879">
            <v>42479</v>
          </cell>
          <cell r="L879">
            <v>35.155250000000002</v>
          </cell>
        </row>
        <row r="880">
          <cell r="A880" t="str">
            <v>40112270</v>
          </cell>
          <cell r="B880" t="str">
            <v>1-1/2" FOOT VALVE-NO LEAD</v>
          </cell>
          <cell r="C880">
            <v>42.1203</v>
          </cell>
          <cell r="D880">
            <v>45.11</v>
          </cell>
          <cell r="E880">
            <v>1</v>
          </cell>
          <cell r="F880">
            <v>54.756390000000003</v>
          </cell>
          <cell r="G880">
            <v>58.643000000000001</v>
          </cell>
          <cell r="H880" t="str">
            <v>4.0700</v>
          </cell>
          <cell r="I880">
            <v>42479</v>
          </cell>
          <cell r="L880">
            <v>58.643000000000001</v>
          </cell>
        </row>
        <row r="881">
          <cell r="A881" t="str">
            <v>40200270</v>
          </cell>
          <cell r="B881" t="str">
            <v>2" FOOT VALVE-NO LEAD</v>
          </cell>
          <cell r="C881">
            <v>69.899354000000002</v>
          </cell>
          <cell r="D881">
            <v>65.569999999999993</v>
          </cell>
          <cell r="E881">
            <v>2</v>
          </cell>
          <cell r="F881">
            <v>90.86916020000001</v>
          </cell>
          <cell r="G881">
            <v>85.241</v>
          </cell>
          <cell r="H881" t="str">
            <v>4.0710</v>
          </cell>
          <cell r="I881">
            <v>42479</v>
          </cell>
          <cell r="L881">
            <v>90.86916020000001</v>
          </cell>
        </row>
        <row r="882">
          <cell r="A882" t="str">
            <v>40212270</v>
          </cell>
          <cell r="B882" t="str">
            <v>2-1/2" FOOT VALVE-NO LEAD</v>
          </cell>
          <cell r="C882">
            <v>247.58500000000001</v>
          </cell>
          <cell r="D882">
            <v>221</v>
          </cell>
          <cell r="E882">
            <v>10</v>
          </cell>
          <cell r="F882">
            <v>321.8605</v>
          </cell>
          <cell r="G882">
            <v>287.3</v>
          </cell>
          <cell r="H882" t="str">
            <v>4.0720</v>
          </cell>
          <cell r="I882">
            <v>42782</v>
          </cell>
          <cell r="L882">
            <v>321.8605</v>
          </cell>
        </row>
        <row r="883">
          <cell r="A883" t="str">
            <v>40300270</v>
          </cell>
          <cell r="B883" t="str">
            <v>3" FOOT VALVE-NO LEAD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 t="str">
            <v>4.0730</v>
          </cell>
          <cell r="I883">
            <v>43273</v>
          </cell>
          <cell r="L883">
            <v>0</v>
          </cell>
        </row>
        <row r="884">
          <cell r="A884" t="str">
            <v>40400270</v>
          </cell>
          <cell r="B884" t="str">
            <v>4" FOOT VALVE-NO LEAD</v>
          </cell>
          <cell r="C884">
            <v>548.14</v>
          </cell>
          <cell r="D884">
            <v>508</v>
          </cell>
          <cell r="E884">
            <v>0</v>
          </cell>
          <cell r="F884">
            <v>712.58199999999999</v>
          </cell>
          <cell r="G884">
            <v>660.4</v>
          </cell>
          <cell r="H884" t="str">
            <v>4.0740</v>
          </cell>
          <cell r="I884">
            <v>-622165665.6339792</v>
          </cell>
          <cell r="L884">
            <v>712.58199999999999</v>
          </cell>
        </row>
        <row r="885">
          <cell r="A885" t="str">
            <v>40100271</v>
          </cell>
          <cell r="B885" t="str">
            <v>1"  ENVIRO STRAINER-NO LEAD</v>
          </cell>
          <cell r="C885">
            <v>12.773199999999999</v>
          </cell>
          <cell r="D885">
            <v>0</v>
          </cell>
          <cell r="E885">
            <v>0</v>
          </cell>
          <cell r="F885">
            <v>16.605159999999998</v>
          </cell>
          <cell r="G885">
            <v>0</v>
          </cell>
          <cell r="H885" t="str">
            <v>4.0750</v>
          </cell>
          <cell r="I885">
            <v>43273</v>
          </cell>
          <cell r="L885">
            <v>16.605159999999998</v>
          </cell>
        </row>
        <row r="886">
          <cell r="A886" t="str">
            <v>40200271</v>
          </cell>
          <cell r="B886" t="str">
            <v>2"  ENVIRO STRAINER-NO LEAD</v>
          </cell>
          <cell r="C886">
            <v>38.283299999999997</v>
          </cell>
          <cell r="D886">
            <v>44.55</v>
          </cell>
          <cell r="E886">
            <v>9</v>
          </cell>
          <cell r="F886">
            <v>49.76829</v>
          </cell>
          <cell r="G886">
            <v>57.914999999999999</v>
          </cell>
          <cell r="H886" t="str">
            <v>4.0760</v>
          </cell>
          <cell r="I886">
            <v>40097</v>
          </cell>
          <cell r="L886">
            <v>57.914999999999999</v>
          </cell>
        </row>
        <row r="887">
          <cell r="A887" t="str">
            <v>40200272</v>
          </cell>
          <cell r="B887" t="str">
            <v>2" PVC FOOT VALVE SCREEN</v>
          </cell>
          <cell r="C887">
            <v>10.735799999999999</v>
          </cell>
          <cell r="D887">
            <v>9.9499999999999993</v>
          </cell>
          <cell r="E887">
            <v>2</v>
          </cell>
          <cell r="F887">
            <v>13.95654</v>
          </cell>
          <cell r="G887">
            <v>12.934999999999999</v>
          </cell>
          <cell r="H887" t="str">
            <v>4.0770</v>
          </cell>
          <cell r="I887">
            <v>41488</v>
          </cell>
          <cell r="L887">
            <v>13.95654</v>
          </cell>
        </row>
        <row r="888">
          <cell r="A888" t="str">
            <v>40212280</v>
          </cell>
          <cell r="B888" t="str">
            <v>2-1/2"FLG GATE VALVE AWWA</v>
          </cell>
          <cell r="C888">
            <v>0</v>
          </cell>
          <cell r="D888">
            <v>0</v>
          </cell>
          <cell r="E888">
            <v>7</v>
          </cell>
          <cell r="F888">
            <v>0</v>
          </cell>
          <cell r="G888">
            <v>0</v>
          </cell>
          <cell r="H888" t="str">
            <v>4.0776</v>
          </cell>
          <cell r="I888">
            <v>42383</v>
          </cell>
          <cell r="L888">
            <v>0</v>
          </cell>
        </row>
        <row r="889">
          <cell r="A889" t="str">
            <v>40300280</v>
          </cell>
          <cell r="B889" t="str">
            <v>3" FLG GATE VALVE AWWA</v>
          </cell>
          <cell r="C889">
            <v>363.80874999999997</v>
          </cell>
          <cell r="D889">
            <v>355.4</v>
          </cell>
          <cell r="E889">
            <v>0</v>
          </cell>
          <cell r="F889">
            <v>472.95137499999998</v>
          </cell>
          <cell r="G889">
            <v>462.02</v>
          </cell>
          <cell r="H889" t="str">
            <v>4.0780</v>
          </cell>
          <cell r="I889">
            <v>-622165665.6339792</v>
          </cell>
          <cell r="L889">
            <v>472.95137499999998</v>
          </cell>
        </row>
        <row r="890">
          <cell r="A890" t="str">
            <v>40400280</v>
          </cell>
          <cell r="B890" t="str">
            <v>4" FLG GATE VALVE AWWA</v>
          </cell>
          <cell r="C890">
            <v>412.62554999999998</v>
          </cell>
          <cell r="D890">
            <v>397.17</v>
          </cell>
          <cell r="E890">
            <v>1</v>
          </cell>
          <cell r="F890">
            <v>536.41321500000004</v>
          </cell>
          <cell r="G890">
            <v>516.32100000000003</v>
          </cell>
          <cell r="H890" t="str">
            <v>4.0790</v>
          </cell>
          <cell r="I890">
            <v>42979</v>
          </cell>
          <cell r="L890">
            <v>536.41321500000004</v>
          </cell>
        </row>
        <row r="891">
          <cell r="A891" t="str">
            <v>40600280</v>
          </cell>
          <cell r="B891" t="str">
            <v>6" FLG GATE VALVE AWWA</v>
          </cell>
          <cell r="C891">
            <v>539.14</v>
          </cell>
          <cell r="D891">
            <v>499.67</v>
          </cell>
          <cell r="E891">
            <v>1</v>
          </cell>
          <cell r="F891">
            <v>700.88200000000006</v>
          </cell>
          <cell r="G891">
            <v>649.57100000000003</v>
          </cell>
          <cell r="H891" t="str">
            <v>4.0800</v>
          </cell>
          <cell r="I891">
            <v>43117</v>
          </cell>
          <cell r="L891">
            <v>700.88200000000006</v>
          </cell>
        </row>
        <row r="892">
          <cell r="A892" t="str">
            <v>40800280</v>
          </cell>
          <cell r="B892" t="str">
            <v>8" FLG GATE VALVE AWWA</v>
          </cell>
          <cell r="C892">
            <v>842.42</v>
          </cell>
          <cell r="D892">
            <v>780.74</v>
          </cell>
          <cell r="E892">
            <v>0</v>
          </cell>
          <cell r="F892">
            <v>1095.146</v>
          </cell>
          <cell r="G892">
            <v>1014.9620000000001</v>
          </cell>
          <cell r="H892" t="str">
            <v>4.0810</v>
          </cell>
          <cell r="I892">
            <v>42296</v>
          </cell>
          <cell r="L892">
            <v>1095.146</v>
          </cell>
        </row>
        <row r="893">
          <cell r="A893" t="str">
            <v>40100282</v>
          </cell>
          <cell r="B893" t="str">
            <v>1" THREADED GATE AWWA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 t="str">
            <v>4.0820</v>
          </cell>
          <cell r="I893">
            <v>41709</v>
          </cell>
          <cell r="L893">
            <v>0</v>
          </cell>
        </row>
        <row r="894">
          <cell r="A894" t="str">
            <v>40112282</v>
          </cell>
          <cell r="B894" t="str">
            <v>1-1/2" THREADED GATE AWWA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 t="str">
            <v>4.0830</v>
          </cell>
          <cell r="I894">
            <v>-622165665.6339792</v>
          </cell>
          <cell r="L894">
            <v>0</v>
          </cell>
        </row>
        <row r="895">
          <cell r="A895" t="str">
            <v>40200282</v>
          </cell>
          <cell r="B895" t="str">
            <v>2" THREADED GATE AWWA</v>
          </cell>
          <cell r="C895">
            <v>279.174083</v>
          </cell>
          <cell r="D895">
            <v>261.3</v>
          </cell>
          <cell r="E895">
            <v>0</v>
          </cell>
          <cell r="F895">
            <v>362.92630789999998</v>
          </cell>
          <cell r="G895">
            <v>339.69000000000005</v>
          </cell>
          <cell r="H895" t="str">
            <v>4.0840</v>
          </cell>
          <cell r="I895">
            <v>-622165665.6339792</v>
          </cell>
          <cell r="L895">
            <v>362.92630789999998</v>
          </cell>
        </row>
        <row r="896">
          <cell r="A896" t="str">
            <v>40212282</v>
          </cell>
          <cell r="B896" t="str">
            <v>2-1/2" THREADED GATE AWWA</v>
          </cell>
          <cell r="C896">
            <v>332.63</v>
          </cell>
          <cell r="D896">
            <v>306</v>
          </cell>
          <cell r="E896">
            <v>4</v>
          </cell>
          <cell r="F896">
            <v>432.41899999999998</v>
          </cell>
          <cell r="G896">
            <v>397.8</v>
          </cell>
          <cell r="H896" t="str">
            <v>4.0850</v>
          </cell>
          <cell r="I896">
            <v>43578</v>
          </cell>
          <cell r="L896">
            <v>432.41899999999998</v>
          </cell>
        </row>
        <row r="897">
          <cell r="A897" t="str">
            <v>40300282</v>
          </cell>
          <cell r="B897" t="str">
            <v>3" THREADED GATE AWWA</v>
          </cell>
          <cell r="C897">
            <v>291.4006</v>
          </cell>
          <cell r="D897">
            <v>0</v>
          </cell>
          <cell r="E897">
            <v>0</v>
          </cell>
          <cell r="F897">
            <v>378.82078000000001</v>
          </cell>
          <cell r="G897">
            <v>0</v>
          </cell>
          <cell r="H897" t="str">
            <v>4.0860</v>
          </cell>
          <cell r="I897">
            <v>43111</v>
          </cell>
          <cell r="L897">
            <v>378.82078000000001</v>
          </cell>
        </row>
        <row r="898">
          <cell r="A898" t="str">
            <v>40400282</v>
          </cell>
          <cell r="B898" t="str">
            <v>4" THREADED GATE AWWA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 t="str">
            <v>4.0870</v>
          </cell>
          <cell r="I898">
            <v>-622165665.6339792</v>
          </cell>
          <cell r="L898">
            <v>0</v>
          </cell>
        </row>
        <row r="899">
          <cell r="A899" t="str">
            <v>40300287</v>
          </cell>
          <cell r="B899" t="str">
            <v>3" MJ GATE VALVE AWWA</v>
          </cell>
          <cell r="C899">
            <v>366.58600000000001</v>
          </cell>
          <cell r="D899">
            <v>338.18</v>
          </cell>
          <cell r="E899">
            <v>0</v>
          </cell>
          <cell r="F899">
            <v>476.56180000000001</v>
          </cell>
          <cell r="G899">
            <v>439.63400000000001</v>
          </cell>
          <cell r="H899" t="str">
            <v>4.0880</v>
          </cell>
          <cell r="I899">
            <v>-622165665.6339792</v>
          </cell>
          <cell r="L899">
            <v>476.56180000000001</v>
          </cell>
        </row>
        <row r="900">
          <cell r="A900" t="str">
            <v>40400287</v>
          </cell>
          <cell r="B900" t="str">
            <v>4" MJ GATE VALVE AWWA</v>
          </cell>
          <cell r="C900">
            <v>449.3075</v>
          </cell>
          <cell r="D900">
            <v>416.55</v>
          </cell>
          <cell r="E900">
            <v>1</v>
          </cell>
          <cell r="F900">
            <v>584.09974999999997</v>
          </cell>
          <cell r="G900">
            <v>541.51499999999999</v>
          </cell>
          <cell r="H900" t="str">
            <v>4.0890</v>
          </cell>
          <cell r="I900">
            <v>40932</v>
          </cell>
          <cell r="L900">
            <v>584.09974999999997</v>
          </cell>
        </row>
        <row r="901">
          <cell r="A901" t="str">
            <v>40600287</v>
          </cell>
          <cell r="B901" t="str">
            <v>6" MJ GATE VALVE AWWA</v>
          </cell>
          <cell r="C901">
            <v>536.58333300000004</v>
          </cell>
          <cell r="D901">
            <v>495</v>
          </cell>
          <cell r="E901">
            <v>2</v>
          </cell>
          <cell r="F901">
            <v>697.5583329000001</v>
          </cell>
          <cell r="G901">
            <v>643.5</v>
          </cell>
          <cell r="H901" t="str">
            <v>4.0900</v>
          </cell>
          <cell r="I901">
            <v>43539</v>
          </cell>
          <cell r="L901">
            <v>697.5583329000001</v>
          </cell>
        </row>
        <row r="902">
          <cell r="A902" t="str">
            <v>40800287</v>
          </cell>
          <cell r="B902" t="str">
            <v>8" MJ GATE VALVE AWWA</v>
          </cell>
          <cell r="C902">
            <v>956.92</v>
          </cell>
          <cell r="D902">
            <v>877.91</v>
          </cell>
          <cell r="E902">
            <v>0</v>
          </cell>
          <cell r="F902">
            <v>1243.9960000000001</v>
          </cell>
          <cell r="G902">
            <v>1141.2829999999999</v>
          </cell>
          <cell r="H902" t="str">
            <v>4.0910</v>
          </cell>
          <cell r="I902">
            <v>42768</v>
          </cell>
          <cell r="L902">
            <v>1243.9960000000001</v>
          </cell>
        </row>
        <row r="903">
          <cell r="A903" t="str">
            <v>41000287</v>
          </cell>
          <cell r="B903" t="str">
            <v>10" MJ GATE VALVE AWWA</v>
          </cell>
          <cell r="C903">
            <v>1190.06</v>
          </cell>
          <cell r="D903">
            <v>1096.83</v>
          </cell>
          <cell r="E903">
            <v>1</v>
          </cell>
          <cell r="F903">
            <v>1547.078</v>
          </cell>
          <cell r="G903">
            <v>1425.8789999999999</v>
          </cell>
          <cell r="H903" t="str">
            <v>4.0920</v>
          </cell>
          <cell r="I903">
            <v>43382</v>
          </cell>
          <cell r="L903">
            <v>1547.078</v>
          </cell>
        </row>
        <row r="904">
          <cell r="A904" t="str">
            <v>41200287</v>
          </cell>
          <cell r="B904" t="str">
            <v>12" MJ GATE VALVE AWWA</v>
          </cell>
          <cell r="C904">
            <v>1476.34</v>
          </cell>
          <cell r="D904">
            <v>1360.68</v>
          </cell>
          <cell r="E904">
            <v>0</v>
          </cell>
          <cell r="F904">
            <v>1919.242</v>
          </cell>
          <cell r="G904">
            <v>1768.8840000000002</v>
          </cell>
          <cell r="H904" t="str">
            <v>4.0930</v>
          </cell>
          <cell r="I904">
            <v>41352</v>
          </cell>
          <cell r="L904">
            <v>1919.242</v>
          </cell>
        </row>
        <row r="905">
          <cell r="A905" t="str">
            <v>40300285</v>
          </cell>
          <cell r="B905" t="str">
            <v>3" MJ x FLG GATE VALVE</v>
          </cell>
          <cell r="C905">
            <v>357.51</v>
          </cell>
          <cell r="D905">
            <v>331.33</v>
          </cell>
          <cell r="E905">
            <v>0</v>
          </cell>
          <cell r="F905">
            <v>464.76299999999998</v>
          </cell>
          <cell r="G905">
            <v>430.72899999999998</v>
          </cell>
          <cell r="H905" t="str">
            <v>4.0940</v>
          </cell>
          <cell r="I905">
            <v>41352</v>
          </cell>
          <cell r="L905">
            <v>464.76299999999998</v>
          </cell>
        </row>
        <row r="906">
          <cell r="A906" t="str">
            <v>40400285</v>
          </cell>
          <cell r="B906" t="str">
            <v>4" MJ x FLG GATE VALVE</v>
          </cell>
          <cell r="C906">
            <v>410.67097100000001</v>
          </cell>
          <cell r="D906">
            <v>409.57</v>
          </cell>
          <cell r="E906">
            <v>0</v>
          </cell>
          <cell r="F906">
            <v>533.87226229999999</v>
          </cell>
          <cell r="G906">
            <v>532.44100000000003</v>
          </cell>
          <cell r="H906" t="str">
            <v>4.0950</v>
          </cell>
          <cell r="I906">
            <v>42944</v>
          </cell>
          <cell r="L906">
            <v>533.87226229999999</v>
          </cell>
        </row>
        <row r="907">
          <cell r="A907" t="str">
            <v>40600285</v>
          </cell>
          <cell r="B907" t="str">
            <v>6" MJ x FLG GATE VALVE</v>
          </cell>
          <cell r="C907">
            <v>574.65342499999997</v>
          </cell>
          <cell r="D907">
            <v>542.20000000000005</v>
          </cell>
          <cell r="E907">
            <v>1</v>
          </cell>
          <cell r="F907">
            <v>747.04945250000003</v>
          </cell>
          <cell r="G907">
            <v>704.86000000000013</v>
          </cell>
          <cell r="H907" t="str">
            <v>4.0960</v>
          </cell>
          <cell r="I907">
            <v>43281</v>
          </cell>
          <cell r="L907">
            <v>747.04945250000003</v>
          </cell>
        </row>
        <row r="908">
          <cell r="A908" t="str">
            <v>40800285</v>
          </cell>
          <cell r="B908" t="str">
            <v>8" MJ x FLG GATE VALVE</v>
          </cell>
          <cell r="C908">
            <v>855.01444400000003</v>
          </cell>
          <cell r="D908">
            <v>779.81</v>
          </cell>
          <cell r="E908">
            <v>1</v>
          </cell>
          <cell r="F908">
            <v>1111.5187772000002</v>
          </cell>
          <cell r="G908">
            <v>1013.7529999999999</v>
          </cell>
          <cell r="H908" t="str">
            <v>4.0970</v>
          </cell>
          <cell r="I908">
            <v>43460</v>
          </cell>
          <cell r="L908">
            <v>1111.5187772000002</v>
          </cell>
        </row>
        <row r="909">
          <cell r="A909" t="str">
            <v>41000285</v>
          </cell>
          <cell r="B909" t="str">
            <v>10" MJ x FLG GATE VALVE</v>
          </cell>
          <cell r="C909">
            <v>1343.36</v>
          </cell>
          <cell r="D909">
            <v>1245</v>
          </cell>
          <cell r="E909">
            <v>0</v>
          </cell>
          <cell r="F909">
            <v>1746.3679999999999</v>
          </cell>
          <cell r="G909">
            <v>1618.5</v>
          </cell>
          <cell r="H909" t="str">
            <v>4.0980</v>
          </cell>
          <cell r="I909">
            <v>43332</v>
          </cell>
          <cell r="L909">
            <v>1746.3679999999999</v>
          </cell>
        </row>
        <row r="910">
          <cell r="A910" t="str">
            <v>41200285</v>
          </cell>
          <cell r="B910" t="str">
            <v>12" MJ x FLG GATE VALVE</v>
          </cell>
          <cell r="C910">
            <v>1370.83</v>
          </cell>
          <cell r="D910">
            <v>1270.45</v>
          </cell>
          <cell r="E910">
            <v>0</v>
          </cell>
          <cell r="F910">
            <v>1782.079</v>
          </cell>
          <cell r="G910">
            <v>1651.585</v>
          </cell>
          <cell r="H910" t="str">
            <v>4.0990</v>
          </cell>
          <cell r="I910">
            <v>42849</v>
          </cell>
          <cell r="L910">
            <v>1782.079</v>
          </cell>
        </row>
        <row r="911">
          <cell r="A911" t="str">
            <v>40014283</v>
          </cell>
          <cell r="B911" t="str">
            <v>1/4" WHEEL GATE VALVE-NO LEAD</v>
          </cell>
          <cell r="C911">
            <v>9.5798000000000005</v>
          </cell>
          <cell r="D911">
            <v>6.49</v>
          </cell>
          <cell r="E911">
            <v>0</v>
          </cell>
          <cell r="F911">
            <v>12.453740000000002</v>
          </cell>
          <cell r="G911">
            <v>8.4370000000000012</v>
          </cell>
          <cell r="H911" t="str">
            <v>4.1000</v>
          </cell>
          <cell r="I911">
            <v>41709</v>
          </cell>
          <cell r="L911">
            <v>12.453740000000002</v>
          </cell>
        </row>
        <row r="912">
          <cell r="A912" t="str">
            <v>40012283</v>
          </cell>
          <cell r="B912" t="str">
            <v>1/2" WHEEL GATE VALVE-NO LEAD</v>
          </cell>
          <cell r="C912">
            <v>7.468</v>
          </cell>
          <cell r="D912">
            <v>7.8</v>
          </cell>
          <cell r="E912">
            <v>6</v>
          </cell>
          <cell r="F912">
            <v>9.708400000000001</v>
          </cell>
          <cell r="G912">
            <v>10.14</v>
          </cell>
          <cell r="H912" t="str">
            <v>4.1010</v>
          </cell>
          <cell r="I912">
            <v>42479</v>
          </cell>
          <cell r="L912">
            <v>10.14</v>
          </cell>
        </row>
        <row r="913">
          <cell r="A913" t="str">
            <v>40034283</v>
          </cell>
          <cell r="B913" t="str">
            <v>3/4" WHEEL GATE VALVE-NO LEAD</v>
          </cell>
          <cell r="C913">
            <v>8.5061850000000003</v>
          </cell>
          <cell r="D913">
            <v>7</v>
          </cell>
          <cell r="E913">
            <v>10</v>
          </cell>
          <cell r="F913">
            <v>11.058040500000001</v>
          </cell>
          <cell r="G913">
            <v>9.1</v>
          </cell>
          <cell r="H913" t="str">
            <v>4.1020</v>
          </cell>
          <cell r="I913">
            <v>42615</v>
          </cell>
          <cell r="L913">
            <v>11.058040500000001</v>
          </cell>
        </row>
        <row r="914">
          <cell r="A914" t="str">
            <v>40100283</v>
          </cell>
          <cell r="B914" t="str">
            <v>1" WHEEL GATE VALVE-NO LEAD</v>
          </cell>
          <cell r="C914">
            <v>14.165558000000001</v>
          </cell>
          <cell r="D914">
            <v>10.49</v>
          </cell>
          <cell r="E914">
            <v>32</v>
          </cell>
          <cell r="F914">
            <v>18.415225400000001</v>
          </cell>
          <cell r="G914">
            <v>13.637</v>
          </cell>
          <cell r="H914" t="str">
            <v>4.1030</v>
          </cell>
          <cell r="I914">
            <v>43487</v>
          </cell>
          <cell r="L914">
            <v>18.415225400000001</v>
          </cell>
        </row>
        <row r="915">
          <cell r="A915" t="str">
            <v>40114283</v>
          </cell>
          <cell r="B915" t="str">
            <v>1-1/4" WHEEL GATE VALVE-NO LEA</v>
          </cell>
          <cell r="C915">
            <v>19.682376999999999</v>
          </cell>
          <cell r="D915">
            <v>14.79</v>
          </cell>
          <cell r="E915">
            <v>31</v>
          </cell>
          <cell r="F915">
            <v>25.587090100000001</v>
          </cell>
          <cell r="G915">
            <v>19.227</v>
          </cell>
          <cell r="H915" t="str">
            <v>4.1040</v>
          </cell>
          <cell r="I915">
            <v>43487</v>
          </cell>
          <cell r="L915">
            <v>25.587090100000001</v>
          </cell>
        </row>
        <row r="916">
          <cell r="A916" t="str">
            <v>40112283</v>
          </cell>
          <cell r="B916" t="str">
            <v>1-1/2" WHEEL GATE VALVE-NO LEA</v>
          </cell>
          <cell r="C916">
            <v>24.863807000000001</v>
          </cell>
          <cell r="D916">
            <v>20.309999999999999</v>
          </cell>
          <cell r="E916">
            <v>19</v>
          </cell>
          <cell r="F916">
            <v>32.322949100000002</v>
          </cell>
          <cell r="G916">
            <v>26.402999999999999</v>
          </cell>
          <cell r="H916" t="str">
            <v>4.1050</v>
          </cell>
          <cell r="I916">
            <v>43487</v>
          </cell>
          <cell r="L916">
            <v>32.322949100000002</v>
          </cell>
        </row>
        <row r="917">
          <cell r="A917" t="str">
            <v>40200283</v>
          </cell>
          <cell r="B917" t="str">
            <v>2" WHEEL GATE VALVE-NO LEAD</v>
          </cell>
          <cell r="C917">
            <v>36.773525999999997</v>
          </cell>
          <cell r="D917">
            <v>30.63</v>
          </cell>
          <cell r="E917">
            <v>17</v>
          </cell>
          <cell r="F917">
            <v>47.805583800000001</v>
          </cell>
          <cell r="G917">
            <v>39.819000000000003</v>
          </cell>
          <cell r="H917" t="str">
            <v>4.1060</v>
          </cell>
          <cell r="I917">
            <v>43487</v>
          </cell>
          <cell r="L917">
            <v>47.805583800000001</v>
          </cell>
        </row>
        <row r="918">
          <cell r="A918" t="str">
            <v>40212283</v>
          </cell>
          <cell r="B918" t="str">
            <v>2-1/2" WHEEL GATE VALVE-NO LEA</v>
          </cell>
          <cell r="C918">
            <v>81.859333000000007</v>
          </cell>
          <cell r="D918">
            <v>63.59</v>
          </cell>
          <cell r="E918">
            <v>20</v>
          </cell>
          <cell r="F918">
            <v>106.41713290000001</v>
          </cell>
          <cell r="G918">
            <v>82.667000000000002</v>
          </cell>
          <cell r="H918" t="str">
            <v>4.1070</v>
          </cell>
          <cell r="I918">
            <v>43487</v>
          </cell>
          <cell r="L918">
            <v>106.41713290000001</v>
          </cell>
        </row>
        <row r="919">
          <cell r="A919" t="str">
            <v>40300283</v>
          </cell>
          <cell r="B919" t="str">
            <v>3" WHEEL GATE VALVE-NO LEAD</v>
          </cell>
          <cell r="C919">
            <v>107.59686600000001</v>
          </cell>
          <cell r="D919">
            <v>87.3</v>
          </cell>
          <cell r="E919">
            <v>6</v>
          </cell>
          <cell r="F919">
            <v>139.8759258</v>
          </cell>
          <cell r="G919">
            <v>113.49</v>
          </cell>
          <cell r="H919" t="str">
            <v>4.1080</v>
          </cell>
          <cell r="I919">
            <v>43487</v>
          </cell>
          <cell r="L919">
            <v>139.8759258</v>
          </cell>
        </row>
        <row r="920">
          <cell r="A920" t="str">
            <v>40400283</v>
          </cell>
          <cell r="B920" t="str">
            <v>4" WHEEL GATE VALVE-NO LEAD</v>
          </cell>
          <cell r="C920">
            <v>208.477</v>
          </cell>
          <cell r="D920">
            <v>188.26</v>
          </cell>
          <cell r="E920">
            <v>3</v>
          </cell>
          <cell r="F920">
            <v>271.02010000000001</v>
          </cell>
          <cell r="G920">
            <v>244.738</v>
          </cell>
          <cell r="H920" t="str">
            <v>4.1090</v>
          </cell>
          <cell r="I920">
            <v>43487</v>
          </cell>
          <cell r="L920">
            <v>271.02010000000001</v>
          </cell>
        </row>
        <row r="921">
          <cell r="A921" t="str">
            <v>40012290</v>
          </cell>
          <cell r="B921" t="str">
            <v>1/2" HOSE BIBB-NO LEAD</v>
          </cell>
          <cell r="C921">
            <v>5.3899749999999997</v>
          </cell>
          <cell r="D921">
            <v>5.08</v>
          </cell>
          <cell r="E921">
            <v>2</v>
          </cell>
          <cell r="F921">
            <v>7.0069675</v>
          </cell>
          <cell r="G921">
            <v>6.6040000000000001</v>
          </cell>
          <cell r="H921" t="str">
            <v>4.1100</v>
          </cell>
          <cell r="I921">
            <v>42615</v>
          </cell>
          <cell r="L921">
            <v>7.0069675</v>
          </cell>
        </row>
        <row r="922">
          <cell r="A922" t="str">
            <v>40034290</v>
          </cell>
          <cell r="B922" t="str">
            <v>3/4" HOSE BIBB-NO LEAD</v>
          </cell>
          <cell r="C922">
            <v>6.2920280000000002</v>
          </cell>
          <cell r="D922">
            <v>5.88</v>
          </cell>
          <cell r="E922">
            <v>88</v>
          </cell>
          <cell r="F922">
            <v>8.1796363999999997</v>
          </cell>
          <cell r="G922">
            <v>7.6440000000000001</v>
          </cell>
          <cell r="H922" t="str">
            <v>4.1110</v>
          </cell>
          <cell r="I922">
            <v>43633</v>
          </cell>
          <cell r="L922">
            <v>8.1796363999999997</v>
          </cell>
        </row>
        <row r="923">
          <cell r="A923" t="str">
            <v>40014136</v>
          </cell>
          <cell r="B923" t="str">
            <v>1/4" NEEDLE VALVE-NO LEAD</v>
          </cell>
          <cell r="C923">
            <v>6.4470090000000004</v>
          </cell>
          <cell r="D923">
            <v>5.16</v>
          </cell>
          <cell r="E923">
            <v>80</v>
          </cell>
          <cell r="F923">
            <v>8.3811117000000017</v>
          </cell>
          <cell r="G923">
            <v>6.7080000000000002</v>
          </cell>
          <cell r="H923" t="str">
            <v>4.1120</v>
          </cell>
          <cell r="I923">
            <v>43633</v>
          </cell>
          <cell r="L923">
            <v>8.3811117000000017</v>
          </cell>
        </row>
        <row r="924">
          <cell r="A924" t="str">
            <v>40401295</v>
          </cell>
          <cell r="B924" t="str">
            <v>4" or 6" POST IND, POST ONLY</v>
          </cell>
          <cell r="C924">
            <v>703.96</v>
          </cell>
          <cell r="D924">
            <v>652.41999999999996</v>
          </cell>
          <cell r="E924">
            <v>20</v>
          </cell>
          <cell r="F924">
            <v>915.14800000000002</v>
          </cell>
          <cell r="G924">
            <v>848.14599999999996</v>
          </cell>
          <cell r="H924" t="str">
            <v>4.1130</v>
          </cell>
          <cell r="I924">
            <v>43388</v>
          </cell>
          <cell r="L924">
            <v>915.14800000000002</v>
          </cell>
        </row>
        <row r="925">
          <cell r="A925" t="str">
            <v>40402295</v>
          </cell>
          <cell r="B925" t="str">
            <v>4" POST IND, VALVE ONLY</v>
          </cell>
          <cell r="C925">
            <v>469.072</v>
          </cell>
          <cell r="D925">
            <v>424.14</v>
          </cell>
          <cell r="E925">
            <v>0</v>
          </cell>
          <cell r="F925">
            <v>609.79359999999997</v>
          </cell>
          <cell r="G925">
            <v>551.38199999999995</v>
          </cell>
          <cell r="H925" t="str">
            <v>4.1140</v>
          </cell>
          <cell r="I925">
            <v>41857</v>
          </cell>
          <cell r="L925">
            <v>609.79359999999997</v>
          </cell>
        </row>
        <row r="926">
          <cell r="A926" t="str">
            <v>40602295</v>
          </cell>
          <cell r="B926" t="str">
            <v>6" POST IND, VALVE ONLY</v>
          </cell>
          <cell r="C926">
            <v>635.57000000000005</v>
          </cell>
          <cell r="D926">
            <v>561.94000000000005</v>
          </cell>
          <cell r="E926">
            <v>0</v>
          </cell>
          <cell r="F926">
            <v>826.2410000000001</v>
          </cell>
          <cell r="G926">
            <v>730.52200000000005</v>
          </cell>
          <cell r="H926" t="str">
            <v>4.1150</v>
          </cell>
          <cell r="I926">
            <v>40856</v>
          </cell>
          <cell r="L926">
            <v>826.2410000000001</v>
          </cell>
        </row>
        <row r="927">
          <cell r="A927" t="str">
            <v>40400295</v>
          </cell>
          <cell r="B927" t="str">
            <v>4" POST IND, VALVE WITH POST</v>
          </cell>
          <cell r="C927">
            <v>1351.05</v>
          </cell>
          <cell r="D927">
            <v>1252.1300000000001</v>
          </cell>
          <cell r="E927">
            <v>0</v>
          </cell>
          <cell r="F927">
            <v>1756.365</v>
          </cell>
          <cell r="G927">
            <v>1627.7690000000002</v>
          </cell>
          <cell r="H927" t="str">
            <v>4.1160</v>
          </cell>
          <cell r="I927">
            <v>40430</v>
          </cell>
          <cell r="L927">
            <v>1756.365</v>
          </cell>
        </row>
        <row r="928">
          <cell r="A928" t="str">
            <v>40600295</v>
          </cell>
          <cell r="B928" t="str">
            <v>6" POST IND, VALVE WITH POST</v>
          </cell>
          <cell r="C928">
            <v>1569.93</v>
          </cell>
          <cell r="D928">
            <v>1455</v>
          </cell>
          <cell r="E928">
            <v>0</v>
          </cell>
          <cell r="F928">
            <v>2040.9090000000001</v>
          </cell>
          <cell r="G928">
            <v>1891.5</v>
          </cell>
          <cell r="H928" t="str">
            <v>4.1170</v>
          </cell>
          <cell r="I928">
            <v>42979</v>
          </cell>
          <cell r="L928">
            <v>2040.9090000000001</v>
          </cell>
        </row>
        <row r="929">
          <cell r="A929" t="str">
            <v>40034300</v>
          </cell>
          <cell r="B929" t="str">
            <v>3/4" PRESS REGULATING VALVE-NO</v>
          </cell>
          <cell r="C929">
            <v>72.279606000000001</v>
          </cell>
          <cell r="D929">
            <v>111.54</v>
          </cell>
          <cell r="E929">
            <v>0</v>
          </cell>
          <cell r="F929">
            <v>93.96348780000001</v>
          </cell>
          <cell r="G929">
            <v>145.00200000000001</v>
          </cell>
          <cell r="H929" t="str">
            <v>4.1180</v>
          </cell>
          <cell r="I929">
            <v>42849</v>
          </cell>
          <cell r="L929">
            <v>145.00200000000001</v>
          </cell>
        </row>
        <row r="930">
          <cell r="A930" t="str">
            <v>40100300</v>
          </cell>
          <cell r="B930" t="str">
            <v>1" PRESS REGULATING VALVE-NO L</v>
          </cell>
          <cell r="C930">
            <v>101.24893</v>
          </cell>
          <cell r="D930">
            <v>127.53</v>
          </cell>
          <cell r="E930">
            <v>18</v>
          </cell>
          <cell r="F930">
            <v>131.62360900000002</v>
          </cell>
          <cell r="G930">
            <v>165.78900000000002</v>
          </cell>
          <cell r="H930" t="str">
            <v>4.1190</v>
          </cell>
          <cell r="I930">
            <v>42877</v>
          </cell>
          <cell r="L930">
            <v>165.78900000000002</v>
          </cell>
        </row>
        <row r="931">
          <cell r="A931" t="str">
            <v>40114300</v>
          </cell>
          <cell r="B931" t="str">
            <v>1-1/4" PRESS REGULATING VALVE-</v>
          </cell>
          <cell r="C931">
            <v>251.97120000000001</v>
          </cell>
          <cell r="D931">
            <v>206.29</v>
          </cell>
          <cell r="E931">
            <v>34</v>
          </cell>
          <cell r="F931">
            <v>327.56256000000002</v>
          </cell>
          <cell r="G931">
            <v>268.17700000000002</v>
          </cell>
          <cell r="H931" t="str">
            <v>4.1200</v>
          </cell>
          <cell r="I931">
            <v>43133</v>
          </cell>
          <cell r="L931">
            <v>327.56256000000002</v>
          </cell>
        </row>
        <row r="932">
          <cell r="A932" t="str">
            <v>40112300</v>
          </cell>
          <cell r="B932" t="str">
            <v>1-1/2" PRESS REGULATING VALVE-</v>
          </cell>
          <cell r="C932">
            <v>482.67680000000001</v>
          </cell>
          <cell r="D932">
            <v>581.86</v>
          </cell>
          <cell r="E932">
            <v>5</v>
          </cell>
          <cell r="F932">
            <v>627.47984000000008</v>
          </cell>
          <cell r="G932">
            <v>756.41800000000001</v>
          </cell>
          <cell r="H932" t="str">
            <v>4.1210</v>
          </cell>
          <cell r="I932">
            <v>42499</v>
          </cell>
          <cell r="L932">
            <v>756.41800000000001</v>
          </cell>
        </row>
        <row r="933">
          <cell r="A933" t="str">
            <v>40200300</v>
          </cell>
          <cell r="B933" t="str">
            <v>2" PRESS REGULATING VALVE-NO L</v>
          </cell>
          <cell r="C933">
            <v>647.90697999999998</v>
          </cell>
          <cell r="D933">
            <v>526.24</v>
          </cell>
          <cell r="E933">
            <v>4</v>
          </cell>
          <cell r="F933">
            <v>842.27907400000004</v>
          </cell>
          <cell r="G933">
            <v>684.11200000000008</v>
          </cell>
          <cell r="H933" t="str">
            <v>4.1220</v>
          </cell>
          <cell r="I933">
            <v>42499</v>
          </cell>
          <cell r="L933">
            <v>842.27907400000004</v>
          </cell>
        </row>
        <row r="934">
          <cell r="A934" t="str">
            <v>40034320</v>
          </cell>
          <cell r="B934" t="str">
            <v>3/4" PRESS RELIEF VALVE-NO LEA</v>
          </cell>
          <cell r="C934">
            <v>418.16103500000003</v>
          </cell>
          <cell r="D934">
            <v>1109.4100000000001</v>
          </cell>
          <cell r="E934">
            <v>3</v>
          </cell>
          <cell r="F934">
            <v>543.60934550000002</v>
          </cell>
          <cell r="G934">
            <v>1442.2330000000002</v>
          </cell>
          <cell r="H934" t="str">
            <v>4.1230</v>
          </cell>
          <cell r="I934">
            <v>43004</v>
          </cell>
          <cell r="L934">
            <v>1442.2330000000002</v>
          </cell>
        </row>
        <row r="935">
          <cell r="A935" t="str">
            <v>40100320</v>
          </cell>
          <cell r="B935" t="str">
            <v>1" PRESS RELIEF VALVE-NO LEAD</v>
          </cell>
          <cell r="C935">
            <v>347.30125700000002</v>
          </cell>
          <cell r="D935">
            <v>308</v>
          </cell>
          <cell r="E935">
            <v>0</v>
          </cell>
          <cell r="F935">
            <v>451.49163410000006</v>
          </cell>
          <cell r="G935">
            <v>400.40000000000003</v>
          </cell>
          <cell r="H935" t="str">
            <v>4.1240</v>
          </cell>
          <cell r="I935">
            <v>43546</v>
          </cell>
          <cell r="L935">
            <v>451.49163410000006</v>
          </cell>
        </row>
        <row r="936">
          <cell r="A936" t="str">
            <v>40114320</v>
          </cell>
          <cell r="B936" t="str">
            <v>1-1/4" PRESS RELIEF VALVE-NO L</v>
          </cell>
          <cell r="C936">
            <v>520.70398699999998</v>
          </cell>
          <cell r="D936">
            <v>489.5</v>
          </cell>
          <cell r="E936">
            <v>0</v>
          </cell>
          <cell r="F936">
            <v>676.91518310000004</v>
          </cell>
          <cell r="G936">
            <v>636.35</v>
          </cell>
          <cell r="H936" t="str">
            <v>4.1250</v>
          </cell>
          <cell r="I936">
            <v>42985</v>
          </cell>
          <cell r="L936">
            <v>676.91518310000004</v>
          </cell>
        </row>
        <row r="937">
          <cell r="A937" t="str">
            <v>40112320</v>
          </cell>
          <cell r="B937" t="str">
            <v>1-1/2" PRESS RELIEF VALVE-NO L</v>
          </cell>
          <cell r="C937">
            <v>729.48604</v>
          </cell>
          <cell r="D937">
            <v>676.86</v>
          </cell>
          <cell r="E937">
            <v>0</v>
          </cell>
          <cell r="F937">
            <v>948.33185200000003</v>
          </cell>
          <cell r="G937">
            <v>879.91800000000001</v>
          </cell>
          <cell r="H937" t="str">
            <v>4.1260</v>
          </cell>
          <cell r="I937">
            <v>43319</v>
          </cell>
          <cell r="L937">
            <v>948.33185200000003</v>
          </cell>
        </row>
        <row r="938">
          <cell r="A938" t="str">
            <v>40200320</v>
          </cell>
          <cell r="B938" t="str">
            <v>2" PRESS RELIEF VALVE-NO LEAD</v>
          </cell>
          <cell r="C938">
            <v>1183.1600000000001</v>
          </cell>
          <cell r="D938">
            <v>1096.54</v>
          </cell>
          <cell r="E938">
            <v>0</v>
          </cell>
          <cell r="F938">
            <v>1538.1080000000002</v>
          </cell>
          <cell r="G938">
            <v>1425.502</v>
          </cell>
          <cell r="H938" t="str">
            <v>4.1270</v>
          </cell>
          <cell r="I938">
            <v>43178</v>
          </cell>
          <cell r="L938">
            <v>1538.1080000000002</v>
          </cell>
        </row>
        <row r="939">
          <cell r="A939" t="str">
            <v>40034321</v>
          </cell>
          <cell r="B939" t="str">
            <v>3/4" PRESS REL NON-CODE ADJ-NO</v>
          </cell>
          <cell r="C939">
            <v>53.410727000000001</v>
          </cell>
          <cell r="D939">
            <v>6.82</v>
          </cell>
          <cell r="E939">
            <v>0</v>
          </cell>
          <cell r="F939">
            <v>69.433945100000003</v>
          </cell>
          <cell r="G939">
            <v>8.8660000000000014</v>
          </cell>
          <cell r="H939" t="str">
            <v>4.1280</v>
          </cell>
          <cell r="I939">
            <v>42514</v>
          </cell>
          <cell r="L939">
            <v>69.433945100000003</v>
          </cell>
        </row>
        <row r="940">
          <cell r="A940" t="str">
            <v>40018335</v>
          </cell>
          <cell r="B940" t="str">
            <v>1/8" SNIFTER VALVE-NO LEAD</v>
          </cell>
          <cell r="C940">
            <v>1.1580999999999999</v>
          </cell>
          <cell r="D940">
            <v>0.98</v>
          </cell>
          <cell r="E940">
            <v>6</v>
          </cell>
          <cell r="F940">
            <v>1.50553</v>
          </cell>
          <cell r="G940">
            <v>1.274</v>
          </cell>
          <cell r="H940" t="str">
            <v>4.1290</v>
          </cell>
          <cell r="I940">
            <v>42877</v>
          </cell>
          <cell r="L940">
            <v>1.50553</v>
          </cell>
        </row>
        <row r="941">
          <cell r="A941" t="str">
            <v>40014335</v>
          </cell>
          <cell r="B941" t="str">
            <v>1/4" SNIFTER VALVE-NO LEAD</v>
          </cell>
          <cell r="C941">
            <v>3.754</v>
          </cell>
          <cell r="D941">
            <v>0</v>
          </cell>
          <cell r="E941">
            <v>0</v>
          </cell>
          <cell r="F941">
            <v>4.8802000000000003</v>
          </cell>
          <cell r="G941">
            <v>0</v>
          </cell>
          <cell r="H941" t="str">
            <v>4.1300</v>
          </cell>
          <cell r="I941">
            <v>40410</v>
          </cell>
          <cell r="L941">
            <v>4.8802000000000003</v>
          </cell>
        </row>
        <row r="942">
          <cell r="A942" t="str">
            <v>40112340</v>
          </cell>
          <cell r="B942" t="str">
            <v>1-1/2" SOLENOID VALVE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 t="str">
            <v>4.1310</v>
          </cell>
          <cell r="I942">
            <v>-622165665.6339792</v>
          </cell>
          <cell r="L942">
            <v>0</v>
          </cell>
        </row>
        <row r="943">
          <cell r="A943" t="str">
            <v>40200340</v>
          </cell>
          <cell r="B943" t="str">
            <v>2" SOLENOID VALVE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 t="str">
            <v>4.1320</v>
          </cell>
          <cell r="I943">
            <v>-622165665.6339792</v>
          </cell>
          <cell r="L943">
            <v>0</v>
          </cell>
        </row>
        <row r="944">
          <cell r="A944" t="str">
            <v>40034220</v>
          </cell>
          <cell r="B944" t="str">
            <v>3/4" ANGLE STOP VALVE-NO LEAD</v>
          </cell>
          <cell r="C944">
            <v>33.093986999999998</v>
          </cell>
          <cell r="D944">
            <v>32.340000000000003</v>
          </cell>
          <cell r="E944">
            <v>0</v>
          </cell>
          <cell r="F944">
            <v>43.022183099999999</v>
          </cell>
          <cell r="G944">
            <v>42.042000000000009</v>
          </cell>
          <cell r="H944" t="str">
            <v>4.1330</v>
          </cell>
          <cell r="I944">
            <v>-622165665.6339792</v>
          </cell>
          <cell r="L944">
            <v>43.022183099999999</v>
          </cell>
        </row>
        <row r="945">
          <cell r="A945" t="str">
            <v>40100220</v>
          </cell>
          <cell r="B945" t="str">
            <v>1" ANGLE STOP VALVE-NO LEAD</v>
          </cell>
          <cell r="C945">
            <v>49.026356999999997</v>
          </cell>
          <cell r="D945">
            <v>47.21</v>
          </cell>
          <cell r="E945">
            <v>137</v>
          </cell>
          <cell r="F945">
            <v>63.734264099999997</v>
          </cell>
          <cell r="G945">
            <v>61.373000000000005</v>
          </cell>
          <cell r="H945" t="str">
            <v>4.1340</v>
          </cell>
          <cell r="I945">
            <v>43641</v>
          </cell>
          <cell r="L945">
            <v>63.734264099999997</v>
          </cell>
        </row>
        <row r="946">
          <cell r="A946" t="str">
            <v>40112220</v>
          </cell>
          <cell r="B946" t="str">
            <v>1-1/2" ANGLE STOP VALVE-NO LEA</v>
          </cell>
          <cell r="C946">
            <v>163.61000000000001</v>
          </cell>
          <cell r="D946">
            <v>151.63</v>
          </cell>
          <cell r="E946">
            <v>40</v>
          </cell>
          <cell r="F946">
            <v>212.69300000000001</v>
          </cell>
          <cell r="G946">
            <v>197.119</v>
          </cell>
          <cell r="H946" t="str">
            <v>4.1350</v>
          </cell>
          <cell r="I946">
            <v>43305</v>
          </cell>
          <cell r="L946">
            <v>212.69300000000001</v>
          </cell>
        </row>
        <row r="947">
          <cell r="A947" t="str">
            <v>40200220</v>
          </cell>
          <cell r="B947" t="str">
            <v>2"" ANGLE STOP VALVE-NO LEAD</v>
          </cell>
          <cell r="C947">
            <v>318.26</v>
          </cell>
          <cell r="D947">
            <v>294.95999999999998</v>
          </cell>
          <cell r="E947">
            <v>2</v>
          </cell>
          <cell r="F947">
            <v>413.738</v>
          </cell>
          <cell r="G947">
            <v>383.44799999999998</v>
          </cell>
          <cell r="H947" t="str">
            <v>4.1360</v>
          </cell>
          <cell r="I947">
            <v>42170</v>
          </cell>
          <cell r="L947">
            <v>413.738</v>
          </cell>
        </row>
        <row r="948">
          <cell r="A948" t="str">
            <v>40034221</v>
          </cell>
          <cell r="B948" t="str">
            <v>3/4" STRAIGHT STOP VALVE-NO LE</v>
          </cell>
          <cell r="C948">
            <v>57.512909000000001</v>
          </cell>
          <cell r="D948">
            <v>57.26</v>
          </cell>
          <cell r="E948">
            <v>0</v>
          </cell>
          <cell r="F948">
            <v>74.76678170000001</v>
          </cell>
          <cell r="G948">
            <v>74.438000000000002</v>
          </cell>
          <cell r="H948" t="str">
            <v>4.1370</v>
          </cell>
          <cell r="I948">
            <v>42690</v>
          </cell>
          <cell r="L948">
            <v>74.76678170000001</v>
          </cell>
        </row>
        <row r="949">
          <cell r="A949" t="str">
            <v>40100221</v>
          </cell>
          <cell r="B949" t="str">
            <v>1" STRAIGHT STOP VALVE-NO LEAD</v>
          </cell>
          <cell r="C949">
            <v>89.5899</v>
          </cell>
          <cell r="D949">
            <v>88.08</v>
          </cell>
          <cell r="E949">
            <v>38</v>
          </cell>
          <cell r="F949">
            <v>116.46687</v>
          </cell>
          <cell r="G949">
            <v>114.504</v>
          </cell>
          <cell r="H949" t="str">
            <v>4.1380</v>
          </cell>
          <cell r="I949">
            <v>43014</v>
          </cell>
          <cell r="L949">
            <v>116.46687</v>
          </cell>
        </row>
        <row r="950">
          <cell r="A950" t="str">
            <v>40112221</v>
          </cell>
          <cell r="B950" t="str">
            <v>1-1/2" STRAIGHT STOP VALVE-NO</v>
          </cell>
          <cell r="C950">
            <v>96.821100000000001</v>
          </cell>
          <cell r="D950">
            <v>0</v>
          </cell>
          <cell r="E950">
            <v>10</v>
          </cell>
          <cell r="F950">
            <v>125.86743000000001</v>
          </cell>
          <cell r="G950">
            <v>0</v>
          </cell>
          <cell r="H950" t="str">
            <v>4.1390</v>
          </cell>
          <cell r="I950">
            <v>42170</v>
          </cell>
          <cell r="L950">
            <v>125.86743000000001</v>
          </cell>
        </row>
        <row r="951">
          <cell r="A951" t="str">
            <v>40034350</v>
          </cell>
          <cell r="B951" t="str">
            <v>3/4" STOP &amp; WASTE-NO LEAD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 t="str">
            <v>4.1400</v>
          </cell>
          <cell r="I951">
            <v>40097</v>
          </cell>
          <cell r="L951">
            <v>0</v>
          </cell>
        </row>
        <row r="952">
          <cell r="A952" t="str">
            <v>40100350</v>
          </cell>
          <cell r="B952" t="str">
            <v>1" STOP &amp; WASTE-NO LEAD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 t="str">
            <v>4.1410</v>
          </cell>
          <cell r="I952">
            <v>-622165665.6339792</v>
          </cell>
          <cell r="L952">
            <v>0</v>
          </cell>
        </row>
        <row r="953">
          <cell r="A953" t="str">
            <v>40114350</v>
          </cell>
          <cell r="B953" t="str">
            <v>1-1/4" STOP &amp; WASTE-NO LEAD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 t="str">
            <v>4.1420</v>
          </cell>
          <cell r="I953">
            <v>-622165665.6339792</v>
          </cell>
          <cell r="L953">
            <v>0</v>
          </cell>
        </row>
        <row r="954">
          <cell r="A954" t="str">
            <v>40012330</v>
          </cell>
          <cell r="B954" t="str">
            <v>1/2" WYE STRAINER-NO LEAD</v>
          </cell>
          <cell r="C954">
            <v>11.538399999999999</v>
          </cell>
          <cell r="D954">
            <v>0</v>
          </cell>
          <cell r="E954">
            <v>0</v>
          </cell>
          <cell r="F954">
            <v>14.999919999999999</v>
          </cell>
          <cell r="G954">
            <v>0</v>
          </cell>
          <cell r="H954" t="str">
            <v>4.1430</v>
          </cell>
          <cell r="I954">
            <v>-622165665.6339792</v>
          </cell>
          <cell r="L954">
            <v>14.999919999999999</v>
          </cell>
        </row>
        <row r="955">
          <cell r="A955" t="str">
            <v>40034330</v>
          </cell>
          <cell r="B955" t="str">
            <v>3/4" WYE STRAINER-NO LEAD</v>
          </cell>
          <cell r="C955">
            <v>30.675000000000001</v>
          </cell>
          <cell r="D955">
            <v>28.43</v>
          </cell>
          <cell r="E955">
            <v>2</v>
          </cell>
          <cell r="F955">
            <v>39.877500000000005</v>
          </cell>
          <cell r="G955">
            <v>36.959000000000003</v>
          </cell>
          <cell r="H955" t="str">
            <v>4.1440</v>
          </cell>
          <cell r="I955">
            <v>40097</v>
          </cell>
          <cell r="L955">
            <v>39.877500000000005</v>
          </cell>
        </row>
        <row r="956">
          <cell r="A956" t="str">
            <v>40114330</v>
          </cell>
          <cell r="B956" t="str">
            <v>1-1/4" WYE STRAINER-NO LEAD</v>
          </cell>
          <cell r="C956">
            <v>44.92</v>
          </cell>
          <cell r="D956">
            <v>41.63</v>
          </cell>
          <cell r="E956">
            <v>7</v>
          </cell>
          <cell r="F956">
            <v>58.396000000000001</v>
          </cell>
          <cell r="G956">
            <v>54.119000000000007</v>
          </cell>
          <cell r="H956" t="str">
            <v>4.1450</v>
          </cell>
          <cell r="I956">
            <v>42717</v>
          </cell>
          <cell r="L956">
            <v>58.396000000000001</v>
          </cell>
        </row>
        <row r="957">
          <cell r="A957" t="str">
            <v>40112330</v>
          </cell>
          <cell r="B957" t="str">
            <v>1-1/2" WYE STRAINER-NO LEAD</v>
          </cell>
          <cell r="C957">
            <v>151.02000000000001</v>
          </cell>
          <cell r="D957">
            <v>127.42</v>
          </cell>
          <cell r="E957">
            <v>0</v>
          </cell>
          <cell r="F957">
            <v>196.32600000000002</v>
          </cell>
          <cell r="G957">
            <v>165.64600000000002</v>
          </cell>
          <cell r="H957" t="str">
            <v>4.1460</v>
          </cell>
          <cell r="I957">
            <v>42717</v>
          </cell>
          <cell r="L957">
            <v>196.32600000000002</v>
          </cell>
        </row>
        <row r="958">
          <cell r="A958" t="str">
            <v>40200330</v>
          </cell>
          <cell r="B958" t="str">
            <v>2" WYE STRAINER-NO LEAD</v>
          </cell>
          <cell r="C958">
            <v>77.501800000000003</v>
          </cell>
          <cell r="D958">
            <v>118.19</v>
          </cell>
          <cell r="E958">
            <v>3</v>
          </cell>
          <cell r="F958">
            <v>100.75234</v>
          </cell>
          <cell r="G958">
            <v>153.64699999999999</v>
          </cell>
          <cell r="H958" t="str">
            <v>4.1470</v>
          </cell>
          <cell r="I958">
            <v>41863</v>
          </cell>
          <cell r="L958">
            <v>153.64699999999999</v>
          </cell>
        </row>
        <row r="959">
          <cell r="A959" t="str">
            <v>50201020</v>
          </cell>
          <cell r="B959" t="str">
            <v>ALARM HORN</v>
          </cell>
          <cell r="C959">
            <v>138.97999999999999</v>
          </cell>
          <cell r="D959">
            <v>119.73</v>
          </cell>
          <cell r="E959">
            <v>3</v>
          </cell>
          <cell r="F959">
            <v>180.67400000000001</v>
          </cell>
          <cell r="G959">
            <v>155.649</v>
          </cell>
          <cell r="H959" t="str">
            <v>4.1480</v>
          </cell>
          <cell r="I959">
            <v>42482</v>
          </cell>
          <cell r="L959">
            <v>180.67400000000001</v>
          </cell>
        </row>
        <row r="960">
          <cell r="A960" t="str">
            <v>50200020</v>
          </cell>
          <cell r="B960" t="str">
            <v>ALARM HORN ASSEMBLY</v>
          </cell>
          <cell r="C960">
            <v>43.31</v>
          </cell>
          <cell r="D960">
            <v>0</v>
          </cell>
          <cell r="E960">
            <v>0</v>
          </cell>
          <cell r="F960">
            <v>56.303000000000004</v>
          </cell>
          <cell r="G960">
            <v>0</v>
          </cell>
          <cell r="H960" t="str">
            <v>5.0010</v>
          </cell>
          <cell r="I960">
            <v>40409</v>
          </cell>
          <cell r="L960">
            <v>56.303000000000004</v>
          </cell>
        </row>
        <row r="961">
          <cell r="A961" t="str">
            <v>50100020</v>
          </cell>
          <cell r="B961" t="str">
            <v>ALARM LIGHT ASSEMBLY</v>
          </cell>
          <cell r="C961">
            <v>111.23180000000001</v>
          </cell>
          <cell r="D961">
            <v>95.2</v>
          </cell>
          <cell r="E961">
            <v>0</v>
          </cell>
          <cell r="F961">
            <v>144.60134000000002</v>
          </cell>
          <cell r="G961">
            <v>123.76</v>
          </cell>
          <cell r="H961" t="str">
            <v>5.0020</v>
          </cell>
          <cell r="I961">
            <v>-622165665.6339792</v>
          </cell>
          <cell r="L961">
            <v>144.60134000000002</v>
          </cell>
        </row>
        <row r="962">
          <cell r="A962" t="str">
            <v>50100023</v>
          </cell>
          <cell r="B962" t="str">
            <v>ALARM LIGHT BASE</v>
          </cell>
          <cell r="C962">
            <v>90.626800000000003</v>
          </cell>
          <cell r="D962">
            <v>0</v>
          </cell>
          <cell r="E962">
            <v>0</v>
          </cell>
          <cell r="F962">
            <v>117.81484</v>
          </cell>
          <cell r="G962">
            <v>0</v>
          </cell>
          <cell r="H962" t="str">
            <v>5.0030</v>
          </cell>
          <cell r="I962">
            <v>40311</v>
          </cell>
          <cell r="L962">
            <v>117.81484</v>
          </cell>
        </row>
        <row r="963">
          <cell r="A963" t="str">
            <v>50100021</v>
          </cell>
          <cell r="B963" t="str">
            <v>ALARM LIGHT GLOBE</v>
          </cell>
          <cell r="C963">
            <v>5.5061</v>
          </cell>
          <cell r="D963">
            <v>0</v>
          </cell>
          <cell r="E963">
            <v>0</v>
          </cell>
          <cell r="F963">
            <v>7.1579300000000003</v>
          </cell>
          <cell r="G963">
            <v>0</v>
          </cell>
          <cell r="H963" t="str">
            <v>5.0040</v>
          </cell>
          <cell r="I963">
            <v>40097</v>
          </cell>
          <cell r="L963">
            <v>7.1579300000000003</v>
          </cell>
        </row>
        <row r="964">
          <cell r="A964" t="str">
            <v>50100022</v>
          </cell>
          <cell r="B964" t="str">
            <v>ALARM LIGHT GLOBE GUARD</v>
          </cell>
          <cell r="C964">
            <v>9.4433000000000007</v>
          </cell>
          <cell r="D964">
            <v>0</v>
          </cell>
          <cell r="E964">
            <v>0</v>
          </cell>
          <cell r="F964">
            <v>12.276290000000001</v>
          </cell>
          <cell r="G964">
            <v>0</v>
          </cell>
          <cell r="H964" t="str">
            <v>5.0050</v>
          </cell>
          <cell r="I964">
            <v>-622165665.6339792</v>
          </cell>
          <cell r="L964">
            <v>12.276290000000001</v>
          </cell>
        </row>
        <row r="965">
          <cell r="A965" t="str">
            <v>50201120</v>
          </cell>
          <cell r="B965" t="str">
            <v>ALARM, WP HORN BOX</v>
          </cell>
          <cell r="C965">
            <v>40.833799999999997</v>
          </cell>
          <cell r="D965">
            <v>37.590000000000003</v>
          </cell>
          <cell r="E965">
            <v>0</v>
          </cell>
          <cell r="F965">
            <v>53.083939999999998</v>
          </cell>
          <cell r="G965">
            <v>48.867000000000004</v>
          </cell>
          <cell r="H965" t="str">
            <v>5.0060</v>
          </cell>
          <cell r="I965">
            <v>40097</v>
          </cell>
          <cell r="L965">
            <v>53.083939999999998</v>
          </cell>
        </row>
        <row r="966">
          <cell r="A966" t="str">
            <v>50200035</v>
          </cell>
          <cell r="B966" t="str">
            <v>ALTERNATOR COIL - 220V</v>
          </cell>
          <cell r="C966">
            <v>23.864899999999999</v>
          </cell>
          <cell r="D966">
            <v>22.015000000000001</v>
          </cell>
          <cell r="E966">
            <v>0</v>
          </cell>
          <cell r="F966">
            <v>31.024369999999998</v>
          </cell>
          <cell r="G966">
            <v>28.619500000000002</v>
          </cell>
          <cell r="H966" t="str">
            <v>5.0070</v>
          </cell>
          <cell r="I966">
            <v>40409</v>
          </cell>
          <cell r="L966">
            <v>31.024369999999998</v>
          </cell>
        </row>
        <row r="967">
          <cell r="A967" t="str">
            <v>50101030</v>
          </cell>
          <cell r="B967" t="str">
            <v>ALT, SOLID STATE 2 PUMP</v>
          </cell>
          <cell r="C967">
            <v>73.693799999999996</v>
          </cell>
          <cell r="D967">
            <v>0</v>
          </cell>
          <cell r="E967">
            <v>0</v>
          </cell>
          <cell r="F967">
            <v>95.801940000000002</v>
          </cell>
          <cell r="G967">
            <v>0</v>
          </cell>
          <cell r="H967" t="str">
            <v>5.0080</v>
          </cell>
          <cell r="I967">
            <v>40281</v>
          </cell>
          <cell r="L967">
            <v>95.801940000000002</v>
          </cell>
        </row>
        <row r="968">
          <cell r="A968" t="str">
            <v>50102030</v>
          </cell>
          <cell r="B968" t="str">
            <v>ALT, SOLID STATE 4 PUMP</v>
          </cell>
          <cell r="C968">
            <v>289.56259999999997</v>
          </cell>
          <cell r="D968">
            <v>0</v>
          </cell>
          <cell r="E968">
            <v>0</v>
          </cell>
          <cell r="F968">
            <v>376.43137999999999</v>
          </cell>
          <cell r="G968">
            <v>0</v>
          </cell>
          <cell r="H968" t="str">
            <v>5.0090</v>
          </cell>
          <cell r="I968">
            <v>40097</v>
          </cell>
          <cell r="L968">
            <v>376.43137999999999</v>
          </cell>
        </row>
        <row r="969">
          <cell r="A969" t="str">
            <v>50100041</v>
          </cell>
          <cell r="B969" t="str">
            <v>15 AMP 1POLE BREAKER</v>
          </cell>
          <cell r="C969">
            <v>5.7458109999999998</v>
          </cell>
          <cell r="D969">
            <v>4.54</v>
          </cell>
          <cell r="E969">
            <v>0</v>
          </cell>
          <cell r="F969">
            <v>7.4695542999999995</v>
          </cell>
          <cell r="G969">
            <v>5.9020000000000001</v>
          </cell>
          <cell r="H969" t="str">
            <v>5.0100</v>
          </cell>
          <cell r="I969">
            <v>40097</v>
          </cell>
          <cell r="L969">
            <v>7.4695542999999995</v>
          </cell>
        </row>
        <row r="970">
          <cell r="A970" t="str">
            <v>50100042</v>
          </cell>
          <cell r="B970" t="str">
            <v>20 AMP 1POLE BREAKER</v>
          </cell>
          <cell r="C970">
            <v>5.0575140000000003</v>
          </cell>
          <cell r="D970">
            <v>4.54</v>
          </cell>
          <cell r="E970">
            <v>9</v>
          </cell>
          <cell r="F970">
            <v>6.5747682000000003</v>
          </cell>
          <cell r="G970">
            <v>5.9020000000000001</v>
          </cell>
          <cell r="H970" t="str">
            <v>5.0110</v>
          </cell>
          <cell r="I970">
            <v>42692</v>
          </cell>
          <cell r="L970">
            <v>6.5747682000000003</v>
          </cell>
        </row>
        <row r="971">
          <cell r="A971" t="str">
            <v>50100044</v>
          </cell>
          <cell r="B971" t="str">
            <v>30 AMP 1POLE BREAKER</v>
          </cell>
          <cell r="C971">
            <v>8.2995000000000001</v>
          </cell>
          <cell r="D971">
            <v>0</v>
          </cell>
          <cell r="E971">
            <v>4</v>
          </cell>
          <cell r="F971">
            <v>10.789350000000001</v>
          </cell>
          <cell r="G971">
            <v>0</v>
          </cell>
          <cell r="H971" t="str">
            <v>5.0120</v>
          </cell>
          <cell r="I971">
            <v>42692</v>
          </cell>
          <cell r="L971">
            <v>10.789350000000001</v>
          </cell>
        </row>
        <row r="972">
          <cell r="A972" t="str">
            <v>50100045</v>
          </cell>
          <cell r="B972" t="str">
            <v>40 AMP 1POLE BREAKER</v>
          </cell>
          <cell r="C972">
            <v>10.5768</v>
          </cell>
          <cell r="D972">
            <v>0</v>
          </cell>
          <cell r="E972">
            <v>0</v>
          </cell>
          <cell r="F972">
            <v>13.749840000000001</v>
          </cell>
          <cell r="G972">
            <v>0</v>
          </cell>
          <cell r="H972" t="str">
            <v>5.0130</v>
          </cell>
          <cell r="I972">
            <v>40097</v>
          </cell>
          <cell r="L972">
            <v>13.749840000000001</v>
          </cell>
        </row>
        <row r="973">
          <cell r="A973" t="str">
            <v>50100046</v>
          </cell>
          <cell r="B973" t="str">
            <v>50 AMP 1POLE BREAKER</v>
          </cell>
          <cell r="C973">
            <v>6.5555000000000003</v>
          </cell>
          <cell r="D973">
            <v>4.12</v>
          </cell>
          <cell r="E973">
            <v>1</v>
          </cell>
          <cell r="F973">
            <v>8.5221499999999999</v>
          </cell>
          <cell r="G973">
            <v>5.3560000000000008</v>
          </cell>
          <cell r="H973" t="str">
            <v>5.0140</v>
          </cell>
          <cell r="I973">
            <v>40097</v>
          </cell>
          <cell r="L973">
            <v>8.5221499999999999</v>
          </cell>
        </row>
        <row r="974">
          <cell r="A974" t="str">
            <v>50101040</v>
          </cell>
          <cell r="B974" t="str">
            <v>BREAKER, 20AMP GFI</v>
          </cell>
          <cell r="C974">
            <v>20.49</v>
          </cell>
          <cell r="D974">
            <v>0</v>
          </cell>
          <cell r="E974">
            <v>0</v>
          </cell>
          <cell r="F974">
            <v>26.637</v>
          </cell>
          <cell r="G974">
            <v>0</v>
          </cell>
          <cell r="H974" t="str">
            <v>5.0150</v>
          </cell>
          <cell r="I974">
            <v>41386</v>
          </cell>
          <cell r="L974">
            <v>26.637</v>
          </cell>
        </row>
        <row r="975">
          <cell r="A975" t="str">
            <v>50100051</v>
          </cell>
          <cell r="B975" t="str">
            <v>BREAKER KO PLUG - ANY SIZE</v>
          </cell>
          <cell r="C975">
            <v>3.6233</v>
          </cell>
          <cell r="D975">
            <v>1.0509999999999999</v>
          </cell>
          <cell r="E975">
            <v>0</v>
          </cell>
          <cell r="F975">
            <v>4.7102900000000005</v>
          </cell>
          <cell r="G975">
            <v>1.3663000000000001</v>
          </cell>
          <cell r="H975" t="str">
            <v>5.0160</v>
          </cell>
          <cell r="I975">
            <v>-622165665.6339792</v>
          </cell>
          <cell r="L975">
            <v>4.7102900000000005</v>
          </cell>
        </row>
        <row r="976">
          <cell r="A976" t="str">
            <v>50100050</v>
          </cell>
          <cell r="B976" t="str">
            <v>BREAKER RETAINER</v>
          </cell>
          <cell r="C976">
            <v>3.9575</v>
          </cell>
          <cell r="D976">
            <v>0</v>
          </cell>
          <cell r="E976">
            <v>0</v>
          </cell>
          <cell r="F976">
            <v>5.1447500000000002</v>
          </cell>
          <cell r="G976">
            <v>0</v>
          </cell>
          <cell r="H976" t="str">
            <v>5.0170</v>
          </cell>
          <cell r="I976">
            <v>41936</v>
          </cell>
          <cell r="L976">
            <v>5.1447500000000002</v>
          </cell>
        </row>
        <row r="977">
          <cell r="A977" t="str">
            <v>50200041</v>
          </cell>
          <cell r="B977" t="str">
            <v>15 AMP 2POLE BREAKER</v>
          </cell>
          <cell r="C977">
            <v>14.903460000000001</v>
          </cell>
          <cell r="D977">
            <v>15.37</v>
          </cell>
          <cell r="E977">
            <v>0</v>
          </cell>
          <cell r="F977">
            <v>19.374498000000003</v>
          </cell>
          <cell r="G977">
            <v>19.980999999999998</v>
          </cell>
          <cell r="H977" t="str">
            <v>5.0180</v>
          </cell>
          <cell r="I977">
            <v>40097</v>
          </cell>
          <cell r="L977">
            <v>19.980999999999998</v>
          </cell>
        </row>
        <row r="978">
          <cell r="A978" t="str">
            <v>50200042</v>
          </cell>
          <cell r="B978" t="str">
            <v>20 AMP 2POLE BREAKER</v>
          </cell>
          <cell r="C978">
            <v>13.5977</v>
          </cell>
          <cell r="D978">
            <v>10.199999999999999</v>
          </cell>
          <cell r="E978">
            <v>3</v>
          </cell>
          <cell r="F978">
            <v>17.677009999999999</v>
          </cell>
          <cell r="G978">
            <v>13.26</v>
          </cell>
          <cell r="H978" t="str">
            <v>5.0190</v>
          </cell>
          <cell r="I978">
            <v>42662</v>
          </cell>
          <cell r="L978">
            <v>17.677009999999999</v>
          </cell>
        </row>
        <row r="979">
          <cell r="A979" t="str">
            <v>50200044</v>
          </cell>
          <cell r="B979" t="str">
            <v>30 AMP 2POLE BREAKER</v>
          </cell>
          <cell r="C979">
            <v>20.170000000000002</v>
          </cell>
          <cell r="D979">
            <v>18.559999999999999</v>
          </cell>
          <cell r="E979">
            <v>4</v>
          </cell>
          <cell r="F979">
            <v>26.221000000000004</v>
          </cell>
          <cell r="G979">
            <v>24.128</v>
          </cell>
          <cell r="H979" t="str">
            <v>5.0200</v>
          </cell>
          <cell r="I979">
            <v>42293</v>
          </cell>
          <cell r="L979">
            <v>26.221000000000004</v>
          </cell>
        </row>
        <row r="980">
          <cell r="A980" t="str">
            <v>50200045</v>
          </cell>
          <cell r="B980" t="str">
            <v>40 AMP 2POLE BREAKER</v>
          </cell>
          <cell r="C980">
            <v>10.4338</v>
          </cell>
          <cell r="D980">
            <v>9.43</v>
          </cell>
          <cell r="E980">
            <v>0</v>
          </cell>
          <cell r="F980">
            <v>13.563940000000001</v>
          </cell>
          <cell r="G980">
            <v>12.259</v>
          </cell>
          <cell r="H980" t="str">
            <v>5.0210</v>
          </cell>
          <cell r="I980">
            <v>42676</v>
          </cell>
          <cell r="L980">
            <v>13.563940000000001</v>
          </cell>
        </row>
        <row r="981">
          <cell r="A981" t="str">
            <v>50200046</v>
          </cell>
          <cell r="B981" t="str">
            <v>50 AMP 2POLE BREAKER</v>
          </cell>
          <cell r="C981">
            <v>11.45</v>
          </cell>
          <cell r="D981">
            <v>10.199999999999999</v>
          </cell>
          <cell r="E981">
            <v>2</v>
          </cell>
          <cell r="F981">
            <v>14.885</v>
          </cell>
          <cell r="G981">
            <v>13.26</v>
          </cell>
          <cell r="H981" t="str">
            <v>5.0220</v>
          </cell>
          <cell r="I981">
            <v>41386</v>
          </cell>
          <cell r="L981">
            <v>14.885</v>
          </cell>
        </row>
        <row r="982">
          <cell r="A982" t="str">
            <v>50200047</v>
          </cell>
          <cell r="B982" t="str">
            <v>60 AMP 2POLE BREAKER</v>
          </cell>
          <cell r="C982">
            <v>14.5343</v>
          </cell>
          <cell r="D982">
            <v>0</v>
          </cell>
          <cell r="E982">
            <v>1</v>
          </cell>
          <cell r="F982">
            <v>18.894590000000001</v>
          </cell>
          <cell r="G982">
            <v>0</v>
          </cell>
          <cell r="H982" t="str">
            <v>5.0230</v>
          </cell>
          <cell r="I982">
            <v>42557</v>
          </cell>
          <cell r="L982">
            <v>18.894590000000001</v>
          </cell>
        </row>
        <row r="983">
          <cell r="A983" t="str">
            <v>50200048</v>
          </cell>
          <cell r="B983" t="str">
            <v>70 AMP 2POLE BREAKER</v>
          </cell>
          <cell r="C983">
            <v>34.801099999999998</v>
          </cell>
          <cell r="D983">
            <v>24.2</v>
          </cell>
          <cell r="E983">
            <v>2</v>
          </cell>
          <cell r="F983">
            <v>45.241430000000001</v>
          </cell>
          <cell r="G983">
            <v>31.46</v>
          </cell>
          <cell r="H983" t="str">
            <v>5.0240</v>
          </cell>
          <cell r="I983">
            <v>40097</v>
          </cell>
          <cell r="L983">
            <v>45.241430000000001</v>
          </cell>
        </row>
        <row r="984">
          <cell r="A984" t="str">
            <v>50200049</v>
          </cell>
          <cell r="B984" t="str">
            <v>100 AMP 2POLE BREAKER</v>
          </cell>
          <cell r="C984">
            <v>45.834000000000003</v>
          </cell>
          <cell r="D984">
            <v>27.09</v>
          </cell>
          <cell r="E984">
            <v>0</v>
          </cell>
          <cell r="F984">
            <v>59.584200000000003</v>
          </cell>
          <cell r="G984">
            <v>35.216999999999999</v>
          </cell>
          <cell r="H984" t="str">
            <v>5.0250</v>
          </cell>
          <cell r="I984">
            <v>40480</v>
          </cell>
          <cell r="L984">
            <v>59.584200000000003</v>
          </cell>
        </row>
        <row r="985">
          <cell r="A985" t="str">
            <v>50200050</v>
          </cell>
          <cell r="B985" t="str">
            <v>125 AMP 2POLE BREAKER</v>
          </cell>
          <cell r="C985">
            <v>113.47</v>
          </cell>
          <cell r="D985">
            <v>105.16</v>
          </cell>
          <cell r="E985">
            <v>2</v>
          </cell>
          <cell r="F985">
            <v>147.511</v>
          </cell>
          <cell r="G985">
            <v>136.708</v>
          </cell>
          <cell r="H985" t="str">
            <v>5.0260</v>
          </cell>
          <cell r="I985">
            <v>42293</v>
          </cell>
          <cell r="L985">
            <v>147.511</v>
          </cell>
        </row>
        <row r="986">
          <cell r="A986" t="str">
            <v>50300041</v>
          </cell>
          <cell r="B986" t="str">
            <v>15 AMP 3POLE BREAKER</v>
          </cell>
          <cell r="C986">
            <v>180.4853</v>
          </cell>
          <cell r="D986">
            <v>78.52</v>
          </cell>
          <cell r="E986">
            <v>1</v>
          </cell>
          <cell r="F986">
            <v>234.63088999999999</v>
          </cell>
          <cell r="G986">
            <v>102.07599999999999</v>
          </cell>
          <cell r="H986" t="str">
            <v>5.0270</v>
          </cell>
          <cell r="I986">
            <v>43515</v>
          </cell>
          <cell r="L986">
            <v>234.63088999999999</v>
          </cell>
        </row>
        <row r="987">
          <cell r="A987" t="str">
            <v>50300042</v>
          </cell>
          <cell r="B987" t="str">
            <v>20 AMP 3POLE BREAKER</v>
          </cell>
          <cell r="C987">
            <v>75.137299999999996</v>
          </cell>
          <cell r="D987">
            <v>67.069999999999993</v>
          </cell>
          <cell r="E987">
            <v>1</v>
          </cell>
          <cell r="F987">
            <v>97.678489999999996</v>
          </cell>
          <cell r="G987">
            <v>87.190999999999988</v>
          </cell>
          <cell r="H987" t="str">
            <v>5.0280</v>
          </cell>
          <cell r="I987">
            <v>42513</v>
          </cell>
          <cell r="L987">
            <v>97.678489999999996</v>
          </cell>
        </row>
        <row r="988">
          <cell r="A988" t="str">
            <v>50300044</v>
          </cell>
          <cell r="B988" t="str">
            <v>30 AMP 3POLE BREAKER</v>
          </cell>
          <cell r="C988">
            <v>79.08</v>
          </cell>
          <cell r="D988">
            <v>73.290000000000006</v>
          </cell>
          <cell r="E988">
            <v>0</v>
          </cell>
          <cell r="F988">
            <v>102.804</v>
          </cell>
          <cell r="G988">
            <v>95.277000000000015</v>
          </cell>
          <cell r="H988" t="str">
            <v>5.0290</v>
          </cell>
          <cell r="I988">
            <v>41277</v>
          </cell>
          <cell r="L988">
            <v>102.804</v>
          </cell>
        </row>
        <row r="989">
          <cell r="A989" t="str">
            <v>50300045</v>
          </cell>
          <cell r="B989" t="str">
            <v>40 AMP 3POLE BREAKER</v>
          </cell>
          <cell r="C989">
            <v>341.74200000000002</v>
          </cell>
          <cell r="D989">
            <v>312.08999999999997</v>
          </cell>
          <cell r="E989">
            <v>0</v>
          </cell>
          <cell r="F989">
            <v>444.26460000000003</v>
          </cell>
          <cell r="G989">
            <v>405.71699999999998</v>
          </cell>
          <cell r="H989" t="str">
            <v>5.0300</v>
          </cell>
          <cell r="I989">
            <v>42514</v>
          </cell>
          <cell r="L989">
            <v>444.26460000000003</v>
          </cell>
        </row>
        <row r="990">
          <cell r="A990" t="str">
            <v>50300046</v>
          </cell>
          <cell r="B990" t="str">
            <v>50 AMP 3POLE BREAKER</v>
          </cell>
          <cell r="C990">
            <v>341.74200000000002</v>
          </cell>
          <cell r="D990">
            <v>312.08999999999997</v>
          </cell>
          <cell r="E990">
            <v>0</v>
          </cell>
          <cell r="F990">
            <v>444.26460000000003</v>
          </cell>
          <cell r="G990">
            <v>405.71699999999998</v>
          </cell>
          <cell r="H990" t="str">
            <v>5.0310</v>
          </cell>
          <cell r="I990">
            <v>41411</v>
          </cell>
          <cell r="L990">
            <v>444.26460000000003</v>
          </cell>
        </row>
        <row r="991">
          <cell r="A991" t="str">
            <v>50300047</v>
          </cell>
          <cell r="B991" t="str">
            <v>60 AMP 3POLE BREAKER</v>
          </cell>
          <cell r="C991">
            <v>79.08</v>
          </cell>
          <cell r="D991">
            <v>73.290000000000006</v>
          </cell>
          <cell r="E991">
            <v>1</v>
          </cell>
          <cell r="F991">
            <v>102.804</v>
          </cell>
          <cell r="G991">
            <v>95.277000000000015</v>
          </cell>
          <cell r="H991" t="str">
            <v>5.0320</v>
          </cell>
          <cell r="I991">
            <v>41411</v>
          </cell>
          <cell r="L991">
            <v>102.804</v>
          </cell>
        </row>
        <row r="992">
          <cell r="A992" t="str">
            <v>50300049</v>
          </cell>
          <cell r="B992" t="str">
            <v>100 AMP 3POLE BREAKER</v>
          </cell>
          <cell r="C992">
            <v>30.708300000000001</v>
          </cell>
          <cell r="D992">
            <v>0</v>
          </cell>
          <cell r="E992">
            <v>1</v>
          </cell>
          <cell r="F992">
            <v>39.920790000000004</v>
          </cell>
          <cell r="G992">
            <v>0</v>
          </cell>
          <cell r="H992" t="str">
            <v>5.0330</v>
          </cell>
          <cell r="I992">
            <v>42425</v>
          </cell>
          <cell r="L992">
            <v>39.920790000000004</v>
          </cell>
        </row>
        <row r="993">
          <cell r="A993" t="str">
            <v>50100061</v>
          </cell>
          <cell r="B993" t="str">
            <v>1" INSULATED GRD BUSHING</v>
          </cell>
          <cell r="C993">
            <v>6.3410000000000002</v>
          </cell>
          <cell r="D993">
            <v>5.9752000000000001</v>
          </cell>
          <cell r="E993">
            <v>0</v>
          </cell>
          <cell r="F993">
            <v>8.2433000000000014</v>
          </cell>
          <cell r="G993">
            <v>7.76776</v>
          </cell>
          <cell r="H993" t="str">
            <v>5.0340</v>
          </cell>
          <cell r="I993">
            <v>40097</v>
          </cell>
          <cell r="L993">
            <v>8.2433000000000014</v>
          </cell>
        </row>
        <row r="994">
          <cell r="A994" t="str">
            <v>50114061</v>
          </cell>
          <cell r="B994" t="str">
            <v>1-1/4" INSULATED GRD BUSHING</v>
          </cell>
          <cell r="C994">
            <v>6.5108059999999996</v>
          </cell>
          <cell r="D994">
            <v>1.56</v>
          </cell>
          <cell r="E994">
            <v>0</v>
          </cell>
          <cell r="F994">
            <v>8.4640477999999995</v>
          </cell>
          <cell r="G994">
            <v>2.028</v>
          </cell>
          <cell r="H994" t="str">
            <v>5.0350</v>
          </cell>
          <cell r="I994">
            <v>40311</v>
          </cell>
          <cell r="L994">
            <v>8.4640477999999995</v>
          </cell>
        </row>
        <row r="995">
          <cell r="A995" t="str">
            <v>50112061</v>
          </cell>
          <cell r="B995" t="str">
            <v>1-1/2" INSULATED GRD BUSHING</v>
          </cell>
          <cell r="C995">
            <v>7.2964000000000002</v>
          </cell>
          <cell r="D995">
            <v>2.4500000000000002</v>
          </cell>
          <cell r="E995">
            <v>0</v>
          </cell>
          <cell r="F995">
            <v>9.4853199999999998</v>
          </cell>
          <cell r="G995">
            <v>3.1850000000000005</v>
          </cell>
          <cell r="H995" t="str">
            <v>5.0360</v>
          </cell>
          <cell r="I995">
            <v>42681</v>
          </cell>
          <cell r="L995">
            <v>9.4853199999999998</v>
          </cell>
        </row>
        <row r="996">
          <cell r="A996" t="str">
            <v>50200061</v>
          </cell>
          <cell r="B996" t="str">
            <v>2" INSULATED GRD BUSHING</v>
          </cell>
          <cell r="C996">
            <v>10.1021</v>
          </cell>
          <cell r="D996">
            <v>11.645</v>
          </cell>
          <cell r="E996">
            <v>0</v>
          </cell>
          <cell r="F996">
            <v>13.13273</v>
          </cell>
          <cell r="G996">
            <v>15.138500000000001</v>
          </cell>
          <cell r="H996" t="str">
            <v>5.0370</v>
          </cell>
          <cell r="I996">
            <v>42041</v>
          </cell>
          <cell r="L996">
            <v>15.138500000000001</v>
          </cell>
        </row>
        <row r="997">
          <cell r="A997" t="str">
            <v>50212061</v>
          </cell>
          <cell r="B997" t="str">
            <v>2-1/2" INSULATED GRD BUSHING</v>
          </cell>
          <cell r="C997">
            <v>12.1553</v>
          </cell>
          <cell r="D997">
            <v>19.23</v>
          </cell>
          <cell r="E997">
            <v>0</v>
          </cell>
          <cell r="F997">
            <v>15.801890000000002</v>
          </cell>
          <cell r="G997">
            <v>24.999000000000002</v>
          </cell>
          <cell r="H997" t="str">
            <v>5.0380</v>
          </cell>
          <cell r="I997">
            <v>40703</v>
          </cell>
          <cell r="L997">
            <v>24.999000000000002</v>
          </cell>
        </row>
        <row r="998">
          <cell r="A998" t="str">
            <v>50300061</v>
          </cell>
          <cell r="B998" t="str">
            <v>3" INSULATED GRD BUSHING</v>
          </cell>
          <cell r="C998">
            <v>31.611000000000001</v>
          </cell>
          <cell r="D998">
            <v>29.295000000000002</v>
          </cell>
          <cell r="E998">
            <v>0</v>
          </cell>
          <cell r="F998">
            <v>41.094300000000004</v>
          </cell>
          <cell r="G998">
            <v>38.083500000000001</v>
          </cell>
          <cell r="H998" t="str">
            <v>5.0390</v>
          </cell>
          <cell r="I998">
            <v>40588</v>
          </cell>
          <cell r="L998">
            <v>41.094300000000004</v>
          </cell>
        </row>
        <row r="999">
          <cell r="A999" t="str">
            <v>50012062</v>
          </cell>
          <cell r="B999" t="str">
            <v>1/2" INS PLASTIC BUSHING</v>
          </cell>
          <cell r="C999">
            <v>0.2283</v>
          </cell>
          <cell r="D999">
            <v>0.2044</v>
          </cell>
          <cell r="E999">
            <v>0</v>
          </cell>
          <cell r="F999">
            <v>0.29679</v>
          </cell>
          <cell r="G999">
            <v>0.26572000000000001</v>
          </cell>
          <cell r="H999" t="str">
            <v>5.0400</v>
          </cell>
          <cell r="I999">
            <v>42562</v>
          </cell>
          <cell r="L999">
            <v>0.29679</v>
          </cell>
        </row>
        <row r="1000">
          <cell r="A1000" t="str">
            <v>50034062</v>
          </cell>
          <cell r="B1000" t="str">
            <v>3/4" INS PLASTIC BUSHING</v>
          </cell>
          <cell r="C1000">
            <v>0.21260000000000001</v>
          </cell>
          <cell r="D1000">
            <v>0</v>
          </cell>
          <cell r="E1000">
            <v>0</v>
          </cell>
          <cell r="F1000">
            <v>0.27638000000000001</v>
          </cell>
          <cell r="G1000">
            <v>0</v>
          </cell>
          <cell r="H1000" t="str">
            <v>5.0410</v>
          </cell>
          <cell r="I1000">
            <v>42191</v>
          </cell>
          <cell r="L1000">
            <v>0.27638000000000001</v>
          </cell>
        </row>
        <row r="1001">
          <cell r="A1001" t="str">
            <v>50100062</v>
          </cell>
          <cell r="B1001" t="str">
            <v>1" INS PLASTIC BUSHING</v>
          </cell>
          <cell r="C1001">
            <v>0.62039999999999995</v>
          </cell>
          <cell r="D1001">
            <v>0.57499999999999996</v>
          </cell>
          <cell r="E1001">
            <v>0</v>
          </cell>
          <cell r="F1001">
            <v>0.80652000000000001</v>
          </cell>
          <cell r="G1001">
            <v>0.74749999999999994</v>
          </cell>
          <cell r="H1001" t="str">
            <v>5.0420</v>
          </cell>
          <cell r="I1001">
            <v>40097</v>
          </cell>
          <cell r="L1001">
            <v>0.80652000000000001</v>
          </cell>
        </row>
        <row r="1002">
          <cell r="A1002" t="str">
            <v>50114062</v>
          </cell>
          <cell r="B1002" t="str">
            <v>1-1/4" INS PLASTIC BUSHING</v>
          </cell>
          <cell r="C1002">
            <v>0.44351699999999999</v>
          </cell>
          <cell r="D1002">
            <v>0.16500000000000001</v>
          </cell>
          <cell r="E1002">
            <v>0</v>
          </cell>
          <cell r="F1002">
            <v>0.57657210000000003</v>
          </cell>
          <cell r="G1002">
            <v>0.21450000000000002</v>
          </cell>
          <cell r="H1002" t="str">
            <v>5.0430</v>
          </cell>
          <cell r="I1002">
            <v>42551</v>
          </cell>
          <cell r="L1002">
            <v>0.57657210000000003</v>
          </cell>
        </row>
        <row r="1003">
          <cell r="A1003" t="str">
            <v>50112062</v>
          </cell>
          <cell r="B1003" t="str">
            <v>1-1/2" INS PLASTIC BUSHING</v>
          </cell>
          <cell r="C1003">
            <v>1.011803</v>
          </cell>
          <cell r="D1003">
            <v>1.2108000000000001</v>
          </cell>
          <cell r="E1003">
            <v>0</v>
          </cell>
          <cell r="F1003">
            <v>1.3153439</v>
          </cell>
          <cell r="G1003">
            <v>1.5740400000000001</v>
          </cell>
          <cell r="H1003" t="str">
            <v>5.0440</v>
          </cell>
          <cell r="I1003">
            <v>42620</v>
          </cell>
          <cell r="L1003">
            <v>1.5740400000000001</v>
          </cell>
        </row>
        <row r="1004">
          <cell r="A1004" t="str">
            <v>50200062</v>
          </cell>
          <cell r="B1004" t="str">
            <v>2" INS PLASTIC BUSHING</v>
          </cell>
          <cell r="C1004">
            <v>1.9653</v>
          </cell>
          <cell r="D1004">
            <v>1.8431999999999999</v>
          </cell>
          <cell r="E1004">
            <v>0</v>
          </cell>
          <cell r="F1004">
            <v>2.5548900000000003</v>
          </cell>
          <cell r="G1004">
            <v>2.3961600000000001</v>
          </cell>
          <cell r="H1004" t="str">
            <v>5.0450</v>
          </cell>
          <cell r="I1004">
            <v>42634</v>
          </cell>
          <cell r="L1004">
            <v>2.5548900000000003</v>
          </cell>
        </row>
        <row r="1005">
          <cell r="A1005" t="str">
            <v>50212062</v>
          </cell>
          <cell r="B1005" t="str">
            <v>2-1/2" INS PLASTIC BUSHING</v>
          </cell>
          <cell r="C1005">
            <v>2.7986</v>
          </cell>
          <cell r="D1005">
            <v>2.7669999999999999</v>
          </cell>
          <cell r="E1005">
            <v>0</v>
          </cell>
          <cell r="F1005">
            <v>3.6381800000000002</v>
          </cell>
          <cell r="G1005">
            <v>3.5971000000000002</v>
          </cell>
          <cell r="H1005" t="str">
            <v>5.0460</v>
          </cell>
          <cell r="I1005">
            <v>41660</v>
          </cell>
          <cell r="L1005">
            <v>3.6381800000000002</v>
          </cell>
        </row>
        <row r="1006">
          <cell r="A1006" t="str">
            <v>50300062</v>
          </cell>
          <cell r="B1006" t="str">
            <v>3" INS PLASTIC BUSHING</v>
          </cell>
          <cell r="C1006">
            <v>3.568333</v>
          </cell>
          <cell r="D1006">
            <v>3.29</v>
          </cell>
          <cell r="E1006">
            <v>0</v>
          </cell>
          <cell r="F1006">
            <v>4.6388328999999997</v>
          </cell>
          <cell r="G1006">
            <v>4.2770000000000001</v>
          </cell>
          <cell r="H1006" t="str">
            <v>5.0470</v>
          </cell>
          <cell r="I1006">
            <v>42137</v>
          </cell>
          <cell r="L1006">
            <v>4.6388328999999997</v>
          </cell>
        </row>
        <row r="1007">
          <cell r="A1007" t="str">
            <v>50400062</v>
          </cell>
          <cell r="B1007" t="str">
            <v>4" INS PLASTIC BUSHING</v>
          </cell>
          <cell r="C1007">
            <v>1.1436999999999999</v>
          </cell>
          <cell r="D1007">
            <v>0</v>
          </cell>
          <cell r="E1007">
            <v>0</v>
          </cell>
          <cell r="F1007">
            <v>1.48681</v>
          </cell>
          <cell r="G1007">
            <v>0</v>
          </cell>
          <cell r="H1007" t="str">
            <v>5.0480</v>
          </cell>
          <cell r="I1007">
            <v>42625</v>
          </cell>
          <cell r="L1007">
            <v>1.48681</v>
          </cell>
        </row>
        <row r="1008">
          <cell r="A1008" t="str">
            <v>50012061</v>
          </cell>
          <cell r="B1008" t="str">
            <v>BUSHING, KO PLASTIC</v>
          </cell>
          <cell r="C1008">
            <v>7.0900000000000005E-2</v>
          </cell>
          <cell r="D1008">
            <v>0</v>
          </cell>
          <cell r="E1008">
            <v>0</v>
          </cell>
          <cell r="F1008">
            <v>9.2170000000000016E-2</v>
          </cell>
          <cell r="G1008">
            <v>0</v>
          </cell>
          <cell r="H1008" t="str">
            <v>5.0490</v>
          </cell>
          <cell r="I1008">
            <v>40097</v>
          </cell>
          <cell r="L1008">
            <v>9.2170000000000016E-2</v>
          </cell>
        </row>
        <row r="1009">
          <cell r="A1009" t="str">
            <v>50034063</v>
          </cell>
          <cell r="B1009" t="str">
            <v>3/4" THREADED BUSHING</v>
          </cell>
          <cell r="C1009">
            <v>7.0900000000000005E-2</v>
          </cell>
          <cell r="D1009">
            <v>0</v>
          </cell>
          <cell r="E1009">
            <v>0</v>
          </cell>
          <cell r="F1009">
            <v>9.2170000000000016E-2</v>
          </cell>
          <cell r="G1009">
            <v>0</v>
          </cell>
          <cell r="H1009" t="str">
            <v>5.0500</v>
          </cell>
          <cell r="I1009">
            <v>40097</v>
          </cell>
          <cell r="L1009">
            <v>9.2170000000000016E-2</v>
          </cell>
        </row>
        <row r="1010">
          <cell r="A1010" t="str">
            <v>50100063</v>
          </cell>
          <cell r="B1010" t="str">
            <v>1" THREADED BUSHING</v>
          </cell>
          <cell r="C1010">
            <v>2.02</v>
          </cell>
          <cell r="D1010">
            <v>1.86</v>
          </cell>
          <cell r="E1010">
            <v>0</v>
          </cell>
          <cell r="F1010">
            <v>2.6260000000000003</v>
          </cell>
          <cell r="G1010">
            <v>2.4180000000000001</v>
          </cell>
          <cell r="H1010" t="str">
            <v>5.0510</v>
          </cell>
          <cell r="I1010">
            <v>40097</v>
          </cell>
          <cell r="L1010">
            <v>2.6260000000000003</v>
          </cell>
        </row>
        <row r="1011">
          <cell r="A1011" t="str">
            <v>50114063</v>
          </cell>
          <cell r="B1011" t="str">
            <v>1-1/4" THREADED BUSHING</v>
          </cell>
          <cell r="C1011">
            <v>1.6870000000000001</v>
          </cell>
          <cell r="D1011">
            <v>2.0299999999999998</v>
          </cell>
          <cell r="E1011">
            <v>0</v>
          </cell>
          <cell r="F1011">
            <v>2.1931000000000003</v>
          </cell>
          <cell r="G1011">
            <v>2.6389999999999998</v>
          </cell>
          <cell r="H1011" t="str">
            <v>5.0520</v>
          </cell>
          <cell r="I1011">
            <v>41380</v>
          </cell>
          <cell r="L1011">
            <v>2.6389999999999998</v>
          </cell>
        </row>
        <row r="1012">
          <cell r="A1012" t="str">
            <v>50112063</v>
          </cell>
          <cell r="B1012" t="str">
            <v>1-1/2" THREADED BUSHING</v>
          </cell>
          <cell r="C1012">
            <v>3.8765000000000001</v>
          </cell>
          <cell r="D1012">
            <v>0</v>
          </cell>
          <cell r="E1012">
            <v>0</v>
          </cell>
          <cell r="F1012">
            <v>5.0394500000000004</v>
          </cell>
          <cell r="G1012">
            <v>0</v>
          </cell>
          <cell r="H1012" t="str">
            <v>5.0530</v>
          </cell>
          <cell r="I1012">
            <v>41530</v>
          </cell>
          <cell r="L1012">
            <v>5.0394500000000004</v>
          </cell>
        </row>
        <row r="1013">
          <cell r="A1013" t="str">
            <v>50200063</v>
          </cell>
          <cell r="B1013" t="str">
            <v>2" THREADED BUSHING</v>
          </cell>
          <cell r="C1013">
            <v>4.423</v>
          </cell>
          <cell r="D1013">
            <v>0</v>
          </cell>
          <cell r="E1013">
            <v>0</v>
          </cell>
          <cell r="F1013">
            <v>5.7499000000000002</v>
          </cell>
          <cell r="G1013">
            <v>0</v>
          </cell>
          <cell r="H1013" t="str">
            <v>5.0540</v>
          </cell>
          <cell r="I1013">
            <v>40097</v>
          </cell>
          <cell r="L1013">
            <v>5.7499000000000002</v>
          </cell>
        </row>
        <row r="1014">
          <cell r="A1014" t="str">
            <v>50604135</v>
          </cell>
          <cell r="B1014" t="str">
            <v>#6 SCREW TYPE NSI BUTT SPLICE</v>
          </cell>
          <cell r="C1014">
            <v>15.594900000000001</v>
          </cell>
          <cell r="D1014">
            <v>14.5158</v>
          </cell>
          <cell r="E1014">
            <v>0</v>
          </cell>
          <cell r="F1014">
            <v>20.273370000000003</v>
          </cell>
          <cell r="G1014">
            <v>18.870540000000002</v>
          </cell>
          <cell r="H1014" t="str">
            <v>5.0550</v>
          </cell>
          <cell r="I1014">
            <v>40097</v>
          </cell>
          <cell r="L1014">
            <v>20.273370000000003</v>
          </cell>
        </row>
        <row r="1015">
          <cell r="A1015" t="str">
            <v>50010075</v>
          </cell>
          <cell r="B1015" t="str">
            <v>10MFD 370V RUN CAPACITOR</v>
          </cell>
          <cell r="C1015">
            <v>7.4465000000000003</v>
          </cell>
          <cell r="D1015">
            <v>3.75</v>
          </cell>
          <cell r="E1015">
            <v>0</v>
          </cell>
          <cell r="F1015">
            <v>9.6804500000000004</v>
          </cell>
          <cell r="G1015">
            <v>4.875</v>
          </cell>
          <cell r="H1015" t="str">
            <v>5.0560</v>
          </cell>
          <cell r="I1015">
            <v>41807</v>
          </cell>
          <cell r="L1015">
            <v>9.6804500000000004</v>
          </cell>
        </row>
        <row r="1016">
          <cell r="A1016" t="str">
            <v>50015075</v>
          </cell>
          <cell r="B1016" t="str">
            <v>15MFD 370V RUN CAPACITOR</v>
          </cell>
          <cell r="C1016">
            <v>5.9513999999999996</v>
          </cell>
          <cell r="D1016">
            <v>0</v>
          </cell>
          <cell r="E1016">
            <v>9</v>
          </cell>
          <cell r="F1016">
            <v>7.7368199999999998</v>
          </cell>
          <cell r="G1016">
            <v>0</v>
          </cell>
          <cell r="H1016" t="str">
            <v>5.0570</v>
          </cell>
          <cell r="I1016">
            <v>40863</v>
          </cell>
          <cell r="L1016">
            <v>7.7368199999999998</v>
          </cell>
        </row>
        <row r="1017">
          <cell r="A1017" t="str">
            <v>50020075</v>
          </cell>
          <cell r="B1017" t="str">
            <v>20MFD 370V RUN CAPACITOR</v>
          </cell>
          <cell r="C1017">
            <v>11.5914</v>
          </cell>
          <cell r="D1017">
            <v>6.5933000000000002</v>
          </cell>
          <cell r="E1017">
            <v>2</v>
          </cell>
          <cell r="F1017">
            <v>15.068820000000001</v>
          </cell>
          <cell r="G1017">
            <v>8.5712900000000012</v>
          </cell>
          <cell r="H1017" t="str">
            <v>5.0580</v>
          </cell>
          <cell r="I1017">
            <v>40097</v>
          </cell>
          <cell r="L1017">
            <v>15.068820000000001</v>
          </cell>
        </row>
        <row r="1018">
          <cell r="A1018" t="str">
            <v>50030075</v>
          </cell>
          <cell r="B1018" t="str">
            <v>30MFD 370V RUN CAPACITOR</v>
          </cell>
          <cell r="C1018">
            <v>17.679500000000001</v>
          </cell>
          <cell r="D1018">
            <v>11.66</v>
          </cell>
          <cell r="E1018">
            <v>9</v>
          </cell>
          <cell r="F1018">
            <v>22.983350000000002</v>
          </cell>
          <cell r="G1018">
            <v>15.158000000000001</v>
          </cell>
          <cell r="H1018" t="str">
            <v>5.0590</v>
          </cell>
          <cell r="I1018">
            <v>40863</v>
          </cell>
          <cell r="L1018">
            <v>22.983350000000002</v>
          </cell>
        </row>
        <row r="1019">
          <cell r="A1019" t="str">
            <v>50035075</v>
          </cell>
          <cell r="B1019" t="str">
            <v>35MFD 370V RUN CAPACITOR</v>
          </cell>
          <cell r="C1019">
            <v>15.759600000000001</v>
          </cell>
          <cell r="D1019">
            <v>11.83</v>
          </cell>
          <cell r="E1019">
            <v>9</v>
          </cell>
          <cell r="F1019">
            <v>20.487480000000001</v>
          </cell>
          <cell r="G1019">
            <v>15.379000000000001</v>
          </cell>
          <cell r="H1019" t="str">
            <v>5.0600</v>
          </cell>
          <cell r="I1019">
            <v>41576</v>
          </cell>
          <cell r="L1019">
            <v>20.487480000000001</v>
          </cell>
        </row>
        <row r="1020">
          <cell r="A1020" t="str">
            <v>50045075</v>
          </cell>
          <cell r="B1020" t="str">
            <v>40-45MFD 370V RUN CAPACITOR</v>
          </cell>
          <cell r="C1020">
            <v>16.495759</v>
          </cell>
          <cell r="D1020">
            <v>11.35</v>
          </cell>
          <cell r="E1020">
            <v>7</v>
          </cell>
          <cell r="F1020">
            <v>21.444486699999999</v>
          </cell>
          <cell r="G1020">
            <v>14.755000000000001</v>
          </cell>
          <cell r="H1020" t="str">
            <v>5.0610</v>
          </cell>
          <cell r="I1020">
            <v>41576</v>
          </cell>
          <cell r="L1020">
            <v>21.444486699999999</v>
          </cell>
        </row>
        <row r="1021">
          <cell r="A1021" t="str">
            <v>50108070</v>
          </cell>
          <cell r="B1021" t="str">
            <v>108-130MFD 110V START CAP</v>
          </cell>
          <cell r="C1021">
            <v>6.8419109999999996</v>
          </cell>
          <cell r="D1021">
            <v>5.3</v>
          </cell>
          <cell r="E1021">
            <v>24</v>
          </cell>
          <cell r="F1021">
            <v>8.8944843000000002</v>
          </cell>
          <cell r="G1021">
            <v>6.89</v>
          </cell>
          <cell r="H1021" t="str">
            <v>5.0620</v>
          </cell>
          <cell r="I1021">
            <v>43195</v>
          </cell>
          <cell r="L1021">
            <v>8.8944843000000002</v>
          </cell>
        </row>
        <row r="1022">
          <cell r="A1022" t="str">
            <v>50130070</v>
          </cell>
          <cell r="B1022" t="str">
            <v>130-156MFD 110V START CAP</v>
          </cell>
          <cell r="C1022">
            <v>11.005039999999999</v>
          </cell>
          <cell r="D1022">
            <v>5.5</v>
          </cell>
          <cell r="E1022">
            <v>9</v>
          </cell>
          <cell r="F1022">
            <v>14.306552</v>
          </cell>
          <cell r="G1022">
            <v>7.15</v>
          </cell>
          <cell r="H1022" t="str">
            <v>5.0630</v>
          </cell>
          <cell r="I1022">
            <v>42607</v>
          </cell>
          <cell r="L1022">
            <v>14.306552</v>
          </cell>
        </row>
        <row r="1023">
          <cell r="A1023" t="str">
            <v>50161071</v>
          </cell>
          <cell r="B1023" t="str">
            <v>161-193MFD 110V START CAP</v>
          </cell>
          <cell r="C1023">
            <v>10.039954</v>
          </cell>
          <cell r="D1023">
            <v>12.57</v>
          </cell>
          <cell r="E1023">
            <v>9</v>
          </cell>
          <cell r="F1023">
            <v>13.051940200000001</v>
          </cell>
          <cell r="G1023">
            <v>16.341000000000001</v>
          </cell>
          <cell r="H1023" t="str">
            <v>5.0640</v>
          </cell>
          <cell r="I1023">
            <v>42607</v>
          </cell>
          <cell r="L1023">
            <v>16.341000000000001</v>
          </cell>
        </row>
        <row r="1024">
          <cell r="A1024" t="str">
            <v>50116072</v>
          </cell>
          <cell r="B1024" t="str">
            <v>216-259MFD 110V START CAP</v>
          </cell>
          <cell r="C1024">
            <v>2.3178000000000001</v>
          </cell>
          <cell r="D1024">
            <v>0</v>
          </cell>
          <cell r="E1024">
            <v>9</v>
          </cell>
          <cell r="F1024">
            <v>3.0131400000000004</v>
          </cell>
          <cell r="G1024">
            <v>0</v>
          </cell>
          <cell r="H1024" t="str">
            <v>5.0650</v>
          </cell>
          <cell r="I1024">
            <v>43500</v>
          </cell>
          <cell r="L1024">
            <v>3.0131400000000004</v>
          </cell>
        </row>
        <row r="1025">
          <cell r="A1025" t="str">
            <v>50124073</v>
          </cell>
          <cell r="B1025" t="str">
            <v>324-389MFD 110V START CAP</v>
          </cell>
          <cell r="C1025">
            <v>7.5627329999999997</v>
          </cell>
          <cell r="D1025">
            <v>7.56</v>
          </cell>
          <cell r="E1025">
            <v>9</v>
          </cell>
          <cell r="F1025">
            <v>9.8315529000000002</v>
          </cell>
          <cell r="G1025">
            <v>9.8279999999999994</v>
          </cell>
          <cell r="H1025" t="str">
            <v>5.0660</v>
          </cell>
          <cell r="I1025">
            <v>40097</v>
          </cell>
          <cell r="L1025">
            <v>9.8315529000000002</v>
          </cell>
        </row>
        <row r="1026">
          <cell r="A1026" t="str">
            <v>50178073</v>
          </cell>
          <cell r="B1026" t="str">
            <v>378-454MFD 110V START CAP</v>
          </cell>
          <cell r="C1026">
            <v>5.1688999999999998</v>
          </cell>
          <cell r="D1026">
            <v>9.1199999999999992</v>
          </cell>
          <cell r="E1026">
            <v>21</v>
          </cell>
          <cell r="F1026">
            <v>6.71957</v>
          </cell>
          <cell r="G1026">
            <v>11.856</v>
          </cell>
          <cell r="H1026" t="str">
            <v>5.0670</v>
          </cell>
          <cell r="I1026">
            <v>42607</v>
          </cell>
          <cell r="L1026">
            <v>11.856</v>
          </cell>
        </row>
        <row r="1027">
          <cell r="A1027" t="str">
            <v>50160074</v>
          </cell>
          <cell r="B1027" t="str">
            <v>460-552MFD 110V START CAP</v>
          </cell>
          <cell r="C1027">
            <v>8.1521000000000008</v>
          </cell>
          <cell r="D1027">
            <v>9.66</v>
          </cell>
          <cell r="E1027">
            <v>9</v>
          </cell>
          <cell r="F1027">
            <v>10.597730000000002</v>
          </cell>
          <cell r="G1027">
            <v>12.558</v>
          </cell>
          <cell r="H1027" t="str">
            <v>5.0680</v>
          </cell>
          <cell r="I1027">
            <v>41766</v>
          </cell>
          <cell r="L1027">
            <v>12.558</v>
          </cell>
        </row>
        <row r="1028">
          <cell r="A1028" t="str">
            <v>50166071</v>
          </cell>
          <cell r="B1028" t="str">
            <v>652-662MFD 110V START CAP</v>
          </cell>
          <cell r="C1028">
            <v>15.9816</v>
          </cell>
          <cell r="D1028">
            <v>0</v>
          </cell>
          <cell r="E1028">
            <v>18</v>
          </cell>
          <cell r="F1028">
            <v>20.77608</v>
          </cell>
          <cell r="G1028">
            <v>0</v>
          </cell>
          <cell r="H1028" t="str">
            <v>5.0690</v>
          </cell>
          <cell r="I1028">
            <v>42689</v>
          </cell>
          <cell r="L1028">
            <v>20.77608</v>
          </cell>
        </row>
        <row r="1029">
          <cell r="A1029" t="str">
            <v>50170075</v>
          </cell>
          <cell r="B1029" t="str">
            <v>708-850MFD 110V START CAP</v>
          </cell>
          <cell r="C1029">
            <v>16.289899999999999</v>
          </cell>
          <cell r="D1029">
            <v>16.07</v>
          </cell>
          <cell r="E1029">
            <v>0</v>
          </cell>
          <cell r="F1029">
            <v>21.176870000000001</v>
          </cell>
          <cell r="G1029">
            <v>20.891000000000002</v>
          </cell>
          <cell r="H1029" t="str">
            <v>5.0700</v>
          </cell>
          <cell r="I1029">
            <v>40097</v>
          </cell>
          <cell r="L1029">
            <v>21.176870000000001</v>
          </cell>
        </row>
        <row r="1030">
          <cell r="A1030" t="str">
            <v>50230065</v>
          </cell>
          <cell r="B1030" t="str">
            <v>108-130MFD 220V START CAP</v>
          </cell>
          <cell r="C1030">
            <v>18.588636000000001</v>
          </cell>
          <cell r="D1030">
            <v>16.45</v>
          </cell>
          <cell r="E1030">
            <v>0</v>
          </cell>
          <cell r="F1030">
            <v>24.165226800000003</v>
          </cell>
          <cell r="G1030">
            <v>21.385000000000002</v>
          </cell>
          <cell r="H1030" t="str">
            <v>5.0710</v>
          </cell>
          <cell r="I1030">
            <v>41766</v>
          </cell>
          <cell r="L1030">
            <v>24.165226800000003</v>
          </cell>
        </row>
        <row r="1031">
          <cell r="A1031" t="str">
            <v>50230071</v>
          </cell>
          <cell r="B1031" t="str">
            <v>130-156MFD 220V START CAP</v>
          </cell>
          <cell r="C1031">
            <v>6.5776000000000003</v>
          </cell>
          <cell r="D1031">
            <v>5.56</v>
          </cell>
          <cell r="E1031">
            <v>21</v>
          </cell>
          <cell r="F1031">
            <v>8.5508800000000011</v>
          </cell>
          <cell r="G1031">
            <v>7.2279999999999998</v>
          </cell>
          <cell r="H1031" t="str">
            <v>5.0720</v>
          </cell>
          <cell r="I1031">
            <v>43195</v>
          </cell>
          <cell r="L1031">
            <v>8.5508800000000011</v>
          </cell>
        </row>
        <row r="1032">
          <cell r="A1032" t="str">
            <v>50245071</v>
          </cell>
          <cell r="B1032" t="str">
            <v>145-174MFD 220V START CAP</v>
          </cell>
          <cell r="C1032">
            <v>9.907</v>
          </cell>
          <cell r="D1032">
            <v>12</v>
          </cell>
          <cell r="E1032">
            <v>5</v>
          </cell>
          <cell r="F1032">
            <v>12.879100000000001</v>
          </cell>
          <cell r="G1032">
            <v>15.600000000000001</v>
          </cell>
          <cell r="H1032" t="str">
            <v>5.0730</v>
          </cell>
          <cell r="I1032">
            <v>42090</v>
          </cell>
          <cell r="L1032">
            <v>15.600000000000001</v>
          </cell>
        </row>
        <row r="1033">
          <cell r="A1033" t="str">
            <v>50216072</v>
          </cell>
          <cell r="B1033" t="str">
            <v>216-259MFD 220V START CAP</v>
          </cell>
          <cell r="C1033">
            <v>24.154219000000001</v>
          </cell>
          <cell r="D1033">
            <v>24.45</v>
          </cell>
          <cell r="E1033">
            <v>9</v>
          </cell>
          <cell r="F1033">
            <v>31.400484700000003</v>
          </cell>
          <cell r="G1033">
            <v>31.785</v>
          </cell>
          <cell r="H1033" t="str">
            <v>5.0740</v>
          </cell>
          <cell r="I1033">
            <v>42607</v>
          </cell>
          <cell r="L1033">
            <v>31.785</v>
          </cell>
        </row>
        <row r="1034">
          <cell r="A1034" t="str">
            <v>50280072</v>
          </cell>
          <cell r="B1034" t="str">
            <v>280-324MFD 220V START CAP</v>
          </cell>
          <cell r="C1034">
            <v>24.928999999999998</v>
          </cell>
          <cell r="D1034">
            <v>0</v>
          </cell>
          <cell r="E1034">
            <v>8</v>
          </cell>
          <cell r="F1034">
            <v>32.407699999999998</v>
          </cell>
          <cell r="G1034">
            <v>0</v>
          </cell>
          <cell r="H1034" t="str">
            <v>5.0750</v>
          </cell>
          <cell r="I1034">
            <v>43208</v>
          </cell>
          <cell r="L1034">
            <v>32.407699999999998</v>
          </cell>
        </row>
        <row r="1035">
          <cell r="A1035" t="str">
            <v>50330065</v>
          </cell>
          <cell r="B1035" t="str">
            <v>108-130MFD 330V START CAP</v>
          </cell>
          <cell r="C1035">
            <v>12.7371</v>
          </cell>
          <cell r="D1035">
            <v>36.299999999999997</v>
          </cell>
          <cell r="E1035">
            <v>0</v>
          </cell>
          <cell r="F1035">
            <v>16.558230000000002</v>
          </cell>
          <cell r="G1035">
            <v>47.19</v>
          </cell>
          <cell r="H1035" t="str">
            <v>5.0760</v>
          </cell>
          <cell r="I1035">
            <v>40097</v>
          </cell>
          <cell r="L1035">
            <v>47.19</v>
          </cell>
        </row>
        <row r="1036">
          <cell r="A1036" t="str">
            <v>50330071</v>
          </cell>
          <cell r="B1036" t="str">
            <v>130-156MFD 330V START CAP</v>
          </cell>
          <cell r="C1036">
            <v>18.696666</v>
          </cell>
          <cell r="D1036">
            <v>18.22</v>
          </cell>
          <cell r="E1036">
            <v>18</v>
          </cell>
          <cell r="F1036">
            <v>24.3056658</v>
          </cell>
          <cell r="G1036">
            <v>23.686</v>
          </cell>
          <cell r="H1036" t="str">
            <v>5.0770</v>
          </cell>
          <cell r="I1036">
            <v>42235</v>
          </cell>
          <cell r="L1036">
            <v>24.3056658</v>
          </cell>
        </row>
        <row r="1037">
          <cell r="A1037" t="str">
            <v>50345071</v>
          </cell>
          <cell r="B1037" t="str">
            <v>145-174MFD 330V START CAP</v>
          </cell>
          <cell r="C1037">
            <v>12.312925</v>
          </cell>
          <cell r="D1037">
            <v>20.29</v>
          </cell>
          <cell r="E1037">
            <v>21</v>
          </cell>
          <cell r="F1037">
            <v>16.006802499999999</v>
          </cell>
          <cell r="G1037">
            <v>26.376999999999999</v>
          </cell>
          <cell r="H1037" t="str">
            <v>5.0780</v>
          </cell>
          <cell r="I1037">
            <v>42607</v>
          </cell>
          <cell r="L1037">
            <v>26.376999999999999</v>
          </cell>
        </row>
        <row r="1038">
          <cell r="A1038" t="str">
            <v>50316072</v>
          </cell>
          <cell r="B1038" t="str">
            <v>216-259MFD 330V START CAP</v>
          </cell>
          <cell r="C1038">
            <v>24.225812999999999</v>
          </cell>
          <cell r="D1038">
            <v>14.15</v>
          </cell>
          <cell r="E1038">
            <v>8</v>
          </cell>
          <cell r="F1038">
            <v>31.493556899999998</v>
          </cell>
          <cell r="G1038">
            <v>18.395</v>
          </cell>
          <cell r="H1038" t="str">
            <v>5.0790</v>
          </cell>
          <cell r="I1038">
            <v>42607</v>
          </cell>
          <cell r="L1038">
            <v>31.493556899999998</v>
          </cell>
        </row>
        <row r="1039">
          <cell r="A1039" t="str">
            <v>50316073</v>
          </cell>
          <cell r="B1039" t="str">
            <v>270-324MFD 330V START CAP</v>
          </cell>
          <cell r="C1039">
            <v>26.707391999999999</v>
          </cell>
          <cell r="D1039">
            <v>26.92</v>
          </cell>
          <cell r="E1039">
            <v>22</v>
          </cell>
          <cell r="F1039">
            <v>34.719609599999998</v>
          </cell>
          <cell r="G1039">
            <v>34.996000000000002</v>
          </cell>
          <cell r="H1039" t="str">
            <v>5.0800</v>
          </cell>
          <cell r="I1039">
            <v>43249</v>
          </cell>
          <cell r="L1039">
            <v>34.996000000000002</v>
          </cell>
        </row>
        <row r="1040">
          <cell r="A1040" t="str">
            <v>50330072</v>
          </cell>
          <cell r="B1040" t="str">
            <v>350-420MFD 330V START CAP</v>
          </cell>
          <cell r="C1040">
            <v>91.493380000000002</v>
          </cell>
          <cell r="D1040">
            <v>88.61</v>
          </cell>
          <cell r="E1040">
            <v>0</v>
          </cell>
          <cell r="F1040">
            <v>118.941394</v>
          </cell>
          <cell r="G1040">
            <v>115.193</v>
          </cell>
          <cell r="H1040" t="str">
            <v>5.0810</v>
          </cell>
          <cell r="I1040">
            <v>42607</v>
          </cell>
          <cell r="L1040">
            <v>118.941394</v>
          </cell>
        </row>
        <row r="1041">
          <cell r="A1041" t="str">
            <v>50330073</v>
          </cell>
          <cell r="B1041" t="str">
            <v>622-849MFD 330V START CAP</v>
          </cell>
          <cell r="C1041">
            <v>10.1214</v>
          </cell>
          <cell r="D1041">
            <v>0</v>
          </cell>
          <cell r="E1041">
            <v>2</v>
          </cell>
          <cell r="F1041">
            <v>13.157819999999999</v>
          </cell>
          <cell r="G1041">
            <v>0</v>
          </cell>
          <cell r="H1041" t="str">
            <v>5.0820</v>
          </cell>
          <cell r="I1041">
            <v>42622</v>
          </cell>
          <cell r="L1041">
            <v>13.157819999999999</v>
          </cell>
        </row>
        <row r="1042">
          <cell r="A1042" t="str">
            <v>50100035</v>
          </cell>
          <cell r="B1042" t="str">
            <v>115V ALTERNATOR COIL</v>
          </cell>
          <cell r="C1042">
            <v>15.526199999999999</v>
          </cell>
          <cell r="D1042">
            <v>0</v>
          </cell>
          <cell r="E1042">
            <v>0</v>
          </cell>
          <cell r="F1042">
            <v>20.184059999999999</v>
          </cell>
          <cell r="G1042">
            <v>0</v>
          </cell>
          <cell r="H1042" t="str">
            <v>5.0830</v>
          </cell>
          <cell r="I1042">
            <v>40097</v>
          </cell>
          <cell r="L1042">
            <v>20.184059999999999</v>
          </cell>
        </row>
        <row r="1043">
          <cell r="A1043" t="str">
            <v>50400035</v>
          </cell>
          <cell r="B1043" t="str">
            <v>480V ALTERNATOR COIL</v>
          </cell>
          <cell r="C1043">
            <v>30.35</v>
          </cell>
          <cell r="D1043">
            <v>0</v>
          </cell>
          <cell r="E1043">
            <v>0</v>
          </cell>
          <cell r="F1043">
            <v>39.455000000000005</v>
          </cell>
          <cell r="G1043">
            <v>0</v>
          </cell>
          <cell r="H1043" t="str">
            <v>5.0840</v>
          </cell>
          <cell r="I1043">
            <v>40097</v>
          </cell>
          <cell r="L1043">
            <v>39.455000000000005</v>
          </cell>
        </row>
        <row r="1044">
          <cell r="A1044" t="str">
            <v>50100036</v>
          </cell>
          <cell r="B1044" t="str">
            <v>120V CONTACTOR COIL SMALL</v>
          </cell>
          <cell r="C1044">
            <v>16.298100000000002</v>
          </cell>
          <cell r="D1044">
            <v>14.884399999999999</v>
          </cell>
          <cell r="E1044">
            <v>0</v>
          </cell>
          <cell r="F1044">
            <v>21.187530000000002</v>
          </cell>
          <cell r="G1044">
            <v>19.349720000000001</v>
          </cell>
          <cell r="H1044" t="str">
            <v>5.0850</v>
          </cell>
          <cell r="I1044">
            <v>-622165665.6339792</v>
          </cell>
          <cell r="L1044">
            <v>21.187530000000002</v>
          </cell>
        </row>
        <row r="1045">
          <cell r="A1045" t="str">
            <v>50200036</v>
          </cell>
          <cell r="B1045" t="str">
            <v>220V CONTACTOR COIL SMALL</v>
          </cell>
          <cell r="C1045">
            <v>87.87</v>
          </cell>
          <cell r="D1045">
            <v>0</v>
          </cell>
          <cell r="E1045">
            <v>0</v>
          </cell>
          <cell r="F1045">
            <v>114.23100000000001</v>
          </cell>
          <cell r="G1045">
            <v>0</v>
          </cell>
          <cell r="H1045" t="str">
            <v>5.0860</v>
          </cell>
          <cell r="I1045">
            <v>41663</v>
          </cell>
          <cell r="L1045">
            <v>114.23100000000001</v>
          </cell>
        </row>
        <row r="1046">
          <cell r="A1046" t="str">
            <v>50100037</v>
          </cell>
          <cell r="B1046" t="str">
            <v>120V STARTER COIL LARGE</v>
          </cell>
          <cell r="C1046">
            <v>159.91309999999999</v>
          </cell>
          <cell r="D1046">
            <v>211.85</v>
          </cell>
          <cell r="E1046">
            <v>0</v>
          </cell>
          <cell r="F1046">
            <v>207.88702999999998</v>
          </cell>
          <cell r="G1046">
            <v>275.40500000000003</v>
          </cell>
          <cell r="H1046" t="str">
            <v>5.0870</v>
          </cell>
          <cell r="I1046">
            <v>-622165665.6339792</v>
          </cell>
          <cell r="L1046">
            <v>275.40500000000003</v>
          </cell>
        </row>
        <row r="1047">
          <cell r="A1047" t="str">
            <v>50200037</v>
          </cell>
          <cell r="B1047" t="str">
            <v>220V START COIL (dual voltage)</v>
          </cell>
          <cell r="C1047">
            <v>92.611999999999995</v>
          </cell>
          <cell r="D1047">
            <v>84</v>
          </cell>
          <cell r="E1047">
            <v>0</v>
          </cell>
          <cell r="F1047">
            <v>120.3956</v>
          </cell>
          <cell r="G1047">
            <v>109.2</v>
          </cell>
          <cell r="H1047" t="str">
            <v>5.0880</v>
          </cell>
          <cell r="I1047">
            <v>42236</v>
          </cell>
          <cell r="L1047">
            <v>120.3956</v>
          </cell>
        </row>
        <row r="1048">
          <cell r="A1048" t="str">
            <v>50100038</v>
          </cell>
          <cell r="B1048" t="str">
            <v>120V FURNAS STARTER COIL</v>
          </cell>
          <cell r="C1048">
            <v>6.8217999999999996</v>
          </cell>
          <cell r="D1048">
            <v>0</v>
          </cell>
          <cell r="E1048">
            <v>0</v>
          </cell>
          <cell r="F1048">
            <v>8.8683399999999999</v>
          </cell>
          <cell r="G1048">
            <v>0</v>
          </cell>
          <cell r="H1048" t="str">
            <v>5.0890</v>
          </cell>
          <cell r="I1048">
            <v>41172</v>
          </cell>
          <cell r="L1048">
            <v>8.8683399999999999</v>
          </cell>
        </row>
        <row r="1049">
          <cell r="A1049" t="str">
            <v>50200038</v>
          </cell>
          <cell r="B1049" t="str">
            <v>220V FURNAS STARTER COIL</v>
          </cell>
          <cell r="C1049">
            <v>92.833299999999994</v>
          </cell>
          <cell r="D1049">
            <v>0</v>
          </cell>
          <cell r="E1049">
            <v>0</v>
          </cell>
          <cell r="F1049">
            <v>120.68329</v>
          </cell>
          <cell r="G1049">
            <v>0</v>
          </cell>
          <cell r="H1049" t="str">
            <v>5.0900</v>
          </cell>
          <cell r="I1049">
            <v>-622165665.6339792</v>
          </cell>
          <cell r="L1049">
            <v>120.68329</v>
          </cell>
        </row>
        <row r="1050">
          <cell r="A1050" t="str">
            <v>50400038</v>
          </cell>
          <cell r="B1050" t="str">
            <v>460V FURNAS STARTER COIL</v>
          </cell>
          <cell r="C1050">
            <v>14.1294</v>
          </cell>
          <cell r="D1050">
            <v>0</v>
          </cell>
          <cell r="E1050">
            <v>0</v>
          </cell>
          <cell r="F1050">
            <v>18.368220000000001</v>
          </cell>
          <cell r="G1050">
            <v>0</v>
          </cell>
          <cell r="H1050" t="str">
            <v>5.0910</v>
          </cell>
          <cell r="I1050">
            <v>40097</v>
          </cell>
          <cell r="L1050">
            <v>18.368220000000001</v>
          </cell>
        </row>
        <row r="1051">
          <cell r="A1051" t="str">
            <v>50012530</v>
          </cell>
          <cell r="B1051" t="str">
            <v>1/2" CONDUIT STRAP</v>
          </cell>
          <cell r="C1051">
            <v>0.18379999999999999</v>
          </cell>
          <cell r="D1051">
            <v>0.1434</v>
          </cell>
          <cell r="E1051">
            <v>0</v>
          </cell>
          <cell r="F1051">
            <v>0.23893999999999999</v>
          </cell>
          <cell r="G1051">
            <v>0.18642</v>
          </cell>
          <cell r="H1051" t="str">
            <v>5.0920</v>
          </cell>
          <cell r="I1051">
            <v>40097</v>
          </cell>
          <cell r="L1051">
            <v>0.23893999999999999</v>
          </cell>
        </row>
        <row r="1052">
          <cell r="A1052" t="str">
            <v>50034530</v>
          </cell>
          <cell r="B1052" t="str">
            <v>3/4" CONDUIT STRAP</v>
          </cell>
          <cell r="C1052">
            <v>0.22828699999999999</v>
          </cell>
          <cell r="D1052">
            <v>0.254</v>
          </cell>
          <cell r="E1052">
            <v>0</v>
          </cell>
          <cell r="F1052">
            <v>0.29677310000000001</v>
          </cell>
          <cell r="G1052">
            <v>0.33019999999999999</v>
          </cell>
          <cell r="H1052" t="str">
            <v>5.0930</v>
          </cell>
          <cell r="I1052">
            <v>42593</v>
          </cell>
          <cell r="L1052">
            <v>0.33019999999999999</v>
          </cell>
        </row>
        <row r="1053">
          <cell r="A1053" t="str">
            <v>50100530</v>
          </cell>
          <cell r="B1053" t="str">
            <v>1" CONDUIT STRAP</v>
          </cell>
          <cell r="C1053">
            <v>0.277727</v>
          </cell>
          <cell r="D1053">
            <v>0.69</v>
          </cell>
          <cell r="E1053">
            <v>0</v>
          </cell>
          <cell r="F1053">
            <v>0.36104510000000001</v>
          </cell>
          <cell r="G1053">
            <v>0.89699999999999991</v>
          </cell>
          <cell r="H1053" t="str">
            <v>5.0940</v>
          </cell>
          <cell r="I1053">
            <v>42676</v>
          </cell>
          <cell r="L1053">
            <v>0.89699999999999991</v>
          </cell>
        </row>
        <row r="1054">
          <cell r="A1054" t="str">
            <v>50114530</v>
          </cell>
          <cell r="B1054" t="str">
            <v>1-1/4" CONDUIT STRAP</v>
          </cell>
          <cell r="C1054">
            <v>0.3987</v>
          </cell>
          <cell r="D1054">
            <v>0.60599999999999998</v>
          </cell>
          <cell r="E1054">
            <v>0</v>
          </cell>
          <cell r="F1054">
            <v>0.51831000000000005</v>
          </cell>
          <cell r="G1054">
            <v>0.78780000000000006</v>
          </cell>
          <cell r="H1054" t="str">
            <v>5.0950</v>
          </cell>
          <cell r="I1054">
            <v>42676</v>
          </cell>
          <cell r="L1054">
            <v>0.78780000000000006</v>
          </cell>
        </row>
        <row r="1055">
          <cell r="A1055" t="str">
            <v>50112530</v>
          </cell>
          <cell r="B1055" t="str">
            <v>1-1/2" CONDUIT STRAP</v>
          </cell>
          <cell r="C1055">
            <v>0.79779999999999995</v>
          </cell>
          <cell r="D1055">
            <v>0.87829999999999997</v>
          </cell>
          <cell r="E1055">
            <v>0</v>
          </cell>
          <cell r="F1055">
            <v>1.03714</v>
          </cell>
          <cell r="G1055">
            <v>1.1417900000000001</v>
          </cell>
          <cell r="H1055" t="str">
            <v>5.0960</v>
          </cell>
          <cell r="I1055">
            <v>40311</v>
          </cell>
          <cell r="L1055">
            <v>1.1417900000000001</v>
          </cell>
        </row>
        <row r="1056">
          <cell r="A1056" t="str">
            <v>50200530</v>
          </cell>
          <cell r="B1056" t="str">
            <v>2" CONDUIT STRAP</v>
          </cell>
          <cell r="C1056">
            <v>1.1572</v>
          </cell>
          <cell r="D1056">
            <v>1.359</v>
          </cell>
          <cell r="E1056">
            <v>0</v>
          </cell>
          <cell r="F1056">
            <v>1.5043600000000001</v>
          </cell>
          <cell r="G1056">
            <v>1.7666999999999999</v>
          </cell>
          <cell r="H1056" t="str">
            <v>5.0970</v>
          </cell>
          <cell r="I1056">
            <v>41960</v>
          </cell>
          <cell r="L1056">
            <v>1.7666999999999999</v>
          </cell>
        </row>
        <row r="1057">
          <cell r="A1057" t="str">
            <v>50212530</v>
          </cell>
          <cell r="B1057" t="str">
            <v>2-1/2" CONDUIT STRAP</v>
          </cell>
          <cell r="C1057">
            <v>1.1983999999999999</v>
          </cell>
          <cell r="D1057">
            <v>1.0780000000000001</v>
          </cell>
          <cell r="E1057">
            <v>0</v>
          </cell>
          <cell r="F1057">
            <v>1.55792</v>
          </cell>
          <cell r="G1057">
            <v>1.4014000000000002</v>
          </cell>
          <cell r="H1057" t="str">
            <v>5.0980</v>
          </cell>
          <cell r="I1057">
            <v>41333</v>
          </cell>
          <cell r="L1057">
            <v>1.55792</v>
          </cell>
        </row>
        <row r="1058">
          <cell r="A1058" t="str">
            <v>50300530</v>
          </cell>
          <cell r="B1058" t="str">
            <v>3" CONDUIT STRAP</v>
          </cell>
          <cell r="C1058">
            <v>1.99</v>
          </cell>
          <cell r="D1058">
            <v>0</v>
          </cell>
          <cell r="E1058">
            <v>0</v>
          </cell>
          <cell r="F1058">
            <v>2.5870000000000002</v>
          </cell>
          <cell r="G1058">
            <v>0</v>
          </cell>
          <cell r="H1058" t="str">
            <v>5.0990</v>
          </cell>
          <cell r="I1058">
            <v>40311</v>
          </cell>
          <cell r="L1058">
            <v>2.5870000000000002</v>
          </cell>
        </row>
        <row r="1059">
          <cell r="A1059" t="str">
            <v>50400530</v>
          </cell>
          <cell r="B1059" t="str">
            <v>4" CONDUIT STRAP</v>
          </cell>
          <cell r="C1059">
            <v>2.6315</v>
          </cell>
          <cell r="D1059">
            <v>0</v>
          </cell>
          <cell r="E1059">
            <v>0</v>
          </cell>
          <cell r="F1059">
            <v>3.4209499999999999</v>
          </cell>
          <cell r="G1059">
            <v>0</v>
          </cell>
          <cell r="H1059" t="str">
            <v>5.1000</v>
          </cell>
          <cell r="I1059">
            <v>-622165665.6339792</v>
          </cell>
          <cell r="L1059">
            <v>3.4209499999999999</v>
          </cell>
        </row>
        <row r="1060">
          <cell r="A1060" t="str">
            <v>50012531</v>
          </cell>
          <cell r="B1060" t="str">
            <v>1/2" EMT CONDUIT STRAP</v>
          </cell>
          <cell r="C1060">
            <v>0.14050000000000001</v>
          </cell>
          <cell r="D1060">
            <v>0.1124</v>
          </cell>
          <cell r="E1060">
            <v>0</v>
          </cell>
          <cell r="F1060">
            <v>0.18265000000000003</v>
          </cell>
          <cell r="G1060">
            <v>0.14612</v>
          </cell>
          <cell r="H1060" t="str">
            <v>5.1010</v>
          </cell>
          <cell r="I1060">
            <v>40097</v>
          </cell>
          <cell r="L1060">
            <v>0.18265000000000003</v>
          </cell>
        </row>
        <row r="1061">
          <cell r="A1061" t="str">
            <v>50034531</v>
          </cell>
          <cell r="B1061" t="str">
            <v>3/4" EMT CONDUIT STRAP</v>
          </cell>
          <cell r="C1061">
            <v>0.16309999999999999</v>
          </cell>
          <cell r="D1061">
            <v>0.16919999999999999</v>
          </cell>
          <cell r="E1061">
            <v>0</v>
          </cell>
          <cell r="F1061">
            <v>0.21203</v>
          </cell>
          <cell r="G1061">
            <v>0.21995999999999999</v>
          </cell>
          <cell r="H1061" t="str">
            <v>5.1020</v>
          </cell>
          <cell r="I1061">
            <v>41682</v>
          </cell>
          <cell r="L1061">
            <v>0.21995999999999999</v>
          </cell>
        </row>
        <row r="1062">
          <cell r="A1062" t="str">
            <v>50100531</v>
          </cell>
          <cell r="B1062" t="str">
            <v>1" EMT CONDUIT STRAP</v>
          </cell>
          <cell r="C1062">
            <v>0.25559999999999999</v>
          </cell>
          <cell r="D1062">
            <v>0.218</v>
          </cell>
          <cell r="E1062">
            <v>0</v>
          </cell>
          <cell r="F1062">
            <v>0.33228000000000002</v>
          </cell>
          <cell r="G1062">
            <v>0.28339999999999999</v>
          </cell>
          <cell r="H1062" t="str">
            <v>5.1030</v>
          </cell>
          <cell r="I1062">
            <v>41380</v>
          </cell>
          <cell r="L1062">
            <v>0.33228000000000002</v>
          </cell>
        </row>
        <row r="1063">
          <cell r="A1063" t="str">
            <v>50114531</v>
          </cell>
          <cell r="B1063" t="str">
            <v>1-1/4" EMT CONDUIT STRAP</v>
          </cell>
          <cell r="C1063">
            <v>0.2243</v>
          </cell>
          <cell r="D1063">
            <v>0.3175</v>
          </cell>
          <cell r="E1063">
            <v>0</v>
          </cell>
          <cell r="F1063">
            <v>0.29159000000000002</v>
          </cell>
          <cell r="G1063">
            <v>0.41275000000000001</v>
          </cell>
          <cell r="H1063" t="str">
            <v>5.1040</v>
          </cell>
          <cell r="I1063">
            <v>41444</v>
          </cell>
          <cell r="L1063">
            <v>0.41275000000000001</v>
          </cell>
        </row>
        <row r="1064">
          <cell r="A1064" t="str">
            <v>50112531</v>
          </cell>
          <cell r="B1064" t="str">
            <v>1-1/2" EMT CONDUIT STRAP</v>
          </cell>
          <cell r="C1064">
            <v>0.73570000000000002</v>
          </cell>
          <cell r="D1064">
            <v>1.3120000000000001</v>
          </cell>
          <cell r="E1064">
            <v>0</v>
          </cell>
          <cell r="F1064">
            <v>0.95641000000000009</v>
          </cell>
          <cell r="G1064">
            <v>1.7056000000000002</v>
          </cell>
          <cell r="H1064" t="str">
            <v>5.1050</v>
          </cell>
          <cell r="I1064">
            <v>42513</v>
          </cell>
          <cell r="L1064">
            <v>1.7056000000000002</v>
          </cell>
        </row>
        <row r="1065">
          <cell r="A1065" t="str">
            <v>50200531</v>
          </cell>
          <cell r="B1065" t="str">
            <v>2" EMT CONDUIT STRAP</v>
          </cell>
          <cell r="C1065">
            <v>1.4005000000000001</v>
          </cell>
          <cell r="D1065">
            <v>1.29</v>
          </cell>
          <cell r="E1065">
            <v>0</v>
          </cell>
          <cell r="F1065">
            <v>1.8206500000000001</v>
          </cell>
          <cell r="G1065">
            <v>1.677</v>
          </cell>
          <cell r="H1065" t="str">
            <v>5.1060</v>
          </cell>
          <cell r="I1065">
            <v>41960</v>
          </cell>
          <cell r="L1065">
            <v>1.8206500000000001</v>
          </cell>
        </row>
        <row r="1066">
          <cell r="A1066" t="str">
            <v>50212531</v>
          </cell>
          <cell r="B1066" t="str">
            <v>2-1/2" EMT CONDUIT STRAP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 t="str">
            <v>5.1070</v>
          </cell>
          <cell r="I1066">
            <v>40989</v>
          </cell>
          <cell r="L1066">
            <v>0</v>
          </cell>
        </row>
        <row r="1067">
          <cell r="A1067" t="str">
            <v>50100125</v>
          </cell>
          <cell r="B1067" t="str">
            <v>1" PVC END BELL</v>
          </cell>
          <cell r="C1067">
            <v>0.35070000000000001</v>
          </cell>
          <cell r="D1067">
            <v>0.32500000000000001</v>
          </cell>
          <cell r="E1067">
            <v>0</v>
          </cell>
          <cell r="F1067">
            <v>0.45591000000000004</v>
          </cell>
          <cell r="G1067">
            <v>0.42250000000000004</v>
          </cell>
          <cell r="H1067" t="str">
            <v>5.1080</v>
          </cell>
          <cell r="I1067">
            <v>-622165665.6339792</v>
          </cell>
          <cell r="L1067">
            <v>0.45591000000000004</v>
          </cell>
        </row>
        <row r="1068">
          <cell r="A1068" t="str">
            <v>50114125</v>
          </cell>
          <cell r="B1068" t="str">
            <v>1-1/4"  PVC BELL END</v>
          </cell>
          <cell r="C1068">
            <v>2.0648</v>
          </cell>
          <cell r="D1068">
            <v>0</v>
          </cell>
          <cell r="E1068">
            <v>0</v>
          </cell>
          <cell r="F1068">
            <v>2.68424</v>
          </cell>
          <cell r="G1068">
            <v>0</v>
          </cell>
          <cell r="H1068" t="str">
            <v>5.1090</v>
          </cell>
          <cell r="I1068">
            <v>42576</v>
          </cell>
          <cell r="L1068">
            <v>2.68424</v>
          </cell>
        </row>
        <row r="1069">
          <cell r="A1069" t="str">
            <v>50112125</v>
          </cell>
          <cell r="B1069" t="str">
            <v>1-1/2"  PVC PVC BELL END</v>
          </cell>
          <cell r="C1069">
            <v>1.8522000000000001</v>
          </cell>
          <cell r="D1069">
            <v>0</v>
          </cell>
          <cell r="E1069">
            <v>0</v>
          </cell>
          <cell r="F1069">
            <v>2.4078600000000003</v>
          </cell>
          <cell r="G1069">
            <v>0</v>
          </cell>
          <cell r="H1069" t="str">
            <v>5.1100</v>
          </cell>
          <cell r="I1069">
            <v>40097</v>
          </cell>
          <cell r="L1069">
            <v>2.4078600000000003</v>
          </cell>
        </row>
        <row r="1070">
          <cell r="A1070" t="str">
            <v>50200125</v>
          </cell>
          <cell r="B1070" t="str">
            <v>2" PVC BELL END</v>
          </cell>
          <cell r="C1070">
            <v>5.7510000000000003</v>
          </cell>
          <cell r="D1070">
            <v>4.8849999999999998</v>
          </cell>
          <cell r="E1070">
            <v>0</v>
          </cell>
          <cell r="F1070">
            <v>7.4763000000000011</v>
          </cell>
          <cell r="G1070">
            <v>6.3505000000000003</v>
          </cell>
          <cell r="H1070" t="str">
            <v>5.1110</v>
          </cell>
          <cell r="I1070">
            <v>40097</v>
          </cell>
          <cell r="L1070">
            <v>7.4763000000000011</v>
          </cell>
        </row>
        <row r="1071">
          <cell r="A1071" t="str">
            <v>50212125</v>
          </cell>
          <cell r="B1071" t="str">
            <v>2-1/2" PVC BELL END</v>
          </cell>
          <cell r="C1071">
            <v>5.1398999999999999</v>
          </cell>
          <cell r="D1071">
            <v>4.9132999999999996</v>
          </cell>
          <cell r="E1071">
            <v>0</v>
          </cell>
          <cell r="F1071">
            <v>6.68187</v>
          </cell>
          <cell r="G1071">
            <v>6.3872899999999992</v>
          </cell>
          <cell r="H1071" t="str">
            <v>5.1120</v>
          </cell>
          <cell r="I1071">
            <v>41864</v>
          </cell>
          <cell r="L1071">
            <v>6.68187</v>
          </cell>
        </row>
        <row r="1072">
          <cell r="A1072" t="str">
            <v>50300125</v>
          </cell>
          <cell r="B1072" t="str">
            <v>3" PVC BELL END</v>
          </cell>
          <cell r="C1072">
            <v>4.0182000000000002</v>
          </cell>
          <cell r="D1072">
            <v>0</v>
          </cell>
          <cell r="E1072">
            <v>0</v>
          </cell>
          <cell r="F1072">
            <v>5.2236600000000006</v>
          </cell>
          <cell r="G1072">
            <v>0</v>
          </cell>
          <cell r="H1072" t="str">
            <v>5.1130</v>
          </cell>
          <cell r="I1072">
            <v>42285</v>
          </cell>
          <cell r="L1072">
            <v>5.2236600000000006</v>
          </cell>
        </row>
        <row r="1073">
          <cell r="A1073" t="str">
            <v>50012111</v>
          </cell>
          <cell r="B1073" t="str">
            <v>1/2" EMT CONDUIT</v>
          </cell>
          <cell r="C1073">
            <v>0.28180300000000003</v>
          </cell>
          <cell r="D1073">
            <v>0.255</v>
          </cell>
          <cell r="E1073">
            <v>0</v>
          </cell>
          <cell r="F1073">
            <v>0.36634390000000006</v>
          </cell>
          <cell r="G1073">
            <v>0.33150000000000002</v>
          </cell>
          <cell r="H1073" t="str">
            <v>5.1140</v>
          </cell>
          <cell r="I1073">
            <v>40097</v>
          </cell>
          <cell r="L1073">
            <v>0.36634390000000006</v>
          </cell>
        </row>
        <row r="1074">
          <cell r="A1074" t="str">
            <v>50034111</v>
          </cell>
          <cell r="B1074" t="str">
            <v>3/4" EMT CONDUIT</v>
          </cell>
          <cell r="C1074">
            <v>0.46471899999999999</v>
          </cell>
          <cell r="D1074">
            <v>0.38600000000000001</v>
          </cell>
          <cell r="E1074">
            <v>0</v>
          </cell>
          <cell r="F1074">
            <v>0.60413470000000002</v>
          </cell>
          <cell r="G1074">
            <v>0.50180000000000002</v>
          </cell>
          <cell r="H1074" t="str">
            <v>5.1150</v>
          </cell>
          <cell r="I1074">
            <v>42682</v>
          </cell>
          <cell r="L1074">
            <v>0.60413470000000002</v>
          </cell>
        </row>
        <row r="1075">
          <cell r="A1075" t="str">
            <v>50100111</v>
          </cell>
          <cell r="B1075" t="str">
            <v>1" EMT CONDUIT</v>
          </cell>
          <cell r="C1075">
            <v>0.75639999999999996</v>
          </cell>
          <cell r="D1075">
            <v>0.73929999999999996</v>
          </cell>
          <cell r="E1075">
            <v>0</v>
          </cell>
          <cell r="F1075">
            <v>0.98331999999999997</v>
          </cell>
          <cell r="G1075">
            <v>0.96109</v>
          </cell>
          <cell r="H1075" t="str">
            <v>5.1160</v>
          </cell>
          <cell r="I1075">
            <v>42692</v>
          </cell>
          <cell r="L1075">
            <v>0.98331999999999997</v>
          </cell>
        </row>
        <row r="1076">
          <cell r="A1076" t="str">
            <v>50114111</v>
          </cell>
          <cell r="B1076" t="str">
            <v>1-1/4" EMT CONDUIT</v>
          </cell>
          <cell r="C1076">
            <v>1.1415</v>
          </cell>
          <cell r="D1076">
            <v>0.996</v>
          </cell>
          <cell r="E1076">
            <v>0</v>
          </cell>
          <cell r="F1076">
            <v>1.4839500000000001</v>
          </cell>
          <cell r="G1076">
            <v>1.2948</v>
          </cell>
          <cell r="H1076" t="str">
            <v>5.1170</v>
          </cell>
          <cell r="I1076">
            <v>42137</v>
          </cell>
          <cell r="L1076">
            <v>1.4839500000000001</v>
          </cell>
        </row>
        <row r="1077">
          <cell r="A1077" t="str">
            <v>50112111</v>
          </cell>
          <cell r="B1077" t="str">
            <v>1-1/2" EMT CONDUIT</v>
          </cell>
          <cell r="C1077">
            <v>1.4984999999999999</v>
          </cell>
          <cell r="D1077">
            <v>1.22</v>
          </cell>
          <cell r="E1077">
            <v>0</v>
          </cell>
          <cell r="F1077">
            <v>1.9480500000000001</v>
          </cell>
          <cell r="G1077">
            <v>1.5860000000000001</v>
          </cell>
          <cell r="H1077" t="str">
            <v>5.1180</v>
          </cell>
          <cell r="I1077">
            <v>41375</v>
          </cell>
          <cell r="L1077">
            <v>1.9480500000000001</v>
          </cell>
        </row>
        <row r="1078">
          <cell r="A1078" t="str">
            <v>50200111</v>
          </cell>
          <cell r="B1078" t="str">
            <v>2" EMT CONDUIT</v>
          </cell>
          <cell r="C1078">
            <v>1.9705999999999999</v>
          </cell>
          <cell r="D1078">
            <v>2.181</v>
          </cell>
          <cell r="E1078">
            <v>0</v>
          </cell>
          <cell r="F1078">
            <v>2.5617800000000002</v>
          </cell>
          <cell r="G1078">
            <v>2.8353000000000002</v>
          </cell>
          <cell r="H1078" t="str">
            <v>5.1190</v>
          </cell>
          <cell r="I1078">
            <v>41375</v>
          </cell>
          <cell r="L1078">
            <v>2.8353000000000002</v>
          </cell>
        </row>
        <row r="1079">
          <cell r="A1079" t="str">
            <v>50212111</v>
          </cell>
          <cell r="B1079" t="str">
            <v>2-1/2" EMT CONDUIT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 t="str">
            <v>5.1200</v>
          </cell>
          <cell r="I1079">
            <v>42573</v>
          </cell>
          <cell r="L1079">
            <v>0</v>
          </cell>
        </row>
        <row r="1080">
          <cell r="A1080" t="str">
            <v>50012113</v>
          </cell>
          <cell r="B1080" t="str">
            <v>1/2" LT FLEX CONDUIT</v>
          </cell>
          <cell r="C1080">
            <v>0.4481</v>
          </cell>
          <cell r="D1080">
            <v>0.69</v>
          </cell>
          <cell r="E1080">
            <v>0</v>
          </cell>
          <cell r="F1080">
            <v>0.58252999999999999</v>
          </cell>
          <cell r="G1080">
            <v>0.89699999999999991</v>
          </cell>
          <cell r="H1080" t="str">
            <v>5.1210</v>
          </cell>
          <cell r="I1080">
            <v>-622165665.6339792</v>
          </cell>
          <cell r="L1080">
            <v>0.89699999999999991</v>
          </cell>
        </row>
        <row r="1081">
          <cell r="A1081" t="str">
            <v>50034113</v>
          </cell>
          <cell r="B1081" t="str">
            <v>3/4" LT FLEX CONDUIT</v>
          </cell>
          <cell r="C1081">
            <v>1.8855</v>
          </cell>
          <cell r="D1081">
            <v>1.7658</v>
          </cell>
          <cell r="E1081">
            <v>0</v>
          </cell>
          <cell r="F1081">
            <v>2.4511500000000002</v>
          </cell>
          <cell r="G1081">
            <v>2.2955399999999999</v>
          </cell>
          <cell r="H1081" t="str">
            <v>5.1220</v>
          </cell>
          <cell r="I1081">
            <v>42599</v>
          </cell>
          <cell r="L1081">
            <v>2.4511500000000002</v>
          </cell>
        </row>
        <row r="1082">
          <cell r="A1082" t="str">
            <v>50100113</v>
          </cell>
          <cell r="B1082" t="str">
            <v>1" LT FLEX CONDUIT</v>
          </cell>
          <cell r="C1082">
            <v>3.5268000000000002</v>
          </cell>
          <cell r="D1082">
            <v>3.2643</v>
          </cell>
          <cell r="E1082">
            <v>0</v>
          </cell>
          <cell r="F1082">
            <v>4.5848400000000007</v>
          </cell>
          <cell r="G1082">
            <v>4.2435900000000002</v>
          </cell>
          <cell r="H1082" t="str">
            <v>5.1230</v>
          </cell>
          <cell r="I1082">
            <v>42573</v>
          </cell>
          <cell r="L1082">
            <v>4.5848400000000007</v>
          </cell>
        </row>
        <row r="1083">
          <cell r="A1083" t="str">
            <v>50114113</v>
          </cell>
          <cell r="B1083" t="str">
            <v>1-1/4" LT FLEX CONDUIT</v>
          </cell>
          <cell r="C1083">
            <v>4.4234999999999998</v>
          </cell>
          <cell r="D1083">
            <v>4.0663999999999998</v>
          </cell>
          <cell r="E1083">
            <v>0</v>
          </cell>
          <cell r="F1083">
            <v>5.7505499999999996</v>
          </cell>
          <cell r="G1083">
            <v>5.2863199999999999</v>
          </cell>
          <cell r="H1083" t="str">
            <v>5.1240</v>
          </cell>
          <cell r="I1083">
            <v>42573</v>
          </cell>
          <cell r="L1083">
            <v>5.7505499999999996</v>
          </cell>
        </row>
        <row r="1084">
          <cell r="A1084" t="str">
            <v>50112113</v>
          </cell>
          <cell r="B1084" t="str">
            <v>1-1/2" LT FLEX CONDUIT</v>
          </cell>
          <cell r="C1084">
            <v>5.3529999999999998</v>
          </cell>
          <cell r="D1084">
            <v>4.9329999999999998</v>
          </cell>
          <cell r="E1084">
            <v>0</v>
          </cell>
          <cell r="F1084">
            <v>6.9588999999999999</v>
          </cell>
          <cell r="G1084">
            <v>6.4128999999999996</v>
          </cell>
          <cell r="H1084" t="str">
            <v>5.1250</v>
          </cell>
          <cell r="I1084">
            <v>42081</v>
          </cell>
          <cell r="L1084">
            <v>6.9588999999999999</v>
          </cell>
        </row>
        <row r="1085">
          <cell r="A1085" t="str">
            <v>50012112</v>
          </cell>
          <cell r="B1085" t="str">
            <v>1/2" FLEX ALUM CONDUIT</v>
          </cell>
          <cell r="C1085">
            <v>0.61199999999999999</v>
          </cell>
          <cell r="D1085">
            <v>0.59109999999999996</v>
          </cell>
          <cell r="E1085">
            <v>0</v>
          </cell>
          <cell r="F1085">
            <v>0.79559999999999997</v>
          </cell>
          <cell r="G1085">
            <v>0.76842999999999995</v>
          </cell>
          <cell r="H1085" t="str">
            <v>5.1260</v>
          </cell>
          <cell r="I1085">
            <v>41375</v>
          </cell>
          <cell r="L1085">
            <v>0.79559999999999997</v>
          </cell>
        </row>
        <row r="1086">
          <cell r="A1086" t="str">
            <v>50034112</v>
          </cell>
          <cell r="B1086" t="str">
            <v>3/4" FLEX ALUM CONDUIT</v>
          </cell>
          <cell r="C1086">
            <v>0.96150000000000002</v>
          </cell>
          <cell r="D1086">
            <v>0</v>
          </cell>
          <cell r="E1086">
            <v>0</v>
          </cell>
          <cell r="F1086">
            <v>1.2499500000000001</v>
          </cell>
          <cell r="G1086">
            <v>0</v>
          </cell>
          <cell r="H1086" t="str">
            <v>5.1270</v>
          </cell>
          <cell r="I1086">
            <v>42249</v>
          </cell>
          <cell r="L1086">
            <v>1.2499500000000001</v>
          </cell>
        </row>
        <row r="1087">
          <cell r="A1087" t="str">
            <v>50100112</v>
          </cell>
          <cell r="B1087" t="str">
            <v>1" FLEX ALUM CONDUIT</v>
          </cell>
          <cell r="C1087">
            <v>1.0121</v>
          </cell>
          <cell r="D1087">
            <v>0</v>
          </cell>
          <cell r="E1087">
            <v>0</v>
          </cell>
          <cell r="F1087">
            <v>1.3157300000000001</v>
          </cell>
          <cell r="G1087">
            <v>0</v>
          </cell>
          <cell r="H1087" t="str">
            <v>5.1280</v>
          </cell>
          <cell r="I1087">
            <v>40097</v>
          </cell>
          <cell r="L1087">
            <v>1.3157300000000001</v>
          </cell>
        </row>
        <row r="1088">
          <cell r="A1088" t="str">
            <v>50114112</v>
          </cell>
          <cell r="B1088" t="str">
            <v>1-1/4" FLEX ALUM CONDUIT</v>
          </cell>
          <cell r="C1088">
            <v>0.31369999999999998</v>
          </cell>
          <cell r="D1088">
            <v>0</v>
          </cell>
          <cell r="E1088">
            <v>0</v>
          </cell>
          <cell r="F1088">
            <v>0.40781000000000001</v>
          </cell>
          <cell r="G1088">
            <v>0</v>
          </cell>
          <cell r="H1088" t="str">
            <v>5.1290</v>
          </cell>
          <cell r="I1088">
            <v>40097</v>
          </cell>
          <cell r="L1088">
            <v>0.40781000000000001</v>
          </cell>
        </row>
        <row r="1089">
          <cell r="A1089" t="str">
            <v>50012114</v>
          </cell>
          <cell r="B1089" t="str">
            <v>1/2" PVC SCHEDULE 40 CONDUIT</v>
          </cell>
          <cell r="C1089">
            <v>0.19752800000000001</v>
          </cell>
          <cell r="D1089">
            <v>0.18629999999999999</v>
          </cell>
          <cell r="E1089">
            <v>0</v>
          </cell>
          <cell r="F1089">
            <v>0.25678640000000003</v>
          </cell>
          <cell r="G1089">
            <v>0.24218999999999999</v>
          </cell>
          <cell r="H1089" t="str">
            <v>5.1300</v>
          </cell>
          <cell r="I1089">
            <v>40097</v>
          </cell>
          <cell r="L1089">
            <v>0.25678640000000003</v>
          </cell>
        </row>
        <row r="1090">
          <cell r="A1090" t="str">
            <v>50034114</v>
          </cell>
          <cell r="B1090" t="str">
            <v>3/4" PVC SCHEDULE 40 CONDUIT</v>
          </cell>
          <cell r="C1090">
            <v>0.2452</v>
          </cell>
          <cell r="D1090">
            <v>0.22370000000000001</v>
          </cell>
          <cell r="E1090">
            <v>0</v>
          </cell>
          <cell r="F1090">
            <v>0.31875999999999999</v>
          </cell>
          <cell r="G1090">
            <v>0.29081000000000001</v>
          </cell>
          <cell r="H1090" t="str">
            <v>5.1310</v>
          </cell>
          <cell r="I1090">
            <v>42625</v>
          </cell>
          <cell r="L1090">
            <v>0.31875999999999999</v>
          </cell>
        </row>
        <row r="1091">
          <cell r="A1091" t="str">
            <v>50100114</v>
          </cell>
          <cell r="B1091" t="str">
            <v>1" PVC SCHEDULE 40 CONDUIT</v>
          </cell>
          <cell r="C1091">
            <v>0.54749999999999999</v>
          </cell>
          <cell r="D1091">
            <v>0.57999999999999996</v>
          </cell>
          <cell r="E1091">
            <v>0</v>
          </cell>
          <cell r="F1091">
            <v>0.71174999999999999</v>
          </cell>
          <cell r="G1091">
            <v>0.754</v>
          </cell>
          <cell r="H1091" t="str">
            <v>5.1320</v>
          </cell>
          <cell r="I1091">
            <v>42625</v>
          </cell>
          <cell r="L1091">
            <v>0.754</v>
          </cell>
        </row>
        <row r="1092">
          <cell r="A1092" t="str">
            <v>50114114</v>
          </cell>
          <cell r="B1092" t="str">
            <v>1-1/4" PVC SCHEDULE 40 CONDUIT</v>
          </cell>
          <cell r="C1092">
            <v>0.51056000000000001</v>
          </cell>
          <cell r="D1092">
            <v>0.46850000000000003</v>
          </cell>
          <cell r="E1092">
            <v>0</v>
          </cell>
          <cell r="F1092">
            <v>0.6637280000000001</v>
          </cell>
          <cell r="G1092">
            <v>0.60905000000000009</v>
          </cell>
          <cell r="H1092" t="str">
            <v>5.1330</v>
          </cell>
          <cell r="I1092">
            <v>42541</v>
          </cell>
          <cell r="L1092">
            <v>0.6637280000000001</v>
          </cell>
        </row>
        <row r="1093">
          <cell r="A1093" t="str">
            <v>50112114</v>
          </cell>
          <cell r="B1093" t="str">
            <v>1-1/2" PVC SCHEDULE 40 CONDUIT</v>
          </cell>
          <cell r="C1093">
            <v>0.55010000000000003</v>
          </cell>
          <cell r="D1093">
            <v>0.50390000000000001</v>
          </cell>
          <cell r="E1093">
            <v>0</v>
          </cell>
          <cell r="F1093">
            <v>0.71513000000000004</v>
          </cell>
          <cell r="G1093">
            <v>0.65507000000000004</v>
          </cell>
          <cell r="H1093" t="str">
            <v>5.1340</v>
          </cell>
          <cell r="I1093">
            <v>42633</v>
          </cell>
          <cell r="L1093">
            <v>0.71513000000000004</v>
          </cell>
        </row>
        <row r="1094">
          <cell r="A1094" t="str">
            <v>50200114</v>
          </cell>
          <cell r="B1094" t="str">
            <v>2" PVC SCHEDULE 40 CONDUIT</v>
          </cell>
          <cell r="C1094">
            <v>0.87560000000000004</v>
          </cell>
          <cell r="D1094">
            <v>0.74729999999999996</v>
          </cell>
          <cell r="E1094">
            <v>0</v>
          </cell>
          <cell r="F1094">
            <v>1.1382800000000002</v>
          </cell>
          <cell r="G1094">
            <v>0.97148999999999996</v>
          </cell>
          <cell r="H1094" t="str">
            <v>5.1350</v>
          </cell>
          <cell r="I1094">
            <v>42326</v>
          </cell>
          <cell r="L1094">
            <v>1.1382800000000002</v>
          </cell>
        </row>
        <row r="1095">
          <cell r="A1095" t="str">
            <v>50212114</v>
          </cell>
          <cell r="B1095" t="str">
            <v>2-1/2" PVC SCHEDULE 40 CONDUIT</v>
          </cell>
          <cell r="C1095">
            <v>1.1835</v>
          </cell>
          <cell r="D1095">
            <v>1.054</v>
          </cell>
          <cell r="E1095">
            <v>0</v>
          </cell>
          <cell r="F1095">
            <v>1.5385500000000001</v>
          </cell>
          <cell r="G1095">
            <v>1.3702000000000001</v>
          </cell>
          <cell r="H1095" t="str">
            <v>5.1360</v>
          </cell>
          <cell r="I1095">
            <v>41864</v>
          </cell>
          <cell r="L1095">
            <v>1.5385500000000001</v>
          </cell>
        </row>
        <row r="1096">
          <cell r="A1096" t="str">
            <v>50300114</v>
          </cell>
          <cell r="B1096" t="str">
            <v>3" PVC SCHEDULE 40 CONDUIT</v>
          </cell>
          <cell r="C1096">
            <v>2.9887999999999999</v>
          </cell>
          <cell r="D1096">
            <v>1.3140000000000001</v>
          </cell>
          <cell r="E1096">
            <v>0</v>
          </cell>
          <cell r="F1096">
            <v>3.88544</v>
          </cell>
          <cell r="G1096">
            <v>1.7082000000000002</v>
          </cell>
          <cell r="H1096" t="str">
            <v>5.1370</v>
          </cell>
          <cell r="I1096">
            <v>42285</v>
          </cell>
          <cell r="L1096">
            <v>3.88544</v>
          </cell>
        </row>
        <row r="1097">
          <cell r="A1097" t="str">
            <v>50400114</v>
          </cell>
          <cell r="B1097" t="str">
            <v>4" PVC SCHEDULE 40 CONDUIT</v>
          </cell>
          <cell r="C1097">
            <v>1.7764</v>
          </cell>
          <cell r="D1097">
            <v>1.6463000000000001</v>
          </cell>
          <cell r="E1097">
            <v>0</v>
          </cell>
          <cell r="F1097">
            <v>2.30932</v>
          </cell>
          <cell r="G1097">
            <v>2.14019</v>
          </cell>
          <cell r="H1097" t="str">
            <v>5.1380</v>
          </cell>
          <cell r="I1097">
            <v>42573</v>
          </cell>
          <cell r="L1097">
            <v>2.30932</v>
          </cell>
        </row>
        <row r="1098">
          <cell r="A1098" t="str">
            <v>50012115</v>
          </cell>
          <cell r="B1098" t="str">
            <v>1/2" RIGID CONDUIT</v>
          </cell>
          <cell r="C1098">
            <v>0.46560000000000001</v>
          </cell>
          <cell r="D1098">
            <v>0</v>
          </cell>
          <cell r="E1098">
            <v>0</v>
          </cell>
          <cell r="F1098">
            <v>0.60528000000000004</v>
          </cell>
          <cell r="G1098">
            <v>0</v>
          </cell>
          <cell r="H1098" t="str">
            <v>5.1390</v>
          </cell>
          <cell r="I1098">
            <v>42514</v>
          </cell>
          <cell r="L1098">
            <v>0.60528000000000004</v>
          </cell>
        </row>
        <row r="1099">
          <cell r="A1099" t="str">
            <v>50034115</v>
          </cell>
          <cell r="B1099" t="str">
            <v>3/4" RIGID CONDUIT</v>
          </cell>
          <cell r="C1099">
            <v>0.88049999999999995</v>
          </cell>
          <cell r="D1099">
            <v>0</v>
          </cell>
          <cell r="E1099">
            <v>0</v>
          </cell>
          <cell r="F1099">
            <v>1.1446499999999999</v>
          </cell>
          <cell r="G1099">
            <v>0</v>
          </cell>
          <cell r="H1099" t="str">
            <v>5.1400</v>
          </cell>
          <cell r="I1099">
            <v>40097</v>
          </cell>
          <cell r="L1099">
            <v>1.1446499999999999</v>
          </cell>
        </row>
        <row r="1100">
          <cell r="A1100" t="str">
            <v>50100115</v>
          </cell>
          <cell r="B1100" t="str">
            <v>1" RIGID CONDUIT</v>
          </cell>
          <cell r="C1100">
            <v>0.22270000000000001</v>
          </cell>
          <cell r="D1100">
            <v>0</v>
          </cell>
          <cell r="E1100">
            <v>0</v>
          </cell>
          <cell r="F1100">
            <v>0.28951000000000005</v>
          </cell>
          <cell r="G1100">
            <v>0</v>
          </cell>
          <cell r="H1100" t="str">
            <v>5.1410</v>
          </cell>
          <cell r="I1100">
            <v>-622165665.6339792</v>
          </cell>
          <cell r="L1100">
            <v>0.28951000000000005</v>
          </cell>
        </row>
        <row r="1101">
          <cell r="A1101" t="str">
            <v>50114115</v>
          </cell>
          <cell r="B1101" t="str">
            <v>1-1/4" RIGID CONDUIT</v>
          </cell>
          <cell r="C1101">
            <v>2.0749</v>
          </cell>
          <cell r="D1101">
            <v>0</v>
          </cell>
          <cell r="E1101">
            <v>0</v>
          </cell>
          <cell r="F1101">
            <v>2.6973700000000003</v>
          </cell>
          <cell r="G1101">
            <v>0</v>
          </cell>
          <cell r="H1101" t="str">
            <v>5.1420</v>
          </cell>
          <cell r="I1101">
            <v>40097</v>
          </cell>
          <cell r="L1101">
            <v>2.6973700000000003</v>
          </cell>
        </row>
        <row r="1102">
          <cell r="A1102" t="str">
            <v>50012110</v>
          </cell>
          <cell r="B1102" t="str">
            <v>1/2" RUNNING THREAD CONDUIT</v>
          </cell>
          <cell r="C1102">
            <v>13.319800000000001</v>
          </cell>
          <cell r="D1102">
            <v>0</v>
          </cell>
          <cell r="E1102">
            <v>0</v>
          </cell>
          <cell r="F1102">
            <v>17.315740000000002</v>
          </cell>
          <cell r="G1102">
            <v>0</v>
          </cell>
          <cell r="H1102" t="str">
            <v>5.1430</v>
          </cell>
          <cell r="I1102">
            <v>-622165665.6339792</v>
          </cell>
          <cell r="L1102">
            <v>17.315740000000002</v>
          </cell>
        </row>
        <row r="1103">
          <cell r="A1103" t="str">
            <v>50034110</v>
          </cell>
          <cell r="B1103" t="str">
            <v>3/4" RUNNING THREAD CONDUIT</v>
          </cell>
          <cell r="C1103">
            <v>1.4676</v>
          </cell>
          <cell r="D1103">
            <v>0</v>
          </cell>
          <cell r="E1103">
            <v>0</v>
          </cell>
          <cell r="F1103">
            <v>1.90788</v>
          </cell>
          <cell r="G1103">
            <v>0</v>
          </cell>
          <cell r="H1103" t="str">
            <v>5.1440</v>
          </cell>
          <cell r="I1103">
            <v>40097</v>
          </cell>
          <cell r="L1103">
            <v>1.90788</v>
          </cell>
        </row>
        <row r="1104">
          <cell r="A1104" t="str">
            <v>50100110</v>
          </cell>
          <cell r="B1104" t="str">
            <v>1" RUNNING THREAD CONDUIT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 t="str">
            <v>5.1450</v>
          </cell>
          <cell r="I1104">
            <v>-622165665.6339792</v>
          </cell>
          <cell r="L1104">
            <v>0</v>
          </cell>
        </row>
        <row r="1105">
          <cell r="A1105" t="str">
            <v>50114110</v>
          </cell>
          <cell r="B1105" t="str">
            <v>1-1/4" RUNNING THREAD CONDUIT</v>
          </cell>
          <cell r="C1105">
            <v>27.317599999999999</v>
          </cell>
          <cell r="D1105">
            <v>0</v>
          </cell>
          <cell r="E1105">
            <v>0</v>
          </cell>
          <cell r="F1105">
            <v>35.512880000000003</v>
          </cell>
          <cell r="G1105">
            <v>0</v>
          </cell>
          <cell r="H1105" t="str">
            <v>5.1460</v>
          </cell>
          <cell r="I1105">
            <v>-622165665.6339792</v>
          </cell>
          <cell r="L1105">
            <v>35.512880000000003</v>
          </cell>
        </row>
        <row r="1106">
          <cell r="A1106" t="str">
            <v>50112110</v>
          </cell>
          <cell r="B1106" t="str">
            <v>1-1/2" RUNNING THREAD CONDUIT</v>
          </cell>
          <cell r="C1106">
            <v>58.967199999999998</v>
          </cell>
          <cell r="D1106">
            <v>0</v>
          </cell>
          <cell r="E1106">
            <v>0</v>
          </cell>
          <cell r="F1106">
            <v>76.657359999999997</v>
          </cell>
          <cell r="G1106">
            <v>0</v>
          </cell>
          <cell r="H1106" t="str">
            <v>5.1470</v>
          </cell>
          <cell r="I1106">
            <v>40097</v>
          </cell>
          <cell r="L1106">
            <v>76.657359999999997</v>
          </cell>
        </row>
        <row r="1107">
          <cell r="A1107" t="str">
            <v>50200110</v>
          </cell>
          <cell r="B1107" t="str">
            <v>2" RUNNING THREAD CONDUIT</v>
          </cell>
          <cell r="C1107">
            <v>45.431399999999996</v>
          </cell>
          <cell r="D1107">
            <v>43.746699999999997</v>
          </cell>
          <cell r="E1107">
            <v>0</v>
          </cell>
          <cell r="F1107">
            <v>59.06082</v>
          </cell>
          <cell r="G1107">
            <v>56.870709999999995</v>
          </cell>
          <cell r="H1107" t="str">
            <v>5.1480</v>
          </cell>
          <cell r="I1107">
            <v>40097</v>
          </cell>
          <cell r="L1107">
            <v>59.06082</v>
          </cell>
        </row>
        <row r="1108">
          <cell r="A1108" t="str">
            <v>50212110</v>
          </cell>
          <cell r="B1108" t="str">
            <v>2-1/2" RUNNING THREAD CONDUIT</v>
          </cell>
          <cell r="C1108">
            <v>34.281399999999998</v>
          </cell>
          <cell r="D1108">
            <v>2.41</v>
          </cell>
          <cell r="E1108">
            <v>0</v>
          </cell>
          <cell r="F1108">
            <v>44.565820000000002</v>
          </cell>
          <cell r="G1108">
            <v>3.1330000000000005</v>
          </cell>
          <cell r="H1108" t="str">
            <v>5.1490</v>
          </cell>
          <cell r="I1108">
            <v>41579</v>
          </cell>
          <cell r="L1108">
            <v>44.565820000000002</v>
          </cell>
        </row>
        <row r="1109">
          <cell r="A1109" t="str">
            <v>50300110</v>
          </cell>
          <cell r="B1109" t="str">
            <v>3" RUNNING THREAD CONDUIT</v>
          </cell>
          <cell r="C1109">
            <v>35.020000000000003</v>
          </cell>
          <cell r="D1109">
            <v>0</v>
          </cell>
          <cell r="E1109">
            <v>0</v>
          </cell>
          <cell r="F1109">
            <v>45.526000000000003</v>
          </cell>
          <cell r="G1109">
            <v>0</v>
          </cell>
          <cell r="H1109" t="str">
            <v>5.1500</v>
          </cell>
          <cell r="I1109">
            <v>40989</v>
          </cell>
          <cell r="L1109">
            <v>45.526000000000003</v>
          </cell>
        </row>
        <row r="1110">
          <cell r="A1110" t="str">
            <v>50614135</v>
          </cell>
          <cell r="B1110" t="str">
            <v>MAIN LINE SPLICE BLOCK</v>
          </cell>
          <cell r="C1110">
            <v>130.69999999999999</v>
          </cell>
          <cell r="D1110">
            <v>120.46</v>
          </cell>
          <cell r="E1110">
            <v>0</v>
          </cell>
          <cell r="F1110">
            <v>169.91</v>
          </cell>
          <cell r="G1110">
            <v>156.59799999999998</v>
          </cell>
          <cell r="H1110" t="str">
            <v>5.1510</v>
          </cell>
          <cell r="I1110">
            <v>-622165665.6339792</v>
          </cell>
          <cell r="L1110">
            <v>169.91</v>
          </cell>
        </row>
        <row r="1111">
          <cell r="A1111" t="str">
            <v>50012139</v>
          </cell>
          <cell r="B1111" t="str">
            <v>1/2" UF CONNECTOR</v>
          </cell>
          <cell r="C1111">
            <v>2.5911</v>
          </cell>
          <cell r="D1111">
            <v>0</v>
          </cell>
          <cell r="E1111">
            <v>0</v>
          </cell>
          <cell r="F1111">
            <v>3.36843</v>
          </cell>
          <cell r="G1111">
            <v>0</v>
          </cell>
          <cell r="H1111" t="str">
            <v>5.1520</v>
          </cell>
          <cell r="I1111">
            <v>41682</v>
          </cell>
          <cell r="L1111">
            <v>3.36843</v>
          </cell>
        </row>
        <row r="1112">
          <cell r="A1112" t="str">
            <v>50034139</v>
          </cell>
          <cell r="B1112" t="str">
            <v>3/4" UF CONNECTOR</v>
          </cell>
          <cell r="C1112">
            <v>2.6720999999999999</v>
          </cell>
          <cell r="D1112">
            <v>0</v>
          </cell>
          <cell r="E1112">
            <v>0</v>
          </cell>
          <cell r="F1112">
            <v>3.4737300000000002</v>
          </cell>
          <cell r="G1112">
            <v>0</v>
          </cell>
          <cell r="H1112" t="str">
            <v>5.1530</v>
          </cell>
          <cell r="I1112">
            <v>40097</v>
          </cell>
          <cell r="L1112">
            <v>3.4737300000000002</v>
          </cell>
        </row>
        <row r="1113">
          <cell r="A1113" t="str">
            <v>50600139</v>
          </cell>
          <cell r="B1113" t="str">
            <v>#6 OR #8 CORD GRIP CONNECTOR</v>
          </cell>
          <cell r="C1113">
            <v>2.7079</v>
          </cell>
          <cell r="D1113">
            <v>2.44</v>
          </cell>
          <cell r="E1113">
            <v>0</v>
          </cell>
          <cell r="F1113">
            <v>3.52027</v>
          </cell>
          <cell r="G1113">
            <v>3.1720000000000002</v>
          </cell>
          <cell r="H1113" t="str">
            <v>5.1540</v>
          </cell>
          <cell r="I1113">
            <v>-622165665.6339792</v>
          </cell>
          <cell r="L1113">
            <v>3.52027</v>
          </cell>
        </row>
        <row r="1114">
          <cell r="A1114" t="str">
            <v>51012139</v>
          </cell>
          <cell r="B1114" t="str">
            <v>#12 OR #14 CORD GRIP CONNECTOR</v>
          </cell>
          <cell r="C1114">
            <v>1.6560999999999999</v>
          </cell>
          <cell r="D1114">
            <v>1.33</v>
          </cell>
          <cell r="E1114">
            <v>0</v>
          </cell>
          <cell r="F1114">
            <v>2.15293</v>
          </cell>
          <cell r="G1114">
            <v>1.7290000000000001</v>
          </cell>
          <cell r="H1114" t="str">
            <v>5.1550</v>
          </cell>
          <cell r="I1114">
            <v>41723</v>
          </cell>
          <cell r="L1114">
            <v>2.15293</v>
          </cell>
        </row>
        <row r="1115">
          <cell r="A1115" t="str">
            <v>50130138</v>
          </cell>
          <cell r="B1115" t="str">
            <v>30A FEM CORD GRIP RECEPTICAL</v>
          </cell>
          <cell r="C1115">
            <v>62.625100000000003</v>
          </cell>
          <cell r="D1115">
            <v>56.12</v>
          </cell>
          <cell r="E1115">
            <v>0</v>
          </cell>
          <cell r="F1115">
            <v>81.412630000000007</v>
          </cell>
          <cell r="G1115">
            <v>72.956000000000003</v>
          </cell>
          <cell r="H1115" t="str">
            <v>5.1560</v>
          </cell>
          <cell r="I1115">
            <v>42530</v>
          </cell>
          <cell r="L1115">
            <v>81.412630000000007</v>
          </cell>
        </row>
        <row r="1116">
          <cell r="A1116" t="str">
            <v>50130139</v>
          </cell>
          <cell r="B1116" t="str">
            <v>30AMP MALE CORD GRIP PLUG</v>
          </cell>
          <cell r="C1116">
            <v>24.024999999999999</v>
          </cell>
          <cell r="D1116">
            <v>21.98</v>
          </cell>
          <cell r="E1116">
            <v>0</v>
          </cell>
          <cell r="F1116">
            <v>31.232499999999998</v>
          </cell>
          <cell r="G1116">
            <v>28.574000000000002</v>
          </cell>
          <cell r="H1116" t="str">
            <v>5.1570</v>
          </cell>
          <cell r="I1116">
            <v>41864</v>
          </cell>
          <cell r="L1116">
            <v>31.232499999999998</v>
          </cell>
        </row>
        <row r="1117">
          <cell r="A1117" t="str">
            <v>50160139</v>
          </cell>
          <cell r="B1117" t="str">
            <v>60AMP MALE CORD GRIP PLUG</v>
          </cell>
          <cell r="C1117">
            <v>62.003599999999999</v>
          </cell>
          <cell r="D1117">
            <v>0</v>
          </cell>
          <cell r="E1117">
            <v>0</v>
          </cell>
          <cell r="F1117">
            <v>80.604680000000002</v>
          </cell>
          <cell r="G1117">
            <v>0</v>
          </cell>
          <cell r="H1117" t="str">
            <v>5.1580</v>
          </cell>
          <cell r="I1117">
            <v>40896</v>
          </cell>
          <cell r="L1117">
            <v>80.604680000000002</v>
          </cell>
        </row>
        <row r="1118">
          <cell r="A1118" t="str">
            <v>50012134</v>
          </cell>
          <cell r="B1118" t="str">
            <v>1/2" EMT CONNECTOR</v>
          </cell>
          <cell r="C1118">
            <v>0.38215900000000003</v>
          </cell>
          <cell r="D1118">
            <v>0.52329999999999999</v>
          </cell>
          <cell r="E1118">
            <v>0</v>
          </cell>
          <cell r="F1118">
            <v>0.49680670000000005</v>
          </cell>
          <cell r="G1118">
            <v>0.68029000000000006</v>
          </cell>
          <cell r="H1118" t="str">
            <v>5.1590</v>
          </cell>
          <cell r="I1118">
            <v>40097</v>
          </cell>
          <cell r="L1118">
            <v>0.68029000000000006</v>
          </cell>
        </row>
        <row r="1119">
          <cell r="A1119" t="str">
            <v>50034134</v>
          </cell>
          <cell r="B1119" t="str">
            <v>3/4" EMT CONNECTOR</v>
          </cell>
          <cell r="C1119">
            <v>0.35859999999999997</v>
          </cell>
          <cell r="D1119">
            <v>10.68</v>
          </cell>
          <cell r="E1119">
            <v>0</v>
          </cell>
          <cell r="F1119">
            <v>0.46617999999999998</v>
          </cell>
          <cell r="G1119">
            <v>13.884</v>
          </cell>
          <cell r="H1119" t="str">
            <v>5.1600</v>
          </cell>
          <cell r="I1119">
            <v>42682</v>
          </cell>
          <cell r="L1119">
            <v>13.884</v>
          </cell>
        </row>
        <row r="1120">
          <cell r="A1120" t="str">
            <v>50100134</v>
          </cell>
          <cell r="B1120" t="str">
            <v>1" EMT CONNECTOR</v>
          </cell>
          <cell r="C1120">
            <v>0.63</v>
          </cell>
          <cell r="D1120">
            <v>0.97499999999999998</v>
          </cell>
          <cell r="E1120">
            <v>0</v>
          </cell>
          <cell r="F1120">
            <v>0.81900000000000006</v>
          </cell>
          <cell r="G1120">
            <v>1.2675000000000001</v>
          </cell>
          <cell r="H1120" t="str">
            <v>5.1610</v>
          </cell>
          <cell r="I1120">
            <v>40478</v>
          </cell>
          <cell r="L1120">
            <v>1.2675000000000001</v>
          </cell>
        </row>
        <row r="1121">
          <cell r="A1121" t="str">
            <v>50114134</v>
          </cell>
          <cell r="B1121" t="str">
            <v>1-1/4" EMT CONNECTOR</v>
          </cell>
          <cell r="C1121">
            <v>0.94430000000000003</v>
          </cell>
          <cell r="D1121">
            <v>2.92</v>
          </cell>
          <cell r="E1121">
            <v>0</v>
          </cell>
          <cell r="F1121">
            <v>1.2275900000000002</v>
          </cell>
          <cell r="G1121">
            <v>3.7959999999999998</v>
          </cell>
          <cell r="H1121" t="str">
            <v>5.1620</v>
          </cell>
          <cell r="I1121">
            <v>42137</v>
          </cell>
          <cell r="L1121">
            <v>3.7959999999999998</v>
          </cell>
        </row>
        <row r="1122">
          <cell r="A1122" t="str">
            <v>50112134</v>
          </cell>
          <cell r="B1122" t="str">
            <v>1-1/2" EMT CONNECTOR</v>
          </cell>
          <cell r="C1122">
            <v>1.1032</v>
          </cell>
          <cell r="D1122">
            <v>0</v>
          </cell>
          <cell r="E1122">
            <v>0</v>
          </cell>
          <cell r="F1122">
            <v>1.4341600000000001</v>
          </cell>
          <cell r="G1122">
            <v>0</v>
          </cell>
          <cell r="H1122" t="str">
            <v>5.1630</v>
          </cell>
          <cell r="I1122">
            <v>41073</v>
          </cell>
          <cell r="L1122">
            <v>1.4341600000000001</v>
          </cell>
        </row>
        <row r="1123">
          <cell r="A1123" t="str">
            <v>50200134</v>
          </cell>
          <cell r="B1123" t="str">
            <v>2" EMT CONNECTOR</v>
          </cell>
          <cell r="C1123">
            <v>3.3877999999999999</v>
          </cell>
          <cell r="D1123">
            <v>4.5688000000000004</v>
          </cell>
          <cell r="E1123">
            <v>0</v>
          </cell>
          <cell r="F1123">
            <v>4.4041399999999999</v>
          </cell>
          <cell r="G1123">
            <v>5.9394400000000012</v>
          </cell>
          <cell r="H1123" t="str">
            <v>5.1640</v>
          </cell>
          <cell r="I1123">
            <v>40097</v>
          </cell>
          <cell r="L1123">
            <v>5.9394400000000012</v>
          </cell>
        </row>
        <row r="1124">
          <cell r="A1124" t="str">
            <v>50012133</v>
          </cell>
          <cell r="B1124" t="str">
            <v>1/2" EMT OFF-SET CONNECTOR</v>
          </cell>
          <cell r="C1124">
            <v>0.94120000000000004</v>
          </cell>
          <cell r="D1124">
            <v>0</v>
          </cell>
          <cell r="E1124">
            <v>0</v>
          </cell>
          <cell r="F1124">
            <v>1.22356</v>
          </cell>
          <cell r="G1124">
            <v>0</v>
          </cell>
          <cell r="H1124" t="str">
            <v>5.1650</v>
          </cell>
          <cell r="I1124">
            <v>42573</v>
          </cell>
          <cell r="L1124">
            <v>1.22356</v>
          </cell>
        </row>
        <row r="1125">
          <cell r="A1125" t="str">
            <v>50034133</v>
          </cell>
          <cell r="B1125" t="str">
            <v>3/4" EMT OFF-SET CONNECTOR</v>
          </cell>
          <cell r="C1125">
            <v>2.6</v>
          </cell>
          <cell r="D1125">
            <v>0</v>
          </cell>
          <cell r="E1125">
            <v>0</v>
          </cell>
          <cell r="F1125">
            <v>3.3800000000000003</v>
          </cell>
          <cell r="G1125">
            <v>0</v>
          </cell>
          <cell r="H1125" t="str">
            <v>5.1660</v>
          </cell>
          <cell r="I1125">
            <v>40097</v>
          </cell>
          <cell r="L1125">
            <v>3.3800000000000003</v>
          </cell>
        </row>
        <row r="1126">
          <cell r="A1126" t="str">
            <v>50100133</v>
          </cell>
          <cell r="B1126" t="str">
            <v>1" EMT OFF-SET CONNECTOR</v>
          </cell>
          <cell r="C1126">
            <v>3.16</v>
          </cell>
          <cell r="D1126">
            <v>0</v>
          </cell>
          <cell r="E1126">
            <v>0</v>
          </cell>
          <cell r="F1126">
            <v>4.1080000000000005</v>
          </cell>
          <cell r="G1126">
            <v>0</v>
          </cell>
          <cell r="H1126" t="str">
            <v>5.1670</v>
          </cell>
          <cell r="I1126">
            <v>-622165665.6339792</v>
          </cell>
          <cell r="L1126">
            <v>4.1080000000000005</v>
          </cell>
        </row>
        <row r="1127">
          <cell r="A1127" t="str">
            <v>50012129</v>
          </cell>
          <cell r="B1127" t="str">
            <v>1/2" EMT x FLEX CONNECTOR</v>
          </cell>
          <cell r="C1127">
            <v>2.0299999999999999E-2</v>
          </cell>
          <cell r="D1127">
            <v>0</v>
          </cell>
          <cell r="E1127">
            <v>0</v>
          </cell>
          <cell r="F1127">
            <v>2.639E-2</v>
          </cell>
          <cell r="G1127">
            <v>0</v>
          </cell>
          <cell r="H1127" t="str">
            <v>5.1680</v>
          </cell>
          <cell r="I1127">
            <v>-622165665.6339792</v>
          </cell>
          <cell r="L1127">
            <v>2.639E-2</v>
          </cell>
        </row>
        <row r="1128">
          <cell r="A1128" t="str">
            <v>50034129</v>
          </cell>
          <cell r="B1128" t="str">
            <v>3/4" EMT x FLEX CONNECTOR</v>
          </cell>
          <cell r="C1128">
            <v>4.4432999999999998</v>
          </cell>
          <cell r="D1128">
            <v>0</v>
          </cell>
          <cell r="E1128">
            <v>0</v>
          </cell>
          <cell r="F1128">
            <v>5.7762900000000004</v>
          </cell>
          <cell r="G1128">
            <v>0</v>
          </cell>
          <cell r="H1128" t="str">
            <v>5.1690</v>
          </cell>
          <cell r="I1128">
            <v>40097</v>
          </cell>
          <cell r="L1128">
            <v>5.7762900000000004</v>
          </cell>
        </row>
        <row r="1129">
          <cell r="A1129" t="str">
            <v>50100129</v>
          </cell>
          <cell r="B1129" t="str">
            <v>1" EMT x FLEX CONNECTOR</v>
          </cell>
          <cell r="C1129">
            <v>0.2429</v>
          </cell>
          <cell r="D1129">
            <v>0</v>
          </cell>
          <cell r="E1129">
            <v>0</v>
          </cell>
          <cell r="F1129">
            <v>0.31577</v>
          </cell>
          <cell r="G1129">
            <v>0</v>
          </cell>
          <cell r="H1129" t="str">
            <v>5.1700</v>
          </cell>
          <cell r="I1129">
            <v>40097</v>
          </cell>
          <cell r="L1129">
            <v>0.31577</v>
          </cell>
        </row>
        <row r="1130">
          <cell r="A1130" t="str">
            <v>50038130</v>
          </cell>
          <cell r="B1130" t="str">
            <v>3/8" FLEX CONNECTOR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 t="str">
            <v>5.1710</v>
          </cell>
          <cell r="I1130">
            <v>40097</v>
          </cell>
          <cell r="L1130">
            <v>0</v>
          </cell>
        </row>
        <row r="1131">
          <cell r="A1131" t="str">
            <v>50012130</v>
          </cell>
          <cell r="B1131" t="str">
            <v>1/2" FLEX CONNECTOR</v>
          </cell>
          <cell r="C1131">
            <v>0.83520000000000005</v>
          </cell>
          <cell r="D1131">
            <v>1.56</v>
          </cell>
          <cell r="E1131">
            <v>0</v>
          </cell>
          <cell r="F1131">
            <v>1.0857600000000001</v>
          </cell>
          <cell r="G1131">
            <v>2.028</v>
          </cell>
          <cell r="H1131" t="str">
            <v>5.1720</v>
          </cell>
          <cell r="I1131">
            <v>-622165665.6339792</v>
          </cell>
          <cell r="L1131">
            <v>2.028</v>
          </cell>
        </row>
        <row r="1132">
          <cell r="A1132" t="str">
            <v>50034130</v>
          </cell>
          <cell r="B1132" t="str">
            <v>3/4" FLEX CONNECTOR</v>
          </cell>
          <cell r="C1132">
            <v>0.59030000000000005</v>
          </cell>
          <cell r="D1132">
            <v>2.31</v>
          </cell>
          <cell r="E1132">
            <v>0</v>
          </cell>
          <cell r="F1132">
            <v>0.76739000000000013</v>
          </cell>
          <cell r="G1132">
            <v>3.0030000000000001</v>
          </cell>
          <cell r="H1132" t="str">
            <v>5.1730</v>
          </cell>
          <cell r="I1132">
            <v>41646</v>
          </cell>
          <cell r="L1132">
            <v>3.0030000000000001</v>
          </cell>
        </row>
        <row r="1133">
          <cell r="A1133" t="str">
            <v>50100130</v>
          </cell>
          <cell r="B1133" t="str">
            <v>1" FLEX CONNECTOR</v>
          </cell>
          <cell r="C1133">
            <v>1.5688</v>
          </cell>
          <cell r="D1133">
            <v>0</v>
          </cell>
          <cell r="E1133">
            <v>0</v>
          </cell>
          <cell r="F1133">
            <v>2.0394399999999999</v>
          </cell>
          <cell r="G1133">
            <v>0</v>
          </cell>
          <cell r="H1133" t="str">
            <v>5.1740</v>
          </cell>
          <cell r="I1133">
            <v>41842</v>
          </cell>
          <cell r="L1133">
            <v>2.0394399999999999</v>
          </cell>
        </row>
        <row r="1134">
          <cell r="A1134" t="str">
            <v>50114130</v>
          </cell>
          <cell r="B1134" t="str">
            <v>1-1/4" FLEX CONNECTOR</v>
          </cell>
          <cell r="C1134">
            <v>6.508</v>
          </cell>
          <cell r="D1134">
            <v>0</v>
          </cell>
          <cell r="E1134">
            <v>0</v>
          </cell>
          <cell r="F1134">
            <v>8.4603999999999999</v>
          </cell>
          <cell r="G1134">
            <v>0</v>
          </cell>
          <cell r="H1134" t="str">
            <v>5.1750</v>
          </cell>
          <cell r="I1134">
            <v>40097</v>
          </cell>
          <cell r="L1134">
            <v>8.4603999999999999</v>
          </cell>
        </row>
        <row r="1135">
          <cell r="A1135" t="str">
            <v>50112130</v>
          </cell>
          <cell r="B1135" t="str">
            <v>1-1/2" FLEX CONNECTOR</v>
          </cell>
          <cell r="C1135">
            <v>11.530099999999999</v>
          </cell>
          <cell r="D1135">
            <v>10.96</v>
          </cell>
          <cell r="E1135">
            <v>0</v>
          </cell>
          <cell r="F1135">
            <v>14.989129999999999</v>
          </cell>
          <cell r="G1135">
            <v>14.248000000000001</v>
          </cell>
          <cell r="H1135" t="str">
            <v>5.1760</v>
          </cell>
          <cell r="I1135">
            <v>40097</v>
          </cell>
          <cell r="L1135">
            <v>14.989129999999999</v>
          </cell>
        </row>
        <row r="1136">
          <cell r="A1136" t="str">
            <v>50012132</v>
          </cell>
          <cell r="B1136" t="str">
            <v>1/2" LT or FLEX CONNECTOR</v>
          </cell>
          <cell r="C1136">
            <v>2.7874439999999998</v>
          </cell>
          <cell r="D1136">
            <v>2.4900000000000002</v>
          </cell>
          <cell r="E1136">
            <v>0</v>
          </cell>
          <cell r="F1136">
            <v>3.6236771999999999</v>
          </cell>
          <cell r="G1136">
            <v>3.2370000000000005</v>
          </cell>
          <cell r="H1136" t="str">
            <v>5.1770</v>
          </cell>
          <cell r="I1136">
            <v>40703</v>
          </cell>
          <cell r="L1136">
            <v>3.6236771999999999</v>
          </cell>
        </row>
        <row r="1137">
          <cell r="A1137" t="str">
            <v>50034132</v>
          </cell>
          <cell r="B1137" t="str">
            <v>3/4" LT or FLEX CONNECTOR</v>
          </cell>
          <cell r="C1137">
            <v>3.79704</v>
          </cell>
          <cell r="D1137">
            <v>3.9</v>
          </cell>
          <cell r="E1137">
            <v>0</v>
          </cell>
          <cell r="F1137">
            <v>4.9361519999999999</v>
          </cell>
          <cell r="G1137">
            <v>5.07</v>
          </cell>
          <cell r="H1137" t="str">
            <v>5.1780</v>
          </cell>
          <cell r="I1137">
            <v>42681</v>
          </cell>
          <cell r="L1137">
            <v>5.07</v>
          </cell>
        </row>
        <row r="1138">
          <cell r="A1138" t="str">
            <v>50100132</v>
          </cell>
          <cell r="B1138" t="str">
            <v>1" LT or FLEX CONNECTOR</v>
          </cell>
          <cell r="C1138">
            <v>5.6135999999999999</v>
          </cell>
          <cell r="D1138">
            <v>5.3049999999999997</v>
          </cell>
          <cell r="E1138">
            <v>0</v>
          </cell>
          <cell r="F1138">
            <v>7.2976799999999997</v>
          </cell>
          <cell r="G1138">
            <v>6.8964999999999996</v>
          </cell>
          <cell r="H1138" t="str">
            <v>5.1790</v>
          </cell>
          <cell r="I1138">
            <v>42738</v>
          </cell>
          <cell r="L1138">
            <v>7.2976799999999997</v>
          </cell>
        </row>
        <row r="1139">
          <cell r="A1139" t="str">
            <v>50114132</v>
          </cell>
          <cell r="B1139" t="str">
            <v>1-1/4" LT or FLEX CONNECTOR</v>
          </cell>
          <cell r="C1139">
            <v>9.7673000000000005</v>
          </cell>
          <cell r="D1139">
            <v>8.9473000000000003</v>
          </cell>
          <cell r="E1139">
            <v>0</v>
          </cell>
          <cell r="F1139">
            <v>12.697490000000002</v>
          </cell>
          <cell r="G1139">
            <v>11.631490000000001</v>
          </cell>
          <cell r="H1139" t="str">
            <v>5.1800</v>
          </cell>
          <cell r="I1139">
            <v>42551</v>
          </cell>
          <cell r="L1139">
            <v>12.697490000000002</v>
          </cell>
        </row>
        <row r="1140">
          <cell r="A1140" t="str">
            <v>50112132</v>
          </cell>
          <cell r="B1140" t="str">
            <v>1-1/2" LT or FLEX CONNECTOR</v>
          </cell>
          <cell r="C1140">
            <v>11.0482</v>
          </cell>
          <cell r="D1140">
            <v>12.574999999999999</v>
          </cell>
          <cell r="E1140">
            <v>0</v>
          </cell>
          <cell r="F1140">
            <v>14.36266</v>
          </cell>
          <cell r="G1140">
            <v>16.3475</v>
          </cell>
          <cell r="H1140" t="str">
            <v>5.1810</v>
          </cell>
          <cell r="I1140">
            <v>42445</v>
          </cell>
          <cell r="L1140">
            <v>16.3475</v>
          </cell>
        </row>
        <row r="1141">
          <cell r="A1141" t="str">
            <v>50200132</v>
          </cell>
          <cell r="B1141" t="str">
            <v>2" LT or FLEX CONNECTOR</v>
          </cell>
          <cell r="C1141">
            <v>25.295000000000002</v>
          </cell>
          <cell r="D1141">
            <v>23.445</v>
          </cell>
          <cell r="E1141">
            <v>0</v>
          </cell>
          <cell r="F1141">
            <v>32.883500000000005</v>
          </cell>
          <cell r="G1141">
            <v>30.4785</v>
          </cell>
          <cell r="H1141" t="str">
            <v>5.1820</v>
          </cell>
          <cell r="I1141">
            <v>41936</v>
          </cell>
          <cell r="L1141">
            <v>32.883500000000005</v>
          </cell>
        </row>
        <row r="1142">
          <cell r="A1142" t="str">
            <v>50212132</v>
          </cell>
          <cell r="B1142" t="str">
            <v>2-1/2" LT or FLEX CONNECTOR</v>
          </cell>
          <cell r="C1142">
            <v>120.045</v>
          </cell>
          <cell r="D1142">
            <v>110.435</v>
          </cell>
          <cell r="E1142">
            <v>0</v>
          </cell>
          <cell r="F1142">
            <v>156.05850000000001</v>
          </cell>
          <cell r="G1142">
            <v>143.56550000000001</v>
          </cell>
          <cell r="H1142" t="str">
            <v>5.1830</v>
          </cell>
          <cell r="I1142">
            <v>42573</v>
          </cell>
          <cell r="L1142">
            <v>156.05850000000001</v>
          </cell>
        </row>
        <row r="1143">
          <cell r="A1143" t="str">
            <v>50100135</v>
          </cell>
          <cell r="B1143" t="str">
            <v>#4 TO #1/0 SPLITBOLT CONNECTOR</v>
          </cell>
          <cell r="C1143">
            <v>7.1391999999999998</v>
          </cell>
          <cell r="D1143">
            <v>7.415</v>
          </cell>
          <cell r="E1143">
            <v>0</v>
          </cell>
          <cell r="F1143">
            <v>9.2809600000000003</v>
          </cell>
          <cell r="G1143">
            <v>9.6395</v>
          </cell>
          <cell r="H1143" t="str">
            <v>5.1840</v>
          </cell>
          <cell r="I1143">
            <v>41660</v>
          </cell>
          <cell r="L1143">
            <v>9.6395</v>
          </cell>
        </row>
        <row r="1144">
          <cell r="A1144" t="str">
            <v>50400135</v>
          </cell>
          <cell r="B1144" t="str">
            <v>#10 TO #4 SPLIT BOLT CONNECTOR</v>
          </cell>
          <cell r="C1144">
            <v>4.3471000000000002</v>
          </cell>
          <cell r="D1144">
            <v>3.6840000000000002</v>
          </cell>
          <cell r="E1144">
            <v>0</v>
          </cell>
          <cell r="F1144">
            <v>5.6512300000000009</v>
          </cell>
          <cell r="G1144">
            <v>4.7892000000000001</v>
          </cell>
          <cell r="H1144" t="str">
            <v>5.1850</v>
          </cell>
          <cell r="I1144">
            <v>42249</v>
          </cell>
          <cell r="L1144">
            <v>5.6512300000000009</v>
          </cell>
        </row>
        <row r="1145">
          <cell r="A1145" t="str">
            <v>50200140</v>
          </cell>
          <cell r="B1145" t="str">
            <v>N/C or N/O STARTER AUX CONTACT</v>
          </cell>
          <cell r="C1145">
            <v>39.883611000000002</v>
          </cell>
          <cell r="D1145">
            <v>48.45</v>
          </cell>
          <cell r="E1145">
            <v>0</v>
          </cell>
          <cell r="F1145">
            <v>51.848694300000005</v>
          </cell>
          <cell r="G1145">
            <v>62.985000000000007</v>
          </cell>
          <cell r="H1145" t="str">
            <v>5.1860</v>
          </cell>
          <cell r="I1145">
            <v>40259</v>
          </cell>
          <cell r="L1145">
            <v>62.985000000000007</v>
          </cell>
        </row>
        <row r="1146">
          <cell r="A1146" t="str">
            <v>50100140</v>
          </cell>
          <cell r="B1146" t="str">
            <v>N/C or N/O HOA CONTACT BLOCKS</v>
          </cell>
          <cell r="C1146">
            <v>32.563000000000002</v>
          </cell>
          <cell r="D1146">
            <v>49.88</v>
          </cell>
          <cell r="E1146">
            <v>0</v>
          </cell>
          <cell r="F1146">
            <v>42.331900000000005</v>
          </cell>
          <cell r="G1146">
            <v>64.844000000000008</v>
          </cell>
          <cell r="H1146" t="str">
            <v>5.1870</v>
          </cell>
          <cell r="I1146">
            <v>42692</v>
          </cell>
          <cell r="L1146">
            <v>64.844000000000008</v>
          </cell>
        </row>
        <row r="1147">
          <cell r="A1147" t="str">
            <v>50201520</v>
          </cell>
          <cell r="B1147" t="str">
            <v>SIZE 2 CONTACT KIT</v>
          </cell>
          <cell r="C1147">
            <v>124.065</v>
          </cell>
          <cell r="D1147">
            <v>191.4</v>
          </cell>
          <cell r="E1147">
            <v>0</v>
          </cell>
          <cell r="F1147">
            <v>161.28450000000001</v>
          </cell>
          <cell r="G1147">
            <v>248.82000000000002</v>
          </cell>
          <cell r="H1147" t="str">
            <v>5.1880</v>
          </cell>
          <cell r="I1147">
            <v>42212</v>
          </cell>
          <cell r="L1147">
            <v>248.82000000000002</v>
          </cell>
        </row>
        <row r="1148">
          <cell r="A1148" t="str">
            <v>50301520</v>
          </cell>
          <cell r="B1148" t="str">
            <v>SIZE 3 CONTACT KIT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 t="str">
            <v>5.1890</v>
          </cell>
          <cell r="I1148">
            <v>41655</v>
          </cell>
          <cell r="L1148">
            <v>0</v>
          </cell>
        </row>
        <row r="1149">
          <cell r="A1149" t="str">
            <v>50200142</v>
          </cell>
          <cell r="B1149" t="str">
            <v>15 or 20AMP 2POLE CONTACTOR</v>
          </cell>
          <cell r="C1149">
            <v>52.155299999999997</v>
          </cell>
          <cell r="D1149">
            <v>47.630899999999997</v>
          </cell>
          <cell r="E1149">
            <v>0</v>
          </cell>
          <cell r="F1149">
            <v>67.80189</v>
          </cell>
          <cell r="G1149">
            <v>61.920169999999999</v>
          </cell>
          <cell r="H1149" t="str">
            <v>5.1900</v>
          </cell>
          <cell r="I1149">
            <v>-622165665.6339792</v>
          </cell>
          <cell r="L1149">
            <v>67.80189</v>
          </cell>
        </row>
        <row r="1150">
          <cell r="A1150" t="str">
            <v>50300142</v>
          </cell>
          <cell r="B1150" t="str">
            <v>30AMP 2POLE CONTACTOR</v>
          </cell>
          <cell r="C1150">
            <v>62.582500000000003</v>
          </cell>
          <cell r="D1150">
            <v>58</v>
          </cell>
          <cell r="E1150">
            <v>0</v>
          </cell>
          <cell r="F1150">
            <v>81.357250000000008</v>
          </cell>
          <cell r="G1150">
            <v>75.400000000000006</v>
          </cell>
          <cell r="H1150" t="str">
            <v>5.1910</v>
          </cell>
          <cell r="I1150">
            <v>41682</v>
          </cell>
          <cell r="L1150">
            <v>81.357250000000008</v>
          </cell>
        </row>
        <row r="1151">
          <cell r="A1151" t="str">
            <v>50300143</v>
          </cell>
          <cell r="B1151" t="str">
            <v>30AMP 3POLE CONTACTOR</v>
          </cell>
          <cell r="C1151">
            <v>76.92</v>
          </cell>
          <cell r="D1151">
            <v>70.760000000000005</v>
          </cell>
          <cell r="E1151">
            <v>0</v>
          </cell>
          <cell r="F1151">
            <v>99.996000000000009</v>
          </cell>
          <cell r="G1151">
            <v>91.988000000000014</v>
          </cell>
          <cell r="H1151" t="str">
            <v>5.1920</v>
          </cell>
          <cell r="I1151">
            <v>42531</v>
          </cell>
          <cell r="L1151">
            <v>99.996000000000009</v>
          </cell>
        </row>
        <row r="1152">
          <cell r="A1152" t="str">
            <v>50400142</v>
          </cell>
          <cell r="B1152" t="str">
            <v>40AMP 2 POLE CONTACTOR</v>
          </cell>
          <cell r="C1152">
            <v>79.274299999999997</v>
          </cell>
          <cell r="D1152">
            <v>74.22</v>
          </cell>
          <cell r="E1152">
            <v>0</v>
          </cell>
          <cell r="F1152">
            <v>103.05659</v>
          </cell>
          <cell r="G1152">
            <v>96.486000000000004</v>
          </cell>
          <cell r="H1152" t="str">
            <v>5.1930</v>
          </cell>
          <cell r="I1152">
            <v>42151</v>
          </cell>
          <cell r="L1152">
            <v>103.05659</v>
          </cell>
        </row>
        <row r="1153">
          <cell r="A1153" t="str">
            <v>50400143</v>
          </cell>
          <cell r="B1153" t="str">
            <v>40AMP 3 POLE CONTACTOR</v>
          </cell>
          <cell r="C1153">
            <v>128.22999999999999</v>
          </cell>
          <cell r="D1153">
            <v>117.97</v>
          </cell>
          <cell r="E1153">
            <v>0</v>
          </cell>
          <cell r="F1153">
            <v>166.69899999999998</v>
          </cell>
          <cell r="G1153">
            <v>153.36099999999999</v>
          </cell>
          <cell r="H1153" t="str">
            <v>5.1940</v>
          </cell>
          <cell r="I1153">
            <v>41246</v>
          </cell>
          <cell r="L1153">
            <v>166.69899999999998</v>
          </cell>
        </row>
        <row r="1154">
          <cell r="A1154" t="str">
            <v>50500142</v>
          </cell>
          <cell r="B1154" t="str">
            <v>50AMP 2 POLE CONTACTOR</v>
          </cell>
          <cell r="C1154">
            <v>118.0975</v>
          </cell>
          <cell r="D1154">
            <v>109.76</v>
          </cell>
          <cell r="E1154">
            <v>0</v>
          </cell>
          <cell r="F1154">
            <v>153.52674999999999</v>
          </cell>
          <cell r="G1154">
            <v>142.68800000000002</v>
          </cell>
          <cell r="H1154" t="str">
            <v>5.1950</v>
          </cell>
          <cell r="I1154">
            <v>42412</v>
          </cell>
          <cell r="L1154">
            <v>153.52674999999999</v>
          </cell>
        </row>
        <row r="1155">
          <cell r="A1155" t="str">
            <v>50500143</v>
          </cell>
          <cell r="B1155" t="str">
            <v>50AMP 3 POLE CONTACTOR</v>
          </cell>
          <cell r="C1155">
            <v>98.227999999999994</v>
          </cell>
          <cell r="D1155">
            <v>0</v>
          </cell>
          <cell r="E1155">
            <v>0</v>
          </cell>
          <cell r="F1155">
            <v>127.6964</v>
          </cell>
          <cell r="G1155">
            <v>0</v>
          </cell>
          <cell r="H1155" t="str">
            <v>5.1960</v>
          </cell>
          <cell r="I1155">
            <v>40779</v>
          </cell>
          <cell r="L1155">
            <v>127.6964</v>
          </cell>
        </row>
        <row r="1156">
          <cell r="A1156" t="str">
            <v>50600142</v>
          </cell>
          <cell r="B1156" t="str">
            <v>60AMP 2 POLE CONTACTOR</v>
          </cell>
          <cell r="C1156">
            <v>127.45</v>
          </cell>
          <cell r="D1156">
            <v>0</v>
          </cell>
          <cell r="E1156">
            <v>0</v>
          </cell>
          <cell r="F1156">
            <v>165.685</v>
          </cell>
          <cell r="G1156">
            <v>0</v>
          </cell>
          <cell r="H1156" t="str">
            <v>5.1970</v>
          </cell>
          <cell r="I1156">
            <v>40097</v>
          </cell>
          <cell r="L1156">
            <v>165.685</v>
          </cell>
        </row>
        <row r="1157">
          <cell r="A1157" t="str">
            <v>50700142</v>
          </cell>
          <cell r="B1157" t="str">
            <v>70AMP 2 POLE CONTACTOR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 t="str">
            <v>5.1980</v>
          </cell>
          <cell r="I1157">
            <v>-622165665.6339792</v>
          </cell>
          <cell r="L1157">
            <v>0</v>
          </cell>
        </row>
        <row r="1158">
          <cell r="A1158" t="str">
            <v>50700143</v>
          </cell>
          <cell r="B1158" t="str">
            <v>70AMP 3 POLE CONTACTOR</v>
          </cell>
          <cell r="C1158">
            <v>8.8561999999999994</v>
          </cell>
          <cell r="D1158">
            <v>0</v>
          </cell>
          <cell r="E1158">
            <v>0</v>
          </cell>
          <cell r="F1158">
            <v>11.513059999999999</v>
          </cell>
          <cell r="G1158">
            <v>0</v>
          </cell>
          <cell r="H1158" t="str">
            <v>5.1990</v>
          </cell>
          <cell r="I1158">
            <v>-622165665.6339792</v>
          </cell>
          <cell r="L1158">
            <v>11.513059999999999</v>
          </cell>
        </row>
        <row r="1159">
          <cell r="A1159" t="str">
            <v>50012070</v>
          </cell>
          <cell r="B1159" t="str">
            <v>1/2" PVC CONDUIT COUPLING</v>
          </cell>
          <cell r="C1159">
            <v>0.28179999999999999</v>
          </cell>
          <cell r="D1159">
            <v>0.443</v>
          </cell>
          <cell r="E1159">
            <v>0</v>
          </cell>
          <cell r="F1159">
            <v>0.36634</v>
          </cell>
          <cell r="G1159">
            <v>0.57590000000000008</v>
          </cell>
          <cell r="H1159" t="str">
            <v>5.2000</v>
          </cell>
          <cell r="I1159">
            <v>40097</v>
          </cell>
          <cell r="L1159">
            <v>0.57590000000000008</v>
          </cell>
        </row>
        <row r="1160">
          <cell r="A1160" t="str">
            <v>50034070</v>
          </cell>
          <cell r="B1160" t="str">
            <v>3/4" PVC CONDUIT COUPLING</v>
          </cell>
          <cell r="C1160">
            <v>0.42499999999999999</v>
          </cell>
          <cell r="D1160">
            <v>1.89</v>
          </cell>
          <cell r="E1160">
            <v>0</v>
          </cell>
          <cell r="F1160">
            <v>0.55249999999999999</v>
          </cell>
          <cell r="G1160">
            <v>2.4569999999999999</v>
          </cell>
          <cell r="H1160" t="str">
            <v>5.2010</v>
          </cell>
          <cell r="I1160">
            <v>42388</v>
          </cell>
          <cell r="L1160">
            <v>2.4569999999999999</v>
          </cell>
        </row>
        <row r="1161">
          <cell r="A1161" t="str">
            <v>50100070</v>
          </cell>
          <cell r="B1161" t="str">
            <v>1" PVC CONDUIT COUPLING</v>
          </cell>
          <cell r="C1161">
            <v>0.45650000000000002</v>
          </cell>
          <cell r="D1161">
            <v>0.30599999999999999</v>
          </cell>
          <cell r="E1161">
            <v>0</v>
          </cell>
          <cell r="F1161">
            <v>0.59345000000000003</v>
          </cell>
          <cell r="G1161">
            <v>0.39779999999999999</v>
          </cell>
          <cell r="H1161" t="str">
            <v>5.2020</v>
          </cell>
          <cell r="I1161">
            <v>40478</v>
          </cell>
          <cell r="L1161">
            <v>0.59345000000000003</v>
          </cell>
        </row>
        <row r="1162">
          <cell r="A1162" t="str">
            <v>50114070</v>
          </cell>
          <cell r="B1162" t="str">
            <v>1-1/4" PVC CONDUIT COUPLING</v>
          </cell>
          <cell r="C1162">
            <v>0.55520000000000003</v>
          </cell>
          <cell r="D1162">
            <v>0.4425</v>
          </cell>
          <cell r="E1162">
            <v>0</v>
          </cell>
          <cell r="F1162">
            <v>0.72176000000000007</v>
          </cell>
          <cell r="G1162">
            <v>0.57525000000000004</v>
          </cell>
          <cell r="H1162" t="str">
            <v>5.2030</v>
          </cell>
          <cell r="I1162">
            <v>41358</v>
          </cell>
          <cell r="L1162">
            <v>0.72176000000000007</v>
          </cell>
        </row>
        <row r="1163">
          <cell r="A1163" t="str">
            <v>50112070</v>
          </cell>
          <cell r="B1163" t="str">
            <v>1-1/2" PVC CONDUIT COUPLING</v>
          </cell>
          <cell r="C1163">
            <v>0.64410000000000001</v>
          </cell>
          <cell r="D1163">
            <v>0.65400000000000003</v>
          </cell>
          <cell r="E1163">
            <v>0</v>
          </cell>
          <cell r="F1163">
            <v>0.83733000000000002</v>
          </cell>
          <cell r="G1163">
            <v>0.85020000000000007</v>
          </cell>
          <cell r="H1163" t="str">
            <v>5.2040</v>
          </cell>
          <cell r="I1163">
            <v>42348</v>
          </cell>
          <cell r="L1163">
            <v>0.85020000000000007</v>
          </cell>
        </row>
        <row r="1164">
          <cell r="A1164" t="str">
            <v>50200070</v>
          </cell>
          <cell r="B1164" t="str">
            <v>2" PVC CONDUIT COUPLING</v>
          </cell>
          <cell r="C1164">
            <v>0.78500000000000003</v>
          </cell>
          <cell r="D1164">
            <v>0.71499999999999997</v>
          </cell>
          <cell r="E1164">
            <v>0</v>
          </cell>
          <cell r="F1164">
            <v>1.0205000000000002</v>
          </cell>
          <cell r="G1164">
            <v>0.92949999999999999</v>
          </cell>
          <cell r="H1164" t="str">
            <v>5.2050</v>
          </cell>
          <cell r="I1164">
            <v>40311</v>
          </cell>
          <cell r="L1164">
            <v>1.0205000000000002</v>
          </cell>
        </row>
        <row r="1165">
          <cell r="A1165" t="str">
            <v>50212070</v>
          </cell>
          <cell r="B1165" t="str">
            <v>2-1/2" PVC CONDUIT COUPLING</v>
          </cell>
          <cell r="C1165">
            <v>1.7867</v>
          </cell>
          <cell r="D1165">
            <v>1.34</v>
          </cell>
          <cell r="E1165">
            <v>0</v>
          </cell>
          <cell r="F1165">
            <v>2.3227099999999998</v>
          </cell>
          <cell r="G1165">
            <v>1.7420000000000002</v>
          </cell>
          <cell r="H1165" t="str">
            <v>5.2060</v>
          </cell>
          <cell r="I1165">
            <v>42088</v>
          </cell>
          <cell r="L1165">
            <v>2.3227099999999998</v>
          </cell>
        </row>
        <row r="1166">
          <cell r="A1166" t="str">
            <v>50300070</v>
          </cell>
          <cell r="B1166" t="str">
            <v>3" PVC CONDUIT COUPLING</v>
          </cell>
          <cell r="C1166">
            <v>1.4777</v>
          </cell>
          <cell r="D1166">
            <v>0</v>
          </cell>
          <cell r="E1166">
            <v>0</v>
          </cell>
          <cell r="F1166">
            <v>1.9210100000000001</v>
          </cell>
          <cell r="G1166">
            <v>0</v>
          </cell>
          <cell r="H1166" t="str">
            <v>5.2070</v>
          </cell>
          <cell r="I1166">
            <v>41157</v>
          </cell>
          <cell r="L1166">
            <v>1.9210100000000001</v>
          </cell>
        </row>
        <row r="1167">
          <cell r="A1167" t="str">
            <v>50400070</v>
          </cell>
          <cell r="B1167" t="str">
            <v>4" PVC CONDUIT COUPLING</v>
          </cell>
          <cell r="C1167">
            <v>1.9129</v>
          </cell>
          <cell r="D1167">
            <v>0</v>
          </cell>
          <cell r="E1167">
            <v>0</v>
          </cell>
          <cell r="F1167">
            <v>2.4867699999999999</v>
          </cell>
          <cell r="G1167">
            <v>0</v>
          </cell>
          <cell r="H1167" t="str">
            <v>5.2080</v>
          </cell>
          <cell r="I1167">
            <v>40097</v>
          </cell>
          <cell r="L1167">
            <v>2.4867699999999999</v>
          </cell>
        </row>
        <row r="1168">
          <cell r="A1168" t="str">
            <v>50012071</v>
          </cell>
          <cell r="B1168" t="str">
            <v>1/2" EMT CONDUIT COUPLING</v>
          </cell>
          <cell r="C1168">
            <v>0.30570000000000003</v>
          </cell>
          <cell r="D1168">
            <v>2.59</v>
          </cell>
          <cell r="E1168">
            <v>0</v>
          </cell>
          <cell r="F1168">
            <v>0.39741000000000004</v>
          </cell>
          <cell r="G1168">
            <v>3.367</v>
          </cell>
          <cell r="H1168" t="str">
            <v>5.2090</v>
          </cell>
          <cell r="I1168">
            <v>40097</v>
          </cell>
          <cell r="L1168">
            <v>3.367</v>
          </cell>
        </row>
        <row r="1169">
          <cell r="A1169" t="str">
            <v>50034071</v>
          </cell>
          <cell r="B1169" t="str">
            <v>3/4" EMT CONDUIT COUPLING</v>
          </cell>
          <cell r="C1169">
            <v>0.33100000000000002</v>
          </cell>
          <cell r="D1169">
            <v>3.18</v>
          </cell>
          <cell r="E1169">
            <v>0</v>
          </cell>
          <cell r="F1169">
            <v>0.43030000000000002</v>
          </cell>
          <cell r="G1169">
            <v>4.1340000000000003</v>
          </cell>
          <cell r="H1169" t="str">
            <v>5.2100</v>
          </cell>
          <cell r="I1169">
            <v>41380</v>
          </cell>
          <cell r="L1169">
            <v>4.1340000000000003</v>
          </cell>
        </row>
        <row r="1170">
          <cell r="A1170" t="str">
            <v>50100071</v>
          </cell>
          <cell r="B1170" t="str">
            <v>1" EMT CONDUIT COUPLING</v>
          </cell>
          <cell r="C1170">
            <v>0.43880000000000002</v>
          </cell>
          <cell r="D1170">
            <v>1.0843</v>
          </cell>
          <cell r="E1170">
            <v>0</v>
          </cell>
          <cell r="F1170">
            <v>0.57044000000000006</v>
          </cell>
          <cell r="G1170">
            <v>1.4095900000000001</v>
          </cell>
          <cell r="H1170" t="str">
            <v>5.2110</v>
          </cell>
          <cell r="I1170">
            <v>41380</v>
          </cell>
          <cell r="L1170">
            <v>1.4095900000000001</v>
          </cell>
        </row>
        <row r="1171">
          <cell r="A1171" t="str">
            <v>50114071</v>
          </cell>
          <cell r="B1171" t="str">
            <v>1-1/4" EMT CONDUIT COUPLING</v>
          </cell>
          <cell r="C1171">
            <v>4.9074999999999998</v>
          </cell>
          <cell r="D1171">
            <v>8.0649999999999995</v>
          </cell>
          <cell r="E1171">
            <v>0</v>
          </cell>
          <cell r="F1171">
            <v>6.3797499999999996</v>
          </cell>
          <cell r="G1171">
            <v>10.484500000000001</v>
          </cell>
          <cell r="H1171" t="str">
            <v>5.2120</v>
          </cell>
          <cell r="I1171">
            <v>42137</v>
          </cell>
          <cell r="L1171">
            <v>10.484500000000001</v>
          </cell>
        </row>
        <row r="1172">
          <cell r="A1172" t="str">
            <v>50112071</v>
          </cell>
          <cell r="B1172" t="str">
            <v>1-1/2" EMT CONDUIT COUPLING</v>
          </cell>
          <cell r="C1172">
            <v>1.4503999999999999</v>
          </cell>
          <cell r="D1172">
            <v>2.3439999999999999</v>
          </cell>
          <cell r="E1172">
            <v>0</v>
          </cell>
          <cell r="F1172">
            <v>1.8855199999999999</v>
          </cell>
          <cell r="G1172">
            <v>3.0472000000000001</v>
          </cell>
          <cell r="H1172" t="str">
            <v>5.2130</v>
          </cell>
          <cell r="I1172">
            <v>42562</v>
          </cell>
          <cell r="L1172">
            <v>3.0472000000000001</v>
          </cell>
        </row>
        <row r="1173">
          <cell r="A1173" t="str">
            <v>50200071</v>
          </cell>
          <cell r="B1173" t="str">
            <v>2" EMT CONDUIT COUPLING</v>
          </cell>
          <cell r="C1173">
            <v>2.2368000000000001</v>
          </cell>
          <cell r="D1173">
            <v>0</v>
          </cell>
          <cell r="E1173">
            <v>0</v>
          </cell>
          <cell r="F1173">
            <v>2.9078400000000002</v>
          </cell>
          <cell r="G1173">
            <v>0</v>
          </cell>
          <cell r="H1173" t="str">
            <v>5.2140</v>
          </cell>
          <cell r="I1173">
            <v>41333</v>
          </cell>
          <cell r="L1173">
            <v>2.9078400000000002</v>
          </cell>
        </row>
        <row r="1174">
          <cell r="A1174" t="str">
            <v>51020173</v>
          </cell>
          <cell r="B1174" t="str">
            <v>100AMP 240V 3 PH DISCONNECT</v>
          </cell>
          <cell r="C1174">
            <v>99.088300000000004</v>
          </cell>
          <cell r="D1174">
            <v>0</v>
          </cell>
          <cell r="E1174">
            <v>0</v>
          </cell>
          <cell r="F1174">
            <v>128.81479000000002</v>
          </cell>
          <cell r="G1174">
            <v>0</v>
          </cell>
          <cell r="H1174" t="str">
            <v>5.2150</v>
          </cell>
          <cell r="I1174">
            <v>40097</v>
          </cell>
          <cell r="L1174">
            <v>128.81479000000002</v>
          </cell>
        </row>
        <row r="1175">
          <cell r="A1175" t="str">
            <v>51060173</v>
          </cell>
          <cell r="B1175" t="str">
            <v>100AMP 600V 3 PH DISCONNECT</v>
          </cell>
          <cell r="C1175">
            <v>193.70750000000001</v>
          </cell>
          <cell r="D1175">
            <v>139</v>
          </cell>
          <cell r="E1175">
            <v>0</v>
          </cell>
          <cell r="F1175">
            <v>251.81975000000003</v>
          </cell>
          <cell r="G1175">
            <v>180.70000000000002</v>
          </cell>
          <cell r="H1175" t="str">
            <v>5.2160</v>
          </cell>
          <cell r="I1175">
            <v>40097</v>
          </cell>
          <cell r="L1175">
            <v>251.81975000000003</v>
          </cell>
        </row>
        <row r="1176">
          <cell r="A1176" t="str">
            <v>52002174</v>
          </cell>
          <cell r="B1176" t="str">
            <v>200AMP 1PH w/FS NEMA 1 (indoor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 t="str">
            <v>5.2170</v>
          </cell>
          <cell r="I1176">
            <v>40168</v>
          </cell>
          <cell r="L1176">
            <v>0</v>
          </cell>
        </row>
        <row r="1177">
          <cell r="A1177" t="str">
            <v>52004174</v>
          </cell>
          <cell r="B1177" t="str">
            <v>200AMP 1PH w/FS NEMA 3 (outdoo</v>
          </cell>
          <cell r="C1177">
            <v>100.7786</v>
          </cell>
          <cell r="D1177">
            <v>0</v>
          </cell>
          <cell r="E1177">
            <v>0</v>
          </cell>
          <cell r="F1177">
            <v>131.01218</v>
          </cell>
          <cell r="G1177">
            <v>0</v>
          </cell>
          <cell r="H1177" t="str">
            <v>5.2180</v>
          </cell>
          <cell r="I1177">
            <v>-622165665.6339792</v>
          </cell>
          <cell r="L1177">
            <v>131.01218</v>
          </cell>
        </row>
        <row r="1178">
          <cell r="A1178" t="str">
            <v>52003174</v>
          </cell>
          <cell r="B1178" t="str">
            <v>200AMP 3PH w/FS NEMA 1 (indoor</v>
          </cell>
          <cell r="C1178">
            <v>161.94210000000001</v>
          </cell>
          <cell r="D1178">
            <v>0</v>
          </cell>
          <cell r="E1178">
            <v>0</v>
          </cell>
          <cell r="F1178">
            <v>210.52473000000003</v>
          </cell>
          <cell r="G1178">
            <v>0</v>
          </cell>
          <cell r="H1178" t="str">
            <v>5.2190</v>
          </cell>
          <cell r="I1178">
            <v>40097</v>
          </cell>
          <cell r="L1178">
            <v>210.52473000000003</v>
          </cell>
        </row>
        <row r="1179">
          <cell r="A1179" t="str">
            <v>52000174</v>
          </cell>
          <cell r="B1179" t="str">
            <v>200AMP 3PH w/FS NEMA 3 (Outdoo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 t="str">
            <v>5.2200</v>
          </cell>
          <cell r="I1179">
            <v>40097</v>
          </cell>
          <cell r="L1179">
            <v>0</v>
          </cell>
        </row>
        <row r="1180">
          <cell r="A1180" t="str">
            <v>50320170</v>
          </cell>
          <cell r="B1180" t="str">
            <v>30AMP 1 PH CHEAP P/O DISCONNEC</v>
          </cell>
          <cell r="C1180">
            <v>21.4573</v>
          </cell>
          <cell r="D1180">
            <v>0</v>
          </cell>
          <cell r="E1180">
            <v>0</v>
          </cell>
          <cell r="F1180">
            <v>27.894490000000001</v>
          </cell>
          <cell r="G1180">
            <v>0</v>
          </cell>
          <cell r="H1180" t="str">
            <v>5.2210</v>
          </cell>
          <cell r="I1180">
            <v>-622165665.6339792</v>
          </cell>
          <cell r="L1180">
            <v>27.894490000000001</v>
          </cell>
        </row>
        <row r="1181">
          <cell r="A1181" t="str">
            <v>50360170</v>
          </cell>
          <cell r="B1181" t="str">
            <v>30AMP 600V 3 PH w/FS DISCONNEC</v>
          </cell>
          <cell r="C1181">
            <v>160.5924</v>
          </cell>
          <cell r="D1181">
            <v>173.69</v>
          </cell>
          <cell r="E1181">
            <v>0</v>
          </cell>
          <cell r="F1181">
            <v>208.77011999999999</v>
          </cell>
          <cell r="G1181">
            <v>225.797</v>
          </cell>
          <cell r="H1181" t="str">
            <v>5.2220</v>
          </cell>
          <cell r="I1181">
            <v>40097</v>
          </cell>
          <cell r="L1181">
            <v>225.797</v>
          </cell>
        </row>
        <row r="1182">
          <cell r="A1182" t="str">
            <v>50602172</v>
          </cell>
          <cell r="B1182" t="str">
            <v>60AMP 240V 1PH w/FS DISCONNECT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 t="str">
            <v>5.2230</v>
          </cell>
          <cell r="I1182">
            <v>40340</v>
          </cell>
          <cell r="L1182">
            <v>0</v>
          </cell>
        </row>
        <row r="1183">
          <cell r="A1183" t="str">
            <v>50620172</v>
          </cell>
          <cell r="B1183" t="str">
            <v>60AMP 240V 3PH NF DISCONNECT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 t="str">
            <v>5.2240</v>
          </cell>
          <cell r="I1183">
            <v>-622165665.6339792</v>
          </cell>
          <cell r="L1183">
            <v>0</v>
          </cell>
        </row>
        <row r="1184">
          <cell r="A1184" t="str">
            <v>50603172</v>
          </cell>
          <cell r="B1184" t="str">
            <v>60AMP 240V 3PH w/FS DISCONNECT</v>
          </cell>
          <cell r="C1184">
            <v>48.866100000000003</v>
          </cell>
          <cell r="D1184">
            <v>0</v>
          </cell>
          <cell r="E1184">
            <v>0</v>
          </cell>
          <cell r="F1184">
            <v>63.52593000000001</v>
          </cell>
          <cell r="G1184">
            <v>0</v>
          </cell>
          <cell r="H1184" t="str">
            <v>5.2250</v>
          </cell>
          <cell r="I1184">
            <v>-622165665.6339792</v>
          </cell>
          <cell r="L1184">
            <v>63.52593000000001</v>
          </cell>
        </row>
        <row r="1185">
          <cell r="A1185" t="str">
            <v>50613172</v>
          </cell>
          <cell r="B1185" t="str">
            <v>60AMP 600V 3PH w/FS DISCONNECT</v>
          </cell>
          <cell r="C1185">
            <v>225.87200000000001</v>
          </cell>
          <cell r="D1185">
            <v>208.37</v>
          </cell>
          <cell r="E1185">
            <v>0</v>
          </cell>
          <cell r="F1185">
            <v>293.6336</v>
          </cell>
          <cell r="G1185">
            <v>270.88100000000003</v>
          </cell>
          <cell r="H1185" t="str">
            <v>5.2260</v>
          </cell>
          <cell r="I1185">
            <v>-622165665.6339792</v>
          </cell>
          <cell r="L1185">
            <v>293.6336</v>
          </cell>
        </row>
        <row r="1186">
          <cell r="A1186" t="str">
            <v>50012092</v>
          </cell>
          <cell r="B1186" t="str">
            <v>1/2" EMT 90 ELBOW</v>
          </cell>
          <cell r="C1186">
            <v>0.85</v>
          </cell>
          <cell r="D1186">
            <v>0</v>
          </cell>
          <cell r="E1186">
            <v>0</v>
          </cell>
          <cell r="F1186">
            <v>1.105</v>
          </cell>
          <cell r="G1186">
            <v>0</v>
          </cell>
          <cell r="H1186" t="str">
            <v>5.2270</v>
          </cell>
          <cell r="I1186">
            <v>40259</v>
          </cell>
          <cell r="L1186">
            <v>1.105</v>
          </cell>
        </row>
        <row r="1187">
          <cell r="A1187" t="str">
            <v>50034092</v>
          </cell>
          <cell r="B1187" t="str">
            <v>3/4" EMT 90 ELBOW</v>
          </cell>
          <cell r="C1187">
            <v>3.646693</v>
          </cell>
          <cell r="D1187">
            <v>3.3267000000000002</v>
          </cell>
          <cell r="E1187">
            <v>0</v>
          </cell>
          <cell r="F1187">
            <v>4.7407009000000002</v>
          </cell>
          <cell r="G1187">
            <v>4.3247100000000005</v>
          </cell>
          <cell r="H1187" t="str">
            <v>5.2280</v>
          </cell>
          <cell r="I1187">
            <v>-622165665.6339792</v>
          </cell>
          <cell r="L1187">
            <v>4.7407009000000002</v>
          </cell>
        </row>
        <row r="1188">
          <cell r="A1188" t="str">
            <v>50100092</v>
          </cell>
          <cell r="B1188" t="str">
            <v>1" EMT 90 ELBOW</v>
          </cell>
          <cell r="C1188">
            <v>6.48</v>
          </cell>
          <cell r="D1188">
            <v>5.96</v>
          </cell>
          <cell r="E1188">
            <v>0</v>
          </cell>
          <cell r="F1188">
            <v>8.4240000000000013</v>
          </cell>
          <cell r="G1188">
            <v>7.7480000000000002</v>
          </cell>
          <cell r="H1188" t="str">
            <v>5.2290</v>
          </cell>
          <cell r="I1188">
            <v>42646</v>
          </cell>
          <cell r="L1188">
            <v>8.4240000000000013</v>
          </cell>
        </row>
        <row r="1189">
          <cell r="A1189" t="str">
            <v>50114092</v>
          </cell>
          <cell r="B1189" t="str">
            <v>1-1/4" EMT 90 ELBOW</v>
          </cell>
          <cell r="C1189">
            <v>7.835</v>
          </cell>
          <cell r="D1189">
            <v>7.22</v>
          </cell>
          <cell r="E1189">
            <v>0</v>
          </cell>
          <cell r="F1189">
            <v>10.185500000000001</v>
          </cell>
          <cell r="G1189">
            <v>9.3859999999999992</v>
          </cell>
          <cell r="H1189" t="str">
            <v>5.2300</v>
          </cell>
          <cell r="I1189">
            <v>42137</v>
          </cell>
          <cell r="L1189">
            <v>10.185500000000001</v>
          </cell>
        </row>
        <row r="1190">
          <cell r="A1190" t="str">
            <v>50112092</v>
          </cell>
          <cell r="B1190" t="str">
            <v>1-1/2" EMT 90 ELBOW</v>
          </cell>
          <cell r="C1190">
            <v>6.6769999999999996</v>
          </cell>
          <cell r="D1190">
            <v>6.36</v>
          </cell>
          <cell r="E1190">
            <v>0</v>
          </cell>
          <cell r="F1190">
            <v>8.6800999999999995</v>
          </cell>
          <cell r="G1190">
            <v>8.2680000000000007</v>
          </cell>
          <cell r="H1190" t="str">
            <v>5.2310</v>
          </cell>
          <cell r="I1190">
            <v>41304</v>
          </cell>
          <cell r="L1190">
            <v>8.6800999999999995</v>
          </cell>
        </row>
        <row r="1191">
          <cell r="A1191" t="str">
            <v>50200092</v>
          </cell>
          <cell r="B1191" t="str">
            <v>2" EMT 90 ELBOW</v>
          </cell>
          <cell r="C1191">
            <v>11.6043</v>
          </cell>
          <cell r="D1191">
            <v>10.755000000000001</v>
          </cell>
          <cell r="E1191">
            <v>0</v>
          </cell>
          <cell r="F1191">
            <v>15.085590000000002</v>
          </cell>
          <cell r="G1191">
            <v>13.981500000000002</v>
          </cell>
          <cell r="H1191" t="str">
            <v>5.2320</v>
          </cell>
          <cell r="I1191">
            <v>41386</v>
          </cell>
          <cell r="L1191">
            <v>15.085590000000002</v>
          </cell>
        </row>
        <row r="1192">
          <cell r="A1192" t="str">
            <v>50212092</v>
          </cell>
          <cell r="B1192" t="str">
            <v>2-1/2" EMT 90 ELBOW</v>
          </cell>
          <cell r="C1192">
            <v>5.4654999999999996</v>
          </cell>
          <cell r="D1192">
            <v>0</v>
          </cell>
          <cell r="E1192">
            <v>0</v>
          </cell>
          <cell r="F1192">
            <v>7.1051500000000001</v>
          </cell>
          <cell r="G1192">
            <v>0</v>
          </cell>
          <cell r="H1192" t="str">
            <v>5.2330</v>
          </cell>
          <cell r="I1192">
            <v>42573</v>
          </cell>
          <cell r="L1192">
            <v>7.1051500000000001</v>
          </cell>
        </row>
        <row r="1193">
          <cell r="A1193" t="str">
            <v>50012093</v>
          </cell>
          <cell r="B1193" t="str">
            <v>1/2" LT 90 FLEX ELBOW</v>
          </cell>
          <cell r="C1193">
            <v>3.7094</v>
          </cell>
          <cell r="D1193">
            <v>3.7530999999999999</v>
          </cell>
          <cell r="E1193">
            <v>0</v>
          </cell>
          <cell r="F1193">
            <v>4.8222200000000006</v>
          </cell>
          <cell r="G1193">
            <v>4.8790300000000002</v>
          </cell>
          <cell r="H1193" t="str">
            <v>5.2340</v>
          </cell>
          <cell r="I1193">
            <v>40097</v>
          </cell>
          <cell r="L1193">
            <v>4.8790300000000002</v>
          </cell>
        </row>
        <row r="1194">
          <cell r="A1194" t="str">
            <v>50034093</v>
          </cell>
          <cell r="B1194" t="str">
            <v>3/4" LT 90 FLEX ELBOW</v>
          </cell>
          <cell r="C1194">
            <v>5.6622409999999999</v>
          </cell>
          <cell r="D1194">
            <v>6.06</v>
          </cell>
          <cell r="E1194">
            <v>0</v>
          </cell>
          <cell r="F1194">
            <v>7.3609133</v>
          </cell>
          <cell r="G1194">
            <v>7.8780000000000001</v>
          </cell>
          <cell r="H1194" t="str">
            <v>5.2350</v>
          </cell>
          <cell r="I1194">
            <v>41682</v>
          </cell>
          <cell r="L1194">
            <v>7.8780000000000001</v>
          </cell>
        </row>
        <row r="1195">
          <cell r="A1195" t="str">
            <v>50100093</v>
          </cell>
          <cell r="B1195" t="str">
            <v>1" LT 90 FLEX ELBOW</v>
          </cell>
          <cell r="C1195">
            <v>11.800800000000001</v>
          </cell>
          <cell r="D1195">
            <v>11.48</v>
          </cell>
          <cell r="E1195">
            <v>0</v>
          </cell>
          <cell r="F1195">
            <v>15.341040000000001</v>
          </cell>
          <cell r="G1195">
            <v>14.924000000000001</v>
          </cell>
          <cell r="H1195" t="str">
            <v>5.2360</v>
          </cell>
          <cell r="I1195">
            <v>42738</v>
          </cell>
          <cell r="L1195">
            <v>15.341040000000001</v>
          </cell>
        </row>
        <row r="1196">
          <cell r="A1196" t="str">
            <v>50114093</v>
          </cell>
          <cell r="B1196" t="str">
            <v>1-1/4" LT 90 FLEX ELBOW</v>
          </cell>
          <cell r="C1196">
            <v>16.0107</v>
          </cell>
          <cell r="D1196">
            <v>14.766</v>
          </cell>
          <cell r="E1196">
            <v>0</v>
          </cell>
          <cell r="F1196">
            <v>20.81391</v>
          </cell>
          <cell r="G1196">
            <v>19.195800000000002</v>
          </cell>
          <cell r="H1196" t="str">
            <v>5.2370</v>
          </cell>
          <cell r="I1196">
            <v>42541</v>
          </cell>
          <cell r="L1196">
            <v>20.81391</v>
          </cell>
        </row>
        <row r="1197">
          <cell r="A1197" t="str">
            <v>50112093</v>
          </cell>
          <cell r="B1197" t="str">
            <v>1-1/2" LT 90 FLEX ELBOW</v>
          </cell>
          <cell r="C1197">
            <v>22.228300000000001</v>
          </cell>
          <cell r="D1197">
            <v>20.486699999999999</v>
          </cell>
          <cell r="E1197">
            <v>0</v>
          </cell>
          <cell r="F1197">
            <v>28.896790000000003</v>
          </cell>
          <cell r="G1197">
            <v>26.632709999999999</v>
          </cell>
          <cell r="H1197" t="str">
            <v>5.2380</v>
          </cell>
          <cell r="I1197">
            <v>40311</v>
          </cell>
          <cell r="L1197">
            <v>28.896790000000003</v>
          </cell>
        </row>
        <row r="1198">
          <cell r="A1198" t="str">
            <v>50200093</v>
          </cell>
          <cell r="B1198" t="str">
            <v>2" LT 90 FLEX ELBOW</v>
          </cell>
          <cell r="C1198">
            <v>33.549999999999997</v>
          </cell>
          <cell r="D1198">
            <v>30.89</v>
          </cell>
          <cell r="E1198">
            <v>0</v>
          </cell>
          <cell r="F1198">
            <v>43.614999999999995</v>
          </cell>
          <cell r="G1198">
            <v>40.157000000000004</v>
          </cell>
          <cell r="H1198" t="str">
            <v>5.2390</v>
          </cell>
          <cell r="I1198">
            <v>41375</v>
          </cell>
          <cell r="L1198">
            <v>43.614999999999995</v>
          </cell>
        </row>
        <row r="1199">
          <cell r="A1199" t="str">
            <v>50038094</v>
          </cell>
          <cell r="B1199" t="str">
            <v>3/8" FLEX 90 CONNECTOR ELBOW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 t="str">
            <v>5.2400</v>
          </cell>
          <cell r="I1199">
            <v>41183</v>
          </cell>
          <cell r="L1199">
            <v>0</v>
          </cell>
        </row>
        <row r="1200">
          <cell r="A1200" t="str">
            <v>50012094</v>
          </cell>
          <cell r="B1200" t="str">
            <v>1/2" FLEX 90 CONNECTOR ELBOW</v>
          </cell>
          <cell r="C1200">
            <v>2.1328999999999998</v>
          </cell>
          <cell r="D1200">
            <v>2.0038</v>
          </cell>
          <cell r="E1200">
            <v>0</v>
          </cell>
          <cell r="F1200">
            <v>2.77277</v>
          </cell>
          <cell r="G1200">
            <v>2.60494</v>
          </cell>
          <cell r="H1200" t="str">
            <v>5.2410</v>
          </cell>
          <cell r="I1200">
            <v>-622165665.6339792</v>
          </cell>
          <cell r="L1200">
            <v>2.77277</v>
          </cell>
        </row>
        <row r="1201">
          <cell r="A1201" t="str">
            <v>50034094</v>
          </cell>
          <cell r="B1201" t="str">
            <v>3/4" FLEX 90 CONNECTOR ELBOW</v>
          </cell>
          <cell r="C1201">
            <v>2.7124999999999999</v>
          </cell>
          <cell r="D1201">
            <v>0</v>
          </cell>
          <cell r="E1201">
            <v>0</v>
          </cell>
          <cell r="F1201">
            <v>3.5262500000000001</v>
          </cell>
          <cell r="G1201">
            <v>0</v>
          </cell>
          <cell r="H1201" t="str">
            <v>5.2420</v>
          </cell>
          <cell r="I1201">
            <v>42249</v>
          </cell>
          <cell r="L1201">
            <v>3.5262500000000001</v>
          </cell>
        </row>
        <row r="1202">
          <cell r="A1202" t="str">
            <v>50100094</v>
          </cell>
          <cell r="B1202" t="str">
            <v>1" FLEX 90 CONNECTOR ELBOW</v>
          </cell>
          <cell r="C1202">
            <v>0.84009999999999996</v>
          </cell>
          <cell r="D1202">
            <v>0</v>
          </cell>
          <cell r="E1202">
            <v>0</v>
          </cell>
          <cell r="F1202">
            <v>1.09213</v>
          </cell>
          <cell r="G1202">
            <v>0</v>
          </cell>
          <cell r="H1202" t="str">
            <v>5.2430</v>
          </cell>
          <cell r="I1202">
            <v>40097</v>
          </cell>
          <cell r="L1202">
            <v>1.09213</v>
          </cell>
        </row>
        <row r="1203">
          <cell r="A1203" t="str">
            <v>50114094</v>
          </cell>
          <cell r="B1203" t="str">
            <v>1-1/4" FLEX 90 CONNECTOR ELBOW</v>
          </cell>
          <cell r="C1203">
            <v>4.9965999999999999</v>
          </cell>
          <cell r="D1203">
            <v>2.2999999999999998</v>
          </cell>
          <cell r="E1203">
            <v>0</v>
          </cell>
          <cell r="F1203">
            <v>6.4955800000000004</v>
          </cell>
          <cell r="G1203">
            <v>2.9899999999999998</v>
          </cell>
          <cell r="H1203" t="str">
            <v>5.2440</v>
          </cell>
          <cell r="I1203">
            <v>40097</v>
          </cell>
          <cell r="L1203">
            <v>6.4955800000000004</v>
          </cell>
        </row>
        <row r="1204">
          <cell r="A1204" t="str">
            <v>50012095</v>
          </cell>
          <cell r="B1204" t="str">
            <v>1/2" PVC 90 SWP/PULLING ELBOW</v>
          </cell>
          <cell r="C1204">
            <v>1.4222999999999999</v>
          </cell>
          <cell r="D1204">
            <v>0.91</v>
          </cell>
          <cell r="E1204">
            <v>0</v>
          </cell>
          <cell r="F1204">
            <v>1.8489899999999999</v>
          </cell>
          <cell r="G1204">
            <v>1.1830000000000001</v>
          </cell>
          <cell r="H1204" t="str">
            <v>5.2450</v>
          </cell>
          <cell r="I1204">
            <v>42405</v>
          </cell>
          <cell r="L1204">
            <v>1.8489899999999999</v>
          </cell>
        </row>
        <row r="1205">
          <cell r="A1205" t="str">
            <v>50034095</v>
          </cell>
          <cell r="B1205" t="str">
            <v>3/4" PVC 90 SWP/PULLING ELBOW</v>
          </cell>
          <cell r="C1205">
            <v>1.1875</v>
          </cell>
          <cell r="D1205">
            <v>1.0900000000000001</v>
          </cell>
          <cell r="E1205">
            <v>0</v>
          </cell>
          <cell r="F1205">
            <v>1.54375</v>
          </cell>
          <cell r="G1205">
            <v>1.4170000000000003</v>
          </cell>
          <cell r="H1205" t="str">
            <v>5.2460</v>
          </cell>
          <cell r="I1205">
            <v>42348</v>
          </cell>
          <cell r="L1205">
            <v>1.54375</v>
          </cell>
        </row>
        <row r="1206">
          <cell r="A1206" t="str">
            <v>50100095</v>
          </cell>
          <cell r="B1206" t="str">
            <v>1" PVC 90 SWP/PULLING ELBOW</v>
          </cell>
          <cell r="C1206">
            <v>2.5049999999999999</v>
          </cell>
          <cell r="D1206">
            <v>1.27</v>
          </cell>
          <cell r="E1206">
            <v>0</v>
          </cell>
          <cell r="F1206">
            <v>3.2565</v>
          </cell>
          <cell r="G1206">
            <v>1.651</v>
          </cell>
          <cell r="H1206" t="str">
            <v>5.2470</v>
          </cell>
          <cell r="I1206">
            <v>42229</v>
          </cell>
          <cell r="L1206">
            <v>3.2565</v>
          </cell>
        </row>
        <row r="1207">
          <cell r="A1207" t="str">
            <v>50114095</v>
          </cell>
          <cell r="B1207" t="str">
            <v>1-1/4" PVC90 SWP/PULLING ELBOW</v>
          </cell>
          <cell r="C1207">
            <v>7.976</v>
          </cell>
          <cell r="D1207">
            <v>17.54</v>
          </cell>
          <cell r="E1207">
            <v>0</v>
          </cell>
          <cell r="F1207">
            <v>10.3688</v>
          </cell>
          <cell r="G1207">
            <v>22.802</v>
          </cell>
          <cell r="H1207" t="str">
            <v>5.2480</v>
          </cell>
          <cell r="I1207">
            <v>42676</v>
          </cell>
          <cell r="L1207">
            <v>22.802</v>
          </cell>
        </row>
        <row r="1208">
          <cell r="A1208" t="str">
            <v>50112095</v>
          </cell>
          <cell r="B1208" t="str">
            <v>1-1/2" PVC90 SWP/PULLING ELBOW</v>
          </cell>
          <cell r="C1208">
            <v>3.35</v>
          </cell>
          <cell r="D1208">
            <v>3.0550000000000002</v>
          </cell>
          <cell r="E1208">
            <v>0</v>
          </cell>
          <cell r="F1208">
            <v>4.3550000000000004</v>
          </cell>
          <cell r="G1208">
            <v>3.9715000000000003</v>
          </cell>
          <cell r="H1208" t="str">
            <v>5.2490</v>
          </cell>
          <cell r="I1208">
            <v>42562</v>
          </cell>
          <cell r="L1208">
            <v>4.3550000000000004</v>
          </cell>
        </row>
        <row r="1209">
          <cell r="A1209" t="str">
            <v>50200095</v>
          </cell>
          <cell r="B1209" t="str">
            <v>2" PVC 90 SWP/PULLING ELBOW</v>
          </cell>
          <cell r="C1209">
            <v>4.5594999999999999</v>
          </cell>
          <cell r="D1209">
            <v>4.1900000000000004</v>
          </cell>
          <cell r="E1209">
            <v>0</v>
          </cell>
          <cell r="F1209">
            <v>5.9273499999999997</v>
          </cell>
          <cell r="G1209">
            <v>5.447000000000001</v>
          </cell>
          <cell r="H1209" t="str">
            <v>5.2500</v>
          </cell>
          <cell r="I1209">
            <v>42587</v>
          </cell>
          <cell r="L1209">
            <v>5.9273499999999997</v>
          </cell>
        </row>
        <row r="1210">
          <cell r="A1210" t="str">
            <v>50212095</v>
          </cell>
          <cell r="B1210" t="str">
            <v>2-1/2" PVC 90 SWP/PULLING ELBO</v>
          </cell>
          <cell r="C1210">
            <v>9.8186</v>
          </cell>
          <cell r="D1210">
            <v>10.8</v>
          </cell>
          <cell r="E1210">
            <v>0</v>
          </cell>
          <cell r="F1210">
            <v>12.76418</v>
          </cell>
          <cell r="G1210">
            <v>14.040000000000001</v>
          </cell>
          <cell r="H1210" t="str">
            <v>5.2510</v>
          </cell>
          <cell r="I1210">
            <v>42088</v>
          </cell>
          <cell r="L1210">
            <v>14.040000000000001</v>
          </cell>
        </row>
        <row r="1211">
          <cell r="A1211" t="str">
            <v>50300095</v>
          </cell>
          <cell r="B1211" t="str">
            <v>3" PVC 90 SWP/PULLING ELBOW</v>
          </cell>
          <cell r="C1211">
            <v>8.5525000000000002</v>
          </cell>
          <cell r="D1211">
            <v>0</v>
          </cell>
          <cell r="E1211">
            <v>0</v>
          </cell>
          <cell r="F1211">
            <v>11.118250000000002</v>
          </cell>
          <cell r="G1211">
            <v>0</v>
          </cell>
          <cell r="H1211" t="str">
            <v>5.2520</v>
          </cell>
          <cell r="I1211">
            <v>42285</v>
          </cell>
          <cell r="L1211">
            <v>11.118250000000002</v>
          </cell>
        </row>
        <row r="1212">
          <cell r="A1212" t="str">
            <v>50012145</v>
          </cell>
          <cell r="B1212" t="str">
            <v>1/2" PVC 45 ELBOW</v>
          </cell>
          <cell r="C1212">
            <v>0.48580000000000001</v>
          </cell>
          <cell r="D1212">
            <v>0</v>
          </cell>
          <cell r="E1212">
            <v>0</v>
          </cell>
          <cell r="F1212">
            <v>0.63153999999999999</v>
          </cell>
          <cell r="G1212">
            <v>0</v>
          </cell>
          <cell r="H1212" t="str">
            <v>5.2530</v>
          </cell>
          <cell r="I1212">
            <v>40097</v>
          </cell>
          <cell r="L1212">
            <v>0.63153999999999999</v>
          </cell>
        </row>
        <row r="1213">
          <cell r="A1213" t="str">
            <v>50034145</v>
          </cell>
          <cell r="B1213" t="str">
            <v>3/4" PVC 45 ELBOW</v>
          </cell>
          <cell r="C1213">
            <v>0.3735</v>
          </cell>
          <cell r="D1213">
            <v>0</v>
          </cell>
          <cell r="E1213">
            <v>0</v>
          </cell>
          <cell r="F1213">
            <v>0.48555000000000004</v>
          </cell>
          <cell r="G1213">
            <v>0</v>
          </cell>
          <cell r="H1213" t="str">
            <v>5.2540</v>
          </cell>
          <cell r="I1213">
            <v>40097</v>
          </cell>
          <cell r="L1213">
            <v>0.48555000000000004</v>
          </cell>
        </row>
        <row r="1214">
          <cell r="A1214" t="str">
            <v>50100145</v>
          </cell>
          <cell r="B1214" t="str">
            <v>1" PVC 45 ELBOW</v>
          </cell>
          <cell r="C1214">
            <v>1.579</v>
          </cell>
          <cell r="D1214">
            <v>0</v>
          </cell>
          <cell r="E1214">
            <v>0</v>
          </cell>
          <cell r="F1214">
            <v>2.0527000000000002</v>
          </cell>
          <cell r="G1214">
            <v>0</v>
          </cell>
          <cell r="H1214" t="str">
            <v>5.2550</v>
          </cell>
          <cell r="I1214">
            <v>-622165665.6339792</v>
          </cell>
          <cell r="L1214">
            <v>2.0527000000000002</v>
          </cell>
        </row>
        <row r="1215">
          <cell r="A1215" t="str">
            <v>50114145</v>
          </cell>
          <cell r="B1215" t="str">
            <v>1-1/4" PVC 45 ELBOW</v>
          </cell>
          <cell r="C1215">
            <v>1.8623000000000001</v>
          </cell>
          <cell r="D1215">
            <v>0</v>
          </cell>
          <cell r="E1215">
            <v>0</v>
          </cell>
          <cell r="F1215">
            <v>2.4209900000000002</v>
          </cell>
          <cell r="G1215">
            <v>0</v>
          </cell>
          <cell r="H1215" t="str">
            <v>5.2560</v>
          </cell>
          <cell r="I1215">
            <v>40097</v>
          </cell>
          <cell r="L1215">
            <v>2.4209900000000002</v>
          </cell>
        </row>
        <row r="1216">
          <cell r="A1216" t="str">
            <v>50112145</v>
          </cell>
          <cell r="B1216" t="str">
            <v>1-1/2" PVC 45 ELBOW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 t="str">
            <v>5.2570</v>
          </cell>
          <cell r="I1216">
            <v>40097</v>
          </cell>
          <cell r="L1216">
            <v>0</v>
          </cell>
        </row>
        <row r="1217">
          <cell r="A1217" t="str">
            <v>50200145</v>
          </cell>
          <cell r="B1217" t="str">
            <v>2" PVC 45 ELBOW</v>
          </cell>
          <cell r="C1217">
            <v>3.5640000000000001</v>
          </cell>
          <cell r="D1217">
            <v>3.66</v>
          </cell>
          <cell r="E1217">
            <v>0</v>
          </cell>
          <cell r="F1217">
            <v>4.6332000000000004</v>
          </cell>
          <cell r="G1217">
            <v>4.758</v>
          </cell>
          <cell r="H1217" t="str">
            <v>5.2580</v>
          </cell>
          <cell r="I1217">
            <v>-622165665.6339792</v>
          </cell>
          <cell r="L1217">
            <v>4.758</v>
          </cell>
        </row>
        <row r="1218">
          <cell r="A1218" t="str">
            <v>50212145</v>
          </cell>
          <cell r="B1218" t="str">
            <v>2-1/2" PVC 45 ELBOW</v>
          </cell>
          <cell r="C1218">
            <v>7.77</v>
          </cell>
          <cell r="D1218">
            <v>7.1</v>
          </cell>
          <cell r="E1218">
            <v>0</v>
          </cell>
          <cell r="F1218">
            <v>10.100999999999999</v>
          </cell>
          <cell r="G1218">
            <v>9.23</v>
          </cell>
          <cell r="H1218" t="str">
            <v>5.2590</v>
          </cell>
          <cell r="I1218">
            <v>41166</v>
          </cell>
          <cell r="L1218">
            <v>10.100999999999999</v>
          </cell>
        </row>
        <row r="1219">
          <cell r="A1219" t="str">
            <v>50300145</v>
          </cell>
          <cell r="B1219" t="str">
            <v>3" PVC 45 ELBOW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 t="str">
            <v>5.2600</v>
          </cell>
          <cell r="I1219">
            <v>41674</v>
          </cell>
          <cell r="L1219">
            <v>0</v>
          </cell>
        </row>
        <row r="1220">
          <cell r="A1220" t="str">
            <v>50012146</v>
          </cell>
          <cell r="B1220" t="str">
            <v>1/2" LT 45 CONNECTOR ELBOW</v>
          </cell>
          <cell r="C1220">
            <v>0.60729999999999995</v>
          </cell>
          <cell r="D1220">
            <v>0</v>
          </cell>
          <cell r="E1220">
            <v>0</v>
          </cell>
          <cell r="F1220">
            <v>0.78948999999999991</v>
          </cell>
          <cell r="G1220">
            <v>0</v>
          </cell>
          <cell r="H1220" t="str">
            <v>5.2610</v>
          </cell>
          <cell r="I1220">
            <v>-622165665.6339792</v>
          </cell>
          <cell r="L1220">
            <v>0.78948999999999991</v>
          </cell>
        </row>
        <row r="1221">
          <cell r="A1221" t="str">
            <v>50034146</v>
          </cell>
          <cell r="B1221" t="str">
            <v>3/4" LT 45 CONNECTOR ELBOW</v>
          </cell>
          <cell r="C1221">
            <v>4.6760999999999999</v>
          </cell>
          <cell r="D1221">
            <v>0</v>
          </cell>
          <cell r="E1221">
            <v>0</v>
          </cell>
          <cell r="F1221">
            <v>6.0789299999999997</v>
          </cell>
          <cell r="G1221">
            <v>0</v>
          </cell>
          <cell r="H1221" t="str">
            <v>5.2620</v>
          </cell>
          <cell r="I1221">
            <v>40097</v>
          </cell>
          <cell r="L1221">
            <v>6.0789299999999997</v>
          </cell>
        </row>
        <row r="1222">
          <cell r="A1222" t="str">
            <v>50100146</v>
          </cell>
          <cell r="B1222" t="str">
            <v>1" LT 45 CONNECTOR ELBOW</v>
          </cell>
          <cell r="C1222">
            <v>6.0223000000000004</v>
          </cell>
          <cell r="D1222">
            <v>0</v>
          </cell>
          <cell r="E1222">
            <v>0</v>
          </cell>
          <cell r="F1222">
            <v>7.828990000000001</v>
          </cell>
          <cell r="G1222">
            <v>0</v>
          </cell>
          <cell r="H1222" t="str">
            <v>5.2630</v>
          </cell>
          <cell r="I1222">
            <v>40097</v>
          </cell>
          <cell r="L1222">
            <v>7.828990000000001</v>
          </cell>
        </row>
        <row r="1223">
          <cell r="A1223" t="str">
            <v>50114146</v>
          </cell>
          <cell r="B1223" t="str">
            <v>1-1/4" LT 45 CONNECTOR ELBOW</v>
          </cell>
          <cell r="C1223">
            <v>6.6395999999999997</v>
          </cell>
          <cell r="D1223">
            <v>0</v>
          </cell>
          <cell r="E1223">
            <v>0</v>
          </cell>
          <cell r="F1223">
            <v>8.6314799999999998</v>
          </cell>
          <cell r="G1223">
            <v>0</v>
          </cell>
          <cell r="H1223" t="str">
            <v>5.2640</v>
          </cell>
          <cell r="I1223">
            <v>40097</v>
          </cell>
          <cell r="L1223">
            <v>8.6314799999999998</v>
          </cell>
        </row>
        <row r="1224">
          <cell r="A1224" t="str">
            <v>50200200</v>
          </cell>
          <cell r="B1224" t="str">
            <v>3E2A ELECTRODE HOLDER</v>
          </cell>
          <cell r="C1224">
            <v>9.3000000000000007</v>
          </cell>
          <cell r="D1224">
            <v>0</v>
          </cell>
          <cell r="E1224">
            <v>0</v>
          </cell>
          <cell r="F1224">
            <v>12.090000000000002</v>
          </cell>
          <cell r="G1224">
            <v>0</v>
          </cell>
          <cell r="H1224" t="str">
            <v>5.2650</v>
          </cell>
          <cell r="I1224">
            <v>40097</v>
          </cell>
          <cell r="L1224">
            <v>12.090000000000002</v>
          </cell>
        </row>
        <row r="1225">
          <cell r="A1225" t="str">
            <v>50300200</v>
          </cell>
          <cell r="B1225" t="str">
            <v>3E3A ELECTRODE HOLDER</v>
          </cell>
          <cell r="C1225">
            <v>294.22969999999998</v>
          </cell>
          <cell r="D1225">
            <v>0</v>
          </cell>
          <cell r="E1225">
            <v>0</v>
          </cell>
          <cell r="F1225">
            <v>382.49860999999999</v>
          </cell>
          <cell r="G1225">
            <v>0</v>
          </cell>
          <cell r="H1225" t="str">
            <v>5.2660</v>
          </cell>
          <cell r="I1225">
            <v>-622165665.6339792</v>
          </cell>
          <cell r="L1225">
            <v>382.49860999999999</v>
          </cell>
        </row>
        <row r="1226">
          <cell r="A1226" t="str">
            <v>50400200</v>
          </cell>
          <cell r="B1226" t="str">
            <v>3E4A ELECTRODE HOLDER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 t="str">
            <v>5.2670</v>
          </cell>
          <cell r="I1226">
            <v>-622165665.6339792</v>
          </cell>
          <cell r="L1226">
            <v>0</v>
          </cell>
        </row>
        <row r="1227">
          <cell r="A1227" t="str">
            <v>50500200</v>
          </cell>
          <cell r="B1227" t="str">
            <v>3E5A ELECTRODE PROBES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 t="str">
            <v>5.2680</v>
          </cell>
          <cell r="I1227">
            <v>-622165665.6339792</v>
          </cell>
          <cell r="L1227">
            <v>0</v>
          </cell>
        </row>
        <row r="1228">
          <cell r="A1228" t="str">
            <v>50100210</v>
          </cell>
          <cell r="B1228" t="str">
            <v>3W1 ELECTRODE PROBES</v>
          </cell>
          <cell r="C1228">
            <v>13.98</v>
          </cell>
          <cell r="D1228">
            <v>0</v>
          </cell>
          <cell r="E1228">
            <v>0</v>
          </cell>
          <cell r="F1228">
            <v>18.173999999999999</v>
          </cell>
          <cell r="G1228">
            <v>0</v>
          </cell>
          <cell r="H1228" t="str">
            <v>5.2690</v>
          </cell>
          <cell r="I1228">
            <v>-622165665.6339792</v>
          </cell>
          <cell r="L1228">
            <v>18.173999999999999</v>
          </cell>
        </row>
        <row r="1229">
          <cell r="A1229" t="str">
            <v>50100215</v>
          </cell>
          <cell r="B1229" t="str">
            <v>1/4" 3Z1B ELECTRODE PROBE ADAP</v>
          </cell>
          <cell r="C1229">
            <v>3.61</v>
          </cell>
          <cell r="D1229">
            <v>0</v>
          </cell>
          <cell r="E1229">
            <v>0</v>
          </cell>
          <cell r="F1229">
            <v>4.6929999999999996</v>
          </cell>
          <cell r="G1229">
            <v>0</v>
          </cell>
          <cell r="H1229" t="str">
            <v>5.2700</v>
          </cell>
          <cell r="I1229">
            <v>-622165665.6339792</v>
          </cell>
          <cell r="L1229">
            <v>4.6929999999999996</v>
          </cell>
        </row>
        <row r="1230">
          <cell r="A1230" t="str">
            <v>50100521</v>
          </cell>
          <cell r="B1230" t="str">
            <v>EXHAUST FAN</v>
          </cell>
          <cell r="C1230">
            <v>123.06</v>
          </cell>
          <cell r="D1230">
            <v>112.38</v>
          </cell>
          <cell r="E1230">
            <v>0</v>
          </cell>
          <cell r="F1230">
            <v>159.97800000000001</v>
          </cell>
          <cell r="G1230">
            <v>146.09399999999999</v>
          </cell>
          <cell r="H1230" t="str">
            <v>5.2710</v>
          </cell>
          <cell r="I1230">
            <v>-622165665.6339792</v>
          </cell>
          <cell r="L1230">
            <v>159.97800000000001</v>
          </cell>
        </row>
        <row r="1231">
          <cell r="A1231" t="str">
            <v>50601228</v>
          </cell>
          <cell r="B1231" t="str">
            <v>FUSE BLOCK, 600V MIDGET</v>
          </cell>
          <cell r="C1231">
            <v>6.8259999999999996</v>
          </cell>
          <cell r="D1231">
            <v>6.2332999999999998</v>
          </cell>
          <cell r="E1231">
            <v>0</v>
          </cell>
          <cell r="F1231">
            <v>8.8737999999999992</v>
          </cell>
          <cell r="G1231">
            <v>8.1032899999999994</v>
          </cell>
          <cell r="H1231" t="str">
            <v>5.2720</v>
          </cell>
          <cell r="I1231">
            <v>41893</v>
          </cell>
          <cell r="L1231">
            <v>8.8737999999999992</v>
          </cell>
        </row>
        <row r="1232">
          <cell r="A1232" t="str">
            <v>52020228</v>
          </cell>
          <cell r="B1232" t="str">
            <v>FUSE CLIP</v>
          </cell>
          <cell r="C1232">
            <v>24.407599999999999</v>
          </cell>
          <cell r="D1232">
            <v>26.975000000000001</v>
          </cell>
          <cell r="E1232">
            <v>0</v>
          </cell>
          <cell r="F1232">
            <v>31.729879999999998</v>
          </cell>
          <cell r="G1232">
            <v>35.067500000000003</v>
          </cell>
          <cell r="H1232" t="str">
            <v>5.2730</v>
          </cell>
          <cell r="I1232">
            <v>42236</v>
          </cell>
          <cell r="L1232">
            <v>35.067500000000003</v>
          </cell>
        </row>
        <row r="1233">
          <cell r="A1233" t="str">
            <v>50020220</v>
          </cell>
          <cell r="B1233" t="str">
            <v>250V 2 AMP FUSE</v>
          </cell>
          <cell r="C1233">
            <v>4.3217999999999996</v>
          </cell>
          <cell r="D1233">
            <v>0</v>
          </cell>
          <cell r="E1233">
            <v>0</v>
          </cell>
          <cell r="F1233">
            <v>5.6183399999999999</v>
          </cell>
          <cell r="G1233">
            <v>0</v>
          </cell>
          <cell r="H1233" t="str">
            <v>5.2740</v>
          </cell>
          <cell r="I1233">
            <v>40680</v>
          </cell>
          <cell r="L1233">
            <v>5.6183399999999999</v>
          </cell>
        </row>
        <row r="1234">
          <cell r="A1234" t="str">
            <v>50520220</v>
          </cell>
          <cell r="B1234" t="str">
            <v>250V 5 AMP FUSE</v>
          </cell>
          <cell r="C1234">
            <v>3.7785000000000002</v>
          </cell>
          <cell r="D1234">
            <v>0</v>
          </cell>
          <cell r="E1234">
            <v>2</v>
          </cell>
          <cell r="F1234">
            <v>4.9120500000000007</v>
          </cell>
          <cell r="G1234">
            <v>0</v>
          </cell>
          <cell r="H1234" t="str">
            <v>5.2750</v>
          </cell>
          <cell r="I1234">
            <v>40097</v>
          </cell>
          <cell r="L1234">
            <v>4.9120500000000007</v>
          </cell>
        </row>
        <row r="1235">
          <cell r="A1235" t="str">
            <v>50120221</v>
          </cell>
          <cell r="B1235" t="str">
            <v>250V 10 AMP FUSE</v>
          </cell>
          <cell r="C1235">
            <v>3.7785000000000002</v>
          </cell>
          <cell r="D1235">
            <v>0</v>
          </cell>
          <cell r="E1235">
            <v>0</v>
          </cell>
          <cell r="F1235">
            <v>4.9120500000000007</v>
          </cell>
          <cell r="G1235">
            <v>0</v>
          </cell>
          <cell r="H1235" t="str">
            <v>5.2760</v>
          </cell>
          <cell r="I1235">
            <v>-622165665.6339792</v>
          </cell>
          <cell r="L1235">
            <v>4.9120500000000007</v>
          </cell>
        </row>
        <row r="1236">
          <cell r="A1236" t="str">
            <v>50152221</v>
          </cell>
          <cell r="B1236" t="str">
            <v>250V 15 AMP FUSE</v>
          </cell>
          <cell r="C1236">
            <v>3.7785000000000002</v>
          </cell>
          <cell r="D1236">
            <v>4.4660000000000002</v>
          </cell>
          <cell r="E1236">
            <v>0</v>
          </cell>
          <cell r="F1236">
            <v>4.9120500000000007</v>
          </cell>
          <cell r="G1236">
            <v>5.8058000000000005</v>
          </cell>
          <cell r="H1236" t="str">
            <v>5.2770</v>
          </cell>
          <cell r="I1236">
            <v>-622165665.6339792</v>
          </cell>
          <cell r="L1236">
            <v>5.8058000000000005</v>
          </cell>
        </row>
        <row r="1237">
          <cell r="A1237" t="str">
            <v>50220222</v>
          </cell>
          <cell r="B1237" t="str">
            <v>250V 20 AMP FUSE</v>
          </cell>
          <cell r="C1237">
            <v>3.6859000000000002</v>
          </cell>
          <cell r="D1237">
            <v>1.675</v>
          </cell>
          <cell r="E1237">
            <v>12</v>
          </cell>
          <cell r="F1237">
            <v>4.7916700000000008</v>
          </cell>
          <cell r="G1237">
            <v>2.1775000000000002</v>
          </cell>
          <cell r="H1237" t="str">
            <v>5.2780</v>
          </cell>
          <cell r="I1237">
            <v>40974</v>
          </cell>
          <cell r="L1237">
            <v>4.7916700000000008</v>
          </cell>
        </row>
        <row r="1238">
          <cell r="A1238" t="str">
            <v>50320222</v>
          </cell>
          <cell r="B1238" t="str">
            <v>250V 30 AMP FUSE</v>
          </cell>
          <cell r="C1238">
            <v>6.1969000000000003</v>
          </cell>
          <cell r="D1238">
            <v>4.4589999999999996</v>
          </cell>
          <cell r="E1238">
            <v>12</v>
          </cell>
          <cell r="F1238">
            <v>8.0559700000000003</v>
          </cell>
          <cell r="G1238">
            <v>5.7966999999999995</v>
          </cell>
          <cell r="H1238" t="str">
            <v>5.2790</v>
          </cell>
          <cell r="I1238">
            <v>42375</v>
          </cell>
          <cell r="L1238">
            <v>8.0559700000000003</v>
          </cell>
        </row>
        <row r="1239">
          <cell r="A1239" t="str">
            <v>50420223</v>
          </cell>
          <cell r="B1239" t="str">
            <v>250V 40 AMP FUSE</v>
          </cell>
          <cell r="C1239">
            <v>13.107100000000001</v>
          </cell>
          <cell r="D1239">
            <v>6.6349999999999998</v>
          </cell>
          <cell r="E1239">
            <v>26</v>
          </cell>
          <cell r="F1239">
            <v>17.039230000000003</v>
          </cell>
          <cell r="G1239">
            <v>8.6255000000000006</v>
          </cell>
          <cell r="H1239" t="str">
            <v>5.2800</v>
          </cell>
          <cell r="I1239">
            <v>41010</v>
          </cell>
          <cell r="L1239">
            <v>17.039230000000003</v>
          </cell>
        </row>
        <row r="1240">
          <cell r="A1240" t="str">
            <v>50520224</v>
          </cell>
          <cell r="B1240" t="str">
            <v>250V 50 AMP FUSE</v>
          </cell>
          <cell r="C1240">
            <v>19.260899999999999</v>
          </cell>
          <cell r="D1240">
            <v>0</v>
          </cell>
          <cell r="E1240">
            <v>6</v>
          </cell>
          <cell r="F1240">
            <v>25.039169999999999</v>
          </cell>
          <cell r="G1240">
            <v>0</v>
          </cell>
          <cell r="H1240" t="str">
            <v>5.2810</v>
          </cell>
          <cell r="I1240">
            <v>42257</v>
          </cell>
          <cell r="L1240">
            <v>25.039169999999999</v>
          </cell>
        </row>
        <row r="1241">
          <cell r="A1241" t="str">
            <v>50600225</v>
          </cell>
          <cell r="B1241" t="str">
            <v>250V 60 AMP FUSE</v>
          </cell>
          <cell r="C1241">
            <v>13.319800000000001</v>
          </cell>
          <cell r="D1241">
            <v>0</v>
          </cell>
          <cell r="E1241">
            <v>0</v>
          </cell>
          <cell r="F1241">
            <v>17.315740000000002</v>
          </cell>
          <cell r="G1241">
            <v>0</v>
          </cell>
          <cell r="H1241" t="str">
            <v>5.2820</v>
          </cell>
          <cell r="I1241">
            <v>40097</v>
          </cell>
          <cell r="L1241">
            <v>17.315740000000002</v>
          </cell>
        </row>
        <row r="1242">
          <cell r="A1242" t="str">
            <v>50720226</v>
          </cell>
          <cell r="B1242" t="str">
            <v>250V 70 AMP FUSE</v>
          </cell>
          <cell r="C1242">
            <v>0</v>
          </cell>
          <cell r="D1242">
            <v>0</v>
          </cell>
          <cell r="E1242">
            <v>23</v>
          </cell>
          <cell r="F1242">
            <v>0</v>
          </cell>
          <cell r="G1242">
            <v>0</v>
          </cell>
          <cell r="H1242" t="str">
            <v>5.2830</v>
          </cell>
          <cell r="I1242">
            <v>40097</v>
          </cell>
          <cell r="L1242">
            <v>0</v>
          </cell>
        </row>
        <row r="1243">
          <cell r="A1243" t="str">
            <v>50820220</v>
          </cell>
          <cell r="B1243" t="str">
            <v>250V 80 AMP FUSE</v>
          </cell>
          <cell r="C1243">
            <v>11.4169</v>
          </cell>
          <cell r="D1243">
            <v>0</v>
          </cell>
          <cell r="E1243">
            <v>0</v>
          </cell>
          <cell r="F1243">
            <v>14.84197</v>
          </cell>
          <cell r="G1243">
            <v>0</v>
          </cell>
          <cell r="H1243" t="str">
            <v>5.2840</v>
          </cell>
          <cell r="I1243">
            <v>-622165665.6339792</v>
          </cell>
          <cell r="L1243">
            <v>14.84197</v>
          </cell>
        </row>
        <row r="1244">
          <cell r="A1244" t="str">
            <v>50920220</v>
          </cell>
          <cell r="B1244" t="str">
            <v>250V 90 AMP FUSE</v>
          </cell>
          <cell r="C1244">
            <v>28.997800000000002</v>
          </cell>
          <cell r="D1244">
            <v>0</v>
          </cell>
          <cell r="E1244">
            <v>0</v>
          </cell>
          <cell r="F1244">
            <v>37.697140000000005</v>
          </cell>
          <cell r="G1244">
            <v>0</v>
          </cell>
          <cell r="H1244" t="str">
            <v>5.2850</v>
          </cell>
          <cell r="I1244">
            <v>-622165665.6339792</v>
          </cell>
          <cell r="L1244">
            <v>37.697140000000005</v>
          </cell>
        </row>
        <row r="1245">
          <cell r="A1245" t="str">
            <v>51002227</v>
          </cell>
          <cell r="B1245" t="str">
            <v>250V 100 AMP FUSE</v>
          </cell>
          <cell r="C1245">
            <v>24.921333000000001</v>
          </cell>
          <cell r="D1245">
            <v>23.2</v>
          </cell>
          <cell r="E1245">
            <v>4</v>
          </cell>
          <cell r="F1245">
            <v>32.397732900000001</v>
          </cell>
          <cell r="G1245">
            <v>30.16</v>
          </cell>
          <cell r="H1245" t="str">
            <v>5.2860</v>
          </cell>
          <cell r="I1245">
            <v>-622165665.6339792</v>
          </cell>
          <cell r="L1245">
            <v>32.397732900000001</v>
          </cell>
        </row>
        <row r="1246">
          <cell r="A1246" t="str">
            <v>51502227</v>
          </cell>
          <cell r="B1246" t="str">
            <v>250V 150 AMP FUSE</v>
          </cell>
          <cell r="C1246">
            <v>45.8904</v>
          </cell>
          <cell r="D1246">
            <v>0</v>
          </cell>
          <cell r="E1246">
            <v>6</v>
          </cell>
          <cell r="F1246">
            <v>59.657519999999998</v>
          </cell>
          <cell r="G1246">
            <v>0</v>
          </cell>
          <cell r="H1246" t="str">
            <v>5.2870</v>
          </cell>
          <cell r="I1246">
            <v>42620</v>
          </cell>
          <cell r="L1246">
            <v>59.657519999999998</v>
          </cell>
        </row>
        <row r="1247">
          <cell r="A1247" t="str">
            <v>52020227</v>
          </cell>
          <cell r="B1247" t="str">
            <v>250V 200 AMP FUSE</v>
          </cell>
          <cell r="C1247">
            <v>47.7316</v>
          </cell>
          <cell r="D1247">
            <v>53.573300000000003</v>
          </cell>
          <cell r="E1247">
            <v>1</v>
          </cell>
          <cell r="F1247">
            <v>62.051079999999999</v>
          </cell>
          <cell r="G1247">
            <v>69.645290000000003</v>
          </cell>
          <cell r="H1247" t="str">
            <v>5.2880</v>
          </cell>
          <cell r="I1247">
            <v>40097</v>
          </cell>
          <cell r="L1247">
            <v>69.645290000000003</v>
          </cell>
        </row>
        <row r="1248">
          <cell r="A1248" t="str">
            <v>53060220</v>
          </cell>
          <cell r="B1248" t="str">
            <v>30 AMP MIDGET FUSE</v>
          </cell>
          <cell r="C1248">
            <v>12.3371</v>
          </cell>
          <cell r="D1248">
            <v>0</v>
          </cell>
          <cell r="E1248">
            <v>0</v>
          </cell>
          <cell r="F1248">
            <v>16.038229999999999</v>
          </cell>
          <cell r="G1248">
            <v>0</v>
          </cell>
          <cell r="H1248" t="str">
            <v>5.2890</v>
          </cell>
          <cell r="I1248">
            <v>42514</v>
          </cell>
          <cell r="L1248">
            <v>16.038229999999999</v>
          </cell>
        </row>
        <row r="1249">
          <cell r="A1249" t="str">
            <v>50560220</v>
          </cell>
          <cell r="B1249" t="str">
            <v>600V 5 AMP FUSE</v>
          </cell>
          <cell r="C1249">
            <v>16.757999999999999</v>
          </cell>
          <cell r="D1249">
            <v>0</v>
          </cell>
          <cell r="E1249">
            <v>10</v>
          </cell>
          <cell r="F1249">
            <v>21.785399999999999</v>
          </cell>
          <cell r="G1249">
            <v>0</v>
          </cell>
          <cell r="H1249" t="str">
            <v>5.2900</v>
          </cell>
          <cell r="I1249">
            <v>-622165665.6339792</v>
          </cell>
          <cell r="L1249">
            <v>21.785399999999999</v>
          </cell>
        </row>
        <row r="1250">
          <cell r="A1250" t="str">
            <v>50156221</v>
          </cell>
          <cell r="B1250" t="str">
            <v>600V 15 AMP OR 20 AMP FUSE</v>
          </cell>
          <cell r="C1250">
            <v>6.0258000000000003</v>
          </cell>
          <cell r="D1250">
            <v>4.1100000000000003</v>
          </cell>
          <cell r="E1250">
            <v>2</v>
          </cell>
          <cell r="F1250">
            <v>7.8335400000000011</v>
          </cell>
          <cell r="G1250">
            <v>5.3430000000000009</v>
          </cell>
          <cell r="H1250" t="str">
            <v>5.2910</v>
          </cell>
          <cell r="I1250">
            <v>-622165665.6339792</v>
          </cell>
          <cell r="L1250">
            <v>7.8335400000000011</v>
          </cell>
        </row>
        <row r="1251">
          <cell r="A1251" t="str">
            <v>51560220</v>
          </cell>
          <cell r="B1251" t="str">
            <v>600V 15 AMP MIDGET FUSE</v>
          </cell>
          <cell r="C1251">
            <v>14.419</v>
          </cell>
          <cell r="D1251">
            <v>14.1867</v>
          </cell>
          <cell r="E1251">
            <v>2</v>
          </cell>
          <cell r="F1251">
            <v>18.744700000000002</v>
          </cell>
          <cell r="G1251">
            <v>18.442710000000002</v>
          </cell>
          <cell r="H1251" t="str">
            <v>5.2920</v>
          </cell>
          <cell r="I1251">
            <v>40357</v>
          </cell>
          <cell r="L1251">
            <v>18.744700000000002</v>
          </cell>
        </row>
        <row r="1252">
          <cell r="A1252" t="str">
            <v>50260222</v>
          </cell>
          <cell r="B1252" t="str">
            <v>600V 20 AMP FUSE</v>
          </cell>
          <cell r="C1252">
            <v>11.8691</v>
          </cell>
          <cell r="D1252">
            <v>11.99</v>
          </cell>
          <cell r="E1252">
            <v>0</v>
          </cell>
          <cell r="F1252">
            <v>15.429829999999999</v>
          </cell>
          <cell r="G1252">
            <v>15.587000000000002</v>
          </cell>
          <cell r="H1252" t="str">
            <v>5.2930</v>
          </cell>
          <cell r="I1252">
            <v>42236</v>
          </cell>
          <cell r="L1252">
            <v>15.587000000000002</v>
          </cell>
        </row>
        <row r="1253">
          <cell r="A1253" t="str">
            <v>50360222</v>
          </cell>
          <cell r="B1253" t="str">
            <v>600V 30 AMP FUSE</v>
          </cell>
          <cell r="C1253">
            <v>13.887352</v>
          </cell>
          <cell r="D1253">
            <v>15.0076</v>
          </cell>
          <cell r="E1253">
            <v>13</v>
          </cell>
          <cell r="F1253">
            <v>18.053557600000001</v>
          </cell>
          <cell r="G1253">
            <v>19.509879999999999</v>
          </cell>
          <cell r="H1253" t="str">
            <v>5.2940</v>
          </cell>
          <cell r="I1253">
            <v>42193</v>
          </cell>
          <cell r="L1253">
            <v>19.509879999999999</v>
          </cell>
        </row>
        <row r="1254">
          <cell r="A1254" t="str">
            <v>50460223</v>
          </cell>
          <cell r="B1254" t="str">
            <v>600V 40 AMP FUSE</v>
          </cell>
          <cell r="C1254">
            <v>9.3724000000000007</v>
          </cell>
          <cell r="D1254">
            <v>0</v>
          </cell>
          <cell r="E1254">
            <v>19</v>
          </cell>
          <cell r="F1254">
            <v>12.184120000000002</v>
          </cell>
          <cell r="G1254">
            <v>0</v>
          </cell>
          <cell r="H1254" t="str">
            <v>5.2950</v>
          </cell>
          <cell r="I1254">
            <v>42676</v>
          </cell>
          <cell r="L1254">
            <v>12.184120000000002</v>
          </cell>
        </row>
        <row r="1255">
          <cell r="A1255" t="str">
            <v>50560224</v>
          </cell>
          <cell r="B1255" t="str">
            <v>600V 50 AMP FUSE</v>
          </cell>
          <cell r="C1255">
            <v>16.001899999999999</v>
          </cell>
          <cell r="D1255">
            <v>0</v>
          </cell>
          <cell r="E1255">
            <v>37</v>
          </cell>
          <cell r="F1255">
            <v>20.80247</v>
          </cell>
          <cell r="G1255">
            <v>0</v>
          </cell>
          <cell r="H1255" t="str">
            <v>5.2960</v>
          </cell>
          <cell r="I1255">
            <v>40097</v>
          </cell>
          <cell r="L1255">
            <v>20.80247</v>
          </cell>
        </row>
        <row r="1256">
          <cell r="A1256" t="str">
            <v>50660226</v>
          </cell>
          <cell r="B1256" t="str">
            <v>600V 60 AMP FUSE</v>
          </cell>
          <cell r="C1256">
            <v>27.633330000000001</v>
          </cell>
          <cell r="D1256">
            <v>25.2133</v>
          </cell>
          <cell r="E1256">
            <v>14</v>
          </cell>
          <cell r="F1256">
            <v>35.923329000000003</v>
          </cell>
          <cell r="G1256">
            <v>32.777290000000001</v>
          </cell>
          <cell r="H1256" t="str">
            <v>5.2970</v>
          </cell>
          <cell r="I1256">
            <v>40097</v>
          </cell>
          <cell r="L1256">
            <v>35.923329000000003</v>
          </cell>
        </row>
        <row r="1257">
          <cell r="A1257" t="str">
            <v>50760226</v>
          </cell>
          <cell r="B1257" t="str">
            <v>600V 70 AMP FUSE</v>
          </cell>
          <cell r="C1257">
            <v>28.036899999999999</v>
          </cell>
          <cell r="D1257">
            <v>50.82</v>
          </cell>
          <cell r="E1257">
            <v>3</v>
          </cell>
          <cell r="F1257">
            <v>36.447969999999998</v>
          </cell>
          <cell r="G1257">
            <v>66.066000000000003</v>
          </cell>
          <cell r="H1257" t="str">
            <v>5.2980</v>
          </cell>
          <cell r="I1257">
            <v>42738</v>
          </cell>
          <cell r="L1257">
            <v>66.066000000000003</v>
          </cell>
        </row>
        <row r="1258">
          <cell r="A1258" t="str">
            <v>50860226</v>
          </cell>
          <cell r="B1258" t="str">
            <v>600V 80 AMP FUSE</v>
          </cell>
          <cell r="C1258">
            <v>27.641500000000001</v>
          </cell>
          <cell r="D1258">
            <v>0</v>
          </cell>
          <cell r="E1258">
            <v>2</v>
          </cell>
          <cell r="F1258">
            <v>35.933950000000003</v>
          </cell>
          <cell r="G1258">
            <v>0</v>
          </cell>
          <cell r="H1258" t="str">
            <v>5.2990</v>
          </cell>
          <cell r="I1258">
            <v>40304</v>
          </cell>
          <cell r="L1258">
            <v>35.933950000000003</v>
          </cell>
        </row>
        <row r="1259">
          <cell r="A1259" t="str">
            <v>51000227</v>
          </cell>
          <cell r="B1259" t="str">
            <v>600V 100 AMP FUSE</v>
          </cell>
          <cell r="C1259">
            <v>47.516100000000002</v>
          </cell>
          <cell r="D1259">
            <v>58.253300000000003</v>
          </cell>
          <cell r="E1259">
            <v>6</v>
          </cell>
          <cell r="F1259">
            <v>61.770930000000007</v>
          </cell>
          <cell r="G1259">
            <v>75.729290000000006</v>
          </cell>
          <cell r="H1259" t="str">
            <v>5.3000</v>
          </cell>
          <cell r="I1259">
            <v>40097</v>
          </cell>
          <cell r="L1259">
            <v>75.729290000000006</v>
          </cell>
        </row>
        <row r="1260">
          <cell r="A1260" t="str">
            <v>51250227</v>
          </cell>
          <cell r="B1260" t="str">
            <v>600V 125 AMP FUSE</v>
          </cell>
          <cell r="C1260">
            <v>125.855</v>
          </cell>
          <cell r="D1260">
            <v>116.64</v>
          </cell>
          <cell r="E1260">
            <v>10</v>
          </cell>
          <cell r="F1260">
            <v>163.61150000000001</v>
          </cell>
          <cell r="G1260">
            <v>151.63200000000001</v>
          </cell>
          <cell r="H1260" t="str">
            <v>5.3010</v>
          </cell>
          <cell r="I1260">
            <v>41157</v>
          </cell>
          <cell r="L1260">
            <v>163.61150000000001</v>
          </cell>
        </row>
        <row r="1261">
          <cell r="A1261" t="str">
            <v>51512227</v>
          </cell>
          <cell r="B1261" t="str">
            <v>600V 150 AMP FUSE</v>
          </cell>
          <cell r="C1261">
            <v>5.2847999999999997</v>
          </cell>
          <cell r="D1261">
            <v>0</v>
          </cell>
          <cell r="E1261">
            <v>2</v>
          </cell>
          <cell r="F1261">
            <v>6.8702399999999999</v>
          </cell>
          <cell r="G1261">
            <v>0</v>
          </cell>
          <cell r="H1261" t="str">
            <v>5.3020</v>
          </cell>
          <cell r="I1261">
            <v>42557</v>
          </cell>
          <cell r="L1261">
            <v>6.8702399999999999</v>
          </cell>
        </row>
        <row r="1262">
          <cell r="A1262" t="str">
            <v>51750227</v>
          </cell>
          <cell r="B1262" t="str">
            <v>600V 175 AMP FUSE</v>
          </cell>
          <cell r="C1262">
            <v>59.51</v>
          </cell>
          <cell r="D1262">
            <v>0</v>
          </cell>
          <cell r="E1262">
            <v>6</v>
          </cell>
          <cell r="F1262">
            <v>77.363</v>
          </cell>
          <cell r="G1262">
            <v>0</v>
          </cell>
          <cell r="H1262" t="str">
            <v>5.3030</v>
          </cell>
          <cell r="I1262">
            <v>-622165665.6339792</v>
          </cell>
          <cell r="L1262">
            <v>77.363</v>
          </cell>
        </row>
        <row r="1263">
          <cell r="A1263" t="str">
            <v>52000227</v>
          </cell>
          <cell r="B1263" t="str">
            <v>600V 200 AMP FUSE</v>
          </cell>
          <cell r="C1263">
            <v>112.3857</v>
          </cell>
          <cell r="D1263">
            <v>104.15560000000001</v>
          </cell>
          <cell r="E1263">
            <v>5</v>
          </cell>
          <cell r="F1263">
            <v>146.10141000000002</v>
          </cell>
          <cell r="G1263">
            <v>135.40228000000002</v>
          </cell>
          <cell r="H1263" t="str">
            <v>5.3040</v>
          </cell>
          <cell r="I1263">
            <v>-622165665.6339792</v>
          </cell>
          <cell r="L1263">
            <v>146.10141000000002</v>
          </cell>
        </row>
        <row r="1264">
          <cell r="A1264" t="str">
            <v>50010228</v>
          </cell>
          <cell r="B1264" t="str">
            <v>FUSE REDUCER, ANY</v>
          </cell>
          <cell r="C1264">
            <v>31.11</v>
          </cell>
          <cell r="D1264">
            <v>16.11</v>
          </cell>
          <cell r="E1264">
            <v>0</v>
          </cell>
          <cell r="F1264">
            <v>40.442999999999998</v>
          </cell>
          <cell r="G1264">
            <v>20.943000000000001</v>
          </cell>
          <cell r="H1264" t="str">
            <v>5.3050</v>
          </cell>
          <cell r="I1264">
            <v>42676</v>
          </cell>
          <cell r="L1264">
            <v>40.442999999999998</v>
          </cell>
        </row>
        <row r="1265">
          <cell r="A1265" t="str">
            <v>50600228</v>
          </cell>
          <cell r="B1265" t="str">
            <v>PILOT FUSE KIT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 t="str">
            <v>5.3060</v>
          </cell>
          <cell r="I1265">
            <v>40711</v>
          </cell>
          <cell r="L1265">
            <v>0</v>
          </cell>
        </row>
        <row r="1266">
          <cell r="A1266" t="str">
            <v>50058090</v>
          </cell>
          <cell r="B1266" t="str">
            <v>1/2 - 1 1/4 GROUND CLAMP</v>
          </cell>
          <cell r="C1266">
            <v>2.447066</v>
          </cell>
          <cell r="D1266">
            <v>2.2349999999999999</v>
          </cell>
          <cell r="E1266">
            <v>0</v>
          </cell>
          <cell r="F1266">
            <v>3.1811858000000002</v>
          </cell>
          <cell r="G1266">
            <v>2.9055</v>
          </cell>
          <cell r="H1266" t="str">
            <v>5.3070</v>
          </cell>
          <cell r="I1266">
            <v>-622165665.6339792</v>
          </cell>
          <cell r="L1266">
            <v>3.1811858000000002</v>
          </cell>
        </row>
        <row r="1267">
          <cell r="A1267" t="str">
            <v>50200090</v>
          </cell>
          <cell r="B1267" t="str">
            <v xml:space="preserve"> 1 1/4 - 2 GROUND CLAMP</v>
          </cell>
          <cell r="C1267">
            <v>5.4307999999999996</v>
          </cell>
          <cell r="D1267">
            <v>5.01</v>
          </cell>
          <cell r="E1267">
            <v>0</v>
          </cell>
          <cell r="F1267">
            <v>7.0600399999999999</v>
          </cell>
          <cell r="G1267">
            <v>6.5129999999999999</v>
          </cell>
          <cell r="H1267" t="str">
            <v>5.3080</v>
          </cell>
          <cell r="I1267">
            <v>42632</v>
          </cell>
          <cell r="L1267">
            <v>7.0600399999999999</v>
          </cell>
        </row>
        <row r="1268">
          <cell r="A1268" t="str">
            <v>50400090</v>
          </cell>
          <cell r="B1268" t="str">
            <v>2 1/2 - 4 GROUND CLAMP</v>
          </cell>
          <cell r="C1268">
            <v>30.808499999999999</v>
          </cell>
          <cell r="D1268">
            <v>28.327000000000002</v>
          </cell>
          <cell r="E1268">
            <v>0</v>
          </cell>
          <cell r="F1268">
            <v>40.051049999999996</v>
          </cell>
          <cell r="G1268">
            <v>36.825100000000006</v>
          </cell>
          <cell r="H1268" t="str">
            <v>5.3090</v>
          </cell>
          <cell r="I1268">
            <v>40311</v>
          </cell>
          <cell r="L1268">
            <v>40.051049999999996</v>
          </cell>
        </row>
        <row r="1269">
          <cell r="A1269" t="str">
            <v>50058241</v>
          </cell>
          <cell r="B1269" t="str">
            <v>ACORN GROUND CLAMP</v>
          </cell>
          <cell r="C1269">
            <v>2.3508</v>
          </cell>
          <cell r="D1269">
            <v>2.2349999999999999</v>
          </cell>
          <cell r="E1269">
            <v>0</v>
          </cell>
          <cell r="F1269">
            <v>3.0560400000000003</v>
          </cell>
          <cell r="G1269">
            <v>2.9055</v>
          </cell>
          <cell r="H1269" t="str">
            <v>5.3100</v>
          </cell>
          <cell r="I1269">
            <v>42676</v>
          </cell>
          <cell r="L1269">
            <v>3.0560400000000003</v>
          </cell>
        </row>
        <row r="1270">
          <cell r="A1270" t="str">
            <v>50625063</v>
          </cell>
          <cell r="B1270" t="str">
            <v>250 GROUND LUGS</v>
          </cell>
          <cell r="C1270">
            <v>4.12</v>
          </cell>
          <cell r="D1270">
            <v>3.79</v>
          </cell>
          <cell r="E1270">
            <v>0</v>
          </cell>
          <cell r="F1270">
            <v>5.3560000000000008</v>
          </cell>
          <cell r="G1270">
            <v>4.9270000000000005</v>
          </cell>
          <cell r="H1270" t="str">
            <v>5.3110</v>
          </cell>
          <cell r="I1270">
            <v>42576</v>
          </cell>
          <cell r="L1270">
            <v>5.3560000000000008</v>
          </cell>
        </row>
        <row r="1271">
          <cell r="A1271" t="str">
            <v>50201063</v>
          </cell>
          <cell r="B1271" t="str">
            <v>#2 GROUND LUGS</v>
          </cell>
          <cell r="C1271">
            <v>1.5620000000000001</v>
          </cell>
          <cell r="D1271">
            <v>0.99199999999999999</v>
          </cell>
          <cell r="E1271">
            <v>0</v>
          </cell>
          <cell r="F1271">
            <v>2.0306000000000002</v>
          </cell>
          <cell r="G1271">
            <v>1.2896000000000001</v>
          </cell>
          <cell r="H1271" t="str">
            <v>5.3120</v>
          </cell>
          <cell r="I1271">
            <v>40634</v>
          </cell>
          <cell r="L1271">
            <v>2.0306000000000002</v>
          </cell>
        </row>
        <row r="1272">
          <cell r="A1272" t="str">
            <v>50400063</v>
          </cell>
          <cell r="B1272" t="str">
            <v>#4 GROUND LUGS</v>
          </cell>
          <cell r="C1272">
            <v>4.4978999999999996</v>
          </cell>
          <cell r="D1272">
            <v>14.515000000000001</v>
          </cell>
          <cell r="E1272">
            <v>0</v>
          </cell>
          <cell r="F1272">
            <v>5.84727</v>
          </cell>
          <cell r="G1272">
            <v>18.869500000000002</v>
          </cell>
          <cell r="H1272" t="str">
            <v>5.3130</v>
          </cell>
          <cell r="I1272">
            <v>41936</v>
          </cell>
          <cell r="L1272">
            <v>18.869500000000002</v>
          </cell>
        </row>
        <row r="1273">
          <cell r="A1273" t="str">
            <v>50402063</v>
          </cell>
          <cell r="B1273" t="str">
            <v>2COND GROUND LUGS</v>
          </cell>
          <cell r="C1273">
            <v>4.1695000000000002</v>
          </cell>
          <cell r="D1273">
            <v>2.665</v>
          </cell>
          <cell r="E1273">
            <v>0</v>
          </cell>
          <cell r="F1273">
            <v>5.4203500000000009</v>
          </cell>
          <cell r="G1273">
            <v>3.4645000000000001</v>
          </cell>
          <cell r="H1273" t="str">
            <v>5.3140</v>
          </cell>
          <cell r="I1273">
            <v>41842</v>
          </cell>
          <cell r="L1273">
            <v>5.4203500000000009</v>
          </cell>
        </row>
        <row r="1274">
          <cell r="A1274" t="str">
            <v>50403063</v>
          </cell>
          <cell r="B1274" t="str">
            <v>3COND GROUND LUGS</v>
          </cell>
          <cell r="C1274">
            <v>18.733799999999999</v>
          </cell>
          <cell r="D1274">
            <v>17.109000000000002</v>
          </cell>
          <cell r="E1274">
            <v>0</v>
          </cell>
          <cell r="F1274">
            <v>24.353939999999998</v>
          </cell>
          <cell r="G1274">
            <v>22.241700000000002</v>
          </cell>
          <cell r="H1274" t="str">
            <v>5.3150</v>
          </cell>
          <cell r="I1274">
            <v>41444</v>
          </cell>
          <cell r="L1274">
            <v>24.353939999999998</v>
          </cell>
        </row>
        <row r="1275">
          <cell r="A1275" t="str">
            <v>50600063</v>
          </cell>
          <cell r="B1275" t="str">
            <v>#6 GROUND LUGS</v>
          </cell>
          <cell r="C1275">
            <v>4.1932999999999998</v>
          </cell>
          <cell r="D1275">
            <v>0.92669999999999997</v>
          </cell>
          <cell r="E1275">
            <v>0</v>
          </cell>
          <cell r="F1275">
            <v>5.4512900000000002</v>
          </cell>
          <cell r="G1275">
            <v>1.2047099999999999</v>
          </cell>
          <cell r="H1275" t="str">
            <v>5.3160</v>
          </cell>
          <cell r="I1275">
            <v>41444</v>
          </cell>
          <cell r="L1275">
            <v>5.4512900000000002</v>
          </cell>
        </row>
        <row r="1276">
          <cell r="A1276" t="str">
            <v>50058242</v>
          </cell>
          <cell r="B1276" t="str">
            <v>12x12 GROUND PLATE W/CLAMP</v>
          </cell>
          <cell r="C1276">
            <v>33.077525000000001</v>
          </cell>
          <cell r="D1276">
            <v>30.6</v>
          </cell>
          <cell r="E1276">
            <v>0</v>
          </cell>
          <cell r="F1276">
            <v>43.000782500000007</v>
          </cell>
          <cell r="G1276">
            <v>39.78</v>
          </cell>
          <cell r="H1276" t="str">
            <v>5.3170</v>
          </cell>
          <cell r="I1276">
            <v>41613</v>
          </cell>
          <cell r="L1276">
            <v>43.000782500000007</v>
          </cell>
        </row>
        <row r="1277">
          <cell r="A1277" t="str">
            <v>50058240</v>
          </cell>
          <cell r="B1277" t="str">
            <v>5/8 x 8 GROUND ROD</v>
          </cell>
          <cell r="C1277">
            <v>9.99</v>
          </cell>
          <cell r="D1277">
            <v>9.7100000000000009</v>
          </cell>
          <cell r="E1277">
            <v>0</v>
          </cell>
          <cell r="F1277">
            <v>12.987</v>
          </cell>
          <cell r="G1277">
            <v>12.623000000000001</v>
          </cell>
          <cell r="H1277" t="str">
            <v>5.3180</v>
          </cell>
          <cell r="I1277">
            <v>42632</v>
          </cell>
          <cell r="L1277">
            <v>12.987</v>
          </cell>
        </row>
        <row r="1278">
          <cell r="A1278" t="str">
            <v>50400255</v>
          </cell>
          <cell r="B1278" t="str">
            <v>4 X 4 90 GUTTER ELBOW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 t="str">
            <v>5.3190</v>
          </cell>
          <cell r="I1278">
            <v>42599</v>
          </cell>
          <cell r="L1278">
            <v>0</v>
          </cell>
        </row>
        <row r="1279">
          <cell r="A1279" t="str">
            <v>50600255</v>
          </cell>
          <cell r="B1279" t="str">
            <v>6 X 6 90 GUTTER ELBOW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 t="str">
            <v>5.3200</v>
          </cell>
          <cell r="I1279">
            <v>-622165665.6339792</v>
          </cell>
          <cell r="L1279">
            <v>0</v>
          </cell>
        </row>
        <row r="1280">
          <cell r="A1280" t="str">
            <v>50800255</v>
          </cell>
          <cell r="B1280" t="str">
            <v>8 X 8 90 GUTTER ELBOW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 t="str">
            <v>5.3210</v>
          </cell>
          <cell r="I1280">
            <v>-622165665.6339792</v>
          </cell>
          <cell r="L1280">
            <v>0</v>
          </cell>
        </row>
        <row r="1281">
          <cell r="A1281" t="str">
            <v>50400250</v>
          </cell>
          <cell r="B1281" t="str">
            <v>4 X 4 GUTTER END</v>
          </cell>
          <cell r="C1281">
            <v>5.1440000000000001</v>
          </cell>
          <cell r="D1281">
            <v>4.7</v>
          </cell>
          <cell r="E1281">
            <v>0</v>
          </cell>
          <cell r="F1281">
            <v>6.6872000000000007</v>
          </cell>
          <cell r="G1281">
            <v>6.11</v>
          </cell>
          <cell r="H1281" t="str">
            <v>5.3220</v>
          </cell>
          <cell r="I1281">
            <v>-622165665.6339792</v>
          </cell>
          <cell r="L1281">
            <v>6.6872000000000007</v>
          </cell>
        </row>
        <row r="1282">
          <cell r="A1282" t="str">
            <v>50600250</v>
          </cell>
          <cell r="B1282" t="str">
            <v>6 X 6 GUTTER END</v>
          </cell>
          <cell r="C1282">
            <v>7.8324999999999996</v>
          </cell>
          <cell r="D1282">
            <v>7.2576000000000001</v>
          </cell>
          <cell r="E1282">
            <v>0</v>
          </cell>
          <cell r="F1282">
            <v>10.18225</v>
          </cell>
          <cell r="G1282">
            <v>9.4348799999999997</v>
          </cell>
          <cell r="H1282" t="str">
            <v>5.3230</v>
          </cell>
          <cell r="I1282">
            <v>42285</v>
          </cell>
          <cell r="L1282">
            <v>10.18225</v>
          </cell>
        </row>
        <row r="1283">
          <cell r="A1283" t="str">
            <v>50800250</v>
          </cell>
          <cell r="B1283" t="str">
            <v>8 X 8 GUTTER END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 t="str">
            <v>5.3240</v>
          </cell>
          <cell r="I1283">
            <v>42676</v>
          </cell>
          <cell r="L1283">
            <v>0</v>
          </cell>
        </row>
        <row r="1284">
          <cell r="A1284" t="str">
            <v>50400251</v>
          </cell>
          <cell r="B1284" t="str">
            <v>4 X 4 X 24 GUTTER</v>
          </cell>
          <cell r="C1284">
            <v>23.07</v>
          </cell>
          <cell r="D1284">
            <v>21.07</v>
          </cell>
          <cell r="E1284">
            <v>0</v>
          </cell>
          <cell r="F1284">
            <v>29.991</v>
          </cell>
          <cell r="G1284">
            <v>27.391000000000002</v>
          </cell>
          <cell r="H1284" t="str">
            <v>5.3250</v>
          </cell>
          <cell r="I1284">
            <v>-622165665.6339792</v>
          </cell>
          <cell r="L1284">
            <v>29.991</v>
          </cell>
        </row>
        <row r="1285">
          <cell r="A1285" t="str">
            <v>50400252</v>
          </cell>
          <cell r="B1285" t="str">
            <v>4 X 4 X 36 GUTTER</v>
          </cell>
          <cell r="C1285">
            <v>34.926000000000002</v>
          </cell>
          <cell r="D1285">
            <v>31.9</v>
          </cell>
          <cell r="E1285">
            <v>0</v>
          </cell>
          <cell r="F1285">
            <v>45.403800000000004</v>
          </cell>
          <cell r="G1285">
            <v>41.47</v>
          </cell>
          <cell r="H1285" t="str">
            <v>5.3260</v>
          </cell>
          <cell r="I1285">
            <v>42235</v>
          </cell>
          <cell r="L1285">
            <v>45.403800000000004</v>
          </cell>
        </row>
        <row r="1286">
          <cell r="A1286" t="str">
            <v>50400253</v>
          </cell>
          <cell r="B1286" t="str">
            <v>4 X 4 X 48 GUTTER</v>
          </cell>
          <cell r="C1286">
            <v>41.676000000000002</v>
          </cell>
          <cell r="D1286">
            <v>38.380000000000003</v>
          </cell>
          <cell r="E1286">
            <v>0</v>
          </cell>
          <cell r="F1286">
            <v>54.178800000000003</v>
          </cell>
          <cell r="G1286">
            <v>49.894000000000005</v>
          </cell>
          <cell r="H1286" t="str">
            <v>5.3270</v>
          </cell>
          <cell r="I1286">
            <v>42285</v>
          </cell>
          <cell r="L1286">
            <v>54.178800000000003</v>
          </cell>
        </row>
        <row r="1287">
          <cell r="A1287" t="str">
            <v>50600251</v>
          </cell>
          <cell r="B1287" t="str">
            <v>6 X 6 X 24 GUTTER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 t="str">
            <v>5.3280</v>
          </cell>
          <cell r="I1287">
            <v>41212</v>
          </cell>
          <cell r="L1287">
            <v>0</v>
          </cell>
        </row>
        <row r="1288">
          <cell r="A1288" t="str">
            <v>50600252</v>
          </cell>
          <cell r="B1288" t="str">
            <v>6 X 6 X 36 GUTTER</v>
          </cell>
          <cell r="C1288">
            <v>49.758499999999998</v>
          </cell>
          <cell r="D1288">
            <v>46.115000000000002</v>
          </cell>
          <cell r="E1288">
            <v>0</v>
          </cell>
          <cell r="F1288">
            <v>64.686049999999994</v>
          </cell>
          <cell r="G1288">
            <v>59.949500000000008</v>
          </cell>
          <cell r="H1288" t="str">
            <v>5.3290</v>
          </cell>
          <cell r="I1288">
            <v>-622165665.6339792</v>
          </cell>
          <cell r="L1288">
            <v>64.686049999999994</v>
          </cell>
        </row>
        <row r="1289">
          <cell r="A1289" t="str">
            <v>50600253</v>
          </cell>
          <cell r="B1289" t="str">
            <v>6 X 6 X 48 GUTTER</v>
          </cell>
          <cell r="C1289">
            <v>67.619699999999995</v>
          </cell>
          <cell r="D1289">
            <v>63.015000000000001</v>
          </cell>
          <cell r="E1289">
            <v>0</v>
          </cell>
          <cell r="F1289">
            <v>87.905609999999996</v>
          </cell>
          <cell r="G1289">
            <v>81.919499999999999</v>
          </cell>
          <cell r="H1289" t="str">
            <v>5.3300</v>
          </cell>
          <cell r="I1289">
            <v>42557</v>
          </cell>
          <cell r="L1289">
            <v>87.905609999999996</v>
          </cell>
        </row>
        <row r="1290">
          <cell r="A1290" t="str">
            <v>50800251</v>
          </cell>
          <cell r="B1290" t="str">
            <v>8 X 8 X 24 GUTTER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 t="str">
            <v>5.3310</v>
          </cell>
          <cell r="I1290">
            <v>42514</v>
          </cell>
          <cell r="L1290">
            <v>0</v>
          </cell>
        </row>
        <row r="1291">
          <cell r="A1291" t="str">
            <v>50800253</v>
          </cell>
          <cell r="B1291" t="str">
            <v>8 X 8 X 48 GUTTER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 t="str">
            <v>5.3320</v>
          </cell>
          <cell r="I1291">
            <v>-622165665.6339792</v>
          </cell>
          <cell r="L1291">
            <v>0</v>
          </cell>
        </row>
        <row r="1292">
          <cell r="A1292" t="str">
            <v>50800256</v>
          </cell>
          <cell r="B1292" t="str">
            <v>8 X 8 X 60 GUTTER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 t="str">
            <v>5.3330</v>
          </cell>
          <cell r="I1292">
            <v>-622165665.6339792</v>
          </cell>
          <cell r="L1292">
            <v>0</v>
          </cell>
        </row>
        <row r="1293">
          <cell r="A1293" t="str">
            <v>50400254</v>
          </cell>
          <cell r="B1293" t="str">
            <v>4" GUTTER COUPLING</v>
          </cell>
          <cell r="C1293">
            <v>2.7631000000000001</v>
          </cell>
          <cell r="D1293">
            <v>0</v>
          </cell>
          <cell r="E1293">
            <v>0</v>
          </cell>
          <cell r="F1293">
            <v>3.5920300000000003</v>
          </cell>
          <cell r="G1293">
            <v>0</v>
          </cell>
          <cell r="H1293" t="str">
            <v>5.3340</v>
          </cell>
          <cell r="I1293">
            <v>-622165665.6339792</v>
          </cell>
          <cell r="L1293">
            <v>3.5920300000000003</v>
          </cell>
        </row>
        <row r="1294">
          <cell r="A1294" t="str">
            <v>50600254</v>
          </cell>
          <cell r="B1294" t="str">
            <v>6" GUTTER COUPLING</v>
          </cell>
          <cell r="C1294">
            <v>6.6413000000000002</v>
          </cell>
          <cell r="D1294">
            <v>7.08</v>
          </cell>
          <cell r="E1294">
            <v>0</v>
          </cell>
          <cell r="F1294">
            <v>8.6336900000000014</v>
          </cell>
          <cell r="G1294">
            <v>9.2040000000000006</v>
          </cell>
          <cell r="H1294" t="str">
            <v>5.3350</v>
          </cell>
          <cell r="I1294">
            <v>40097</v>
          </cell>
          <cell r="L1294">
            <v>9.2040000000000006</v>
          </cell>
        </row>
        <row r="1295">
          <cell r="A1295" t="str">
            <v>50800254</v>
          </cell>
          <cell r="B1295" t="str">
            <v>8" GUTTER COUPLING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 t="str">
            <v>5.3360</v>
          </cell>
          <cell r="I1295">
            <v>42557</v>
          </cell>
          <cell r="L1295">
            <v>0</v>
          </cell>
        </row>
        <row r="1296">
          <cell r="A1296" t="str">
            <v>50101261</v>
          </cell>
          <cell r="B1296" t="str">
            <v>HEATER SURFACE ENCLOSURE</v>
          </cell>
          <cell r="C1296">
            <v>17.52</v>
          </cell>
          <cell r="D1296">
            <v>16.239999999999998</v>
          </cell>
          <cell r="E1296">
            <v>0</v>
          </cell>
          <cell r="F1296">
            <v>22.776</v>
          </cell>
          <cell r="G1296">
            <v>21.111999999999998</v>
          </cell>
          <cell r="H1296" t="str">
            <v>5.3370</v>
          </cell>
          <cell r="I1296">
            <v>-622165665.6339792</v>
          </cell>
          <cell r="L1296">
            <v>22.776</v>
          </cell>
        </row>
        <row r="1297">
          <cell r="A1297" t="str">
            <v>50100261</v>
          </cell>
          <cell r="B1297" t="str">
            <v>HEATER, 750-1500W FORCED AIR</v>
          </cell>
          <cell r="C1297">
            <v>158.90309999999999</v>
          </cell>
          <cell r="D1297">
            <v>93.86</v>
          </cell>
          <cell r="E1297">
            <v>0</v>
          </cell>
          <cell r="F1297">
            <v>206.57402999999999</v>
          </cell>
          <cell r="G1297">
            <v>122.018</v>
          </cell>
          <cell r="H1297" t="str">
            <v>5.3380</v>
          </cell>
          <cell r="I1297">
            <v>42573</v>
          </cell>
          <cell r="L1297">
            <v>206.57402999999999</v>
          </cell>
        </row>
        <row r="1298">
          <cell r="A1298" t="str">
            <v>50100262</v>
          </cell>
          <cell r="B1298" t="str">
            <v>OVERLOAD HEATER PACKS</v>
          </cell>
          <cell r="C1298">
            <v>36.084614000000002</v>
          </cell>
          <cell r="D1298">
            <v>74.58</v>
          </cell>
          <cell r="E1298">
            <v>0</v>
          </cell>
          <cell r="F1298">
            <v>46.909998200000004</v>
          </cell>
          <cell r="G1298">
            <v>96.954000000000008</v>
          </cell>
          <cell r="H1298" t="str">
            <v>5.3390</v>
          </cell>
          <cell r="I1298">
            <v>42573</v>
          </cell>
          <cell r="L1298">
            <v>96.954000000000008</v>
          </cell>
        </row>
        <row r="1299">
          <cell r="A1299" t="str">
            <v>50200259</v>
          </cell>
          <cell r="B1299" t="str">
            <v>THERMOSTAT, 22AMP WALL MOUNT</v>
          </cell>
          <cell r="C1299">
            <v>12.5939</v>
          </cell>
          <cell r="D1299">
            <v>11.48</v>
          </cell>
          <cell r="E1299">
            <v>0</v>
          </cell>
          <cell r="F1299">
            <v>16.372070000000001</v>
          </cell>
          <cell r="G1299">
            <v>14.924000000000001</v>
          </cell>
          <cell r="H1299" t="str">
            <v>5.3400</v>
          </cell>
          <cell r="I1299">
            <v>42747</v>
          </cell>
          <cell r="L1299">
            <v>16.372070000000001</v>
          </cell>
        </row>
        <row r="1300">
          <cell r="A1300" t="str">
            <v>50100260</v>
          </cell>
          <cell r="B1300" t="str">
            <v>THERMOSTAT, HTR MOUNT</v>
          </cell>
          <cell r="C1300">
            <v>10.27</v>
          </cell>
          <cell r="D1300">
            <v>9.52</v>
          </cell>
          <cell r="E1300">
            <v>0</v>
          </cell>
          <cell r="F1300">
            <v>13.350999999999999</v>
          </cell>
          <cell r="G1300">
            <v>12.375999999999999</v>
          </cell>
          <cell r="H1300" t="str">
            <v>5.3410</v>
          </cell>
          <cell r="I1300">
            <v>42514</v>
          </cell>
          <cell r="L1300">
            <v>13.350999999999999</v>
          </cell>
        </row>
        <row r="1301">
          <cell r="A1301" t="str">
            <v>50200266</v>
          </cell>
          <cell r="B1301" t="str">
            <v>2" HUB</v>
          </cell>
          <cell r="C1301">
            <v>9.2050000000000001</v>
          </cell>
          <cell r="D1301">
            <v>8.5299999999999994</v>
          </cell>
          <cell r="E1301">
            <v>0</v>
          </cell>
          <cell r="F1301">
            <v>11.9665</v>
          </cell>
          <cell r="G1301">
            <v>11.089</v>
          </cell>
          <cell r="H1301" t="str">
            <v>5.3420</v>
          </cell>
          <cell r="I1301">
            <v>42573</v>
          </cell>
          <cell r="L1301">
            <v>11.9665</v>
          </cell>
        </row>
        <row r="1302">
          <cell r="A1302" t="str">
            <v>50201266</v>
          </cell>
          <cell r="B1302" t="str">
            <v>2" HUB COVER CLOSING PLATE</v>
          </cell>
          <cell r="C1302">
            <v>6.27</v>
          </cell>
          <cell r="D1302">
            <v>5.77</v>
          </cell>
          <cell r="E1302">
            <v>0</v>
          </cell>
          <cell r="F1302">
            <v>8.1509999999999998</v>
          </cell>
          <cell r="G1302">
            <v>7.5009999999999994</v>
          </cell>
          <cell r="H1302" t="str">
            <v>5.3430</v>
          </cell>
          <cell r="I1302">
            <v>42293</v>
          </cell>
          <cell r="L1302">
            <v>8.1509999999999998</v>
          </cell>
        </row>
        <row r="1303">
          <cell r="A1303" t="str">
            <v>50100151</v>
          </cell>
          <cell r="B1303" t="str">
            <v>IMPLULSE COUNTER 110V</v>
          </cell>
          <cell r="C1303">
            <v>39.250799999999998</v>
          </cell>
          <cell r="D1303">
            <v>0</v>
          </cell>
          <cell r="E1303">
            <v>0</v>
          </cell>
          <cell r="F1303">
            <v>51.026040000000002</v>
          </cell>
          <cell r="G1303">
            <v>0</v>
          </cell>
          <cell r="H1303" t="str">
            <v>5.3440</v>
          </cell>
          <cell r="I1303">
            <v>42326</v>
          </cell>
          <cell r="L1303">
            <v>51.026040000000002</v>
          </cell>
        </row>
        <row r="1304">
          <cell r="A1304" t="str">
            <v>50100280</v>
          </cell>
          <cell r="B1304" t="str">
            <v>INDICATOR LABEL HOA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 t="str">
            <v>5.3450</v>
          </cell>
          <cell r="I1304">
            <v>40097</v>
          </cell>
          <cell r="L1304">
            <v>0</v>
          </cell>
        </row>
        <row r="1305">
          <cell r="A1305" t="str">
            <v>50100285</v>
          </cell>
          <cell r="B1305" t="str">
            <v>INDICATOR LENS COVER</v>
          </cell>
          <cell r="C1305">
            <v>0.86040000000000005</v>
          </cell>
          <cell r="D1305">
            <v>0</v>
          </cell>
          <cell r="E1305">
            <v>0</v>
          </cell>
          <cell r="F1305">
            <v>1.1185200000000002</v>
          </cell>
          <cell r="G1305">
            <v>0</v>
          </cell>
          <cell r="H1305" t="str">
            <v>5.3460</v>
          </cell>
          <cell r="I1305">
            <v>-622165665.6339792</v>
          </cell>
          <cell r="L1305">
            <v>1.1185200000000002</v>
          </cell>
        </row>
        <row r="1306">
          <cell r="A1306" t="str">
            <v>50100270</v>
          </cell>
          <cell r="B1306" t="str">
            <v>PILOT INDICATOR LIGHT</v>
          </cell>
          <cell r="C1306">
            <v>6.8376999999999999</v>
          </cell>
          <cell r="D1306">
            <v>9.15</v>
          </cell>
          <cell r="E1306">
            <v>0</v>
          </cell>
          <cell r="F1306">
            <v>8.8890100000000007</v>
          </cell>
          <cell r="G1306">
            <v>11.895000000000001</v>
          </cell>
          <cell r="H1306" t="str">
            <v>5.3470</v>
          </cell>
          <cell r="I1306">
            <v>40097</v>
          </cell>
          <cell r="L1306">
            <v>11.895000000000001</v>
          </cell>
        </row>
        <row r="1307">
          <cell r="A1307" t="str">
            <v>50100327</v>
          </cell>
          <cell r="B1307" t="str">
            <v>PORCELAIN LIGHT FIXTURE</v>
          </cell>
          <cell r="C1307">
            <v>3.0567000000000002</v>
          </cell>
          <cell r="D1307">
            <v>2.8117000000000001</v>
          </cell>
          <cell r="E1307">
            <v>0</v>
          </cell>
          <cell r="F1307">
            <v>3.9737100000000005</v>
          </cell>
          <cell r="G1307">
            <v>3.6552100000000003</v>
          </cell>
          <cell r="H1307" t="str">
            <v>5.3480</v>
          </cell>
          <cell r="I1307">
            <v>42212</v>
          </cell>
          <cell r="L1307">
            <v>3.9737100000000005</v>
          </cell>
        </row>
        <row r="1308">
          <cell r="A1308" t="str">
            <v>50100271</v>
          </cell>
          <cell r="B1308" t="str">
            <v>INDICATOR LIGHTS NEON -Various</v>
          </cell>
          <cell r="C1308">
            <v>7.3956</v>
          </cell>
          <cell r="D1308">
            <v>6.78</v>
          </cell>
          <cell r="E1308">
            <v>0</v>
          </cell>
          <cell r="F1308">
            <v>9.6142800000000008</v>
          </cell>
          <cell r="G1308">
            <v>8.8140000000000001</v>
          </cell>
          <cell r="H1308" t="str">
            <v>5.3490</v>
          </cell>
          <cell r="I1308">
            <v>42249</v>
          </cell>
          <cell r="L1308">
            <v>9.6142800000000008</v>
          </cell>
        </row>
        <row r="1309">
          <cell r="A1309" t="str">
            <v>50100330</v>
          </cell>
          <cell r="B1309" t="str">
            <v>120V LIQ LVL CONTROLLER #16DM</v>
          </cell>
          <cell r="C1309">
            <v>211.55709999999999</v>
          </cell>
          <cell r="D1309">
            <v>0</v>
          </cell>
          <cell r="E1309">
            <v>0</v>
          </cell>
          <cell r="F1309">
            <v>275.02422999999999</v>
          </cell>
          <cell r="G1309">
            <v>0</v>
          </cell>
          <cell r="H1309" t="str">
            <v>5.3500</v>
          </cell>
          <cell r="I1309">
            <v>42494</v>
          </cell>
          <cell r="L1309">
            <v>275.02422999999999</v>
          </cell>
        </row>
        <row r="1310">
          <cell r="A1310" t="str">
            <v>50200330</v>
          </cell>
          <cell r="B1310" t="str">
            <v>220V LIQUID LEVEL CONTROLLER</v>
          </cell>
          <cell r="C1310">
            <v>208.7637</v>
          </cell>
          <cell r="D1310">
            <v>0</v>
          </cell>
          <cell r="E1310">
            <v>0</v>
          </cell>
          <cell r="F1310">
            <v>271.39281</v>
          </cell>
          <cell r="G1310">
            <v>0</v>
          </cell>
          <cell r="H1310" t="str">
            <v>5.3510</v>
          </cell>
          <cell r="I1310">
            <v>-622165665.6339792</v>
          </cell>
          <cell r="L1310">
            <v>271.39281</v>
          </cell>
        </row>
        <row r="1311">
          <cell r="A1311" t="str">
            <v>50400330</v>
          </cell>
          <cell r="B1311" t="str">
            <v>460V LIQUID LEVEL CONTROLLER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 t="str">
            <v>5.3520</v>
          </cell>
          <cell r="I1311">
            <v>40097</v>
          </cell>
          <cell r="L1311">
            <v>0</v>
          </cell>
        </row>
        <row r="1312">
          <cell r="A1312" t="str">
            <v>50012340</v>
          </cell>
          <cell r="B1312" t="str">
            <v>1/2" LOCKNUT</v>
          </cell>
          <cell r="C1312">
            <v>0.20469999999999999</v>
          </cell>
          <cell r="D1312">
            <v>0.19</v>
          </cell>
          <cell r="E1312">
            <v>0</v>
          </cell>
          <cell r="F1312">
            <v>0.26611000000000001</v>
          </cell>
          <cell r="G1312">
            <v>0.24700000000000003</v>
          </cell>
          <cell r="H1312" t="str">
            <v>5.3530</v>
          </cell>
          <cell r="I1312">
            <v>-622165665.6339792</v>
          </cell>
          <cell r="L1312">
            <v>0.26611000000000001</v>
          </cell>
        </row>
        <row r="1313">
          <cell r="A1313" t="str">
            <v>50034340</v>
          </cell>
          <cell r="B1313" t="str">
            <v>3/4" LOCKNUT</v>
          </cell>
          <cell r="C1313">
            <v>9.3200000000000005E-2</v>
          </cell>
          <cell r="D1313">
            <v>0.23499999999999999</v>
          </cell>
          <cell r="E1313">
            <v>0</v>
          </cell>
          <cell r="F1313">
            <v>0.12116</v>
          </cell>
          <cell r="G1313">
            <v>0.30549999999999999</v>
          </cell>
          <cell r="H1313" t="str">
            <v>5.3540</v>
          </cell>
          <cell r="I1313">
            <v>41773</v>
          </cell>
          <cell r="L1313">
            <v>0.30549999999999999</v>
          </cell>
        </row>
        <row r="1314">
          <cell r="A1314" t="str">
            <v>50100340</v>
          </cell>
          <cell r="B1314" t="str">
            <v>1" LOCKNUT</v>
          </cell>
          <cell r="C1314">
            <v>0.22900000000000001</v>
          </cell>
          <cell r="D1314">
            <v>0.2858</v>
          </cell>
          <cell r="E1314">
            <v>0</v>
          </cell>
          <cell r="F1314">
            <v>0.29770000000000002</v>
          </cell>
          <cell r="G1314">
            <v>0.37154000000000004</v>
          </cell>
          <cell r="H1314" t="str">
            <v>5.3550</v>
          </cell>
          <cell r="I1314">
            <v>40970</v>
          </cell>
          <cell r="L1314">
            <v>0.37154000000000004</v>
          </cell>
        </row>
        <row r="1315">
          <cell r="A1315" t="str">
            <v>50114340</v>
          </cell>
          <cell r="B1315" t="str">
            <v>1-1/4" LOCKNUT</v>
          </cell>
          <cell r="C1315">
            <v>0.58699999999999997</v>
          </cell>
          <cell r="D1315">
            <v>0</v>
          </cell>
          <cell r="E1315">
            <v>0</v>
          </cell>
          <cell r="F1315">
            <v>0.7631</v>
          </cell>
          <cell r="G1315">
            <v>0</v>
          </cell>
          <cell r="H1315" t="str">
            <v>5.3560</v>
          </cell>
          <cell r="I1315">
            <v>42293</v>
          </cell>
          <cell r="L1315">
            <v>0.7631</v>
          </cell>
        </row>
        <row r="1316">
          <cell r="A1316" t="str">
            <v>50112340</v>
          </cell>
          <cell r="B1316" t="str">
            <v>1-1/2" LOCKNUT</v>
          </cell>
          <cell r="C1316">
            <v>0.54087600000000002</v>
          </cell>
          <cell r="D1316">
            <v>0.4667</v>
          </cell>
          <cell r="E1316">
            <v>0</v>
          </cell>
          <cell r="F1316">
            <v>0.70313880000000006</v>
          </cell>
          <cell r="G1316">
            <v>0.60670999999999997</v>
          </cell>
          <cell r="H1316" t="str">
            <v>5.3570</v>
          </cell>
          <cell r="I1316">
            <v>40097</v>
          </cell>
          <cell r="L1316">
            <v>0.70313880000000006</v>
          </cell>
        </row>
        <row r="1317">
          <cell r="A1317" t="str">
            <v>50200340</v>
          </cell>
          <cell r="B1317" t="str">
            <v>2" LOCKNUT</v>
          </cell>
          <cell r="C1317">
            <v>0.6381</v>
          </cell>
          <cell r="D1317">
            <v>0.57620000000000005</v>
          </cell>
          <cell r="E1317">
            <v>0</v>
          </cell>
          <cell r="F1317">
            <v>0.82952999999999999</v>
          </cell>
          <cell r="G1317">
            <v>0.74906000000000006</v>
          </cell>
          <cell r="H1317" t="str">
            <v>5.3580</v>
          </cell>
          <cell r="I1317">
            <v>42634</v>
          </cell>
          <cell r="L1317">
            <v>0.82952999999999999</v>
          </cell>
        </row>
        <row r="1318">
          <cell r="A1318" t="str">
            <v>50212340</v>
          </cell>
          <cell r="B1318" t="str">
            <v>2-1/2" LOCKNUT</v>
          </cell>
          <cell r="C1318">
            <v>1.502</v>
          </cell>
          <cell r="D1318">
            <v>1.3795999999999999</v>
          </cell>
          <cell r="E1318">
            <v>0</v>
          </cell>
          <cell r="F1318">
            <v>1.9526000000000001</v>
          </cell>
          <cell r="G1318">
            <v>1.79348</v>
          </cell>
          <cell r="H1318" t="str">
            <v>5.3590</v>
          </cell>
          <cell r="I1318">
            <v>41660</v>
          </cell>
          <cell r="L1318">
            <v>1.9526000000000001</v>
          </cell>
        </row>
        <row r="1319">
          <cell r="A1319" t="str">
            <v>50300340</v>
          </cell>
          <cell r="B1319" t="str">
            <v>3" LOCKNUT</v>
          </cell>
          <cell r="C1319">
            <v>1.3829</v>
          </cell>
          <cell r="D1319">
            <v>1.2649999999999999</v>
          </cell>
          <cell r="E1319">
            <v>0</v>
          </cell>
          <cell r="F1319">
            <v>1.7977700000000001</v>
          </cell>
          <cell r="G1319">
            <v>1.6444999999999999</v>
          </cell>
          <cell r="H1319" t="str">
            <v>5.3600</v>
          </cell>
          <cell r="I1319">
            <v>42137</v>
          </cell>
          <cell r="L1319">
            <v>1.7977700000000001</v>
          </cell>
        </row>
        <row r="1320">
          <cell r="A1320" t="str">
            <v>50400340</v>
          </cell>
          <cell r="B1320" t="str">
            <v>4" LOCKNUT</v>
          </cell>
          <cell r="C1320">
            <v>1.4676</v>
          </cell>
          <cell r="D1320">
            <v>0</v>
          </cell>
          <cell r="E1320">
            <v>0</v>
          </cell>
          <cell r="F1320">
            <v>1.90788</v>
          </cell>
          <cell r="G1320">
            <v>0</v>
          </cell>
          <cell r="H1320" t="str">
            <v>5.3610</v>
          </cell>
          <cell r="I1320">
            <v>42573</v>
          </cell>
          <cell r="L1320">
            <v>1.90788</v>
          </cell>
        </row>
        <row r="1321">
          <cell r="A1321" t="str">
            <v>50012341</v>
          </cell>
          <cell r="B1321" t="str">
            <v>1/2" BONDING LOCKNUT</v>
          </cell>
          <cell r="C1321">
            <v>9.1600000000000001E-2</v>
          </cell>
          <cell r="D1321">
            <v>1.1825000000000001</v>
          </cell>
          <cell r="E1321">
            <v>0</v>
          </cell>
          <cell r="F1321">
            <v>0.11908000000000001</v>
          </cell>
          <cell r="G1321">
            <v>1.5372500000000002</v>
          </cell>
          <cell r="H1321" t="str">
            <v>5.3620</v>
          </cell>
          <cell r="I1321">
            <v>40097</v>
          </cell>
          <cell r="L1321">
            <v>1.5372500000000002</v>
          </cell>
        </row>
        <row r="1322">
          <cell r="A1322" t="str">
            <v>50034341</v>
          </cell>
          <cell r="B1322" t="str">
            <v>3/4" BONDING LOCKNUT</v>
          </cell>
          <cell r="C1322">
            <v>0.12139999999999999</v>
          </cell>
          <cell r="D1322">
            <v>0</v>
          </cell>
          <cell r="E1322">
            <v>0</v>
          </cell>
          <cell r="F1322">
            <v>0.15781999999999999</v>
          </cell>
          <cell r="G1322">
            <v>0</v>
          </cell>
          <cell r="H1322" t="str">
            <v>5.3630</v>
          </cell>
          <cell r="I1322">
            <v>40637</v>
          </cell>
          <cell r="L1322">
            <v>0.15781999999999999</v>
          </cell>
        </row>
        <row r="1323">
          <cell r="A1323" t="str">
            <v>50100341</v>
          </cell>
          <cell r="B1323" t="str">
            <v>1" BONDING LOCKNUT</v>
          </cell>
          <cell r="C1323">
            <v>0.95140000000000002</v>
          </cell>
          <cell r="D1323">
            <v>0</v>
          </cell>
          <cell r="E1323">
            <v>0</v>
          </cell>
          <cell r="F1323">
            <v>1.23682</v>
          </cell>
          <cell r="G1323">
            <v>0</v>
          </cell>
          <cell r="H1323" t="str">
            <v>5.3640</v>
          </cell>
          <cell r="I1323">
            <v>40097</v>
          </cell>
          <cell r="L1323">
            <v>1.23682</v>
          </cell>
        </row>
        <row r="1324">
          <cell r="A1324" t="str">
            <v>50114341</v>
          </cell>
          <cell r="B1324" t="str">
            <v>2-1/4" BONDING LOCKNUT</v>
          </cell>
          <cell r="C1324">
            <v>2.5505</v>
          </cell>
          <cell r="D1324">
            <v>0</v>
          </cell>
          <cell r="E1324">
            <v>0</v>
          </cell>
          <cell r="F1324">
            <v>3.3156500000000002</v>
          </cell>
          <cell r="G1324">
            <v>0</v>
          </cell>
          <cell r="H1324" t="str">
            <v>5.3650</v>
          </cell>
          <cell r="I1324">
            <v>40097</v>
          </cell>
          <cell r="L1324">
            <v>3.3156500000000002</v>
          </cell>
        </row>
        <row r="1325">
          <cell r="A1325" t="str">
            <v>50112341</v>
          </cell>
          <cell r="B1325" t="str">
            <v>1-1/2" BONDING LOCKNUT</v>
          </cell>
          <cell r="C1325">
            <v>3.1781000000000001</v>
          </cell>
          <cell r="D1325">
            <v>0</v>
          </cell>
          <cell r="E1325">
            <v>0</v>
          </cell>
          <cell r="F1325">
            <v>4.1315300000000006</v>
          </cell>
          <cell r="G1325">
            <v>0</v>
          </cell>
          <cell r="H1325" t="str">
            <v>5.3660</v>
          </cell>
          <cell r="I1325">
            <v>40097</v>
          </cell>
          <cell r="L1325">
            <v>4.1315300000000006</v>
          </cell>
        </row>
        <row r="1326">
          <cell r="A1326" t="str">
            <v>50200341</v>
          </cell>
          <cell r="B1326" t="str">
            <v>2" BONDING LOCKNUT</v>
          </cell>
          <cell r="C1326">
            <v>4.3973000000000004</v>
          </cell>
          <cell r="D1326">
            <v>4.8150000000000004</v>
          </cell>
          <cell r="E1326">
            <v>0</v>
          </cell>
          <cell r="F1326">
            <v>5.7164900000000012</v>
          </cell>
          <cell r="G1326">
            <v>6.259500000000001</v>
          </cell>
          <cell r="H1326" t="str">
            <v>5.3670</v>
          </cell>
          <cell r="I1326">
            <v>40097</v>
          </cell>
          <cell r="L1326">
            <v>6.259500000000001</v>
          </cell>
        </row>
        <row r="1327">
          <cell r="A1327" t="str">
            <v>50212341</v>
          </cell>
          <cell r="B1327" t="str">
            <v>2-1/2" BONDING LOCKNUT</v>
          </cell>
          <cell r="C1327">
            <v>6.8449999999999998</v>
          </cell>
          <cell r="D1327">
            <v>8.9774999999999991</v>
          </cell>
          <cell r="E1327">
            <v>0</v>
          </cell>
          <cell r="F1327">
            <v>8.8985000000000003</v>
          </cell>
          <cell r="G1327">
            <v>11.67075</v>
          </cell>
          <cell r="H1327" t="str">
            <v>5.3680</v>
          </cell>
          <cell r="I1327">
            <v>40837</v>
          </cell>
          <cell r="L1327">
            <v>11.67075</v>
          </cell>
        </row>
        <row r="1328">
          <cell r="A1328" t="str">
            <v>50100342</v>
          </cell>
          <cell r="B1328" t="str">
            <v>1" SEALING LOCKNUT</v>
          </cell>
          <cell r="C1328">
            <v>0.94220000000000004</v>
          </cell>
          <cell r="D1328">
            <v>1.94</v>
          </cell>
          <cell r="E1328">
            <v>0</v>
          </cell>
          <cell r="F1328">
            <v>1.2248600000000001</v>
          </cell>
          <cell r="G1328">
            <v>2.5219999999999998</v>
          </cell>
          <cell r="H1328" t="str">
            <v>5.3690</v>
          </cell>
          <cell r="I1328">
            <v>40989</v>
          </cell>
          <cell r="L1328">
            <v>2.5219999999999998</v>
          </cell>
        </row>
        <row r="1329">
          <cell r="A1329" t="str">
            <v>50114342</v>
          </cell>
          <cell r="B1329" t="str">
            <v>1-1/4" SEALING LOCKNUT</v>
          </cell>
          <cell r="C1329">
            <v>3.1375999999999999</v>
          </cell>
          <cell r="D1329">
            <v>0</v>
          </cell>
          <cell r="E1329">
            <v>0</v>
          </cell>
          <cell r="F1329">
            <v>4.0788799999999998</v>
          </cell>
          <cell r="G1329">
            <v>0</v>
          </cell>
          <cell r="H1329" t="str">
            <v>5.3700</v>
          </cell>
          <cell r="I1329">
            <v>40569</v>
          </cell>
          <cell r="L1329">
            <v>4.0788799999999998</v>
          </cell>
        </row>
        <row r="1330">
          <cell r="A1330" t="str">
            <v>50112342</v>
          </cell>
          <cell r="B1330" t="str">
            <v>1-1/2" SEALING LOCKNUT</v>
          </cell>
          <cell r="C1330">
            <v>2.3885999999999998</v>
          </cell>
          <cell r="D1330">
            <v>0</v>
          </cell>
          <cell r="E1330">
            <v>0</v>
          </cell>
          <cell r="F1330">
            <v>3.1051799999999998</v>
          </cell>
          <cell r="G1330">
            <v>0</v>
          </cell>
          <cell r="H1330" t="str">
            <v>5.3710</v>
          </cell>
          <cell r="I1330">
            <v>40097</v>
          </cell>
          <cell r="L1330">
            <v>3.1051799999999998</v>
          </cell>
        </row>
        <row r="1331">
          <cell r="A1331" t="str">
            <v>50200342</v>
          </cell>
          <cell r="B1331" t="str">
            <v>2" SEALING LOCKNUT</v>
          </cell>
          <cell r="C1331">
            <v>7.3634000000000004</v>
          </cell>
          <cell r="D1331">
            <v>15.625</v>
          </cell>
          <cell r="E1331">
            <v>0</v>
          </cell>
          <cell r="F1331">
            <v>9.572420000000001</v>
          </cell>
          <cell r="G1331">
            <v>20.3125</v>
          </cell>
          <cell r="H1331" t="str">
            <v>5.3720</v>
          </cell>
          <cell r="I1331">
            <v>40097</v>
          </cell>
          <cell r="L1331">
            <v>20.3125</v>
          </cell>
        </row>
        <row r="1332">
          <cell r="A1332" t="str">
            <v>50112351</v>
          </cell>
          <cell r="B1332" t="str">
            <v>METER BASE 125AMP 1 PH</v>
          </cell>
          <cell r="C1332">
            <v>137.3877</v>
          </cell>
          <cell r="D1332">
            <v>0</v>
          </cell>
          <cell r="E1332">
            <v>0</v>
          </cell>
          <cell r="F1332">
            <v>178.60400999999999</v>
          </cell>
          <cell r="G1332">
            <v>0</v>
          </cell>
          <cell r="H1332" t="str">
            <v>5.3730</v>
          </cell>
          <cell r="I1332">
            <v>41866</v>
          </cell>
          <cell r="L1332">
            <v>178.60400999999999</v>
          </cell>
        </row>
        <row r="1333">
          <cell r="A1333" t="str">
            <v>50200351</v>
          </cell>
          <cell r="B1333" t="str">
            <v>METER BASE, 600V 200AMP 3PH</v>
          </cell>
          <cell r="C1333">
            <v>354.83659999999998</v>
          </cell>
          <cell r="D1333">
            <v>327.33999999999997</v>
          </cell>
          <cell r="E1333">
            <v>0</v>
          </cell>
          <cell r="F1333">
            <v>461.28757999999999</v>
          </cell>
          <cell r="G1333">
            <v>425.54199999999997</v>
          </cell>
          <cell r="H1333" t="str">
            <v>5.3740</v>
          </cell>
          <cell r="I1333">
            <v>40097</v>
          </cell>
          <cell r="L1333">
            <v>461.28757999999999</v>
          </cell>
        </row>
        <row r="1334">
          <cell r="A1334" t="str">
            <v>50200350</v>
          </cell>
          <cell r="B1334" t="str">
            <v>METER SOCKET, 200AMP 1PH</v>
          </cell>
          <cell r="C1334">
            <v>90.635499999999993</v>
          </cell>
          <cell r="D1334">
            <v>130.1</v>
          </cell>
          <cell r="E1334">
            <v>0</v>
          </cell>
          <cell r="F1334">
            <v>117.82615</v>
          </cell>
          <cell r="G1334">
            <v>169.13</v>
          </cell>
          <cell r="H1334" t="str">
            <v>5.3750</v>
          </cell>
          <cell r="I1334">
            <v>40259</v>
          </cell>
          <cell r="L1334">
            <v>169.13</v>
          </cell>
        </row>
        <row r="1335">
          <cell r="A1335" t="str">
            <v>50101429</v>
          </cell>
          <cell r="B1335" t="str">
            <v>240V 3 PH SPDT PHASE MONITOR</v>
          </cell>
          <cell r="C1335">
            <v>92.95</v>
          </cell>
          <cell r="D1335">
            <v>65.62</v>
          </cell>
          <cell r="E1335">
            <v>0</v>
          </cell>
          <cell r="F1335">
            <v>120.83500000000001</v>
          </cell>
          <cell r="G1335">
            <v>85.306000000000012</v>
          </cell>
          <cell r="H1335" t="str">
            <v>5.3760</v>
          </cell>
          <cell r="I1335">
            <v>40263</v>
          </cell>
          <cell r="L1335">
            <v>120.83500000000001</v>
          </cell>
        </row>
        <row r="1336">
          <cell r="A1336" t="str">
            <v>50200429</v>
          </cell>
          <cell r="B1336" t="str">
            <v>480V 3PH DPDT TUBPHASE MONITOR</v>
          </cell>
          <cell r="C1336">
            <v>109.37179999999999</v>
          </cell>
          <cell r="D1336">
            <v>94.94</v>
          </cell>
          <cell r="E1336">
            <v>0</v>
          </cell>
          <cell r="F1336">
            <v>142.18333999999999</v>
          </cell>
          <cell r="G1336">
            <v>123.422</v>
          </cell>
          <cell r="H1336" t="str">
            <v>5.3770</v>
          </cell>
          <cell r="I1336">
            <v>42494</v>
          </cell>
          <cell r="L1336">
            <v>142.18333999999999</v>
          </cell>
        </row>
        <row r="1337">
          <cell r="A1337" t="str">
            <v>50100429</v>
          </cell>
          <cell r="B1337" t="str">
            <v>480V 3PH SPDT TUBPHASE MONITOR</v>
          </cell>
          <cell r="C1337">
            <v>73.832700000000003</v>
          </cell>
          <cell r="D1337">
            <v>71.599999999999994</v>
          </cell>
          <cell r="E1337">
            <v>0</v>
          </cell>
          <cell r="F1337">
            <v>95.982510000000005</v>
          </cell>
          <cell r="G1337">
            <v>93.08</v>
          </cell>
          <cell r="H1337" t="str">
            <v>5.3780</v>
          </cell>
          <cell r="I1337">
            <v>40499</v>
          </cell>
          <cell r="L1337">
            <v>95.982510000000005</v>
          </cell>
        </row>
        <row r="1338">
          <cell r="A1338" t="str">
            <v>50200384</v>
          </cell>
          <cell r="B1338" t="str">
            <v>200AMP NEUTRAL KIT</v>
          </cell>
          <cell r="C1338">
            <v>137.06</v>
          </cell>
          <cell r="D1338">
            <v>125.4</v>
          </cell>
          <cell r="E1338">
            <v>0</v>
          </cell>
          <cell r="F1338">
            <v>178.178</v>
          </cell>
          <cell r="G1338">
            <v>163.02000000000001</v>
          </cell>
          <cell r="H1338" t="str">
            <v>5.3790</v>
          </cell>
          <cell r="I1338">
            <v>41411</v>
          </cell>
          <cell r="L1338">
            <v>178.178</v>
          </cell>
        </row>
        <row r="1339">
          <cell r="A1339" t="str">
            <v>50100384</v>
          </cell>
          <cell r="B1339" t="str">
            <v>100AMP NEUTRAL KIT</v>
          </cell>
          <cell r="C1339">
            <v>72.34</v>
          </cell>
          <cell r="D1339">
            <v>66.180000000000007</v>
          </cell>
          <cell r="E1339">
            <v>0</v>
          </cell>
          <cell r="F1339">
            <v>94.042000000000002</v>
          </cell>
          <cell r="G1339">
            <v>86.034000000000006</v>
          </cell>
          <cell r="H1339" t="str">
            <v>5.3800</v>
          </cell>
          <cell r="I1339">
            <v>40794</v>
          </cell>
          <cell r="L1339">
            <v>94.042000000000002</v>
          </cell>
        </row>
        <row r="1340">
          <cell r="A1340" t="str">
            <v>50012360</v>
          </cell>
          <cell r="B1340" t="str">
            <v>1/2" OFFSET NIPPLE</v>
          </cell>
          <cell r="C1340">
            <v>2.2183000000000002</v>
          </cell>
          <cell r="D1340">
            <v>1.9219999999999999</v>
          </cell>
          <cell r="E1340">
            <v>0</v>
          </cell>
          <cell r="F1340">
            <v>2.8837900000000003</v>
          </cell>
          <cell r="G1340">
            <v>2.4986000000000002</v>
          </cell>
          <cell r="H1340" t="str">
            <v>5.3810</v>
          </cell>
          <cell r="I1340">
            <v>40711</v>
          </cell>
          <cell r="L1340">
            <v>2.8837900000000003</v>
          </cell>
        </row>
        <row r="1341">
          <cell r="A1341" t="str">
            <v>50034360</v>
          </cell>
          <cell r="B1341" t="str">
            <v>3/4" OFFSET NIPPLE</v>
          </cell>
          <cell r="C1341">
            <v>2.2513999999999998</v>
          </cell>
          <cell r="D1341">
            <v>1.514</v>
          </cell>
          <cell r="E1341">
            <v>0</v>
          </cell>
          <cell r="F1341">
            <v>2.9268199999999998</v>
          </cell>
          <cell r="G1341">
            <v>1.9682000000000002</v>
          </cell>
          <cell r="H1341" t="str">
            <v>5.3820</v>
          </cell>
          <cell r="I1341">
            <v>41773</v>
          </cell>
          <cell r="L1341">
            <v>2.9268199999999998</v>
          </cell>
        </row>
        <row r="1342">
          <cell r="A1342" t="str">
            <v>50100360</v>
          </cell>
          <cell r="B1342" t="str">
            <v>1" OFFSET NIPPLE</v>
          </cell>
          <cell r="C1342">
            <v>2.9550000000000001</v>
          </cell>
          <cell r="D1342">
            <v>3.08</v>
          </cell>
          <cell r="E1342">
            <v>0</v>
          </cell>
          <cell r="F1342">
            <v>3.8415000000000004</v>
          </cell>
          <cell r="G1342">
            <v>4.0040000000000004</v>
          </cell>
          <cell r="H1342" t="str">
            <v>5.3830</v>
          </cell>
          <cell r="I1342">
            <v>40311</v>
          </cell>
          <cell r="L1342">
            <v>4.0040000000000004</v>
          </cell>
        </row>
        <row r="1343">
          <cell r="A1343" t="str">
            <v>50114360</v>
          </cell>
          <cell r="B1343" t="str">
            <v>1-1/4" OFFSET NIPPLE</v>
          </cell>
          <cell r="C1343">
            <v>5.0462999999999996</v>
          </cell>
          <cell r="D1343">
            <v>4.7030000000000003</v>
          </cell>
          <cell r="E1343">
            <v>0</v>
          </cell>
          <cell r="F1343">
            <v>6.5601899999999995</v>
          </cell>
          <cell r="G1343">
            <v>6.113900000000001</v>
          </cell>
          <cell r="H1343" t="str">
            <v>5.3840</v>
          </cell>
          <cell r="I1343">
            <v>42541</v>
          </cell>
          <cell r="L1343">
            <v>6.5601899999999995</v>
          </cell>
        </row>
        <row r="1344">
          <cell r="A1344" t="str">
            <v>50112360</v>
          </cell>
          <cell r="B1344" t="str">
            <v>1-1/2" OFFSET NIPPLE</v>
          </cell>
          <cell r="C1344">
            <v>5.3498999999999999</v>
          </cell>
          <cell r="D1344">
            <v>3.6779999999999999</v>
          </cell>
          <cell r="E1344">
            <v>0</v>
          </cell>
          <cell r="F1344">
            <v>6.9548699999999997</v>
          </cell>
          <cell r="G1344">
            <v>4.7813999999999997</v>
          </cell>
          <cell r="H1344" t="str">
            <v>5.3850</v>
          </cell>
          <cell r="I1344">
            <v>42128</v>
          </cell>
          <cell r="L1344">
            <v>6.9548699999999997</v>
          </cell>
        </row>
        <row r="1345">
          <cell r="A1345" t="str">
            <v>50200360</v>
          </cell>
          <cell r="B1345" t="str">
            <v>2" OFFSET NIPPLE</v>
          </cell>
          <cell r="C1345">
            <v>6.9451000000000001</v>
          </cell>
          <cell r="D1345">
            <v>5.5090000000000003</v>
          </cell>
          <cell r="E1345">
            <v>0</v>
          </cell>
          <cell r="F1345">
            <v>9.0286299999999997</v>
          </cell>
          <cell r="G1345">
            <v>7.1617000000000006</v>
          </cell>
          <cell r="H1345" t="str">
            <v>5.3860</v>
          </cell>
          <cell r="I1345">
            <v>40311</v>
          </cell>
          <cell r="L1345">
            <v>9.0286299999999997</v>
          </cell>
        </row>
        <row r="1346">
          <cell r="A1346" t="str">
            <v>50212360</v>
          </cell>
          <cell r="B1346" t="str">
            <v>2-1/2" OFFSET NIPPLE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 t="str">
            <v>5.3870</v>
          </cell>
          <cell r="I1346">
            <v>40311</v>
          </cell>
          <cell r="L1346">
            <v>0</v>
          </cell>
        </row>
        <row r="1347">
          <cell r="A1347" t="str">
            <v>50012065</v>
          </cell>
          <cell r="B1347" t="str">
            <v>1/2" CHASE NIPPLE</v>
          </cell>
          <cell r="C1347">
            <v>0.41499999999999998</v>
          </cell>
          <cell r="D1347">
            <v>0</v>
          </cell>
          <cell r="E1347">
            <v>0</v>
          </cell>
          <cell r="F1347">
            <v>0.53949999999999998</v>
          </cell>
          <cell r="G1347">
            <v>0</v>
          </cell>
          <cell r="H1347" t="str">
            <v>5.3880</v>
          </cell>
          <cell r="I1347">
            <v>-622165665.6339792</v>
          </cell>
          <cell r="L1347">
            <v>0.53949999999999998</v>
          </cell>
        </row>
        <row r="1348">
          <cell r="A1348" t="str">
            <v>50034065</v>
          </cell>
          <cell r="B1348" t="str">
            <v>3/4" CHASE NIPPLE</v>
          </cell>
          <cell r="C1348">
            <v>1.8623000000000001</v>
          </cell>
          <cell r="D1348">
            <v>0</v>
          </cell>
          <cell r="E1348">
            <v>0</v>
          </cell>
          <cell r="F1348">
            <v>2.4209900000000002</v>
          </cell>
          <cell r="G1348">
            <v>0</v>
          </cell>
          <cell r="H1348" t="str">
            <v>5.3890</v>
          </cell>
          <cell r="I1348">
            <v>40097</v>
          </cell>
          <cell r="L1348">
            <v>2.4209900000000002</v>
          </cell>
        </row>
        <row r="1349">
          <cell r="A1349" t="str">
            <v>50100065</v>
          </cell>
          <cell r="B1349" t="str">
            <v>1" CHASE NIPPLE</v>
          </cell>
          <cell r="C1349">
            <v>4.8075999999999999</v>
          </cell>
          <cell r="D1349">
            <v>0</v>
          </cell>
          <cell r="E1349">
            <v>0</v>
          </cell>
          <cell r="F1349">
            <v>6.2498800000000001</v>
          </cell>
          <cell r="G1349">
            <v>0</v>
          </cell>
          <cell r="H1349" t="str">
            <v>5.3900</v>
          </cell>
          <cell r="I1349">
            <v>40097</v>
          </cell>
          <cell r="L1349">
            <v>6.2498800000000001</v>
          </cell>
        </row>
        <row r="1350">
          <cell r="A1350" t="str">
            <v>50112065</v>
          </cell>
          <cell r="B1350" t="str">
            <v>1-1/2" CHASE NIPPLE</v>
          </cell>
          <cell r="C1350">
            <v>20.0808</v>
          </cell>
          <cell r="D1350">
            <v>0</v>
          </cell>
          <cell r="E1350">
            <v>3</v>
          </cell>
          <cell r="F1350">
            <v>26.105040000000002</v>
          </cell>
          <cell r="G1350">
            <v>0</v>
          </cell>
          <cell r="H1350" t="str">
            <v>5.3910</v>
          </cell>
          <cell r="I1350">
            <v>40097</v>
          </cell>
          <cell r="L1350">
            <v>26.105040000000002</v>
          </cell>
        </row>
        <row r="1351">
          <cell r="A1351" t="str">
            <v>50112380</v>
          </cell>
          <cell r="B1351" t="str">
            <v>8/10 SPACE 125A 1PH PNL w/CVR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 t="str">
            <v>5.3920</v>
          </cell>
          <cell r="I1351">
            <v>40097</v>
          </cell>
          <cell r="L1351">
            <v>0</v>
          </cell>
        </row>
        <row r="1352">
          <cell r="A1352" t="str">
            <v>50200383</v>
          </cell>
          <cell r="B1352" t="str">
            <v>30/32 SPACE 200A 3PH PNL w/CVR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 t="str">
            <v>5.3930</v>
          </cell>
          <cell r="I1352">
            <v>-622165665.6339792</v>
          </cell>
          <cell r="L1352">
            <v>0</v>
          </cell>
        </row>
        <row r="1353">
          <cell r="A1353" t="str">
            <v>50100380</v>
          </cell>
          <cell r="B1353" t="str">
            <v>12/16 SPACE 125A 1PH PNL w/CVR</v>
          </cell>
          <cell r="C1353">
            <v>200.649</v>
          </cell>
          <cell r="D1353">
            <v>183.57</v>
          </cell>
          <cell r="E1353">
            <v>0</v>
          </cell>
          <cell r="F1353">
            <v>260.84370000000001</v>
          </cell>
          <cell r="G1353">
            <v>238.64099999999999</v>
          </cell>
          <cell r="H1353" t="str">
            <v>5.3940</v>
          </cell>
          <cell r="I1353">
            <v>-622165665.6339792</v>
          </cell>
          <cell r="L1353">
            <v>260.84370000000001</v>
          </cell>
        </row>
        <row r="1354">
          <cell r="A1354" t="str">
            <v>50200380</v>
          </cell>
          <cell r="B1354" t="str">
            <v>30/32 SPACE 200A 1PH PNL w/CVR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 t="str">
            <v>5.3950</v>
          </cell>
          <cell r="I1354">
            <v>40632</v>
          </cell>
          <cell r="L1354">
            <v>0</v>
          </cell>
        </row>
        <row r="1355">
          <cell r="A1355" t="str">
            <v>50100390</v>
          </cell>
          <cell r="B1355" t="str">
            <v>3PH SIZE 1 PUMP PANEL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 t="str">
            <v>5.3960</v>
          </cell>
          <cell r="I1355">
            <v>-622165665.6339792</v>
          </cell>
          <cell r="L1355">
            <v>0</v>
          </cell>
        </row>
        <row r="1356">
          <cell r="A1356" t="str">
            <v>50200390</v>
          </cell>
          <cell r="B1356" t="str">
            <v>3PH SIZE 2 PUMP PANEL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 t="str">
            <v>5.3970</v>
          </cell>
          <cell r="I1356">
            <v>-622165665.6339792</v>
          </cell>
          <cell r="L1356">
            <v>0</v>
          </cell>
        </row>
        <row r="1357">
          <cell r="A1357" t="str">
            <v>50300390</v>
          </cell>
          <cell r="B1357" t="str">
            <v>3PH SIZE 3 PUMP PANEL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 t="str">
            <v>5.3980</v>
          </cell>
          <cell r="I1357">
            <v>-622165665.6339792</v>
          </cell>
          <cell r="L1357">
            <v>0</v>
          </cell>
        </row>
        <row r="1358">
          <cell r="A1358" t="str">
            <v>50201384</v>
          </cell>
          <cell r="B1358" t="str">
            <v>200A SEIMENS NEUTRAL KIT PANEL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 t="str">
            <v>5.3990</v>
          </cell>
          <cell r="I1358">
            <v>-622165665.6339792</v>
          </cell>
          <cell r="L1358">
            <v>0</v>
          </cell>
        </row>
        <row r="1359">
          <cell r="A1359" t="str">
            <v>50060382</v>
          </cell>
          <cell r="B1359" t="str">
            <v>12 SPACE TRANSFER PANEL</v>
          </cell>
          <cell r="C1359">
            <v>149.22890000000001</v>
          </cell>
          <cell r="D1359">
            <v>19.010000000000002</v>
          </cell>
          <cell r="E1359">
            <v>0</v>
          </cell>
          <cell r="F1359">
            <v>193.99757000000002</v>
          </cell>
          <cell r="G1359">
            <v>24.713000000000005</v>
          </cell>
          <cell r="H1359" t="str">
            <v>5.4000</v>
          </cell>
          <cell r="I1359">
            <v>-622165665.6339792</v>
          </cell>
          <cell r="L1359">
            <v>193.99757000000002</v>
          </cell>
        </row>
        <row r="1360">
          <cell r="A1360" t="str">
            <v>50040382</v>
          </cell>
          <cell r="B1360" t="str">
            <v>8 SPACE TRANSFER PANEL</v>
          </cell>
          <cell r="C1360">
            <v>141.6994</v>
          </cell>
          <cell r="D1360">
            <v>0</v>
          </cell>
          <cell r="E1360">
            <v>0</v>
          </cell>
          <cell r="F1360">
            <v>184.20922000000002</v>
          </cell>
          <cell r="G1360">
            <v>0</v>
          </cell>
          <cell r="H1360" t="str">
            <v>5.4010</v>
          </cell>
          <cell r="I1360">
            <v>40284</v>
          </cell>
          <cell r="L1360">
            <v>184.20922000000002</v>
          </cell>
        </row>
        <row r="1361">
          <cell r="A1361" t="str">
            <v>50100401</v>
          </cell>
          <cell r="B1361" t="str">
            <v>LT KO SEAL PLUG - Any Size</v>
          </cell>
          <cell r="C1361">
            <v>4.8063000000000002</v>
          </cell>
          <cell r="D1361">
            <v>4.3582999999999998</v>
          </cell>
          <cell r="E1361">
            <v>0</v>
          </cell>
          <cell r="F1361">
            <v>6.2481900000000001</v>
          </cell>
          <cell r="G1361">
            <v>5.6657900000000003</v>
          </cell>
          <cell r="H1361" t="str">
            <v>5.4020</v>
          </cell>
          <cell r="I1361">
            <v>40097</v>
          </cell>
          <cell r="L1361">
            <v>6.2481900000000001</v>
          </cell>
        </row>
        <row r="1362">
          <cell r="A1362" t="str">
            <v>50101401</v>
          </cell>
          <cell r="B1362" t="str">
            <v>1" RECESSED THREADED PLUG</v>
          </cell>
          <cell r="C1362">
            <v>2.9857999999999998</v>
          </cell>
          <cell r="D1362">
            <v>0</v>
          </cell>
          <cell r="E1362">
            <v>0</v>
          </cell>
          <cell r="F1362">
            <v>3.8815399999999998</v>
          </cell>
          <cell r="G1362">
            <v>0</v>
          </cell>
          <cell r="H1362" t="str">
            <v>5.4030</v>
          </cell>
          <cell r="I1362">
            <v>42405</v>
          </cell>
          <cell r="L1362">
            <v>3.8815399999999998</v>
          </cell>
        </row>
        <row r="1363">
          <cell r="A1363" t="str">
            <v>50114401</v>
          </cell>
          <cell r="B1363" t="str">
            <v>1-1/4" RECESSED THREADED PLUG</v>
          </cell>
          <cell r="C1363">
            <v>2.0749</v>
          </cell>
          <cell r="D1363">
            <v>0</v>
          </cell>
          <cell r="E1363">
            <v>0</v>
          </cell>
          <cell r="F1363">
            <v>2.6973700000000003</v>
          </cell>
          <cell r="G1363">
            <v>0</v>
          </cell>
          <cell r="H1363" t="str">
            <v>5.4040</v>
          </cell>
          <cell r="I1363">
            <v>40097</v>
          </cell>
          <cell r="L1363">
            <v>2.6973700000000003</v>
          </cell>
        </row>
        <row r="1364">
          <cell r="A1364" t="str">
            <v>50112401</v>
          </cell>
          <cell r="B1364" t="str">
            <v>1-1/2" RECESSED THREADED PLUG</v>
          </cell>
          <cell r="C1364">
            <v>2.5304000000000002</v>
          </cell>
          <cell r="D1364">
            <v>0</v>
          </cell>
          <cell r="E1364">
            <v>0</v>
          </cell>
          <cell r="F1364">
            <v>3.2895200000000004</v>
          </cell>
          <cell r="G1364">
            <v>0</v>
          </cell>
          <cell r="H1364" t="str">
            <v>5.4050</v>
          </cell>
          <cell r="I1364">
            <v>40097</v>
          </cell>
          <cell r="L1364">
            <v>3.2895200000000004</v>
          </cell>
        </row>
        <row r="1365">
          <cell r="A1365" t="str">
            <v>50200401</v>
          </cell>
          <cell r="B1365" t="str">
            <v>2" RECESSED THREADED PLUG</v>
          </cell>
          <cell r="C1365">
            <v>8.8864999999999998</v>
          </cell>
          <cell r="D1365">
            <v>0</v>
          </cell>
          <cell r="E1365">
            <v>0</v>
          </cell>
          <cell r="F1365">
            <v>11.55245</v>
          </cell>
          <cell r="G1365">
            <v>0</v>
          </cell>
          <cell r="H1365" t="str">
            <v>5.4060</v>
          </cell>
          <cell r="I1365">
            <v>40097</v>
          </cell>
          <cell r="L1365">
            <v>11.55245</v>
          </cell>
        </row>
        <row r="1366">
          <cell r="A1366" t="str">
            <v>50012400</v>
          </cell>
          <cell r="B1366" t="str">
            <v>1/2" SNAP &amp; SEAL PLUG</v>
          </cell>
          <cell r="C1366">
            <v>0.51300000000000001</v>
          </cell>
          <cell r="D1366">
            <v>0.879</v>
          </cell>
          <cell r="E1366">
            <v>0</v>
          </cell>
          <cell r="F1366">
            <v>0.66690000000000005</v>
          </cell>
          <cell r="G1366">
            <v>1.1427</v>
          </cell>
          <cell r="H1366" t="str">
            <v>5.4070</v>
          </cell>
          <cell r="I1366">
            <v>40097</v>
          </cell>
          <cell r="L1366">
            <v>1.1427</v>
          </cell>
        </row>
        <row r="1367">
          <cell r="A1367" t="str">
            <v>50034400</v>
          </cell>
          <cell r="B1367" t="str">
            <v>3/4" SNAP &amp; SEAL PLUG</v>
          </cell>
          <cell r="C1367">
            <v>0.8891</v>
          </cell>
          <cell r="D1367">
            <v>1.0209999999999999</v>
          </cell>
          <cell r="E1367">
            <v>0</v>
          </cell>
          <cell r="F1367">
            <v>1.1558300000000001</v>
          </cell>
          <cell r="G1367">
            <v>1.3272999999999999</v>
          </cell>
          <cell r="H1367" t="str">
            <v>5.4080</v>
          </cell>
          <cell r="I1367">
            <v>40340</v>
          </cell>
          <cell r="L1367">
            <v>1.3272999999999999</v>
          </cell>
        </row>
        <row r="1368">
          <cell r="A1368" t="str">
            <v>50100400</v>
          </cell>
          <cell r="B1368" t="str">
            <v>1" SNAP &amp; SEAL PLUG</v>
          </cell>
          <cell r="C1368">
            <v>0.96619999999999995</v>
          </cell>
          <cell r="D1368">
            <v>1.79</v>
          </cell>
          <cell r="E1368">
            <v>0</v>
          </cell>
          <cell r="F1368">
            <v>1.25606</v>
          </cell>
          <cell r="G1368">
            <v>2.327</v>
          </cell>
          <cell r="H1368" t="str">
            <v>5.4090</v>
          </cell>
          <cell r="I1368">
            <v>40340</v>
          </cell>
          <cell r="L1368">
            <v>2.327</v>
          </cell>
        </row>
        <row r="1369">
          <cell r="A1369" t="str">
            <v>50114400</v>
          </cell>
          <cell r="B1369" t="str">
            <v>1-1/4" SNAP &amp; SEAL PLUG</v>
          </cell>
          <cell r="C1369">
            <v>1.26</v>
          </cell>
          <cell r="D1369">
            <v>1.8129999999999999</v>
          </cell>
          <cell r="E1369">
            <v>0</v>
          </cell>
          <cell r="F1369">
            <v>1.6380000000000001</v>
          </cell>
          <cell r="G1369">
            <v>2.3569</v>
          </cell>
          <cell r="H1369" t="str">
            <v>5.4100</v>
          </cell>
          <cell r="I1369">
            <v>42137</v>
          </cell>
          <cell r="L1369">
            <v>2.3569</v>
          </cell>
        </row>
        <row r="1370">
          <cell r="A1370" t="str">
            <v>50112400</v>
          </cell>
          <cell r="B1370" t="str">
            <v>1-1/2" SNAP &amp; SEAL PLUG</v>
          </cell>
          <cell r="C1370">
            <v>2.4529999999999998</v>
          </cell>
          <cell r="D1370">
            <v>2.9020000000000001</v>
          </cell>
          <cell r="E1370">
            <v>0</v>
          </cell>
          <cell r="F1370">
            <v>3.1888999999999998</v>
          </cell>
          <cell r="G1370">
            <v>3.7726000000000002</v>
          </cell>
          <cell r="H1370" t="str">
            <v>5.4110</v>
          </cell>
          <cell r="I1370">
            <v>40340</v>
          </cell>
          <cell r="L1370">
            <v>3.7726000000000002</v>
          </cell>
        </row>
        <row r="1371">
          <cell r="A1371" t="str">
            <v>50200400</v>
          </cell>
          <cell r="B1371" t="str">
            <v>2" SNAP &amp; SEAL PLUG</v>
          </cell>
          <cell r="C1371">
            <v>3.0278</v>
          </cell>
          <cell r="D1371">
            <v>3.6419999999999999</v>
          </cell>
          <cell r="E1371">
            <v>0</v>
          </cell>
          <cell r="F1371">
            <v>3.9361400000000004</v>
          </cell>
          <cell r="G1371">
            <v>4.7346000000000004</v>
          </cell>
          <cell r="H1371" t="str">
            <v>5.4120</v>
          </cell>
          <cell r="I1371">
            <v>40340</v>
          </cell>
          <cell r="L1371">
            <v>4.7346000000000004</v>
          </cell>
        </row>
        <row r="1372">
          <cell r="A1372" t="str">
            <v>50212400</v>
          </cell>
          <cell r="B1372" t="str">
            <v>2-1/2" SNAP &amp; SEAL PLUG</v>
          </cell>
          <cell r="C1372">
            <v>4.1867770000000002</v>
          </cell>
          <cell r="D1372">
            <v>5.0246000000000004</v>
          </cell>
          <cell r="E1372">
            <v>0</v>
          </cell>
          <cell r="F1372">
            <v>5.4428101000000009</v>
          </cell>
          <cell r="G1372">
            <v>6.5319800000000008</v>
          </cell>
          <cell r="H1372" t="str">
            <v>5.4130</v>
          </cell>
          <cell r="I1372">
            <v>40340</v>
          </cell>
          <cell r="L1372">
            <v>6.5319800000000008</v>
          </cell>
        </row>
        <row r="1373">
          <cell r="A1373" t="str">
            <v>50100290</v>
          </cell>
          <cell r="B1373" t="str">
            <v>PUSH BUTTON, RED</v>
          </cell>
          <cell r="C1373">
            <v>18.52</v>
          </cell>
          <cell r="D1373">
            <v>16.914999999999999</v>
          </cell>
          <cell r="E1373">
            <v>0</v>
          </cell>
          <cell r="F1373">
            <v>24.076000000000001</v>
          </cell>
          <cell r="G1373">
            <v>21.9895</v>
          </cell>
          <cell r="H1373" t="str">
            <v>5.4140</v>
          </cell>
          <cell r="I1373">
            <v>42692</v>
          </cell>
          <cell r="L1373">
            <v>24.076000000000001</v>
          </cell>
        </row>
        <row r="1374">
          <cell r="A1374" t="str">
            <v>50100406</v>
          </cell>
          <cell r="B1374" t="str">
            <v>GFCI OUTLET RECEPTICAL</v>
          </cell>
          <cell r="C1374">
            <v>23.163083</v>
          </cell>
          <cell r="D1374">
            <v>27.56</v>
          </cell>
          <cell r="E1374">
            <v>0</v>
          </cell>
          <cell r="F1374">
            <v>30.112007900000002</v>
          </cell>
          <cell r="G1374">
            <v>35.828000000000003</v>
          </cell>
          <cell r="H1374" t="str">
            <v>5.4150</v>
          </cell>
          <cell r="I1374">
            <v>41807</v>
          </cell>
          <cell r="L1374">
            <v>35.828000000000003</v>
          </cell>
        </row>
        <row r="1375">
          <cell r="A1375" t="str">
            <v>50100405</v>
          </cell>
          <cell r="B1375" t="str">
            <v>PLUG-IN OUTLET RECEPTICAL</v>
          </cell>
          <cell r="C1375">
            <v>3.1754660000000001</v>
          </cell>
          <cell r="D1375">
            <v>6.49</v>
          </cell>
          <cell r="E1375">
            <v>0</v>
          </cell>
          <cell r="F1375">
            <v>4.1281058000000002</v>
          </cell>
          <cell r="G1375">
            <v>8.4370000000000012</v>
          </cell>
          <cell r="H1375" t="str">
            <v>5.4160</v>
          </cell>
          <cell r="I1375">
            <v>42676</v>
          </cell>
          <cell r="L1375">
            <v>8.4370000000000012</v>
          </cell>
        </row>
        <row r="1376">
          <cell r="A1376" t="str">
            <v>50200413</v>
          </cell>
          <cell r="B1376" t="str">
            <v>1.5-5HP 230V START RELAY 4"MTR</v>
          </cell>
          <cell r="C1376">
            <v>64.463300000000004</v>
          </cell>
          <cell r="D1376">
            <v>59.25</v>
          </cell>
          <cell r="E1376">
            <v>0</v>
          </cell>
          <cell r="F1376">
            <v>83.802290000000013</v>
          </cell>
          <cell r="G1376">
            <v>77.025000000000006</v>
          </cell>
          <cell r="H1376" t="str">
            <v>5.4170</v>
          </cell>
          <cell r="I1376">
            <v>42682</v>
          </cell>
          <cell r="L1376">
            <v>83.802290000000013</v>
          </cell>
        </row>
        <row r="1377">
          <cell r="A1377" t="str">
            <v>50200414</v>
          </cell>
          <cell r="B1377" t="str">
            <v>5-7.5HP 230V START RELAY 6"MTR</v>
          </cell>
          <cell r="C1377">
            <v>63.695627999999999</v>
          </cell>
          <cell r="D1377">
            <v>59.25</v>
          </cell>
          <cell r="E1377">
            <v>0</v>
          </cell>
          <cell r="F1377">
            <v>82.804316400000005</v>
          </cell>
          <cell r="G1377">
            <v>77.025000000000006</v>
          </cell>
          <cell r="H1377" t="str">
            <v>5.4180</v>
          </cell>
          <cell r="I1377">
            <v>43208</v>
          </cell>
          <cell r="L1377">
            <v>82.804316400000005</v>
          </cell>
        </row>
        <row r="1378">
          <cell r="A1378" t="str">
            <v>50800430</v>
          </cell>
          <cell r="B1378" t="str">
            <v>8 PIN RELAY SOCKET BASE</v>
          </cell>
          <cell r="C1378">
            <v>11.774100000000001</v>
          </cell>
          <cell r="D1378">
            <v>11.2</v>
          </cell>
          <cell r="E1378">
            <v>0</v>
          </cell>
          <cell r="F1378">
            <v>15.306330000000001</v>
          </cell>
          <cell r="G1378">
            <v>14.559999999999999</v>
          </cell>
          <cell r="H1378" t="str">
            <v>5.4190</v>
          </cell>
          <cell r="I1378">
            <v>43208</v>
          </cell>
          <cell r="L1378">
            <v>15.306330000000001</v>
          </cell>
        </row>
        <row r="1379">
          <cell r="A1379" t="str">
            <v>50100430</v>
          </cell>
          <cell r="B1379" t="str">
            <v>11 PIN RELAY SOCKET BASE</v>
          </cell>
          <cell r="C1379">
            <v>12.7178</v>
          </cell>
          <cell r="D1379">
            <v>11.8</v>
          </cell>
          <cell r="E1379">
            <v>0</v>
          </cell>
          <cell r="F1379">
            <v>16.53314</v>
          </cell>
          <cell r="G1379">
            <v>15.340000000000002</v>
          </cell>
          <cell r="H1379" t="str">
            <v>5.4200</v>
          </cell>
          <cell r="I1379">
            <v>42366</v>
          </cell>
          <cell r="L1379">
            <v>16.53314</v>
          </cell>
        </row>
        <row r="1380">
          <cell r="A1380" t="str">
            <v>50140430</v>
          </cell>
          <cell r="B1380" t="str">
            <v>4 PIN RELAY SOCKET BASE</v>
          </cell>
          <cell r="C1380">
            <v>10.920999999999999</v>
          </cell>
          <cell r="D1380">
            <v>0</v>
          </cell>
          <cell r="E1380">
            <v>0</v>
          </cell>
          <cell r="F1380">
            <v>14.1973</v>
          </cell>
          <cell r="G1380">
            <v>0</v>
          </cell>
          <cell r="H1380" t="str">
            <v>5.4210</v>
          </cell>
          <cell r="I1380">
            <v>42271</v>
          </cell>
          <cell r="L1380">
            <v>14.1973</v>
          </cell>
        </row>
        <row r="1381">
          <cell r="A1381" t="str">
            <v>50100030</v>
          </cell>
          <cell r="B1381" t="str">
            <v>110V/220V ALTERNATING RELAY</v>
          </cell>
          <cell r="C1381">
            <v>82.816035999999997</v>
          </cell>
          <cell r="D1381">
            <v>82.212000000000003</v>
          </cell>
          <cell r="E1381">
            <v>0</v>
          </cell>
          <cell r="F1381">
            <v>107.6608468</v>
          </cell>
          <cell r="G1381">
            <v>106.87560000000001</v>
          </cell>
          <cell r="H1381" t="str">
            <v>5.4220</v>
          </cell>
          <cell r="I1381">
            <v>40097</v>
          </cell>
          <cell r="L1381">
            <v>107.6608468</v>
          </cell>
        </row>
        <row r="1382">
          <cell r="A1382" t="str">
            <v>50100410</v>
          </cell>
          <cell r="B1382" t="str">
            <v>12V 8PIN DPDT CONTROL RELAY</v>
          </cell>
          <cell r="C1382">
            <v>11.260999999999999</v>
          </cell>
          <cell r="D1382">
            <v>6.83</v>
          </cell>
          <cell r="E1382">
            <v>0</v>
          </cell>
          <cell r="F1382">
            <v>14.639299999999999</v>
          </cell>
          <cell r="G1382">
            <v>8.8789999999999996</v>
          </cell>
          <cell r="H1382" t="str">
            <v>5.4230</v>
          </cell>
          <cell r="I1382">
            <v>42738</v>
          </cell>
          <cell r="L1382">
            <v>14.639299999999999</v>
          </cell>
        </row>
        <row r="1383">
          <cell r="A1383" t="str">
            <v>50200409</v>
          </cell>
          <cell r="B1383" t="str">
            <v>24V 8PIN DPDT CONTROL RELAY</v>
          </cell>
          <cell r="C1383">
            <v>8.9674999999999994</v>
          </cell>
          <cell r="D1383">
            <v>0</v>
          </cell>
          <cell r="E1383">
            <v>0</v>
          </cell>
          <cell r="F1383">
            <v>11.65775</v>
          </cell>
          <cell r="G1383">
            <v>0</v>
          </cell>
          <cell r="H1383" t="str">
            <v>5.4240</v>
          </cell>
          <cell r="I1383">
            <v>41134</v>
          </cell>
          <cell r="L1383">
            <v>11.65775</v>
          </cell>
        </row>
        <row r="1384">
          <cell r="A1384" t="str">
            <v>50103411</v>
          </cell>
          <cell r="B1384" t="str">
            <v>120V 8PIN SPDT CONTROL RELAY</v>
          </cell>
          <cell r="C1384">
            <v>42.618299999999998</v>
          </cell>
          <cell r="D1384">
            <v>43.2</v>
          </cell>
          <cell r="E1384">
            <v>0</v>
          </cell>
          <cell r="F1384">
            <v>55.403790000000001</v>
          </cell>
          <cell r="G1384">
            <v>56.160000000000004</v>
          </cell>
          <cell r="H1384" t="str">
            <v>5.4250</v>
          </cell>
          <cell r="I1384">
            <v>40097</v>
          </cell>
          <cell r="L1384">
            <v>56.160000000000004</v>
          </cell>
        </row>
        <row r="1385">
          <cell r="A1385" t="str">
            <v>50100411</v>
          </cell>
          <cell r="B1385" t="str">
            <v>120V 8PIN DPDT  CONTROL RELAY</v>
          </cell>
          <cell r="C1385">
            <v>33.457900000000002</v>
          </cell>
          <cell r="D1385">
            <v>87.77</v>
          </cell>
          <cell r="E1385">
            <v>0</v>
          </cell>
          <cell r="F1385">
            <v>43.495270000000005</v>
          </cell>
          <cell r="G1385">
            <v>114.101</v>
          </cell>
          <cell r="H1385" t="str">
            <v>5.4260</v>
          </cell>
          <cell r="I1385">
            <v>41920</v>
          </cell>
          <cell r="L1385">
            <v>114.101</v>
          </cell>
        </row>
        <row r="1386">
          <cell r="A1386" t="str">
            <v>50112411</v>
          </cell>
          <cell r="B1386" t="str">
            <v>240V 8PIN DPDT CONTROL RELAY</v>
          </cell>
          <cell r="C1386">
            <v>17.322199999999999</v>
          </cell>
          <cell r="D1386">
            <v>13.0825</v>
          </cell>
          <cell r="E1386">
            <v>0</v>
          </cell>
          <cell r="F1386">
            <v>22.51886</v>
          </cell>
          <cell r="G1386">
            <v>17.007249999999999</v>
          </cell>
          <cell r="H1386" t="str">
            <v>5.4270</v>
          </cell>
          <cell r="I1386">
            <v>42366</v>
          </cell>
          <cell r="L1386">
            <v>22.51886</v>
          </cell>
        </row>
        <row r="1387">
          <cell r="A1387" t="str">
            <v>50200410</v>
          </cell>
          <cell r="B1387" t="str">
            <v>24V 11PIN 3PDT  CONTROL RELAY</v>
          </cell>
          <cell r="C1387">
            <v>18.298100000000002</v>
          </cell>
          <cell r="D1387">
            <v>21.2</v>
          </cell>
          <cell r="E1387">
            <v>0</v>
          </cell>
          <cell r="F1387">
            <v>23.787530000000004</v>
          </cell>
          <cell r="G1387">
            <v>27.56</v>
          </cell>
          <cell r="H1387" t="str">
            <v>5.4280</v>
          </cell>
          <cell r="I1387">
            <v>42366</v>
          </cell>
          <cell r="L1387">
            <v>27.56</v>
          </cell>
        </row>
        <row r="1388">
          <cell r="A1388" t="str">
            <v>50102411</v>
          </cell>
          <cell r="B1388" t="str">
            <v>120V 11PIN 3PDT  CONTROL RELAY</v>
          </cell>
          <cell r="C1388">
            <v>16.172000000000001</v>
          </cell>
          <cell r="D1388">
            <v>15.2075</v>
          </cell>
          <cell r="E1388">
            <v>0</v>
          </cell>
          <cell r="F1388">
            <v>21.023600000000002</v>
          </cell>
          <cell r="G1388">
            <v>19.769749999999998</v>
          </cell>
          <cell r="H1388" t="str">
            <v>5.4290</v>
          </cell>
          <cell r="I1388">
            <v>41865</v>
          </cell>
          <cell r="L1388">
            <v>21.023600000000002</v>
          </cell>
        </row>
        <row r="1389">
          <cell r="A1389" t="str">
            <v>50200411</v>
          </cell>
          <cell r="B1389" t="str">
            <v>240V 11PIN 3PDT  CONTROL RELAY</v>
          </cell>
          <cell r="C1389">
            <v>15.491</v>
          </cell>
          <cell r="D1389">
            <v>15.21</v>
          </cell>
          <cell r="E1389">
            <v>0</v>
          </cell>
          <cell r="F1389">
            <v>20.138300000000001</v>
          </cell>
          <cell r="G1389">
            <v>19.773000000000003</v>
          </cell>
          <cell r="H1389" t="str">
            <v>5.4300</v>
          </cell>
          <cell r="I1389">
            <v>42366</v>
          </cell>
          <cell r="L1389">
            <v>20.138300000000001</v>
          </cell>
        </row>
        <row r="1390">
          <cell r="A1390" t="str">
            <v>50100421</v>
          </cell>
          <cell r="B1390" t="str">
            <v>110V TUB 8PIN TIME DELAY RELAY</v>
          </cell>
          <cell r="C1390">
            <v>95.828800000000001</v>
          </cell>
          <cell r="D1390">
            <v>86.97</v>
          </cell>
          <cell r="E1390">
            <v>0</v>
          </cell>
          <cell r="F1390">
            <v>124.57744000000001</v>
          </cell>
          <cell r="G1390">
            <v>113.06100000000001</v>
          </cell>
          <cell r="H1390" t="str">
            <v>5.4310</v>
          </cell>
          <cell r="I1390">
            <v>42375</v>
          </cell>
          <cell r="L1390">
            <v>124.57744000000001</v>
          </cell>
        </row>
        <row r="1391">
          <cell r="A1391" t="str">
            <v>50200421</v>
          </cell>
          <cell r="B1391" t="str">
            <v>240V 11PIN TIME DELAY RELAY</v>
          </cell>
          <cell r="C1391">
            <v>101.9002</v>
          </cell>
          <cell r="D1391">
            <v>98.1233</v>
          </cell>
          <cell r="E1391">
            <v>0</v>
          </cell>
          <cell r="F1391">
            <v>132.47026</v>
          </cell>
          <cell r="G1391">
            <v>127.56029000000001</v>
          </cell>
          <cell r="H1391" t="str">
            <v>5.4320</v>
          </cell>
          <cell r="I1391">
            <v>41681</v>
          </cell>
          <cell r="L1391">
            <v>132.47026</v>
          </cell>
        </row>
        <row r="1392">
          <cell r="A1392" t="str">
            <v>50101420</v>
          </cell>
          <cell r="B1392" t="str">
            <v>11PIN DPDT FROST RELAY</v>
          </cell>
          <cell r="C1392">
            <v>17.307600000000001</v>
          </cell>
          <cell r="D1392">
            <v>0</v>
          </cell>
          <cell r="E1392">
            <v>0</v>
          </cell>
          <cell r="F1392">
            <v>22.499880000000001</v>
          </cell>
          <cell r="G1392">
            <v>0</v>
          </cell>
          <cell r="H1392" t="str">
            <v>5.4330</v>
          </cell>
          <cell r="I1392">
            <v>42223</v>
          </cell>
          <cell r="L1392">
            <v>22.499880000000001</v>
          </cell>
        </row>
        <row r="1393">
          <cell r="A1393" t="str">
            <v>50100420</v>
          </cell>
          <cell r="B1393" t="str">
            <v>8PIN SPDT FROST RELAY #ERAA3A1</v>
          </cell>
          <cell r="C1393">
            <v>77.1755</v>
          </cell>
          <cell r="D1393">
            <v>0</v>
          </cell>
          <cell r="E1393">
            <v>0</v>
          </cell>
          <cell r="F1393">
            <v>100.32815000000001</v>
          </cell>
          <cell r="G1393">
            <v>0</v>
          </cell>
          <cell r="H1393" t="str">
            <v>5.4340</v>
          </cell>
          <cell r="I1393">
            <v>40097</v>
          </cell>
          <cell r="L1393">
            <v>100.32815000000001</v>
          </cell>
        </row>
        <row r="1394">
          <cell r="A1394" t="str">
            <v>50200068</v>
          </cell>
          <cell r="B1394" t="str">
            <v>2"PVC SVC ENTRANCE CAP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 t="str">
            <v>5.4350</v>
          </cell>
          <cell r="I1394">
            <v>40097</v>
          </cell>
          <cell r="L1394">
            <v>0</v>
          </cell>
        </row>
        <row r="1395">
          <cell r="A1395" t="str">
            <v>50012440</v>
          </cell>
          <cell r="B1395" t="str">
            <v>1/2" METAL CONDUIT BODY ANY TY</v>
          </cell>
          <cell r="C1395">
            <v>3.7909000000000002</v>
          </cell>
          <cell r="D1395">
            <v>3.5575000000000001</v>
          </cell>
          <cell r="E1395">
            <v>0</v>
          </cell>
          <cell r="F1395">
            <v>4.9281700000000006</v>
          </cell>
          <cell r="G1395">
            <v>4.6247500000000006</v>
          </cell>
          <cell r="H1395" t="str">
            <v>5.4360</v>
          </cell>
          <cell r="I1395">
            <v>-622165665.6339792</v>
          </cell>
          <cell r="L1395">
            <v>4.9281700000000006</v>
          </cell>
        </row>
        <row r="1396">
          <cell r="A1396" t="str">
            <v>50034440</v>
          </cell>
          <cell r="B1396" t="str">
            <v>3/4" METAL CONDUIT BODY ANY TY</v>
          </cell>
          <cell r="C1396">
            <v>4.4432999999999998</v>
          </cell>
          <cell r="D1396">
            <v>0</v>
          </cell>
          <cell r="E1396">
            <v>2</v>
          </cell>
          <cell r="F1396">
            <v>5.7762900000000004</v>
          </cell>
          <cell r="G1396">
            <v>0</v>
          </cell>
          <cell r="H1396" t="str">
            <v>5.4370</v>
          </cell>
          <cell r="I1396">
            <v>41554</v>
          </cell>
          <cell r="L1396">
            <v>5.7762900000000004</v>
          </cell>
        </row>
        <row r="1397">
          <cell r="A1397" t="str">
            <v>50100440</v>
          </cell>
          <cell r="B1397" t="str">
            <v>1" METAL CONDUIT BODY ANY TYPE</v>
          </cell>
          <cell r="C1397">
            <v>6.0019999999999998</v>
          </cell>
          <cell r="D1397">
            <v>0</v>
          </cell>
          <cell r="E1397">
            <v>0</v>
          </cell>
          <cell r="F1397">
            <v>7.8026</v>
          </cell>
          <cell r="G1397">
            <v>0</v>
          </cell>
          <cell r="H1397" t="str">
            <v>5.4380</v>
          </cell>
          <cell r="I1397">
            <v>40097</v>
          </cell>
          <cell r="L1397">
            <v>7.8026</v>
          </cell>
        </row>
        <row r="1398">
          <cell r="A1398" t="str">
            <v>50114440</v>
          </cell>
          <cell r="B1398" t="str">
            <v>1-1/4" METAL CONDUIT BODY ANY</v>
          </cell>
          <cell r="C1398">
            <v>10.931100000000001</v>
          </cell>
          <cell r="D1398">
            <v>0</v>
          </cell>
          <cell r="E1398">
            <v>0</v>
          </cell>
          <cell r="F1398">
            <v>14.210430000000001</v>
          </cell>
          <cell r="G1398">
            <v>0</v>
          </cell>
          <cell r="H1398" t="str">
            <v>5.4390</v>
          </cell>
          <cell r="I1398">
            <v>40097</v>
          </cell>
          <cell r="L1398">
            <v>14.210430000000001</v>
          </cell>
        </row>
        <row r="1399">
          <cell r="A1399" t="str">
            <v>50112440</v>
          </cell>
          <cell r="B1399" t="str">
            <v>1-1/2" METAL CONDUIT BODY ANY</v>
          </cell>
          <cell r="C1399">
            <v>24.706299999999999</v>
          </cell>
          <cell r="D1399">
            <v>0</v>
          </cell>
          <cell r="E1399">
            <v>0</v>
          </cell>
          <cell r="F1399">
            <v>32.118189999999998</v>
          </cell>
          <cell r="G1399">
            <v>0</v>
          </cell>
          <cell r="H1399" t="str">
            <v>5.4400</v>
          </cell>
          <cell r="I1399">
            <v>40097</v>
          </cell>
          <cell r="L1399">
            <v>32.118189999999998</v>
          </cell>
        </row>
        <row r="1400">
          <cell r="A1400" t="str">
            <v>50200440</v>
          </cell>
          <cell r="B1400" t="str">
            <v>2" METAL CONDUIT BODY ANY TYPE</v>
          </cell>
          <cell r="C1400">
            <v>37.823599999999999</v>
          </cell>
          <cell r="D1400">
            <v>0</v>
          </cell>
          <cell r="E1400">
            <v>0</v>
          </cell>
          <cell r="F1400">
            <v>49.170679999999997</v>
          </cell>
          <cell r="G1400">
            <v>0</v>
          </cell>
          <cell r="H1400" t="str">
            <v>5.4410</v>
          </cell>
          <cell r="I1400">
            <v>40097</v>
          </cell>
          <cell r="L1400">
            <v>49.170679999999997</v>
          </cell>
        </row>
        <row r="1401">
          <cell r="A1401" t="str">
            <v>50212440</v>
          </cell>
          <cell r="B1401" t="str">
            <v>2-1/2" METAL CONDUIT BODY ANY</v>
          </cell>
          <cell r="C1401">
            <v>82.1755</v>
          </cell>
          <cell r="D1401">
            <v>0</v>
          </cell>
          <cell r="E1401">
            <v>0</v>
          </cell>
          <cell r="F1401">
            <v>106.82815000000001</v>
          </cell>
          <cell r="G1401">
            <v>0</v>
          </cell>
          <cell r="H1401" t="str">
            <v>5.4420</v>
          </cell>
          <cell r="I1401">
            <v>40097</v>
          </cell>
          <cell r="L1401">
            <v>106.82815000000001</v>
          </cell>
        </row>
        <row r="1402">
          <cell r="A1402" t="str">
            <v>50012441</v>
          </cell>
          <cell r="B1402" t="str">
            <v>1/2" PVC CONDUIT BODY ANY TYPE</v>
          </cell>
          <cell r="C1402">
            <v>2.198</v>
          </cell>
          <cell r="D1402">
            <v>3.5567000000000002</v>
          </cell>
          <cell r="E1402">
            <v>0</v>
          </cell>
          <cell r="F1402">
            <v>2.8574000000000002</v>
          </cell>
          <cell r="G1402">
            <v>4.62371</v>
          </cell>
          <cell r="H1402" t="str">
            <v>5.4430</v>
          </cell>
          <cell r="I1402">
            <v>40097</v>
          </cell>
          <cell r="L1402">
            <v>4.62371</v>
          </cell>
        </row>
        <row r="1403">
          <cell r="A1403" t="str">
            <v>50034441</v>
          </cell>
          <cell r="B1403" t="str">
            <v>3/4" PVC CONDUIT BODY ANY TYPE</v>
          </cell>
          <cell r="C1403">
            <v>4.1368999999999998</v>
          </cell>
          <cell r="D1403">
            <v>3.7574999999999998</v>
          </cell>
          <cell r="E1403">
            <v>0</v>
          </cell>
          <cell r="F1403">
            <v>5.3779700000000004</v>
          </cell>
          <cell r="G1403">
            <v>4.8847500000000004</v>
          </cell>
          <cell r="H1403" t="str">
            <v>5.4440</v>
          </cell>
          <cell r="I1403">
            <v>42445</v>
          </cell>
          <cell r="L1403">
            <v>5.3779700000000004</v>
          </cell>
        </row>
        <row r="1404">
          <cell r="A1404" t="str">
            <v>50100441</v>
          </cell>
          <cell r="B1404" t="str">
            <v>1" PVC CONDUIT BODY ANY TYPE</v>
          </cell>
          <cell r="C1404">
            <v>3.3230550000000001</v>
          </cell>
          <cell r="D1404">
            <v>3.58</v>
          </cell>
          <cell r="E1404">
            <v>0</v>
          </cell>
          <cell r="F1404">
            <v>4.3199715000000003</v>
          </cell>
          <cell r="G1404">
            <v>4.6539999999999999</v>
          </cell>
          <cell r="H1404" t="str">
            <v>5.4450</v>
          </cell>
          <cell r="I1404">
            <v>41579</v>
          </cell>
          <cell r="L1404">
            <v>4.6539999999999999</v>
          </cell>
        </row>
        <row r="1405">
          <cell r="A1405" t="str">
            <v>50114441</v>
          </cell>
          <cell r="B1405" t="str">
            <v>1-1/4" PVC CONDUIT BODY ANY TY</v>
          </cell>
          <cell r="C1405">
            <v>6.9523999999999999</v>
          </cell>
          <cell r="D1405">
            <v>6.3682999999999996</v>
          </cell>
          <cell r="E1405">
            <v>0</v>
          </cell>
          <cell r="F1405">
            <v>9.038120000000001</v>
          </cell>
          <cell r="G1405">
            <v>8.278789999999999</v>
          </cell>
          <cell r="H1405" t="str">
            <v>5.4460</v>
          </cell>
          <cell r="I1405">
            <v>42676</v>
          </cell>
          <cell r="L1405">
            <v>9.038120000000001</v>
          </cell>
        </row>
        <row r="1406">
          <cell r="A1406" t="str">
            <v>50112441</v>
          </cell>
          <cell r="B1406" t="str">
            <v>1-1/2" PVC CONDUIT BODY ANY TY</v>
          </cell>
          <cell r="C1406">
            <v>8.0514159999999997</v>
          </cell>
          <cell r="D1406">
            <v>6.29</v>
          </cell>
          <cell r="E1406">
            <v>0</v>
          </cell>
          <cell r="F1406">
            <v>10.4668408</v>
          </cell>
          <cell r="G1406">
            <v>8.1769999999999996</v>
          </cell>
          <cell r="H1406" t="str">
            <v>5.4470</v>
          </cell>
          <cell r="I1406">
            <v>42445</v>
          </cell>
          <cell r="L1406">
            <v>10.4668408</v>
          </cell>
        </row>
        <row r="1407">
          <cell r="A1407" t="str">
            <v>50200441</v>
          </cell>
          <cell r="B1407" t="str">
            <v>2" PVC CONDUIT BODY ANY TYPE</v>
          </cell>
          <cell r="C1407">
            <v>29.46</v>
          </cell>
          <cell r="D1407">
            <v>27.3</v>
          </cell>
          <cell r="E1407">
            <v>0</v>
          </cell>
          <cell r="F1407">
            <v>38.298000000000002</v>
          </cell>
          <cell r="G1407">
            <v>35.49</v>
          </cell>
          <cell r="H1407" t="str">
            <v>5.4480</v>
          </cell>
          <cell r="I1407">
            <v>42647</v>
          </cell>
          <cell r="L1407">
            <v>38.298000000000002</v>
          </cell>
        </row>
        <row r="1408">
          <cell r="A1408" t="str">
            <v>50212441</v>
          </cell>
          <cell r="B1408" t="str">
            <v>2-1/2" PVC CONDUIT BODY ANY TY</v>
          </cell>
          <cell r="C1408">
            <v>46.797400000000003</v>
          </cell>
          <cell r="D1408">
            <v>42.84</v>
          </cell>
          <cell r="E1408">
            <v>0</v>
          </cell>
          <cell r="F1408">
            <v>60.836620000000003</v>
          </cell>
          <cell r="G1408">
            <v>55.692000000000007</v>
          </cell>
          <cell r="H1408" t="str">
            <v>5.4490</v>
          </cell>
          <cell r="I1408">
            <v>42557</v>
          </cell>
          <cell r="L1408">
            <v>60.836620000000003</v>
          </cell>
        </row>
        <row r="1409">
          <cell r="A1409" t="str">
            <v>50400441</v>
          </cell>
          <cell r="B1409" t="str">
            <v>4" PVC CONDUIT BODY ANY TYPE</v>
          </cell>
          <cell r="C1409">
            <v>75.647199999999998</v>
          </cell>
          <cell r="D1409">
            <v>0</v>
          </cell>
          <cell r="E1409">
            <v>0</v>
          </cell>
          <cell r="F1409">
            <v>98.341359999999995</v>
          </cell>
          <cell r="G1409">
            <v>0</v>
          </cell>
          <cell r="H1409" t="str">
            <v>5.4500</v>
          </cell>
          <cell r="I1409">
            <v>40714</v>
          </cell>
          <cell r="L1409">
            <v>98.341359999999995</v>
          </cell>
        </row>
        <row r="1410">
          <cell r="A1410" t="str">
            <v>50204135</v>
          </cell>
          <cell r="B1410" t="str">
            <v>#14-#2 4-HOLE SPLICE BLOCK</v>
          </cell>
          <cell r="C1410">
            <v>15.878899000000001</v>
          </cell>
          <cell r="D1410">
            <v>14.516</v>
          </cell>
          <cell r="E1410">
            <v>0</v>
          </cell>
          <cell r="F1410">
            <v>20.642568700000002</v>
          </cell>
          <cell r="G1410">
            <v>18.870799999999999</v>
          </cell>
          <cell r="H1410" t="str">
            <v>5.4510</v>
          </cell>
          <cell r="I1410">
            <v>40097</v>
          </cell>
          <cell r="L1410">
            <v>20.642568700000002</v>
          </cell>
        </row>
        <row r="1411">
          <cell r="A1411" t="str">
            <v>50200471</v>
          </cell>
          <cell r="B1411" t="str">
            <v>2x4 SWITCH COVER</v>
          </cell>
          <cell r="C1411">
            <v>0.4325</v>
          </cell>
          <cell r="D1411">
            <v>0.39500000000000002</v>
          </cell>
          <cell r="E1411">
            <v>0</v>
          </cell>
          <cell r="F1411">
            <v>0.56225000000000003</v>
          </cell>
          <cell r="G1411">
            <v>0.51350000000000007</v>
          </cell>
          <cell r="H1411" t="str">
            <v>5.4520</v>
          </cell>
          <cell r="I1411">
            <v>42738</v>
          </cell>
          <cell r="L1411">
            <v>0.56225000000000003</v>
          </cell>
        </row>
        <row r="1412">
          <cell r="A1412" t="str">
            <v>50200473</v>
          </cell>
          <cell r="B1412" t="str">
            <v>2x4 STEEL HANDYBOX CVR, ANY</v>
          </cell>
          <cell r="C1412">
            <v>0.63696799999999998</v>
          </cell>
          <cell r="D1412">
            <v>0.67</v>
          </cell>
          <cell r="E1412">
            <v>0</v>
          </cell>
          <cell r="F1412">
            <v>0.82805839999999997</v>
          </cell>
          <cell r="G1412">
            <v>0.87100000000000011</v>
          </cell>
          <cell r="H1412" t="str">
            <v>5.4530</v>
          </cell>
          <cell r="I1412">
            <v>41773</v>
          </cell>
          <cell r="L1412">
            <v>0.87100000000000011</v>
          </cell>
        </row>
        <row r="1413">
          <cell r="A1413" t="str">
            <v>50400473</v>
          </cell>
          <cell r="B1413" t="str">
            <v>4x4 STEEL HANDYBOX CVR, ANY</v>
          </cell>
          <cell r="C1413">
            <v>1.577912</v>
          </cell>
          <cell r="D1413">
            <v>5</v>
          </cell>
          <cell r="E1413">
            <v>0</v>
          </cell>
          <cell r="F1413">
            <v>2.0512855999999999</v>
          </cell>
          <cell r="G1413">
            <v>6.5</v>
          </cell>
          <cell r="H1413" t="str">
            <v>5.4540</v>
          </cell>
          <cell r="I1413">
            <v>42682</v>
          </cell>
          <cell r="L1413">
            <v>6.5</v>
          </cell>
        </row>
        <row r="1414">
          <cell r="A1414" t="str">
            <v>50600473</v>
          </cell>
          <cell r="B1414" t="str">
            <v>2x4 HANDYBOX BUBBLE COVER</v>
          </cell>
          <cell r="C1414">
            <v>9.7629999999999999</v>
          </cell>
          <cell r="D1414">
            <v>8.3949999999999996</v>
          </cell>
          <cell r="E1414">
            <v>0</v>
          </cell>
          <cell r="F1414">
            <v>12.6919</v>
          </cell>
          <cell r="G1414">
            <v>10.913499999999999</v>
          </cell>
          <cell r="H1414" t="str">
            <v>5.4550</v>
          </cell>
          <cell r="I1414">
            <v>42646</v>
          </cell>
          <cell r="L1414">
            <v>12.6919</v>
          </cell>
        </row>
        <row r="1415">
          <cell r="A1415" t="str">
            <v>50200460</v>
          </cell>
          <cell r="B1415" t="str">
            <v>2x2x4 HANDYBOX</v>
          </cell>
          <cell r="C1415">
            <v>1.715875</v>
          </cell>
          <cell r="D1415">
            <v>2.19</v>
          </cell>
          <cell r="E1415">
            <v>0</v>
          </cell>
          <cell r="F1415">
            <v>2.2306375000000003</v>
          </cell>
          <cell r="G1415">
            <v>2.847</v>
          </cell>
          <cell r="H1415" t="str">
            <v>5.4560</v>
          </cell>
          <cell r="I1415">
            <v>42111</v>
          </cell>
          <cell r="L1415">
            <v>2.847</v>
          </cell>
        </row>
        <row r="1416">
          <cell r="A1416" t="str">
            <v>50400461</v>
          </cell>
          <cell r="B1416" t="str">
            <v>4x4x2 SQUARE HANDYBOX</v>
          </cell>
          <cell r="C1416">
            <v>2.3553999999999999</v>
          </cell>
          <cell r="D1416">
            <v>1.82</v>
          </cell>
          <cell r="E1416">
            <v>0</v>
          </cell>
          <cell r="F1416">
            <v>3.06202</v>
          </cell>
          <cell r="G1416">
            <v>2.3660000000000001</v>
          </cell>
          <cell r="H1416" t="str">
            <v>5.4570</v>
          </cell>
          <cell r="I1416">
            <v>42682</v>
          </cell>
          <cell r="L1416">
            <v>3.06202</v>
          </cell>
        </row>
        <row r="1417">
          <cell r="A1417" t="str">
            <v>50400462</v>
          </cell>
          <cell r="B1417" t="str">
            <v>4x4x2 OCTAGON HANDYBOX</v>
          </cell>
          <cell r="C1417">
            <v>1.5842000000000001</v>
          </cell>
          <cell r="D1417">
            <v>1.3825000000000001</v>
          </cell>
          <cell r="E1417">
            <v>0</v>
          </cell>
          <cell r="F1417">
            <v>2.0594600000000001</v>
          </cell>
          <cell r="G1417">
            <v>1.7972500000000002</v>
          </cell>
          <cell r="H1417" t="str">
            <v>5.4580</v>
          </cell>
          <cell r="I1417">
            <v>42293</v>
          </cell>
          <cell r="L1417">
            <v>2.0594600000000001</v>
          </cell>
        </row>
        <row r="1418">
          <cell r="A1418" t="str">
            <v>50400460</v>
          </cell>
          <cell r="B1418" t="str">
            <v>4x4x4 W/DX HANDYBOX</v>
          </cell>
          <cell r="C1418">
            <v>4.9409000000000001</v>
          </cell>
          <cell r="D1418">
            <v>9.3800000000000008</v>
          </cell>
          <cell r="E1418">
            <v>0</v>
          </cell>
          <cell r="F1418">
            <v>6.4231700000000007</v>
          </cell>
          <cell r="G1418">
            <v>12.194000000000001</v>
          </cell>
          <cell r="H1418" t="str">
            <v>5.4590</v>
          </cell>
          <cell r="I1418">
            <v>40259</v>
          </cell>
          <cell r="L1418">
            <v>12.194000000000001</v>
          </cell>
        </row>
        <row r="1419">
          <cell r="A1419" t="str">
            <v>50500473</v>
          </cell>
          <cell r="B1419" t="str">
            <v>4x4 HANDYBOX BUBBLE COVER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 t="str">
            <v>5.4600</v>
          </cell>
          <cell r="I1419">
            <v>40962</v>
          </cell>
          <cell r="L1419">
            <v>0</v>
          </cell>
        </row>
        <row r="1420">
          <cell r="A1420" t="str">
            <v>50200464</v>
          </cell>
          <cell r="B1420" t="str">
            <v>2x4 RT BELLBOX SPLICE CAN</v>
          </cell>
          <cell r="C1420">
            <v>5.4739000000000004</v>
          </cell>
          <cell r="D1420">
            <v>4.3600000000000003</v>
          </cell>
          <cell r="E1420">
            <v>0</v>
          </cell>
          <cell r="F1420">
            <v>7.1160700000000006</v>
          </cell>
          <cell r="G1420">
            <v>5.668000000000001</v>
          </cell>
          <cell r="H1420" t="str">
            <v>5.4610</v>
          </cell>
          <cell r="I1420">
            <v>-622165665.6339792</v>
          </cell>
          <cell r="L1420">
            <v>7.1160700000000006</v>
          </cell>
        </row>
        <row r="1421">
          <cell r="A1421" t="str">
            <v>51206463</v>
          </cell>
          <cell r="B1421" t="str">
            <v>12x12x6 SPLICE CAN SVC CVR</v>
          </cell>
          <cell r="C1421">
            <v>102.295</v>
          </cell>
          <cell r="D1421">
            <v>93.42</v>
          </cell>
          <cell r="E1421">
            <v>0</v>
          </cell>
          <cell r="F1421">
            <v>132.98350000000002</v>
          </cell>
          <cell r="G1421">
            <v>121.44600000000001</v>
          </cell>
          <cell r="H1421" t="str">
            <v>5.4620</v>
          </cell>
          <cell r="I1421">
            <v>41936</v>
          </cell>
          <cell r="L1421">
            <v>132.98350000000002</v>
          </cell>
        </row>
        <row r="1422">
          <cell r="A1422" t="str">
            <v>51216463</v>
          </cell>
          <cell r="B1422" t="str">
            <v>12x16x6 SPLICE CAN SVC CVR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 t="str">
            <v>5.4630</v>
          </cell>
          <cell r="I1422">
            <v>42020</v>
          </cell>
          <cell r="L1422">
            <v>0</v>
          </cell>
        </row>
        <row r="1423">
          <cell r="A1423" t="str">
            <v>50500461</v>
          </cell>
          <cell r="B1423" t="str">
            <v>5x5x2 INDOOR SPLICE CAN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 t="str">
            <v>5.4640</v>
          </cell>
          <cell r="I1423">
            <v>-622165665.6339792</v>
          </cell>
          <cell r="L1423">
            <v>0</v>
          </cell>
        </row>
        <row r="1424">
          <cell r="A1424" t="str">
            <v>50600461</v>
          </cell>
          <cell r="B1424" t="str">
            <v>6x6x4 INDOOR SPLICE CAN</v>
          </cell>
          <cell r="C1424">
            <v>19.215</v>
          </cell>
          <cell r="D1424">
            <v>22.564800000000002</v>
          </cell>
          <cell r="E1424">
            <v>0</v>
          </cell>
          <cell r="F1424">
            <v>24.979500000000002</v>
          </cell>
          <cell r="G1424">
            <v>29.334240000000005</v>
          </cell>
          <cell r="H1424" t="str">
            <v>5.4650</v>
          </cell>
          <cell r="I1424">
            <v>-622165665.6339792</v>
          </cell>
          <cell r="L1424">
            <v>29.334240000000005</v>
          </cell>
        </row>
        <row r="1425">
          <cell r="A1425" t="str">
            <v>50600463</v>
          </cell>
          <cell r="B1425" t="str">
            <v>6x6x6 INDOOR SPLICE CAN</v>
          </cell>
          <cell r="C1425">
            <v>19.339700000000001</v>
          </cell>
          <cell r="D1425">
            <v>19.059999999999999</v>
          </cell>
          <cell r="E1425">
            <v>0</v>
          </cell>
          <cell r="F1425">
            <v>25.14161</v>
          </cell>
          <cell r="G1425">
            <v>24.777999999999999</v>
          </cell>
          <cell r="H1425" t="str">
            <v>5.4660</v>
          </cell>
          <cell r="I1425">
            <v>42695</v>
          </cell>
          <cell r="L1425">
            <v>25.14161</v>
          </cell>
        </row>
        <row r="1426">
          <cell r="A1426" t="str">
            <v>50800460</v>
          </cell>
          <cell r="B1426" t="str">
            <v>8x8x4 INDOOR SPLICE CAN</v>
          </cell>
          <cell r="C1426">
            <v>17.407</v>
          </cell>
          <cell r="D1426">
            <v>15.975</v>
          </cell>
          <cell r="E1426">
            <v>0</v>
          </cell>
          <cell r="F1426">
            <v>22.629100000000001</v>
          </cell>
          <cell r="G1426">
            <v>20.767500000000002</v>
          </cell>
          <cell r="H1426" t="str">
            <v>5.4670</v>
          </cell>
          <cell r="I1426">
            <v>42437</v>
          </cell>
          <cell r="L1426">
            <v>22.629100000000001</v>
          </cell>
        </row>
        <row r="1427">
          <cell r="A1427" t="str">
            <v>50800461</v>
          </cell>
          <cell r="B1427" t="str">
            <v>8x8x6 INDOOR SPLICE CAN</v>
          </cell>
          <cell r="C1427">
            <v>20.774000000000001</v>
          </cell>
          <cell r="D1427">
            <v>18.97</v>
          </cell>
          <cell r="E1427">
            <v>0</v>
          </cell>
          <cell r="F1427">
            <v>27.006200000000003</v>
          </cell>
          <cell r="G1427">
            <v>24.660999999999998</v>
          </cell>
          <cell r="H1427" t="str">
            <v>5.4680</v>
          </cell>
          <cell r="I1427">
            <v>42593</v>
          </cell>
          <cell r="L1427">
            <v>27.006200000000003</v>
          </cell>
        </row>
        <row r="1428">
          <cell r="A1428" t="str">
            <v>51000463</v>
          </cell>
          <cell r="B1428" t="str">
            <v>10x10x4 INDOOR SPLICE CAN</v>
          </cell>
          <cell r="C1428">
            <v>22.674499999999998</v>
          </cell>
          <cell r="D1428">
            <v>21.015000000000001</v>
          </cell>
          <cell r="E1428">
            <v>0</v>
          </cell>
          <cell r="F1428">
            <v>29.476849999999999</v>
          </cell>
          <cell r="G1428">
            <v>27.319500000000001</v>
          </cell>
          <cell r="H1428" t="str">
            <v>5.4690</v>
          </cell>
          <cell r="I1428">
            <v>42285</v>
          </cell>
          <cell r="L1428">
            <v>29.476849999999999</v>
          </cell>
        </row>
        <row r="1429">
          <cell r="A1429" t="str">
            <v>51200463</v>
          </cell>
          <cell r="B1429" t="str">
            <v>12x12x4 INDOOR SPLICE CAN</v>
          </cell>
          <cell r="C1429">
            <v>28.892499999999998</v>
          </cell>
          <cell r="D1429">
            <v>26.7</v>
          </cell>
          <cell r="E1429">
            <v>0</v>
          </cell>
          <cell r="F1429">
            <v>37.560249999999996</v>
          </cell>
          <cell r="G1429">
            <v>34.71</v>
          </cell>
          <cell r="H1429" t="str">
            <v>5.4700</v>
          </cell>
          <cell r="I1429">
            <v>42557</v>
          </cell>
          <cell r="L1429">
            <v>37.560249999999996</v>
          </cell>
        </row>
        <row r="1430">
          <cell r="A1430" t="str">
            <v>51612463</v>
          </cell>
          <cell r="B1430" t="str">
            <v>12x16x6 INDOOR SPLICE CAN</v>
          </cell>
          <cell r="C1430">
            <v>11.647</v>
          </cell>
          <cell r="D1430">
            <v>10.635</v>
          </cell>
          <cell r="E1430">
            <v>0</v>
          </cell>
          <cell r="F1430">
            <v>15.141100000000002</v>
          </cell>
          <cell r="G1430">
            <v>13.8255</v>
          </cell>
          <cell r="H1430" t="str">
            <v>5.4710</v>
          </cell>
          <cell r="I1430">
            <v>41712</v>
          </cell>
          <cell r="L1430">
            <v>15.141100000000002</v>
          </cell>
        </row>
        <row r="1431">
          <cell r="A1431" t="str">
            <v>51600463</v>
          </cell>
          <cell r="B1431" t="str">
            <v>16x16x4 INDOOR SPLICE CAN</v>
          </cell>
          <cell r="C1431">
            <v>29.95</v>
          </cell>
          <cell r="D1431">
            <v>0</v>
          </cell>
          <cell r="E1431">
            <v>0</v>
          </cell>
          <cell r="F1431">
            <v>38.935000000000002</v>
          </cell>
          <cell r="G1431">
            <v>0</v>
          </cell>
          <cell r="H1431" t="str">
            <v>5.4720</v>
          </cell>
          <cell r="I1431">
            <v>42020</v>
          </cell>
          <cell r="L1431">
            <v>38.935000000000002</v>
          </cell>
        </row>
        <row r="1432">
          <cell r="A1432" t="str">
            <v>51606463</v>
          </cell>
          <cell r="B1432" t="str">
            <v>16x16x6 INDOOR SPLICE CAN</v>
          </cell>
          <cell r="C1432">
            <v>50.46</v>
          </cell>
          <cell r="D1432">
            <v>46.77</v>
          </cell>
          <cell r="E1432">
            <v>0</v>
          </cell>
          <cell r="F1432">
            <v>65.597999999999999</v>
          </cell>
          <cell r="G1432">
            <v>60.801000000000009</v>
          </cell>
          <cell r="H1432" t="str">
            <v>5.4730</v>
          </cell>
          <cell r="I1432">
            <v>-622165665.6339792</v>
          </cell>
          <cell r="L1432">
            <v>65.597999999999999</v>
          </cell>
        </row>
        <row r="1433">
          <cell r="A1433" t="str">
            <v>51800463</v>
          </cell>
          <cell r="B1433" t="str">
            <v>18x18x6 INDOOR SPLICE CAN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 t="str">
            <v>5.4740</v>
          </cell>
          <cell r="I1433">
            <v>42128</v>
          </cell>
          <cell r="L1433">
            <v>0</v>
          </cell>
        </row>
        <row r="1434">
          <cell r="A1434" t="str">
            <v>52400463</v>
          </cell>
          <cell r="B1434" t="str">
            <v>24x24x4 INDOOR SPLICE CAN</v>
          </cell>
          <cell r="C1434">
            <v>118.4335</v>
          </cell>
          <cell r="D1434">
            <v>260.72000000000003</v>
          </cell>
          <cell r="E1434">
            <v>0</v>
          </cell>
          <cell r="F1434">
            <v>153.96355</v>
          </cell>
          <cell r="G1434">
            <v>338.93600000000004</v>
          </cell>
          <cell r="H1434" t="str">
            <v>5.4750</v>
          </cell>
          <cell r="I1434">
            <v>-622165665.6339792</v>
          </cell>
          <cell r="L1434">
            <v>338.93600000000004</v>
          </cell>
        </row>
        <row r="1435">
          <cell r="A1435" t="str">
            <v>50600464</v>
          </cell>
          <cell r="B1435" t="str">
            <v>6x6x4 RT SPLICE CAN</v>
          </cell>
          <cell r="C1435">
            <v>20.1814</v>
          </cell>
          <cell r="D1435">
            <v>12.1248</v>
          </cell>
          <cell r="E1435">
            <v>0</v>
          </cell>
          <cell r="F1435">
            <v>26.23582</v>
          </cell>
          <cell r="G1435">
            <v>15.762240000000002</v>
          </cell>
          <cell r="H1435" t="str">
            <v>5.4760</v>
          </cell>
          <cell r="I1435">
            <v>40281</v>
          </cell>
          <cell r="L1435">
            <v>26.23582</v>
          </cell>
        </row>
        <row r="1436">
          <cell r="A1436" t="str">
            <v>50600465</v>
          </cell>
          <cell r="B1436" t="str">
            <v>6x6x6 RT SPLICE CAN</v>
          </cell>
          <cell r="C1436">
            <v>31.44</v>
          </cell>
          <cell r="D1436">
            <v>0</v>
          </cell>
          <cell r="E1436">
            <v>0</v>
          </cell>
          <cell r="F1436">
            <v>40.872</v>
          </cell>
          <cell r="G1436">
            <v>0</v>
          </cell>
          <cell r="H1436" t="str">
            <v>5.4770</v>
          </cell>
          <cell r="I1436">
            <v>42695</v>
          </cell>
          <cell r="L1436">
            <v>40.872</v>
          </cell>
        </row>
        <row r="1437">
          <cell r="A1437" t="str">
            <v>50812464</v>
          </cell>
          <cell r="B1437" t="str">
            <v>8x8x4 RT SPLICE CAN</v>
          </cell>
          <cell r="C1437">
            <v>18.218</v>
          </cell>
          <cell r="D1437">
            <v>16.617599999999999</v>
          </cell>
          <cell r="E1437">
            <v>0</v>
          </cell>
          <cell r="F1437">
            <v>23.683400000000002</v>
          </cell>
          <cell r="G1437">
            <v>21.602879999999999</v>
          </cell>
          <cell r="H1437" t="str">
            <v>5.4780</v>
          </cell>
          <cell r="I1437">
            <v>-622165665.6339792</v>
          </cell>
          <cell r="L1437">
            <v>23.683400000000002</v>
          </cell>
        </row>
        <row r="1438">
          <cell r="A1438" t="str">
            <v>50800464</v>
          </cell>
          <cell r="B1438" t="str">
            <v>8x8x6 RT SPLICE CAN</v>
          </cell>
          <cell r="C1438">
            <v>35.070500000000003</v>
          </cell>
          <cell r="D1438">
            <v>0</v>
          </cell>
          <cell r="E1438">
            <v>0</v>
          </cell>
          <cell r="F1438">
            <v>45.591650000000008</v>
          </cell>
          <cell r="G1438">
            <v>0</v>
          </cell>
          <cell r="H1438" t="str">
            <v>5.4790</v>
          </cell>
          <cell r="I1438">
            <v>42695</v>
          </cell>
          <cell r="L1438">
            <v>45.591650000000008</v>
          </cell>
        </row>
        <row r="1439">
          <cell r="A1439" t="str">
            <v>51200464</v>
          </cell>
          <cell r="B1439" t="str">
            <v>12x12x4 RT SPLICE CAN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 t="str">
            <v>5.4800</v>
          </cell>
          <cell r="I1439">
            <v>-622165665.6339792</v>
          </cell>
          <cell r="L1439">
            <v>0</v>
          </cell>
        </row>
        <row r="1440">
          <cell r="A1440" t="str">
            <v>52016464</v>
          </cell>
          <cell r="B1440" t="str">
            <v>20x16x8 RT SPLICE CAN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 t="str">
            <v>5.4810</v>
          </cell>
          <cell r="I1440">
            <v>-622165665.6339792</v>
          </cell>
          <cell r="L1440">
            <v>0</v>
          </cell>
        </row>
        <row r="1441">
          <cell r="A1441" t="str">
            <v>52400464</v>
          </cell>
          <cell r="B1441" t="str">
            <v>24x36x8 RT SPLICE CAN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 t="str">
            <v>5.4820</v>
          </cell>
          <cell r="I1441">
            <v>-622165665.6339792</v>
          </cell>
          <cell r="L1441">
            <v>0</v>
          </cell>
        </row>
        <row r="1442">
          <cell r="A1442" t="str">
            <v>53036464</v>
          </cell>
          <cell r="B1442" t="str">
            <v>30x36x12 RT SPLICE CAN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 t="str">
            <v>5.4830</v>
          </cell>
          <cell r="I1442">
            <v>-622165665.6339792</v>
          </cell>
          <cell r="L1442">
            <v>0</v>
          </cell>
        </row>
        <row r="1443">
          <cell r="A1443" t="str">
            <v>50142135</v>
          </cell>
          <cell r="B1443" t="str">
            <v>10-16 AWG DIRECT BURY SPLICE K</v>
          </cell>
          <cell r="C1443">
            <v>3.4751759999999998</v>
          </cell>
          <cell r="D1443">
            <v>2.44</v>
          </cell>
          <cell r="E1443">
            <v>0</v>
          </cell>
          <cell r="F1443">
            <v>4.5177287999999995</v>
          </cell>
          <cell r="G1443">
            <v>3.1720000000000002</v>
          </cell>
          <cell r="H1443" t="str">
            <v>5.4840</v>
          </cell>
          <cell r="I1443">
            <v>-622165665.6339792</v>
          </cell>
          <cell r="L1443">
            <v>4.5177287999999995</v>
          </cell>
        </row>
        <row r="1444">
          <cell r="A1444" t="str">
            <v>50012520</v>
          </cell>
          <cell r="B1444" t="str">
            <v>SIZE 0 STARTER</v>
          </cell>
          <cell r="C1444">
            <v>223.26</v>
          </cell>
          <cell r="D1444">
            <v>206.91</v>
          </cell>
          <cell r="E1444">
            <v>47</v>
          </cell>
          <cell r="F1444">
            <v>290.238</v>
          </cell>
          <cell r="G1444">
            <v>268.983</v>
          </cell>
          <cell r="H1444" t="str">
            <v>5.4850</v>
          </cell>
          <cell r="I1444">
            <v>43195</v>
          </cell>
          <cell r="L1444">
            <v>290.238</v>
          </cell>
        </row>
        <row r="1445">
          <cell r="A1445" t="str">
            <v>50100520</v>
          </cell>
          <cell r="B1445" t="str">
            <v>SIZE 1 STARTER</v>
          </cell>
          <cell r="C1445">
            <v>263.67</v>
          </cell>
          <cell r="D1445">
            <v>244.36</v>
          </cell>
          <cell r="E1445">
            <v>0</v>
          </cell>
          <cell r="F1445">
            <v>342.77100000000002</v>
          </cell>
          <cell r="G1445">
            <v>317.66800000000001</v>
          </cell>
          <cell r="H1445" t="str">
            <v>5.4860</v>
          </cell>
          <cell r="I1445">
            <v>42557</v>
          </cell>
          <cell r="L1445">
            <v>342.77100000000002</v>
          </cell>
        </row>
        <row r="1446">
          <cell r="A1446" t="str">
            <v>50112520</v>
          </cell>
          <cell r="B1446" t="str">
            <v>SIZE 1-1/2 STARTER</v>
          </cell>
          <cell r="C1446">
            <v>95</v>
          </cell>
          <cell r="D1446">
            <v>0</v>
          </cell>
          <cell r="E1446">
            <v>0</v>
          </cell>
          <cell r="F1446">
            <v>123.5</v>
          </cell>
          <cell r="G1446">
            <v>0</v>
          </cell>
          <cell r="H1446" t="str">
            <v>5.4870</v>
          </cell>
          <cell r="I1446">
            <v>42747</v>
          </cell>
          <cell r="L1446">
            <v>123.5</v>
          </cell>
        </row>
        <row r="1447">
          <cell r="A1447" t="str">
            <v>50134520</v>
          </cell>
          <cell r="B1447" t="str">
            <v>SIZE 1-3/4 STARTER</v>
          </cell>
          <cell r="C1447">
            <v>431.6</v>
          </cell>
          <cell r="D1447">
            <v>400</v>
          </cell>
          <cell r="E1447">
            <v>0</v>
          </cell>
          <cell r="F1447">
            <v>561.08000000000004</v>
          </cell>
          <cell r="G1447">
            <v>520</v>
          </cell>
          <cell r="H1447" t="str">
            <v>5.4880</v>
          </cell>
          <cell r="I1447">
            <v>-622165665.6339792</v>
          </cell>
          <cell r="L1447">
            <v>561.08000000000004</v>
          </cell>
        </row>
        <row r="1448">
          <cell r="A1448" t="str">
            <v>50200520</v>
          </cell>
          <cell r="B1448" t="str">
            <v>SIZE 2 STARTER</v>
          </cell>
          <cell r="C1448">
            <v>510.53</v>
          </cell>
          <cell r="D1448">
            <v>473.15</v>
          </cell>
          <cell r="E1448">
            <v>0</v>
          </cell>
          <cell r="F1448">
            <v>663.68899999999996</v>
          </cell>
          <cell r="G1448">
            <v>615.09500000000003</v>
          </cell>
          <cell r="H1448" t="str">
            <v>5.4890</v>
          </cell>
          <cell r="I1448">
            <v>42587</v>
          </cell>
          <cell r="L1448">
            <v>663.68899999999996</v>
          </cell>
        </row>
        <row r="1449">
          <cell r="A1449" t="str">
            <v>50212520</v>
          </cell>
          <cell r="B1449" t="str">
            <v>SIZE 2-1/2 STARTER</v>
          </cell>
          <cell r="C1449">
            <v>1156.5050000000001</v>
          </cell>
          <cell r="D1449">
            <v>1065.9000000000001</v>
          </cell>
          <cell r="E1449">
            <v>0</v>
          </cell>
          <cell r="F1449">
            <v>1503.4565000000002</v>
          </cell>
          <cell r="G1449">
            <v>1385.67</v>
          </cell>
          <cell r="H1449" t="str">
            <v>5.4900</v>
          </cell>
          <cell r="I1449">
            <v>42557</v>
          </cell>
          <cell r="L1449">
            <v>1503.4565000000002</v>
          </cell>
        </row>
        <row r="1450">
          <cell r="A1450" t="str">
            <v>50300520</v>
          </cell>
          <cell r="B1450" t="str">
            <v>SIZE 3 STARTER</v>
          </cell>
          <cell r="C1450">
            <v>1012.66</v>
          </cell>
          <cell r="D1450">
            <v>933.33</v>
          </cell>
          <cell r="E1450">
            <v>0</v>
          </cell>
          <cell r="F1450">
            <v>1316.4580000000001</v>
          </cell>
          <cell r="G1450">
            <v>1213.3290000000002</v>
          </cell>
          <cell r="H1450" t="str">
            <v>5.4910</v>
          </cell>
          <cell r="I1450">
            <v>41344</v>
          </cell>
          <cell r="L1450">
            <v>1316.4580000000001</v>
          </cell>
        </row>
        <row r="1451">
          <cell r="A1451" t="str">
            <v>50100553</v>
          </cell>
          <cell r="B1451" t="str">
            <v>115/230 NO/NC FLOAT SWITCH-STD</v>
          </cell>
          <cell r="C1451">
            <v>69.698667999999998</v>
          </cell>
          <cell r="D1451">
            <v>46</v>
          </cell>
          <cell r="E1451">
            <v>0</v>
          </cell>
          <cell r="F1451">
            <v>90.6082684</v>
          </cell>
          <cell r="G1451">
            <v>59.800000000000004</v>
          </cell>
          <cell r="H1451" t="str">
            <v>5.4920</v>
          </cell>
          <cell r="I1451">
            <v>42646</v>
          </cell>
          <cell r="L1451">
            <v>90.6082684</v>
          </cell>
        </row>
        <row r="1452">
          <cell r="A1452" t="str">
            <v>50018550</v>
          </cell>
          <cell r="B1452" t="str">
            <v>NO/NC MERCURY FLOAT SWITCH</v>
          </cell>
          <cell r="C1452">
            <v>51.6464</v>
          </cell>
          <cell r="D1452">
            <v>47.643300000000004</v>
          </cell>
          <cell r="E1452">
            <v>0</v>
          </cell>
          <cell r="F1452">
            <v>67.140320000000003</v>
          </cell>
          <cell r="G1452">
            <v>61.936290000000007</v>
          </cell>
          <cell r="H1452" t="str">
            <v>5.4930</v>
          </cell>
          <cell r="I1452">
            <v>43243</v>
          </cell>
          <cell r="L1452">
            <v>67.140320000000003</v>
          </cell>
        </row>
        <row r="1453">
          <cell r="A1453" t="str">
            <v>50100552</v>
          </cell>
          <cell r="B1453" t="str">
            <v>AIR VOL FLOAT CONTROL SWITCH</v>
          </cell>
          <cell r="C1453">
            <v>184.72</v>
          </cell>
          <cell r="D1453">
            <v>0</v>
          </cell>
          <cell r="E1453">
            <v>0</v>
          </cell>
          <cell r="F1453">
            <v>240.136</v>
          </cell>
          <cell r="G1453">
            <v>0</v>
          </cell>
          <cell r="H1453" t="str">
            <v>5.4940</v>
          </cell>
          <cell r="I1453">
            <v>40197</v>
          </cell>
          <cell r="L1453">
            <v>240.136</v>
          </cell>
        </row>
        <row r="1454">
          <cell r="A1454" t="str">
            <v>50100550</v>
          </cell>
          <cell r="B1454" t="str">
            <v>230VFLOAT SWITCH</v>
          </cell>
          <cell r="C1454">
            <v>75.489999999999995</v>
          </cell>
          <cell r="D1454">
            <v>69.569999999999993</v>
          </cell>
          <cell r="E1454">
            <v>0</v>
          </cell>
          <cell r="F1454">
            <v>98.137</v>
          </cell>
          <cell r="G1454">
            <v>90.440999999999988</v>
          </cell>
          <cell r="H1454" t="str">
            <v>5.4950</v>
          </cell>
          <cell r="I1454">
            <v>-622165665.6339792</v>
          </cell>
          <cell r="L1454">
            <v>98.137</v>
          </cell>
        </row>
        <row r="1455">
          <cell r="A1455" t="str">
            <v>50200551</v>
          </cell>
          <cell r="B1455" t="str">
            <v>N/O - N/C FLOW SWITCH</v>
          </cell>
          <cell r="C1455">
            <v>56.750500000000002</v>
          </cell>
          <cell r="D1455">
            <v>0</v>
          </cell>
          <cell r="E1455">
            <v>0</v>
          </cell>
          <cell r="F1455">
            <v>73.775649999999999</v>
          </cell>
          <cell r="G1455">
            <v>0</v>
          </cell>
          <cell r="H1455" t="str">
            <v>5.4960</v>
          </cell>
          <cell r="I1455">
            <v>42494</v>
          </cell>
          <cell r="L1455">
            <v>73.775649999999999</v>
          </cell>
        </row>
        <row r="1456">
          <cell r="A1456" t="str">
            <v>50201551</v>
          </cell>
          <cell r="B1456" t="str">
            <v>HEAVY DUTY FLOW SWITCH</v>
          </cell>
          <cell r="C1456">
            <v>211.5369</v>
          </cell>
          <cell r="D1456">
            <v>0</v>
          </cell>
          <cell r="E1456">
            <v>0</v>
          </cell>
          <cell r="F1456">
            <v>274.99797000000001</v>
          </cell>
          <cell r="G1456">
            <v>0</v>
          </cell>
          <cell r="H1456" t="str">
            <v>5.4970</v>
          </cell>
          <cell r="I1456">
            <v>-622165665.6339792</v>
          </cell>
          <cell r="L1456">
            <v>274.99797000000001</v>
          </cell>
        </row>
        <row r="1457">
          <cell r="A1457" t="str">
            <v>50202551</v>
          </cell>
          <cell r="B1457" t="str">
            <v>SEALED FLOW SWITCH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 t="str">
            <v>5.4980</v>
          </cell>
          <cell r="I1457">
            <v>40097</v>
          </cell>
          <cell r="L1457">
            <v>0</v>
          </cell>
        </row>
        <row r="1458">
          <cell r="A1458" t="str">
            <v>50100540</v>
          </cell>
          <cell r="B1458" t="str">
            <v>ASG11 PRESSURE SWITCH</v>
          </cell>
          <cell r="C1458">
            <v>73.296899999999994</v>
          </cell>
          <cell r="D1458">
            <v>0</v>
          </cell>
          <cell r="E1458">
            <v>0</v>
          </cell>
          <cell r="F1458">
            <v>95.285969999999992</v>
          </cell>
          <cell r="G1458">
            <v>0</v>
          </cell>
          <cell r="H1458" t="str">
            <v>5.4990</v>
          </cell>
          <cell r="I1458">
            <v>-622165665.6339792</v>
          </cell>
          <cell r="L1458">
            <v>95.285969999999992</v>
          </cell>
        </row>
        <row r="1459">
          <cell r="A1459" t="str">
            <v>50100541</v>
          </cell>
          <cell r="B1459" t="str">
            <v>FSG2 PRESSURE SWITCH</v>
          </cell>
          <cell r="C1459">
            <v>40.266666000000001</v>
          </cell>
          <cell r="D1459">
            <v>37.32</v>
          </cell>
          <cell r="E1459">
            <v>0</v>
          </cell>
          <cell r="F1459">
            <v>52.346665800000004</v>
          </cell>
          <cell r="G1459">
            <v>48.516000000000005</v>
          </cell>
          <cell r="H1459" t="str">
            <v>5.5000</v>
          </cell>
          <cell r="I1459">
            <v>-622165665.6339792</v>
          </cell>
          <cell r="L1459">
            <v>52.346665800000004</v>
          </cell>
        </row>
        <row r="1460">
          <cell r="A1460" t="str">
            <v>50100542</v>
          </cell>
          <cell r="B1460" t="str">
            <v>GSG2/GHG2/GNG5  PRESS SWITCH</v>
          </cell>
          <cell r="C1460">
            <v>96.957766000000007</v>
          </cell>
          <cell r="D1460">
            <v>83.75</v>
          </cell>
          <cell r="E1460">
            <v>0</v>
          </cell>
          <cell r="F1460">
            <v>126.04509580000001</v>
          </cell>
          <cell r="G1460">
            <v>108.875</v>
          </cell>
          <cell r="H1460" t="str">
            <v>5.5010</v>
          </cell>
          <cell r="I1460">
            <v>42724</v>
          </cell>
          <cell r="L1460">
            <v>126.04509580000001</v>
          </cell>
        </row>
        <row r="1461">
          <cell r="A1461" t="str">
            <v>50100545</v>
          </cell>
          <cell r="B1461" t="str">
            <v>MERCOID PRESSURE SWITCH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 t="str">
            <v>5.5020</v>
          </cell>
          <cell r="I1461">
            <v>43207</v>
          </cell>
          <cell r="L1461">
            <v>0</v>
          </cell>
        </row>
        <row r="1462">
          <cell r="A1462" t="str">
            <v>50100546</v>
          </cell>
          <cell r="B1462" t="str">
            <v>BARKSDALE PRESSURE SWITCH</v>
          </cell>
          <cell r="C1462">
            <v>167.71129999999999</v>
          </cell>
          <cell r="D1462">
            <v>0</v>
          </cell>
          <cell r="E1462">
            <v>0</v>
          </cell>
          <cell r="F1462">
            <v>218.02468999999999</v>
          </cell>
          <cell r="G1462">
            <v>0</v>
          </cell>
          <cell r="H1462" t="str">
            <v>5.5030</v>
          </cell>
          <cell r="I1462">
            <v>-622165665.6339792</v>
          </cell>
          <cell r="L1462">
            <v>218.02468999999999</v>
          </cell>
        </row>
        <row r="1463">
          <cell r="A1463" t="str">
            <v>50101146</v>
          </cell>
          <cell r="B1463" t="str">
            <v>HOA SELECTOR SWITCH</v>
          </cell>
          <cell r="C1463">
            <v>48.018135999999998</v>
          </cell>
          <cell r="D1463">
            <v>83.6</v>
          </cell>
          <cell r="E1463">
            <v>0</v>
          </cell>
          <cell r="F1463">
            <v>62.423576799999999</v>
          </cell>
          <cell r="G1463">
            <v>108.67999999999999</v>
          </cell>
          <cell r="H1463" t="str">
            <v>5.5040</v>
          </cell>
          <cell r="I1463">
            <v>40097</v>
          </cell>
          <cell r="L1463">
            <v>108.67999999999999</v>
          </cell>
        </row>
        <row r="1464">
          <cell r="A1464" t="str">
            <v>50102146</v>
          </cell>
          <cell r="B1464" t="str">
            <v>HOA STARTER SEL SWITCH KIT</v>
          </cell>
          <cell r="C1464">
            <v>94.6</v>
          </cell>
          <cell r="D1464">
            <v>81.03</v>
          </cell>
          <cell r="E1464">
            <v>0</v>
          </cell>
          <cell r="F1464">
            <v>122.97999999999999</v>
          </cell>
          <cell r="G1464">
            <v>105.339</v>
          </cell>
          <cell r="H1464" t="str">
            <v>5.5050</v>
          </cell>
          <cell r="I1464">
            <v>42747</v>
          </cell>
          <cell r="L1464">
            <v>122.97999999999999</v>
          </cell>
        </row>
        <row r="1465">
          <cell r="A1465" t="str">
            <v>50101151</v>
          </cell>
          <cell r="B1465" t="str">
            <v>120V 7DAY TIMER SWITCH</v>
          </cell>
          <cell r="C1465">
            <v>149.18</v>
          </cell>
          <cell r="D1465">
            <v>137.49</v>
          </cell>
          <cell r="E1465">
            <v>0</v>
          </cell>
          <cell r="F1465">
            <v>193.93400000000003</v>
          </cell>
          <cell r="G1465">
            <v>178.73700000000002</v>
          </cell>
          <cell r="H1465" t="str">
            <v>5.5060</v>
          </cell>
          <cell r="I1465">
            <v>42646</v>
          </cell>
          <cell r="L1465">
            <v>193.93400000000003</v>
          </cell>
        </row>
        <row r="1466">
          <cell r="A1466" t="str">
            <v>50101150</v>
          </cell>
          <cell r="B1466" t="str">
            <v>24 HOUR TIMER SWITCH</v>
          </cell>
          <cell r="C1466">
            <v>35.412500000000001</v>
          </cell>
          <cell r="D1466">
            <v>32.64</v>
          </cell>
          <cell r="E1466">
            <v>0</v>
          </cell>
          <cell r="F1466">
            <v>46.036250000000003</v>
          </cell>
          <cell r="G1466">
            <v>42.432000000000002</v>
          </cell>
          <cell r="H1466" t="str">
            <v>5.5070</v>
          </cell>
          <cell r="I1466">
            <v>42494</v>
          </cell>
          <cell r="L1466">
            <v>46.036250000000003</v>
          </cell>
        </row>
        <row r="1467">
          <cell r="A1467" t="str">
            <v>50100149</v>
          </cell>
          <cell r="B1467" t="str">
            <v>PROGRAMMABLE TIME CTRL SWITCH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 t="str">
            <v>5.5080</v>
          </cell>
          <cell r="I1467">
            <v>42494</v>
          </cell>
          <cell r="L1467">
            <v>0</v>
          </cell>
        </row>
        <row r="1468">
          <cell r="A1468" t="str">
            <v>50101328</v>
          </cell>
          <cell r="B1468" t="str">
            <v>3 POSITION TOGGLE SWITCH</v>
          </cell>
          <cell r="C1468">
            <v>15.5641</v>
          </cell>
          <cell r="D1468">
            <v>15.8925</v>
          </cell>
          <cell r="E1468">
            <v>0</v>
          </cell>
          <cell r="F1468">
            <v>20.233329999999999</v>
          </cell>
          <cell r="G1468">
            <v>20.660250000000001</v>
          </cell>
          <cell r="H1468" t="str">
            <v>5.5090</v>
          </cell>
          <cell r="I1468">
            <v>-622165665.6339792</v>
          </cell>
          <cell r="L1468">
            <v>20.660250000000001</v>
          </cell>
        </row>
        <row r="1469">
          <cell r="A1469" t="str">
            <v>50201471</v>
          </cell>
          <cell r="B1469" t="str">
            <v>TOGGLE SWITCH LOCK COVER</v>
          </cell>
          <cell r="C1469">
            <v>2.9453</v>
          </cell>
          <cell r="D1469">
            <v>0</v>
          </cell>
          <cell r="E1469">
            <v>0</v>
          </cell>
          <cell r="F1469">
            <v>3.8288900000000003</v>
          </cell>
          <cell r="G1469">
            <v>0</v>
          </cell>
          <cell r="H1469" t="str">
            <v>5.5100</v>
          </cell>
          <cell r="I1469">
            <v>42020</v>
          </cell>
          <cell r="L1469">
            <v>3.8288900000000003</v>
          </cell>
        </row>
        <row r="1470">
          <cell r="A1470" t="str">
            <v>50200328</v>
          </cell>
          <cell r="B1470" t="str">
            <v>DPDT TOGGLE SWITCH</v>
          </cell>
          <cell r="C1470">
            <v>10.83</v>
          </cell>
          <cell r="D1470">
            <v>9.98</v>
          </cell>
          <cell r="E1470">
            <v>0</v>
          </cell>
          <cell r="F1470">
            <v>14.079000000000001</v>
          </cell>
          <cell r="G1470">
            <v>12.974</v>
          </cell>
          <cell r="H1470" t="str">
            <v>5.5110</v>
          </cell>
          <cell r="I1470">
            <v>40097</v>
          </cell>
          <cell r="L1470">
            <v>14.079000000000001</v>
          </cell>
        </row>
        <row r="1471">
          <cell r="A1471" t="str">
            <v>50100328</v>
          </cell>
          <cell r="B1471" t="str">
            <v>LIGHT TOGGLE SWITCH</v>
          </cell>
          <cell r="C1471">
            <v>3.8060999999999998</v>
          </cell>
          <cell r="D1471">
            <v>2.9558</v>
          </cell>
          <cell r="E1471">
            <v>0</v>
          </cell>
          <cell r="F1471">
            <v>4.9479299999999995</v>
          </cell>
          <cell r="G1471">
            <v>3.8425400000000001</v>
          </cell>
          <cell r="H1471" t="str">
            <v>5.5120</v>
          </cell>
          <cell r="I1471">
            <v>42494</v>
          </cell>
          <cell r="L1471">
            <v>4.9479299999999995</v>
          </cell>
        </row>
        <row r="1472">
          <cell r="A1472" t="str">
            <v>50100382</v>
          </cell>
          <cell r="B1472" t="str">
            <v>100AMP 1PH MTS TRNSFR SWITCH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 t="str">
            <v>5.5130</v>
          </cell>
          <cell r="I1472">
            <v>42249</v>
          </cell>
          <cell r="L1472">
            <v>0</v>
          </cell>
        </row>
        <row r="1473">
          <cell r="A1473" t="str">
            <v>50103382</v>
          </cell>
          <cell r="B1473" t="str">
            <v>100AMP 600V 3PH MTS TSFR SW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 t="str">
            <v>5.5140</v>
          </cell>
          <cell r="I1473">
            <v>-622165665.6339792</v>
          </cell>
          <cell r="L1473">
            <v>0</v>
          </cell>
        </row>
        <row r="1474">
          <cell r="A1474" t="str">
            <v>50203382</v>
          </cell>
          <cell r="B1474" t="str">
            <v>200AMP 3PH MTS TRNSFR SWITCH</v>
          </cell>
          <cell r="C1474">
            <v>2214.5036</v>
          </cell>
          <cell r="D1474">
            <v>2042.9</v>
          </cell>
          <cell r="E1474">
            <v>0</v>
          </cell>
          <cell r="F1474">
            <v>2878.8546799999999</v>
          </cell>
          <cell r="G1474">
            <v>2655.77</v>
          </cell>
          <cell r="H1474" t="str">
            <v>5.5150</v>
          </cell>
          <cell r="I1474">
            <v>-622165665.6339792</v>
          </cell>
          <cell r="L1474">
            <v>2878.8546799999999</v>
          </cell>
        </row>
        <row r="1475">
          <cell r="A1475" t="str">
            <v>50012580</v>
          </cell>
          <cell r="B1475" t="str">
            <v>1/2" PULLING TEE</v>
          </cell>
          <cell r="C1475">
            <v>3.2185999999999999</v>
          </cell>
          <cell r="D1475">
            <v>0</v>
          </cell>
          <cell r="E1475">
            <v>0</v>
          </cell>
          <cell r="F1475">
            <v>4.1841800000000005</v>
          </cell>
          <cell r="G1475">
            <v>0</v>
          </cell>
          <cell r="H1475" t="str">
            <v>5.5160</v>
          </cell>
          <cell r="I1475">
            <v>40259</v>
          </cell>
          <cell r="L1475">
            <v>4.1841800000000005</v>
          </cell>
        </row>
        <row r="1476">
          <cell r="A1476" t="str">
            <v>50034580</v>
          </cell>
          <cell r="B1476" t="str">
            <v>3/4"PULLING TEE</v>
          </cell>
          <cell r="C1476">
            <v>1.8927</v>
          </cell>
          <cell r="D1476">
            <v>0</v>
          </cell>
          <cell r="E1476">
            <v>0</v>
          </cell>
          <cell r="F1476">
            <v>2.4605100000000002</v>
          </cell>
          <cell r="G1476">
            <v>0</v>
          </cell>
          <cell r="H1476" t="str">
            <v>5.5170</v>
          </cell>
          <cell r="I1476">
            <v>40097</v>
          </cell>
          <cell r="L1476">
            <v>2.4605100000000002</v>
          </cell>
        </row>
        <row r="1477">
          <cell r="A1477" t="str">
            <v>50100580</v>
          </cell>
          <cell r="B1477" t="str">
            <v>1"PULLING TEE</v>
          </cell>
          <cell r="C1477">
            <v>6.1132999999999997</v>
          </cell>
          <cell r="D1477">
            <v>0</v>
          </cell>
          <cell r="E1477">
            <v>0</v>
          </cell>
          <cell r="F1477">
            <v>7.9472899999999997</v>
          </cell>
          <cell r="G1477">
            <v>0</v>
          </cell>
          <cell r="H1477" t="str">
            <v>5.5180</v>
          </cell>
          <cell r="I1477">
            <v>40097</v>
          </cell>
          <cell r="L1477">
            <v>7.9472899999999997</v>
          </cell>
        </row>
        <row r="1478">
          <cell r="A1478" t="str">
            <v>50112580</v>
          </cell>
          <cell r="B1478" t="str">
            <v>1-1/2"PULLING TEE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 t="str">
            <v>5.5190</v>
          </cell>
          <cell r="I1478">
            <v>40097</v>
          </cell>
          <cell r="L1478">
            <v>0</v>
          </cell>
        </row>
        <row r="1479">
          <cell r="A1479" t="str">
            <v>50012137</v>
          </cell>
          <cell r="B1479" t="str">
            <v>1/2" MALE/FEM PVC TERM ADPTR</v>
          </cell>
          <cell r="C1479">
            <v>0.23080000000000001</v>
          </cell>
          <cell r="D1479">
            <v>0.2046</v>
          </cell>
          <cell r="E1479">
            <v>0</v>
          </cell>
          <cell r="F1479">
            <v>0.30004000000000003</v>
          </cell>
          <cell r="G1479">
            <v>0.26597999999999999</v>
          </cell>
          <cell r="H1479" t="str">
            <v>5.5200</v>
          </cell>
          <cell r="I1479">
            <v>-622165665.6339792</v>
          </cell>
          <cell r="L1479">
            <v>0.30004000000000003</v>
          </cell>
        </row>
        <row r="1480">
          <cell r="A1480" t="str">
            <v>50034137</v>
          </cell>
          <cell r="B1480" t="str">
            <v>3/4" MALE/FEM PVC TERM ADPTR</v>
          </cell>
          <cell r="C1480">
            <v>0.401777</v>
          </cell>
          <cell r="D1480">
            <v>0.36</v>
          </cell>
          <cell r="E1480">
            <v>0</v>
          </cell>
          <cell r="F1480">
            <v>0.5223101</v>
          </cell>
          <cell r="G1480">
            <v>0.46799999999999997</v>
          </cell>
          <cell r="H1480" t="str">
            <v>5.5210</v>
          </cell>
          <cell r="I1480">
            <v>42445</v>
          </cell>
          <cell r="L1480">
            <v>0.5223101</v>
          </cell>
        </row>
        <row r="1481">
          <cell r="A1481" t="str">
            <v>50100137</v>
          </cell>
          <cell r="B1481" t="str">
            <v>1" MALE/FEM PVC TERM ADPTR</v>
          </cell>
          <cell r="C1481">
            <v>0.55479999999999996</v>
          </cell>
          <cell r="D1481">
            <v>0.56999999999999995</v>
          </cell>
          <cell r="E1481">
            <v>0</v>
          </cell>
          <cell r="F1481">
            <v>0.72123999999999999</v>
          </cell>
          <cell r="G1481">
            <v>0.74099999999999999</v>
          </cell>
          <cell r="H1481" t="str">
            <v>5.5220</v>
          </cell>
          <cell r="I1481">
            <v>42676</v>
          </cell>
          <cell r="L1481">
            <v>0.74099999999999999</v>
          </cell>
        </row>
        <row r="1482">
          <cell r="A1482" t="str">
            <v>50114137</v>
          </cell>
          <cell r="B1482" t="str">
            <v>1-1/4" MALE/FEM PVC TERM ADPTR</v>
          </cell>
          <cell r="C1482">
            <v>0.87980000000000003</v>
          </cell>
          <cell r="D1482">
            <v>0.60250000000000004</v>
          </cell>
          <cell r="E1482">
            <v>0</v>
          </cell>
          <cell r="F1482">
            <v>1.14374</v>
          </cell>
          <cell r="G1482">
            <v>0.78325000000000011</v>
          </cell>
          <cell r="H1482" t="str">
            <v>5.5230</v>
          </cell>
          <cell r="I1482">
            <v>42676</v>
          </cell>
          <cell r="L1482">
            <v>1.14374</v>
          </cell>
        </row>
        <row r="1483">
          <cell r="A1483" t="str">
            <v>50112137</v>
          </cell>
          <cell r="B1483" t="str">
            <v>1-1/2" MALE/FEM PVC TERM ADPTR</v>
          </cell>
          <cell r="C1483">
            <v>0.76231899999999997</v>
          </cell>
          <cell r="D1483">
            <v>0.67749999999999999</v>
          </cell>
          <cell r="E1483">
            <v>0</v>
          </cell>
          <cell r="F1483">
            <v>0.99101470000000003</v>
          </cell>
          <cell r="G1483">
            <v>0.88075000000000003</v>
          </cell>
          <cell r="H1483" t="str">
            <v>5.5240</v>
          </cell>
          <cell r="I1483">
            <v>42445</v>
          </cell>
          <cell r="L1483">
            <v>0.99101470000000003</v>
          </cell>
        </row>
        <row r="1484">
          <cell r="A1484" t="str">
            <v>50200137</v>
          </cell>
          <cell r="B1484" t="str">
            <v>2" MALE/FEM PVC TERM ADPTR</v>
          </cell>
          <cell r="C1484">
            <v>1.1614</v>
          </cell>
          <cell r="D1484">
            <v>0.99670000000000003</v>
          </cell>
          <cell r="E1484">
            <v>0</v>
          </cell>
          <cell r="F1484">
            <v>1.5098199999999999</v>
          </cell>
          <cell r="G1484">
            <v>1.2957100000000001</v>
          </cell>
          <cell r="H1484" t="str">
            <v>5.5250</v>
          </cell>
          <cell r="I1484">
            <v>42634</v>
          </cell>
          <cell r="L1484">
            <v>1.5098199999999999</v>
          </cell>
        </row>
        <row r="1485">
          <cell r="A1485" t="str">
            <v>50212137</v>
          </cell>
          <cell r="B1485" t="str">
            <v>2-1/2" MALE/FEM PVC TERM ADPTR</v>
          </cell>
          <cell r="C1485">
            <v>1.8609</v>
          </cell>
          <cell r="D1485">
            <v>1.655</v>
          </cell>
          <cell r="E1485">
            <v>0</v>
          </cell>
          <cell r="F1485">
            <v>2.4191700000000003</v>
          </cell>
          <cell r="G1485">
            <v>2.1515</v>
          </cell>
          <cell r="H1485" t="str">
            <v>5.5260</v>
          </cell>
          <cell r="I1485">
            <v>42326</v>
          </cell>
          <cell r="L1485">
            <v>2.4191700000000003</v>
          </cell>
        </row>
        <row r="1486">
          <cell r="A1486" t="str">
            <v>50300137</v>
          </cell>
          <cell r="B1486" t="str">
            <v>3" MALE/FEM PVC TERM ADPTR</v>
          </cell>
          <cell r="C1486">
            <v>2.676666</v>
          </cell>
          <cell r="D1486">
            <v>2.4300000000000002</v>
          </cell>
          <cell r="E1486">
            <v>0</v>
          </cell>
          <cell r="F1486">
            <v>3.4796658000000003</v>
          </cell>
          <cell r="G1486">
            <v>3.1590000000000003</v>
          </cell>
          <cell r="H1486" t="str">
            <v>5.5270</v>
          </cell>
          <cell r="I1486">
            <v>42191</v>
          </cell>
          <cell r="L1486">
            <v>3.4796658000000003</v>
          </cell>
        </row>
        <row r="1487">
          <cell r="A1487" t="str">
            <v>50400137</v>
          </cell>
          <cell r="B1487" t="str">
            <v>4" MALE/FEM PVC TERM ADPTR</v>
          </cell>
          <cell r="C1487">
            <v>3.1276000000000002</v>
          </cell>
          <cell r="D1487">
            <v>0</v>
          </cell>
          <cell r="E1487">
            <v>0</v>
          </cell>
          <cell r="F1487">
            <v>4.0658799999999999</v>
          </cell>
          <cell r="G1487">
            <v>0</v>
          </cell>
          <cell r="H1487" t="str">
            <v>5.5280</v>
          </cell>
          <cell r="I1487">
            <v>42625</v>
          </cell>
          <cell r="L1487">
            <v>4.0658799999999999</v>
          </cell>
        </row>
        <row r="1488">
          <cell r="A1488" t="str">
            <v>50100259</v>
          </cell>
          <cell r="B1488" t="str">
            <v>REMOTE BULB THERMOSTAT</v>
          </cell>
          <cell r="C1488">
            <v>45.07</v>
          </cell>
          <cell r="D1488">
            <v>0</v>
          </cell>
          <cell r="E1488">
            <v>0</v>
          </cell>
          <cell r="F1488">
            <v>58.591000000000001</v>
          </cell>
          <cell r="G1488">
            <v>0</v>
          </cell>
          <cell r="H1488" t="str">
            <v>5.5290</v>
          </cell>
          <cell r="I1488">
            <v>40097</v>
          </cell>
          <cell r="L1488">
            <v>58.591000000000001</v>
          </cell>
        </row>
        <row r="1489">
          <cell r="A1489" t="str">
            <v>50100150</v>
          </cell>
          <cell r="B1489" t="str">
            <v>110V ERT, 24 HOUR TIMER</v>
          </cell>
          <cell r="C1489">
            <v>23.865798000000002</v>
          </cell>
          <cell r="D1489">
            <v>21.74</v>
          </cell>
          <cell r="E1489">
            <v>0</v>
          </cell>
          <cell r="F1489">
            <v>31.025537400000005</v>
          </cell>
          <cell r="G1489">
            <v>28.262</v>
          </cell>
          <cell r="H1489" t="str">
            <v>5.5300</v>
          </cell>
          <cell r="I1489">
            <v>-622165665.6339792</v>
          </cell>
          <cell r="L1489">
            <v>31.025537400000005</v>
          </cell>
        </row>
        <row r="1490">
          <cell r="A1490" t="str">
            <v>50100620</v>
          </cell>
          <cell r="B1490" t="str">
            <v>120V TRANSFORMER</v>
          </cell>
          <cell r="C1490">
            <v>55.363999999999997</v>
          </cell>
          <cell r="D1490">
            <v>0</v>
          </cell>
          <cell r="E1490">
            <v>0</v>
          </cell>
          <cell r="F1490">
            <v>71.973200000000006</v>
          </cell>
          <cell r="G1490">
            <v>0</v>
          </cell>
          <cell r="H1490" t="str">
            <v>5.5310</v>
          </cell>
          <cell r="I1490">
            <v>43500</v>
          </cell>
          <cell r="L1490">
            <v>71.973200000000006</v>
          </cell>
        </row>
        <row r="1491">
          <cell r="A1491" t="str">
            <v>50200620</v>
          </cell>
          <cell r="B1491" t="str">
            <v>240V 1PH TRANSFORMER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 t="str">
            <v>5.5320</v>
          </cell>
          <cell r="I1491">
            <v>-622165665.6339792</v>
          </cell>
          <cell r="L1491">
            <v>0</v>
          </cell>
        </row>
        <row r="1492">
          <cell r="A1492" t="str">
            <v>50024620</v>
          </cell>
          <cell r="B1492" t="str">
            <v>24VTRANSFORMER (Sight Glass Co</v>
          </cell>
          <cell r="C1492">
            <v>19.6526</v>
          </cell>
          <cell r="D1492">
            <v>18.145</v>
          </cell>
          <cell r="E1492">
            <v>0</v>
          </cell>
          <cell r="F1492">
            <v>25.548380000000002</v>
          </cell>
          <cell r="G1492">
            <v>23.5885</v>
          </cell>
          <cell r="H1492" t="str">
            <v>5.5330</v>
          </cell>
          <cell r="I1492">
            <v>-622165665.6339792</v>
          </cell>
          <cell r="L1492">
            <v>25.548380000000002</v>
          </cell>
        </row>
        <row r="1493">
          <cell r="A1493" t="str">
            <v>50500620</v>
          </cell>
          <cell r="B1493" t="str">
            <v>5 KVA TRANSFORMER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 t="str">
            <v>5.5340</v>
          </cell>
          <cell r="I1493">
            <v>41663</v>
          </cell>
          <cell r="L1493">
            <v>0</v>
          </cell>
        </row>
        <row r="1494">
          <cell r="A1494" t="str">
            <v>50400620</v>
          </cell>
          <cell r="B1494" t="str">
            <v>7.5kw TRANSFORMER</v>
          </cell>
          <cell r="C1494">
            <v>739.55899999999997</v>
          </cell>
          <cell r="D1494">
            <v>378.71</v>
          </cell>
          <cell r="E1494">
            <v>0</v>
          </cell>
          <cell r="F1494">
            <v>961.42669999999998</v>
          </cell>
          <cell r="G1494">
            <v>492.32299999999998</v>
          </cell>
          <cell r="H1494" t="str">
            <v>5.5350</v>
          </cell>
          <cell r="I1494">
            <v>-622165665.6339792</v>
          </cell>
          <cell r="L1494">
            <v>961.42669999999998</v>
          </cell>
        </row>
        <row r="1495">
          <cell r="A1495" t="str">
            <v>50112080</v>
          </cell>
          <cell r="B1495" t="str">
            <v>1-1/2" SUPER STRUT CHANNEL</v>
          </cell>
          <cell r="C1495">
            <v>2.6688999999999998</v>
          </cell>
          <cell r="D1495">
            <v>2.2082000000000002</v>
          </cell>
          <cell r="E1495">
            <v>0</v>
          </cell>
          <cell r="F1495">
            <v>3.46957</v>
          </cell>
          <cell r="G1495">
            <v>2.8706600000000004</v>
          </cell>
          <cell r="H1495" t="str">
            <v>5.5360</v>
          </cell>
          <cell r="I1495">
            <v>40281</v>
          </cell>
          <cell r="L1495">
            <v>3.46957</v>
          </cell>
        </row>
        <row r="1496">
          <cell r="A1496" t="str">
            <v>50112081</v>
          </cell>
          <cell r="B1496" t="str">
            <v>7/8" UNI STRUT CHANNEL</v>
          </cell>
          <cell r="C1496">
            <v>3.3614000000000002</v>
          </cell>
          <cell r="D1496">
            <v>1.887</v>
          </cell>
          <cell r="E1496">
            <v>0</v>
          </cell>
          <cell r="F1496">
            <v>4.3698200000000007</v>
          </cell>
          <cell r="G1496">
            <v>2.4531000000000001</v>
          </cell>
          <cell r="H1496" t="str">
            <v>5.5370</v>
          </cell>
          <cell r="I1496">
            <v>42550</v>
          </cell>
          <cell r="L1496">
            <v>4.3698200000000007</v>
          </cell>
        </row>
        <row r="1497">
          <cell r="A1497" t="str">
            <v>50012091</v>
          </cell>
          <cell r="B1497" t="str">
            <v>1/2" UNI STRUT STRAP</v>
          </cell>
          <cell r="C1497">
            <v>0.57420000000000004</v>
          </cell>
          <cell r="D1497">
            <v>0.86499999999999999</v>
          </cell>
          <cell r="E1497">
            <v>0</v>
          </cell>
          <cell r="F1497">
            <v>0.74646000000000012</v>
          </cell>
          <cell r="G1497">
            <v>1.1245000000000001</v>
          </cell>
          <cell r="H1497" t="str">
            <v>5.5380</v>
          </cell>
          <cell r="I1497">
            <v>42550</v>
          </cell>
          <cell r="L1497">
            <v>1.1245000000000001</v>
          </cell>
        </row>
        <row r="1498">
          <cell r="A1498" t="str">
            <v>50034091</v>
          </cell>
          <cell r="B1498" t="str">
            <v>3/4" UNI STRUT STRAP</v>
          </cell>
          <cell r="C1498">
            <v>1.0900719999999999</v>
          </cell>
          <cell r="D1498">
            <v>0.98950000000000005</v>
          </cell>
          <cell r="E1498">
            <v>0</v>
          </cell>
          <cell r="F1498">
            <v>1.4170936000000001</v>
          </cell>
          <cell r="G1498">
            <v>1.2863500000000001</v>
          </cell>
          <cell r="H1498" t="str">
            <v>5.5390</v>
          </cell>
          <cell r="I1498">
            <v>41554</v>
          </cell>
          <cell r="L1498">
            <v>1.4170936000000001</v>
          </cell>
        </row>
        <row r="1499">
          <cell r="A1499" t="str">
            <v>50100091</v>
          </cell>
          <cell r="B1499" t="str">
            <v>1" UNI STRUT STRAP</v>
          </cell>
          <cell r="C1499">
            <v>0.90359999999999996</v>
          </cell>
          <cell r="D1499">
            <v>1.0617000000000001</v>
          </cell>
          <cell r="E1499">
            <v>0</v>
          </cell>
          <cell r="F1499">
            <v>1.1746799999999999</v>
          </cell>
          <cell r="G1499">
            <v>1.3802100000000002</v>
          </cell>
          <cell r="H1499" t="str">
            <v>5.5400</v>
          </cell>
          <cell r="I1499">
            <v>42717</v>
          </cell>
          <cell r="L1499">
            <v>1.3802100000000002</v>
          </cell>
        </row>
        <row r="1500">
          <cell r="A1500" t="str">
            <v>50114091</v>
          </cell>
          <cell r="B1500" t="str">
            <v>1-1/4" UNI STRUT STRAP</v>
          </cell>
          <cell r="C1500">
            <v>1.222135</v>
          </cell>
          <cell r="D1500">
            <v>1.0232000000000001</v>
          </cell>
          <cell r="E1500">
            <v>0</v>
          </cell>
          <cell r="F1500">
            <v>1.5887755000000001</v>
          </cell>
          <cell r="G1500">
            <v>1.3301600000000002</v>
          </cell>
          <cell r="H1500" t="str">
            <v>5.5410</v>
          </cell>
          <cell r="I1500">
            <v>42530</v>
          </cell>
          <cell r="L1500">
            <v>1.5887755000000001</v>
          </cell>
        </row>
        <row r="1501">
          <cell r="A1501" t="str">
            <v>50112091</v>
          </cell>
          <cell r="B1501" t="str">
            <v>1-1/2" UNI STRUT STRAP</v>
          </cell>
          <cell r="C1501">
            <v>1.0682609999999999</v>
          </cell>
          <cell r="D1501">
            <v>1.4267000000000001</v>
          </cell>
          <cell r="E1501">
            <v>0</v>
          </cell>
          <cell r="F1501">
            <v>1.3887392999999999</v>
          </cell>
          <cell r="G1501">
            <v>1.8547100000000001</v>
          </cell>
          <cell r="H1501" t="str">
            <v>5.5420</v>
          </cell>
          <cell r="I1501">
            <v>42717</v>
          </cell>
          <cell r="L1501">
            <v>1.8547100000000001</v>
          </cell>
        </row>
        <row r="1502">
          <cell r="A1502" t="str">
            <v>50200091</v>
          </cell>
          <cell r="B1502" t="str">
            <v>2" UNI STRUT STRAP</v>
          </cell>
          <cell r="C1502">
            <v>1.57</v>
          </cell>
          <cell r="D1502">
            <v>1.4787999999999999</v>
          </cell>
          <cell r="E1502">
            <v>0</v>
          </cell>
          <cell r="F1502">
            <v>2.0410000000000004</v>
          </cell>
          <cell r="G1502">
            <v>1.9224399999999999</v>
          </cell>
          <cell r="H1502" t="str">
            <v>5.5430</v>
          </cell>
          <cell r="I1502">
            <v>42620</v>
          </cell>
          <cell r="L1502">
            <v>2.0410000000000004</v>
          </cell>
        </row>
        <row r="1503">
          <cell r="A1503" t="str">
            <v>50212091</v>
          </cell>
          <cell r="B1503" t="str">
            <v>2-1/2" UNI STRUT STRAP</v>
          </cell>
          <cell r="C1503">
            <v>1.8064</v>
          </cell>
          <cell r="D1503">
            <v>1.7233000000000001</v>
          </cell>
          <cell r="E1503">
            <v>0</v>
          </cell>
          <cell r="F1503">
            <v>2.3483200000000002</v>
          </cell>
          <cell r="G1503">
            <v>2.2402900000000003</v>
          </cell>
          <cell r="H1503" t="str">
            <v>5.5440</v>
          </cell>
          <cell r="I1503">
            <v>42573</v>
          </cell>
          <cell r="L1503">
            <v>2.3483200000000002</v>
          </cell>
        </row>
        <row r="1504">
          <cell r="A1504" t="str">
            <v>50300091</v>
          </cell>
          <cell r="B1504" t="str">
            <v>3" UNI STRUT STRAP</v>
          </cell>
          <cell r="C1504">
            <v>1.9671000000000001</v>
          </cell>
          <cell r="D1504">
            <v>1.7883</v>
          </cell>
          <cell r="E1504">
            <v>0</v>
          </cell>
          <cell r="F1504">
            <v>2.5572300000000001</v>
          </cell>
          <cell r="G1504">
            <v>2.3247900000000001</v>
          </cell>
          <cell r="H1504" t="str">
            <v>5.5450</v>
          </cell>
          <cell r="I1504">
            <v>42191</v>
          </cell>
          <cell r="L1504">
            <v>2.5572300000000001</v>
          </cell>
        </row>
        <row r="1505">
          <cell r="A1505" t="str">
            <v>50400091</v>
          </cell>
          <cell r="B1505" t="str">
            <v>4" UNI STRUT STRAP</v>
          </cell>
          <cell r="C1505">
            <v>2.415</v>
          </cell>
          <cell r="D1505">
            <v>2.2400000000000002</v>
          </cell>
          <cell r="E1505">
            <v>0</v>
          </cell>
          <cell r="F1505">
            <v>3.1395</v>
          </cell>
          <cell r="G1505">
            <v>2.9120000000000004</v>
          </cell>
          <cell r="H1505" t="str">
            <v>5.5460</v>
          </cell>
          <cell r="I1505">
            <v>41949</v>
          </cell>
          <cell r="L1505">
            <v>3.1395</v>
          </cell>
        </row>
        <row r="1506">
          <cell r="A1506" t="str">
            <v>50600091</v>
          </cell>
          <cell r="B1506" t="str">
            <v>6" UNI STRUT STRAP</v>
          </cell>
          <cell r="C1506">
            <v>3.3782999999999999</v>
          </cell>
          <cell r="D1506">
            <v>7.3259999999999996</v>
          </cell>
          <cell r="E1506">
            <v>0</v>
          </cell>
          <cell r="F1506">
            <v>4.3917900000000003</v>
          </cell>
          <cell r="G1506">
            <v>9.5237999999999996</v>
          </cell>
          <cell r="H1506" t="str">
            <v>5.5470</v>
          </cell>
          <cell r="I1506">
            <v>42576</v>
          </cell>
          <cell r="L1506">
            <v>9.5237999999999996</v>
          </cell>
        </row>
        <row r="1507">
          <cell r="A1507" t="str">
            <v>50500091</v>
          </cell>
          <cell r="B1507" t="str">
            <v>2 HOLE UNISTRUT 90 ELL BRACKET</v>
          </cell>
          <cell r="C1507">
            <v>3.9527000000000001</v>
          </cell>
          <cell r="D1507">
            <v>4.0475000000000003</v>
          </cell>
          <cell r="E1507">
            <v>0</v>
          </cell>
          <cell r="F1507">
            <v>5.1385100000000001</v>
          </cell>
          <cell r="G1507">
            <v>5.261750000000001</v>
          </cell>
          <cell r="H1507" t="str">
            <v>5.5480</v>
          </cell>
          <cell r="I1507">
            <v>40689</v>
          </cell>
          <cell r="L1507">
            <v>5.261750000000001</v>
          </cell>
        </row>
        <row r="1508">
          <cell r="A1508" t="str">
            <v>50014091</v>
          </cell>
          <cell r="B1508" t="str">
            <v>1/4" UNI STRUT NUT</v>
          </cell>
          <cell r="C1508">
            <v>1.7185999999999999</v>
          </cell>
          <cell r="D1508">
            <v>1.5</v>
          </cell>
          <cell r="E1508">
            <v>0</v>
          </cell>
          <cell r="F1508">
            <v>2.2341799999999998</v>
          </cell>
          <cell r="G1508">
            <v>1.9500000000000002</v>
          </cell>
          <cell r="H1508" t="str">
            <v>5.5490</v>
          </cell>
          <cell r="I1508">
            <v>42061</v>
          </cell>
          <cell r="L1508">
            <v>2.2341799999999998</v>
          </cell>
        </row>
        <row r="1509">
          <cell r="A1509" t="str">
            <v>50038091</v>
          </cell>
          <cell r="B1509" t="str">
            <v>3/8" UNI STRUT NUT</v>
          </cell>
          <cell r="C1509">
            <v>1.8599000000000001</v>
          </cell>
          <cell r="D1509">
            <v>1.5636000000000001</v>
          </cell>
          <cell r="E1509">
            <v>0</v>
          </cell>
          <cell r="F1509">
            <v>2.4178700000000002</v>
          </cell>
          <cell r="G1509">
            <v>2.03268</v>
          </cell>
          <cell r="H1509" t="str">
            <v>5.5500</v>
          </cell>
          <cell r="I1509">
            <v>41333</v>
          </cell>
          <cell r="L1509">
            <v>2.4178700000000002</v>
          </cell>
        </row>
        <row r="1510">
          <cell r="A1510" t="str">
            <v>50200639</v>
          </cell>
          <cell r="B1510" t="str">
            <v>#2 4-WIRE HTSHRINK SPLICEKIT</v>
          </cell>
          <cell r="C1510">
            <v>13.52</v>
          </cell>
          <cell r="D1510">
            <v>12.44</v>
          </cell>
          <cell r="E1510">
            <v>0</v>
          </cell>
          <cell r="F1510">
            <v>17.576000000000001</v>
          </cell>
          <cell r="G1510">
            <v>16.172000000000001</v>
          </cell>
          <cell r="H1510" t="str">
            <v>5.5510</v>
          </cell>
          <cell r="I1510">
            <v>41333</v>
          </cell>
          <cell r="L1510">
            <v>17.576000000000001</v>
          </cell>
        </row>
        <row r="1511">
          <cell r="A1511" t="str">
            <v>50400639</v>
          </cell>
          <cell r="B1511" t="str">
            <v>#4 4-WIRE HTSHRINK SPLICEKIT</v>
          </cell>
          <cell r="C1511">
            <v>8.5725999999999996</v>
          </cell>
          <cell r="D1511">
            <v>9.3658000000000001</v>
          </cell>
          <cell r="E1511">
            <v>1</v>
          </cell>
          <cell r="F1511">
            <v>11.14438</v>
          </cell>
          <cell r="G1511">
            <v>12.17554</v>
          </cell>
          <cell r="H1511" t="str">
            <v>5.5520</v>
          </cell>
          <cell r="I1511">
            <v>42576</v>
          </cell>
          <cell r="L1511">
            <v>12.17554</v>
          </cell>
        </row>
        <row r="1512">
          <cell r="A1512" t="str">
            <v>50600639</v>
          </cell>
          <cell r="B1512" t="str">
            <v>#6 4-WIRE HTSHRINK SPLICEKIT</v>
          </cell>
          <cell r="C1512">
            <v>7.0347999999999997</v>
          </cell>
          <cell r="D1512">
            <v>6.88</v>
          </cell>
          <cell r="E1512">
            <v>13</v>
          </cell>
          <cell r="F1512">
            <v>9.1452399999999994</v>
          </cell>
          <cell r="G1512">
            <v>8.9440000000000008</v>
          </cell>
          <cell r="H1512" t="str">
            <v>5.5530</v>
          </cell>
          <cell r="I1512">
            <v>41708</v>
          </cell>
          <cell r="L1512">
            <v>9.1452399999999994</v>
          </cell>
        </row>
        <row r="1513">
          <cell r="A1513" t="str">
            <v>50800639</v>
          </cell>
          <cell r="B1513" t="str">
            <v>#8 4-WIRE HTSHRINK SPLICEKIT</v>
          </cell>
          <cell r="C1513">
            <v>4.7927999999999997</v>
          </cell>
          <cell r="D1513">
            <v>4.03</v>
          </cell>
          <cell r="E1513">
            <v>16</v>
          </cell>
          <cell r="F1513">
            <v>6.2306400000000002</v>
          </cell>
          <cell r="G1513">
            <v>5.2390000000000008</v>
          </cell>
          <cell r="H1513" t="str">
            <v>5.5540</v>
          </cell>
          <cell r="I1513">
            <v>42576</v>
          </cell>
          <cell r="L1513">
            <v>6.2306400000000002</v>
          </cell>
        </row>
        <row r="1514">
          <cell r="A1514" t="str">
            <v>51000639</v>
          </cell>
          <cell r="B1514" t="str">
            <v>#10 - #14 4-WIRE HTSHRINK SPLI</v>
          </cell>
          <cell r="C1514">
            <v>2.6363349999999999</v>
          </cell>
          <cell r="D1514">
            <v>2.17</v>
          </cell>
          <cell r="E1514">
            <v>22</v>
          </cell>
          <cell r="F1514">
            <v>3.4272355000000001</v>
          </cell>
          <cell r="G1514">
            <v>2.8210000000000002</v>
          </cell>
          <cell r="H1514" t="str">
            <v>5.5550</v>
          </cell>
          <cell r="I1514">
            <v>42235</v>
          </cell>
          <cell r="L1514">
            <v>3.4272355000000001</v>
          </cell>
        </row>
        <row r="1515">
          <cell r="A1515" t="str">
            <v>50406135</v>
          </cell>
          <cell r="B1515" t="str">
            <v>#6 LINE TAPE</v>
          </cell>
          <cell r="C1515">
            <v>0</v>
          </cell>
          <cell r="D1515">
            <v>0</v>
          </cell>
          <cell r="E1515">
            <v>57</v>
          </cell>
          <cell r="F1515">
            <v>0</v>
          </cell>
          <cell r="G1515">
            <v>0</v>
          </cell>
          <cell r="H1515" t="str">
            <v>5.5560</v>
          </cell>
          <cell r="I1515">
            <v>43208</v>
          </cell>
          <cell r="L1515">
            <v>0</v>
          </cell>
        </row>
        <row r="1516">
          <cell r="A1516" t="str">
            <v>50606135</v>
          </cell>
          <cell r="B1516" t="str">
            <v>5or6 PAIR TELEPHONE CABLE WIRE</v>
          </cell>
          <cell r="C1516">
            <v>1.1930000000000001</v>
          </cell>
          <cell r="D1516">
            <v>2.3079000000000001</v>
          </cell>
          <cell r="E1516">
            <v>0</v>
          </cell>
          <cell r="F1516">
            <v>1.5509000000000002</v>
          </cell>
          <cell r="G1516">
            <v>3.00027</v>
          </cell>
          <cell r="H1516" t="str">
            <v>5.5570</v>
          </cell>
          <cell r="I1516">
            <v>-622165665.6339792</v>
          </cell>
          <cell r="L1516">
            <v>3.00027</v>
          </cell>
        </row>
        <row r="1517">
          <cell r="A1517" t="str">
            <v>50600637</v>
          </cell>
          <cell r="B1517" t="str">
            <v>6/3 UF TRAY CABLE WIRE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 t="str">
            <v>5.5580</v>
          </cell>
          <cell r="I1517">
            <v>42249</v>
          </cell>
          <cell r="L1517">
            <v>0</v>
          </cell>
        </row>
        <row r="1518">
          <cell r="A1518" t="str">
            <v>50012631</v>
          </cell>
          <cell r="B1518" t="str">
            <v>#1 USE, XHHW WIRE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 t="str">
            <v>5.5590</v>
          </cell>
          <cell r="I1518">
            <v>-622165665.6339792</v>
          </cell>
          <cell r="L1518">
            <v>0</v>
          </cell>
        </row>
        <row r="1519">
          <cell r="A1519" t="str">
            <v>50200631</v>
          </cell>
          <cell r="B1519" t="str">
            <v>#2 USE, XHHW ALUMINUM WIRE</v>
          </cell>
          <cell r="C1519">
            <v>0.377</v>
          </cell>
          <cell r="D1519">
            <v>0.34460000000000002</v>
          </cell>
          <cell r="E1519">
            <v>0</v>
          </cell>
          <cell r="F1519">
            <v>0.49010000000000004</v>
          </cell>
          <cell r="G1519">
            <v>0.44798000000000004</v>
          </cell>
          <cell r="H1519" t="str">
            <v>5.5600</v>
          </cell>
          <cell r="I1519">
            <v>-622165665.6339792</v>
          </cell>
          <cell r="L1519">
            <v>0.49010000000000004</v>
          </cell>
        </row>
        <row r="1520">
          <cell r="A1520" t="str">
            <v>50400631</v>
          </cell>
          <cell r="B1520" t="str">
            <v>#4 USE, XHHW ALUMINUM WIRE</v>
          </cell>
          <cell r="C1520">
            <v>1.2085999999999999</v>
          </cell>
          <cell r="D1520">
            <v>1.1039000000000001</v>
          </cell>
          <cell r="E1520">
            <v>0</v>
          </cell>
          <cell r="F1520">
            <v>1.57118</v>
          </cell>
          <cell r="G1520">
            <v>1.4350700000000003</v>
          </cell>
          <cell r="H1520" t="str">
            <v>5.5610</v>
          </cell>
          <cell r="I1520">
            <v>41613</v>
          </cell>
          <cell r="L1520">
            <v>1.57118</v>
          </cell>
        </row>
        <row r="1521">
          <cell r="A1521" t="str">
            <v>50600631</v>
          </cell>
          <cell r="B1521" t="str">
            <v>#6 USE, XHHW ALUMINUM WIRE</v>
          </cell>
          <cell r="C1521">
            <v>0.4</v>
          </cell>
          <cell r="D1521">
            <v>0</v>
          </cell>
          <cell r="E1521">
            <v>0</v>
          </cell>
          <cell r="F1521">
            <v>0.52</v>
          </cell>
          <cell r="G1521">
            <v>0</v>
          </cell>
          <cell r="H1521" t="str">
            <v>5.5620</v>
          </cell>
          <cell r="I1521">
            <v>41444</v>
          </cell>
          <cell r="L1521">
            <v>0.52</v>
          </cell>
        </row>
        <row r="1522">
          <cell r="A1522" t="str">
            <v>50100631</v>
          </cell>
          <cell r="B1522" t="str">
            <v>1/0 USE, XHHW ALUMINUM WIRE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 t="str">
            <v>5.5630</v>
          </cell>
          <cell r="I1522">
            <v>-622165665.6339792</v>
          </cell>
          <cell r="L1522">
            <v>0</v>
          </cell>
        </row>
        <row r="1523">
          <cell r="A1523" t="str">
            <v>50112631</v>
          </cell>
          <cell r="B1523" t="str">
            <v>2/0 USE, XHHW ALUMINUM WIRE</v>
          </cell>
          <cell r="C1523">
            <v>0.54190000000000005</v>
          </cell>
          <cell r="D1523">
            <v>0.498</v>
          </cell>
          <cell r="E1523">
            <v>0</v>
          </cell>
          <cell r="F1523">
            <v>0.70447000000000004</v>
          </cell>
          <cell r="G1523">
            <v>0.64739999999999998</v>
          </cell>
          <cell r="H1523" t="str">
            <v>5.5640</v>
          </cell>
          <cell r="I1523">
            <v>-622165665.6339792</v>
          </cell>
          <cell r="L1523">
            <v>0.70447000000000004</v>
          </cell>
        </row>
        <row r="1524">
          <cell r="A1524" t="str">
            <v>50200630</v>
          </cell>
          <cell r="B1524" t="str">
            <v>4/0-2/0-2/0 USE-XHHW ALUM WIRE</v>
          </cell>
          <cell r="C1524">
            <v>1.8187</v>
          </cell>
          <cell r="D1524">
            <v>2.3713000000000002</v>
          </cell>
          <cell r="E1524">
            <v>0</v>
          </cell>
          <cell r="F1524">
            <v>2.3643100000000001</v>
          </cell>
          <cell r="G1524">
            <v>3.0826900000000004</v>
          </cell>
          <cell r="H1524" t="str">
            <v>5.5650</v>
          </cell>
          <cell r="I1524">
            <v>41663</v>
          </cell>
          <cell r="L1524">
            <v>3.0826900000000004</v>
          </cell>
        </row>
        <row r="1525">
          <cell r="A1525" t="str">
            <v>50114631</v>
          </cell>
          <cell r="B1525" t="str">
            <v>4/0 USE, XHHW ALUMINUM WIRE</v>
          </cell>
          <cell r="C1525">
            <v>1.1943999999999999</v>
          </cell>
          <cell r="D1525">
            <v>0</v>
          </cell>
          <cell r="E1525">
            <v>0</v>
          </cell>
          <cell r="F1525">
            <v>1.5527199999999999</v>
          </cell>
          <cell r="G1525">
            <v>0</v>
          </cell>
          <cell r="H1525" t="str">
            <v>5.5660</v>
          </cell>
          <cell r="I1525">
            <v>41660</v>
          </cell>
          <cell r="L1525">
            <v>1.5527199999999999</v>
          </cell>
        </row>
        <row r="1526">
          <cell r="A1526" t="str">
            <v>50400630</v>
          </cell>
          <cell r="B1526" t="str">
            <v>4/0-4/0-2/0 USE-XHHW ALUM WIRE</v>
          </cell>
          <cell r="C1526">
            <v>2.5592000000000001</v>
          </cell>
          <cell r="D1526">
            <v>2.3713000000000002</v>
          </cell>
          <cell r="E1526">
            <v>0</v>
          </cell>
          <cell r="F1526">
            <v>3.3269600000000001</v>
          </cell>
          <cell r="G1526">
            <v>3.0826900000000004</v>
          </cell>
          <cell r="H1526" t="str">
            <v>5.5670</v>
          </cell>
          <cell r="I1526">
            <v>40097</v>
          </cell>
          <cell r="L1526">
            <v>3.3269600000000001</v>
          </cell>
        </row>
        <row r="1527">
          <cell r="A1527" t="str">
            <v>50200632</v>
          </cell>
          <cell r="B1527" t="str">
            <v>#2 BARE COPPER GRD  WIRE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 t="str">
            <v>5.5680</v>
          </cell>
          <cell r="I1527">
            <v>42285</v>
          </cell>
          <cell r="L1527">
            <v>0</v>
          </cell>
        </row>
        <row r="1528">
          <cell r="A1528" t="str">
            <v>50400632</v>
          </cell>
          <cell r="B1528" t="str">
            <v>#4 BARE COPPER GRD  WIRE</v>
          </cell>
          <cell r="C1528">
            <v>0.72640000000000005</v>
          </cell>
          <cell r="D1528">
            <v>0.4884</v>
          </cell>
          <cell r="E1528">
            <v>0</v>
          </cell>
          <cell r="F1528">
            <v>0.94432000000000005</v>
          </cell>
          <cell r="G1528">
            <v>0.63492000000000004</v>
          </cell>
          <cell r="H1528" t="str">
            <v>5.5690</v>
          </cell>
          <cell r="I1528">
            <v>-622165665.6339792</v>
          </cell>
          <cell r="L1528">
            <v>0.94432000000000005</v>
          </cell>
        </row>
        <row r="1529">
          <cell r="A1529" t="str">
            <v>50600632</v>
          </cell>
          <cell r="B1529" t="str">
            <v>#6 BARE COPPER GRD  WIRE</v>
          </cell>
          <cell r="C1529">
            <v>0.71899999999999997</v>
          </cell>
          <cell r="D1529">
            <v>0.66200000000000003</v>
          </cell>
          <cell r="E1529">
            <v>0</v>
          </cell>
          <cell r="F1529">
            <v>0.93469999999999998</v>
          </cell>
          <cell r="G1529">
            <v>0.86060000000000003</v>
          </cell>
          <cell r="H1529" t="str">
            <v>5.5700</v>
          </cell>
          <cell r="I1529">
            <v>42514</v>
          </cell>
          <cell r="L1529">
            <v>0.93469999999999998</v>
          </cell>
        </row>
        <row r="1530">
          <cell r="A1530" t="str">
            <v>50800632</v>
          </cell>
          <cell r="B1530" t="str">
            <v>#8 BARE COPPER GRD  WIRE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 t="str">
            <v>5.5710</v>
          </cell>
          <cell r="I1530">
            <v>41166</v>
          </cell>
          <cell r="L1530">
            <v>0</v>
          </cell>
        </row>
        <row r="1531">
          <cell r="A1531" t="str">
            <v>50100634</v>
          </cell>
          <cell r="B1531" t="str">
            <v>#1 THHN COPPER WIRE</v>
          </cell>
          <cell r="C1531">
            <v>1.305812</v>
          </cell>
          <cell r="D1531">
            <v>0.68</v>
          </cell>
          <cell r="E1531">
            <v>0</v>
          </cell>
          <cell r="F1531">
            <v>1.6975556000000001</v>
          </cell>
          <cell r="G1531">
            <v>0.88400000000000012</v>
          </cell>
          <cell r="H1531" t="str">
            <v>5.5720</v>
          </cell>
          <cell r="I1531">
            <v>-622165665.6339792</v>
          </cell>
          <cell r="L1531">
            <v>1.6975556000000001</v>
          </cell>
        </row>
        <row r="1532">
          <cell r="A1532" t="str">
            <v>50200634</v>
          </cell>
          <cell r="B1532" t="str">
            <v>#2 THHN COPPER WIRE</v>
          </cell>
          <cell r="C1532">
            <v>0.91942900000000005</v>
          </cell>
          <cell r="D1532">
            <v>0.82620000000000005</v>
          </cell>
          <cell r="E1532">
            <v>0</v>
          </cell>
          <cell r="F1532">
            <v>1.1952577000000002</v>
          </cell>
          <cell r="G1532">
            <v>1.07406</v>
          </cell>
          <cell r="H1532" t="str">
            <v>5.5730</v>
          </cell>
          <cell r="I1532">
            <v>42723</v>
          </cell>
          <cell r="L1532">
            <v>1.1952577000000002</v>
          </cell>
        </row>
        <row r="1533">
          <cell r="A1533" t="str">
            <v>50300633</v>
          </cell>
          <cell r="B1533" t="str">
            <v>#3 THHN COPPER WIRE</v>
          </cell>
          <cell r="C1533">
            <v>0.88816600000000001</v>
          </cell>
          <cell r="D1533">
            <v>0.81030000000000002</v>
          </cell>
          <cell r="E1533">
            <v>0</v>
          </cell>
          <cell r="F1533">
            <v>1.1546158</v>
          </cell>
          <cell r="G1533">
            <v>1.05339</v>
          </cell>
          <cell r="H1533" t="str">
            <v>5.5740</v>
          </cell>
          <cell r="I1533">
            <v>42625</v>
          </cell>
          <cell r="L1533">
            <v>1.1546158</v>
          </cell>
        </row>
        <row r="1534">
          <cell r="A1534" t="str">
            <v>50400634</v>
          </cell>
          <cell r="B1534" t="str">
            <v>#4 THHN COPPER WIRE</v>
          </cell>
          <cell r="C1534">
            <v>0.74093299999999995</v>
          </cell>
          <cell r="D1534">
            <v>0.68100000000000005</v>
          </cell>
          <cell r="E1534">
            <v>0</v>
          </cell>
          <cell r="F1534">
            <v>0.96321289999999993</v>
          </cell>
          <cell r="G1534">
            <v>0.88530000000000009</v>
          </cell>
          <cell r="H1534" t="str">
            <v>5.5750</v>
          </cell>
          <cell r="I1534">
            <v>42717</v>
          </cell>
          <cell r="L1534">
            <v>0.96321289999999993</v>
          </cell>
        </row>
        <row r="1535">
          <cell r="A1535" t="str">
            <v>50600633</v>
          </cell>
          <cell r="B1535" t="str">
            <v>#6 THHN COPPER WIRE</v>
          </cell>
          <cell r="C1535">
            <v>0.40460000000000002</v>
          </cell>
          <cell r="D1535">
            <v>0.43259999999999998</v>
          </cell>
          <cell r="E1535">
            <v>0</v>
          </cell>
          <cell r="F1535">
            <v>0.52598</v>
          </cell>
          <cell r="G1535">
            <v>0.56237999999999999</v>
          </cell>
          <cell r="H1535" t="str">
            <v>5.5760</v>
          </cell>
          <cell r="I1535">
            <v>42963</v>
          </cell>
          <cell r="L1535">
            <v>0.56237999999999999</v>
          </cell>
        </row>
        <row r="1536">
          <cell r="A1536" t="str">
            <v>50800633</v>
          </cell>
          <cell r="B1536" t="str">
            <v>#8 THHN COPPER WIRE</v>
          </cell>
          <cell r="C1536">
            <v>0.32629999999999998</v>
          </cell>
          <cell r="D1536">
            <v>0.22120000000000001</v>
          </cell>
          <cell r="E1536">
            <v>0</v>
          </cell>
          <cell r="F1536">
            <v>0.42419000000000001</v>
          </cell>
          <cell r="G1536">
            <v>0.28756000000000004</v>
          </cell>
          <cell r="H1536" t="str">
            <v>5.5770</v>
          </cell>
          <cell r="I1536">
            <v>42963</v>
          </cell>
          <cell r="L1536">
            <v>0.42419000000000001</v>
          </cell>
        </row>
        <row r="1537">
          <cell r="A1537" t="str">
            <v>51000633</v>
          </cell>
          <cell r="B1537" t="str">
            <v>#10 THHN COPPER WIRE</v>
          </cell>
          <cell r="C1537">
            <v>0.19005900000000001</v>
          </cell>
          <cell r="D1537">
            <v>0.15210000000000001</v>
          </cell>
          <cell r="E1537">
            <v>0</v>
          </cell>
          <cell r="F1537">
            <v>0.24707670000000001</v>
          </cell>
          <cell r="G1537">
            <v>0.19773000000000002</v>
          </cell>
          <cell r="H1537" t="str">
            <v>5.5780</v>
          </cell>
          <cell r="I1537">
            <v>42557</v>
          </cell>
          <cell r="L1537">
            <v>0.24707670000000001</v>
          </cell>
        </row>
        <row r="1538">
          <cell r="A1538" t="str">
            <v>51200633</v>
          </cell>
          <cell r="B1538" t="str">
            <v>#12 THHN STRANDED COPPER WIRE</v>
          </cell>
          <cell r="C1538">
            <v>0.13062299999999999</v>
          </cell>
          <cell r="D1538">
            <v>9.2700000000000005E-2</v>
          </cell>
          <cell r="E1538">
            <v>0</v>
          </cell>
          <cell r="F1538">
            <v>0.16980989999999999</v>
          </cell>
          <cell r="G1538">
            <v>0.12051000000000001</v>
          </cell>
          <cell r="H1538" t="str">
            <v>5.5790</v>
          </cell>
          <cell r="I1538">
            <v>42676</v>
          </cell>
          <cell r="L1538">
            <v>0.16980989999999999</v>
          </cell>
        </row>
        <row r="1539">
          <cell r="A1539" t="str">
            <v>51400633</v>
          </cell>
          <cell r="B1539" t="str">
            <v>#14 THHN STRANDED COPPER WIRE</v>
          </cell>
          <cell r="C1539">
            <v>8.6419999999999997E-2</v>
          </cell>
          <cell r="D1539">
            <v>8.3299999999999999E-2</v>
          </cell>
          <cell r="E1539">
            <v>0</v>
          </cell>
          <cell r="F1539">
            <v>0.112346</v>
          </cell>
          <cell r="G1539">
            <v>0.10829</v>
          </cell>
          <cell r="H1539" t="str">
            <v>5.5800</v>
          </cell>
          <cell r="I1539">
            <v>42681</v>
          </cell>
          <cell r="L1539">
            <v>0.112346</v>
          </cell>
        </row>
        <row r="1540">
          <cell r="A1540" t="str">
            <v>51600633</v>
          </cell>
          <cell r="B1540" t="str">
            <v>#16 THHN STRANDED COPPER WIRE</v>
          </cell>
          <cell r="C1540">
            <v>9.11E-2</v>
          </cell>
          <cell r="D1540">
            <v>0</v>
          </cell>
          <cell r="E1540">
            <v>0</v>
          </cell>
          <cell r="F1540">
            <v>0.11843000000000001</v>
          </cell>
          <cell r="G1540">
            <v>0</v>
          </cell>
          <cell r="H1540" t="str">
            <v>5.5810</v>
          </cell>
          <cell r="I1540">
            <v>42790</v>
          </cell>
          <cell r="L1540">
            <v>0.11843000000000001</v>
          </cell>
        </row>
        <row r="1541">
          <cell r="A1541" t="str">
            <v>51800633</v>
          </cell>
          <cell r="B1541" t="str">
            <v>#18 THHN STRANDED COPPER WIRE</v>
          </cell>
          <cell r="C1541">
            <v>6.3200000000000006E-2</v>
          </cell>
          <cell r="D1541">
            <v>8.5500000000000007E-2</v>
          </cell>
          <cell r="E1541">
            <v>0</v>
          </cell>
          <cell r="F1541">
            <v>8.2160000000000011E-2</v>
          </cell>
          <cell r="G1541">
            <v>0.11115000000000001</v>
          </cell>
          <cell r="H1541" t="str">
            <v>5.5820</v>
          </cell>
          <cell r="I1541">
            <v>40097</v>
          </cell>
          <cell r="L1541">
            <v>0.11115000000000001</v>
          </cell>
        </row>
        <row r="1542">
          <cell r="A1542" t="str">
            <v>50101633</v>
          </cell>
          <cell r="B1542" t="str">
            <v>#1/0 THHN COPPER WIRE</v>
          </cell>
          <cell r="C1542">
            <v>1.6665000000000001</v>
          </cell>
          <cell r="D1542">
            <v>1.5445</v>
          </cell>
          <cell r="E1542">
            <v>0</v>
          </cell>
          <cell r="F1542">
            <v>2.1664500000000002</v>
          </cell>
          <cell r="G1542">
            <v>2.0078499999999999</v>
          </cell>
          <cell r="H1542" t="str">
            <v>5.5830</v>
          </cell>
          <cell r="I1542">
            <v>40379</v>
          </cell>
          <cell r="L1542">
            <v>2.1664500000000002</v>
          </cell>
        </row>
        <row r="1543">
          <cell r="A1543" t="str">
            <v>50201633</v>
          </cell>
          <cell r="B1543" t="str">
            <v>#2/0 THHN COPPER WIRE</v>
          </cell>
          <cell r="C1543">
            <v>2.2778659999999999</v>
          </cell>
          <cell r="D1543">
            <v>2.0154000000000001</v>
          </cell>
          <cell r="E1543">
            <v>0</v>
          </cell>
          <cell r="F1543">
            <v>2.9612258000000002</v>
          </cell>
          <cell r="G1543">
            <v>2.6200200000000002</v>
          </cell>
          <cell r="H1543" t="str">
            <v>5.5840</v>
          </cell>
          <cell r="I1543">
            <v>42604</v>
          </cell>
          <cell r="L1543">
            <v>2.9612258000000002</v>
          </cell>
        </row>
        <row r="1544">
          <cell r="A1544" t="str">
            <v>50301633</v>
          </cell>
          <cell r="B1544" t="str">
            <v>#3/0 THHN COPPER WIRE</v>
          </cell>
          <cell r="C1544">
            <v>2.2435830000000001</v>
          </cell>
          <cell r="D1544">
            <v>2.0524</v>
          </cell>
          <cell r="E1544">
            <v>0</v>
          </cell>
          <cell r="F1544">
            <v>2.9166579000000001</v>
          </cell>
          <cell r="G1544">
            <v>2.66812</v>
          </cell>
          <cell r="H1544" t="str">
            <v>5.5850</v>
          </cell>
          <cell r="I1544">
            <v>42625</v>
          </cell>
          <cell r="L1544">
            <v>2.9166579000000001</v>
          </cell>
        </row>
        <row r="1545">
          <cell r="A1545" t="str">
            <v>50401633</v>
          </cell>
          <cell r="B1545" t="str">
            <v>#4/0 THHN COPPER WIRE</v>
          </cell>
          <cell r="C1545">
            <v>2.2585999999999999</v>
          </cell>
          <cell r="D1545">
            <v>2.0665</v>
          </cell>
          <cell r="E1545">
            <v>0</v>
          </cell>
          <cell r="F1545">
            <v>2.9361800000000002</v>
          </cell>
          <cell r="G1545">
            <v>2.6864500000000002</v>
          </cell>
          <cell r="H1545" t="str">
            <v>5.5860</v>
          </cell>
          <cell r="I1545">
            <v>42625</v>
          </cell>
          <cell r="L1545">
            <v>2.9361800000000002</v>
          </cell>
        </row>
        <row r="1546">
          <cell r="A1546" t="str">
            <v>50400633</v>
          </cell>
          <cell r="B1546" t="str">
            <v>#4 USE COPPER WIRE</v>
          </cell>
          <cell r="C1546">
            <v>1.1229</v>
          </cell>
          <cell r="D1546">
            <v>1.0274000000000001</v>
          </cell>
          <cell r="E1546">
            <v>0</v>
          </cell>
          <cell r="F1546">
            <v>1.45977</v>
          </cell>
          <cell r="G1546">
            <v>1.3356200000000003</v>
          </cell>
          <cell r="H1546" t="str">
            <v>5.5870</v>
          </cell>
          <cell r="I1546">
            <v>40819</v>
          </cell>
          <cell r="L1546">
            <v>1.45977</v>
          </cell>
        </row>
        <row r="1547">
          <cell r="A1547" t="str">
            <v>51200638</v>
          </cell>
          <cell r="B1547" t="str">
            <v>12/2 NM ROMAX WIRE</v>
          </cell>
          <cell r="C1547">
            <v>0.33257700000000001</v>
          </cell>
          <cell r="D1547">
            <v>0.3624</v>
          </cell>
          <cell r="E1547">
            <v>0</v>
          </cell>
          <cell r="F1547">
            <v>0.43235010000000001</v>
          </cell>
          <cell r="G1547">
            <v>0.47112000000000004</v>
          </cell>
          <cell r="H1547" t="str">
            <v>5.5880</v>
          </cell>
          <cell r="I1547">
            <v>40562</v>
          </cell>
          <cell r="L1547">
            <v>0.47112000000000004</v>
          </cell>
        </row>
        <row r="1548">
          <cell r="A1548" t="str">
            <v>51200639</v>
          </cell>
          <cell r="B1548" t="str">
            <v>12/3 NM ROMAX WIRE</v>
          </cell>
          <cell r="C1548">
            <v>0.79305999999999999</v>
          </cell>
          <cell r="D1548">
            <v>0.73499999999999999</v>
          </cell>
          <cell r="E1548">
            <v>0</v>
          </cell>
          <cell r="F1548">
            <v>1.030978</v>
          </cell>
          <cell r="G1548">
            <v>0.95550000000000002</v>
          </cell>
          <cell r="H1548" t="str">
            <v>5.5890</v>
          </cell>
          <cell r="I1548">
            <v>42717</v>
          </cell>
          <cell r="L1548">
            <v>1.030978</v>
          </cell>
        </row>
        <row r="1549">
          <cell r="A1549" t="str">
            <v>51400638</v>
          </cell>
          <cell r="B1549" t="str">
            <v>14/2 NM ROMAX WIRE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 t="str">
            <v>5.5900</v>
          </cell>
          <cell r="I1549">
            <v>43360</v>
          </cell>
          <cell r="L1549">
            <v>0</v>
          </cell>
        </row>
        <row r="1550">
          <cell r="A1550" t="str">
            <v>51400639</v>
          </cell>
          <cell r="B1550" t="str">
            <v>14/3 NM ROMAX WIRE</v>
          </cell>
          <cell r="C1550">
            <v>0.46560000000000001</v>
          </cell>
          <cell r="D1550">
            <v>0</v>
          </cell>
          <cell r="E1550">
            <v>0</v>
          </cell>
          <cell r="F1550">
            <v>0.60528000000000004</v>
          </cell>
          <cell r="G1550">
            <v>0</v>
          </cell>
          <cell r="H1550" t="str">
            <v>5.5910</v>
          </cell>
          <cell r="I1550">
            <v>-622165665.6339792</v>
          </cell>
          <cell r="L1550">
            <v>0.60528000000000004</v>
          </cell>
        </row>
        <row r="1551">
          <cell r="A1551" t="str">
            <v>50603633</v>
          </cell>
          <cell r="B1551" t="str">
            <v>6/4 SO CABLE WIRE - SO Cord</v>
          </cell>
          <cell r="C1551">
            <v>2.2469000000000001</v>
          </cell>
          <cell r="D1551">
            <v>0</v>
          </cell>
          <cell r="E1551">
            <v>0</v>
          </cell>
          <cell r="F1551">
            <v>2.9209700000000001</v>
          </cell>
          <cell r="G1551">
            <v>0</v>
          </cell>
          <cell r="H1551" t="str">
            <v>5.5920</v>
          </cell>
          <cell r="I1551">
            <v>40097</v>
          </cell>
          <cell r="L1551">
            <v>2.9209700000000001</v>
          </cell>
        </row>
        <row r="1552">
          <cell r="A1552" t="str">
            <v>50803633</v>
          </cell>
          <cell r="B1552" t="str">
            <v>8/4 SO CABLE WIRE - SO Cord</v>
          </cell>
          <cell r="C1552">
            <v>0.88049999999999995</v>
          </cell>
          <cell r="D1552">
            <v>0</v>
          </cell>
          <cell r="E1552">
            <v>0</v>
          </cell>
          <cell r="F1552">
            <v>1.1446499999999999</v>
          </cell>
          <cell r="G1552">
            <v>0</v>
          </cell>
          <cell r="H1552" t="str">
            <v>5.5930</v>
          </cell>
          <cell r="I1552">
            <v>-622165665.6339792</v>
          </cell>
          <cell r="L1552">
            <v>1.1446499999999999</v>
          </cell>
        </row>
        <row r="1553">
          <cell r="A1553" t="str">
            <v>51201633</v>
          </cell>
          <cell r="B1553" t="str">
            <v>12/3 SO CABLE WIRE - SO Cord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 t="str">
            <v>5.5940</v>
          </cell>
          <cell r="I1553">
            <v>-622165665.6339792</v>
          </cell>
          <cell r="L1553">
            <v>0</v>
          </cell>
        </row>
        <row r="1554">
          <cell r="A1554" t="str">
            <v>51401633</v>
          </cell>
          <cell r="B1554" t="str">
            <v>14/2 SO CABLE WIRE - SO Cord</v>
          </cell>
          <cell r="C1554">
            <v>0.97809999999999997</v>
          </cell>
          <cell r="D1554">
            <v>0.99</v>
          </cell>
          <cell r="E1554">
            <v>0</v>
          </cell>
          <cell r="F1554">
            <v>1.27153</v>
          </cell>
          <cell r="G1554">
            <v>1.2869999999999999</v>
          </cell>
          <cell r="H1554" t="str">
            <v>5.5950</v>
          </cell>
          <cell r="I1554">
            <v>-622165665.6339792</v>
          </cell>
          <cell r="L1554">
            <v>1.2869999999999999</v>
          </cell>
        </row>
        <row r="1555">
          <cell r="A1555" t="str">
            <v>51000634</v>
          </cell>
          <cell r="B1555" t="str">
            <v>#10 SOLID COPPER WIRE</v>
          </cell>
          <cell r="C1555">
            <v>0.1113</v>
          </cell>
          <cell r="D1555">
            <v>0</v>
          </cell>
          <cell r="E1555">
            <v>0</v>
          </cell>
          <cell r="F1555">
            <v>0.14469000000000001</v>
          </cell>
          <cell r="G1555">
            <v>0</v>
          </cell>
          <cell r="H1555" t="str">
            <v>5.5960</v>
          </cell>
          <cell r="I1555">
            <v>41841</v>
          </cell>
          <cell r="L1555">
            <v>0.14469000000000001</v>
          </cell>
        </row>
        <row r="1556">
          <cell r="A1556" t="str">
            <v>51200634</v>
          </cell>
          <cell r="B1556" t="str">
            <v>#12 SOLID COPPER WIRE</v>
          </cell>
          <cell r="C1556">
            <v>5.0599999999999999E-2</v>
          </cell>
          <cell r="D1556">
            <v>0</v>
          </cell>
          <cell r="E1556">
            <v>0</v>
          </cell>
          <cell r="F1556">
            <v>6.5780000000000005E-2</v>
          </cell>
          <cell r="G1556">
            <v>0</v>
          </cell>
          <cell r="H1556" t="str">
            <v>5.5970</v>
          </cell>
          <cell r="I1556">
            <v>-622165665.6339792</v>
          </cell>
          <cell r="L1556">
            <v>6.5780000000000005E-2</v>
          </cell>
        </row>
        <row r="1557">
          <cell r="A1557" t="str">
            <v>51400634</v>
          </cell>
          <cell r="B1557" t="str">
            <v>#14 SOLID COPPER WIRE</v>
          </cell>
          <cell r="C1557">
            <v>9.6000000000000002E-2</v>
          </cell>
          <cell r="D1557">
            <v>8.8400000000000006E-2</v>
          </cell>
          <cell r="E1557">
            <v>0</v>
          </cell>
          <cell r="F1557">
            <v>0.12480000000000001</v>
          </cell>
          <cell r="G1557">
            <v>0.11492000000000001</v>
          </cell>
          <cell r="H1557" t="str">
            <v>5.5980</v>
          </cell>
          <cell r="I1557">
            <v>-622165665.6339792</v>
          </cell>
          <cell r="L1557">
            <v>0.12480000000000001</v>
          </cell>
        </row>
        <row r="1558">
          <cell r="A1558" t="str">
            <v>50200635</v>
          </cell>
          <cell r="B1558" t="str">
            <v>#2-4 FLAT JACKET SUBCABLE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 t="str">
            <v>5.5990</v>
          </cell>
          <cell r="I1558">
            <v>41170</v>
          </cell>
          <cell r="L1558">
            <v>0</v>
          </cell>
        </row>
        <row r="1559">
          <cell r="A1559" t="str">
            <v>50400635</v>
          </cell>
          <cell r="B1559" t="str">
            <v>#4- 4 FLAT JACKET SUBCABLE</v>
          </cell>
          <cell r="C1559">
            <v>3.3728050000000001</v>
          </cell>
          <cell r="D1559">
            <v>3.03</v>
          </cell>
          <cell r="E1559">
            <v>0</v>
          </cell>
          <cell r="F1559">
            <v>4.3846465000000006</v>
          </cell>
          <cell r="G1559">
            <v>3.9390000000000001</v>
          </cell>
          <cell r="H1559" t="str">
            <v>5.6000</v>
          </cell>
          <cell r="I1559">
            <v>-622165665.6339792</v>
          </cell>
          <cell r="L1559">
            <v>4.3846465000000006</v>
          </cell>
        </row>
        <row r="1560">
          <cell r="A1560" t="str">
            <v>50600635</v>
          </cell>
          <cell r="B1560" t="str">
            <v>#6-4 FLAT JACKET SUBCABLE</v>
          </cell>
          <cell r="C1560">
            <v>2.046036</v>
          </cell>
          <cell r="D1560">
            <v>1.84</v>
          </cell>
          <cell r="E1560">
            <v>800</v>
          </cell>
          <cell r="F1560">
            <v>2.6598468</v>
          </cell>
          <cell r="G1560">
            <v>2.3920000000000003</v>
          </cell>
          <cell r="H1560" t="str">
            <v>5.6010</v>
          </cell>
          <cell r="I1560">
            <v>43059</v>
          </cell>
          <cell r="L1560">
            <v>2.6598468</v>
          </cell>
        </row>
        <row r="1561">
          <cell r="A1561" t="str">
            <v>50800635</v>
          </cell>
          <cell r="B1561" t="str">
            <v>#8-4 FLAT JACKET SUBCABLE</v>
          </cell>
          <cell r="C1561">
            <v>1.4328019999999999</v>
          </cell>
          <cell r="D1561">
            <v>1.5213000000000001</v>
          </cell>
          <cell r="E1561">
            <v>1330</v>
          </cell>
          <cell r="F1561">
            <v>1.8626426</v>
          </cell>
          <cell r="G1561">
            <v>1.9776900000000002</v>
          </cell>
          <cell r="H1561" t="str">
            <v>5.6020</v>
          </cell>
          <cell r="I1561">
            <v>43297</v>
          </cell>
          <cell r="L1561">
            <v>1.9776900000000002</v>
          </cell>
        </row>
        <row r="1562">
          <cell r="A1562" t="str">
            <v>51000635</v>
          </cell>
          <cell r="B1562" t="str">
            <v>#10-4 FLAT JACKET SUBCABLE</v>
          </cell>
          <cell r="C1562">
            <v>0.97119900000000003</v>
          </cell>
          <cell r="D1562">
            <v>0.88690000000000002</v>
          </cell>
          <cell r="E1562">
            <v>775</v>
          </cell>
          <cell r="F1562">
            <v>1.2625587</v>
          </cell>
          <cell r="G1562">
            <v>1.1529700000000001</v>
          </cell>
          <cell r="H1562" t="str">
            <v>5.6030</v>
          </cell>
          <cell r="I1562">
            <v>43335</v>
          </cell>
          <cell r="L1562">
            <v>1.2625587</v>
          </cell>
        </row>
        <row r="1563">
          <cell r="A1563" t="str">
            <v>51200635</v>
          </cell>
          <cell r="B1563" t="str">
            <v>#12-4 FLAT JACKET SUBCABLE</v>
          </cell>
          <cell r="C1563">
            <v>0.74064099999999999</v>
          </cell>
          <cell r="D1563">
            <v>0.78</v>
          </cell>
          <cell r="E1563">
            <v>735</v>
          </cell>
          <cell r="F1563">
            <v>0.9628333</v>
          </cell>
          <cell r="G1563">
            <v>1.014</v>
          </cell>
          <cell r="H1563" t="str">
            <v>5.6040</v>
          </cell>
          <cell r="I1563">
            <v>43075</v>
          </cell>
          <cell r="L1563">
            <v>1.014</v>
          </cell>
        </row>
        <row r="1564">
          <cell r="A1564" t="str">
            <v>50800636</v>
          </cell>
          <cell r="B1564" t="str">
            <v>#8/2 UF WIRE</v>
          </cell>
          <cell r="C1564">
            <v>0</v>
          </cell>
          <cell r="D1564">
            <v>0</v>
          </cell>
          <cell r="E1564">
            <v>780</v>
          </cell>
          <cell r="F1564">
            <v>0</v>
          </cell>
          <cell r="G1564">
            <v>0</v>
          </cell>
          <cell r="H1564" t="str">
            <v>5.6050</v>
          </cell>
          <cell r="I1564">
            <v>43487</v>
          </cell>
          <cell r="L1564">
            <v>0</v>
          </cell>
        </row>
        <row r="1565">
          <cell r="A1565" t="str">
            <v>50800637</v>
          </cell>
          <cell r="B1565" t="str">
            <v>#8/3 UF WIRE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 t="str">
            <v>5.6060</v>
          </cell>
          <cell r="I1565">
            <v>-622165665.6339792</v>
          </cell>
          <cell r="L1565">
            <v>0</v>
          </cell>
        </row>
        <row r="1566">
          <cell r="A1566" t="str">
            <v>51000636</v>
          </cell>
          <cell r="B1566" t="str">
            <v>#10/2 UF WIRE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 t="str">
            <v>5.6070</v>
          </cell>
          <cell r="I1566">
            <v>-622165665.6339792</v>
          </cell>
          <cell r="L1566">
            <v>0</v>
          </cell>
        </row>
        <row r="1567">
          <cell r="A1567" t="str">
            <v>51000637</v>
          </cell>
          <cell r="B1567" t="str">
            <v>#10/3 UF WIRE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 t="str">
            <v>5.6080</v>
          </cell>
          <cell r="I1567">
            <v>-622165665.6339792</v>
          </cell>
          <cell r="L1567">
            <v>0</v>
          </cell>
        </row>
        <row r="1568">
          <cell r="A1568" t="str">
            <v>51200636</v>
          </cell>
          <cell r="B1568" t="str">
            <v>#12/2 UF WIRE</v>
          </cell>
          <cell r="C1568">
            <v>0.32640000000000002</v>
          </cell>
          <cell r="D1568">
            <v>0.30030000000000001</v>
          </cell>
          <cell r="E1568">
            <v>0</v>
          </cell>
          <cell r="F1568">
            <v>0.42432000000000003</v>
          </cell>
          <cell r="G1568">
            <v>0.39039000000000001</v>
          </cell>
          <cell r="H1568" t="str">
            <v>5.6090</v>
          </cell>
          <cell r="I1568">
            <v>-622165665.6339792</v>
          </cell>
          <cell r="L1568">
            <v>0.42432000000000003</v>
          </cell>
        </row>
        <row r="1569">
          <cell r="A1569" t="str">
            <v>51200637</v>
          </cell>
          <cell r="B1569" t="str">
            <v>#12/3 UF WIRE</v>
          </cell>
          <cell r="C1569">
            <v>0.3543</v>
          </cell>
          <cell r="D1569">
            <v>0</v>
          </cell>
          <cell r="E1569">
            <v>0</v>
          </cell>
          <cell r="F1569">
            <v>0.46059</v>
          </cell>
          <cell r="G1569">
            <v>0</v>
          </cell>
          <cell r="H1569" t="str">
            <v>5.6100</v>
          </cell>
          <cell r="I1569">
            <v>42447</v>
          </cell>
          <cell r="L1569">
            <v>0.46059</v>
          </cell>
        </row>
        <row r="1570">
          <cell r="A1570" t="str">
            <v>51400636</v>
          </cell>
          <cell r="B1570" t="str">
            <v>#14/2 UF WIRE</v>
          </cell>
          <cell r="C1570">
            <v>0.29160000000000003</v>
          </cell>
          <cell r="D1570">
            <v>0.26800000000000002</v>
          </cell>
          <cell r="E1570">
            <v>0</v>
          </cell>
          <cell r="F1570">
            <v>0.37908000000000003</v>
          </cell>
          <cell r="G1570">
            <v>0.34840000000000004</v>
          </cell>
          <cell r="H1570" t="str">
            <v>5.6110</v>
          </cell>
          <cell r="I1570">
            <v>-622165665.6339792</v>
          </cell>
          <cell r="L1570">
            <v>0.37908000000000003</v>
          </cell>
        </row>
        <row r="1571">
          <cell r="A1571" t="str">
            <v>51400637</v>
          </cell>
          <cell r="B1571" t="str">
            <v>#14/3 UF WIRE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 t="str">
            <v>5.6120</v>
          </cell>
          <cell r="I1571">
            <v>41694</v>
          </cell>
          <cell r="L1571">
            <v>0</v>
          </cell>
        </row>
        <row r="1572">
          <cell r="A1572" t="str">
            <v>51400155</v>
          </cell>
          <cell r="B1572" t="str">
            <v>LOCATOR WIRE, # 14</v>
          </cell>
          <cell r="C1572">
            <v>8.2197999999999993E-2</v>
          </cell>
          <cell r="D1572">
            <v>7.5999999999999998E-2</v>
          </cell>
          <cell r="E1572">
            <v>0</v>
          </cell>
          <cell r="F1572">
            <v>0.10685739999999999</v>
          </cell>
          <cell r="G1572">
            <v>9.8799999999999999E-2</v>
          </cell>
          <cell r="H1572" t="str">
            <v>5.6130</v>
          </cell>
          <cell r="I1572">
            <v>-622165665.6339792</v>
          </cell>
          <cell r="L1572">
            <v>0.10685739999999999</v>
          </cell>
        </row>
        <row r="1573">
          <cell r="A1573" t="str">
            <v>60034020</v>
          </cell>
          <cell r="B1573" t="str">
            <v>1" X 3/4" PJ x FIPT POLY ADAPT</v>
          </cell>
          <cell r="C1573">
            <v>29.813958</v>
          </cell>
          <cell r="D1573">
            <v>26.72</v>
          </cell>
          <cell r="E1573">
            <v>2650</v>
          </cell>
          <cell r="F1573">
            <v>38.758145400000004</v>
          </cell>
          <cell r="G1573">
            <v>34.735999999999997</v>
          </cell>
          <cell r="H1573" t="str">
            <v>5.6140</v>
          </cell>
          <cell r="I1573">
            <v>43598</v>
          </cell>
          <cell r="L1573">
            <v>38.758145400000004</v>
          </cell>
        </row>
        <row r="1574">
          <cell r="A1574" t="str">
            <v>60100020</v>
          </cell>
          <cell r="B1574" t="str">
            <v>1" PJ x FIPT POLY ADAPTOR-NO L</v>
          </cell>
          <cell r="C1574">
            <v>25.159222</v>
          </cell>
          <cell r="D1574">
            <v>24.37</v>
          </cell>
          <cell r="E1574">
            <v>55</v>
          </cell>
          <cell r="F1574">
            <v>32.706988600000003</v>
          </cell>
          <cell r="G1574">
            <v>31.681000000000001</v>
          </cell>
          <cell r="H1574" t="str">
            <v>6.0010</v>
          </cell>
          <cell r="I1574">
            <v>43305</v>
          </cell>
          <cell r="L1574">
            <v>32.706988600000003</v>
          </cell>
        </row>
        <row r="1575">
          <cell r="A1575" t="str">
            <v>60114020</v>
          </cell>
          <cell r="B1575" t="str">
            <v>1-1/4" PJ x FIPT POLY ADAPTOR</v>
          </cell>
          <cell r="C1575">
            <v>36.85</v>
          </cell>
          <cell r="D1575">
            <v>34.15</v>
          </cell>
          <cell r="E1575">
            <v>69</v>
          </cell>
          <cell r="F1575">
            <v>47.905000000000001</v>
          </cell>
          <cell r="G1575">
            <v>44.395000000000003</v>
          </cell>
          <cell r="H1575" t="str">
            <v>6.0020</v>
          </cell>
          <cell r="I1575">
            <v>43607</v>
          </cell>
          <cell r="L1575">
            <v>47.905000000000001</v>
          </cell>
        </row>
        <row r="1576">
          <cell r="A1576" t="str">
            <v>60112020</v>
          </cell>
          <cell r="B1576" t="str">
            <v>1-1/2" PJ x FIPT POLY ADAPTOR-</v>
          </cell>
          <cell r="C1576">
            <v>56.8386</v>
          </cell>
          <cell r="D1576">
            <v>56.52</v>
          </cell>
          <cell r="E1576">
            <v>3</v>
          </cell>
          <cell r="F1576">
            <v>73.890180000000001</v>
          </cell>
          <cell r="G1576">
            <v>73.476000000000013</v>
          </cell>
          <cell r="H1576" t="str">
            <v>6.0030</v>
          </cell>
          <cell r="I1576">
            <v>42482</v>
          </cell>
          <cell r="L1576">
            <v>73.890180000000001</v>
          </cell>
        </row>
        <row r="1577">
          <cell r="A1577" t="str">
            <v>60200020</v>
          </cell>
          <cell r="B1577" t="str">
            <v>2" PJ x FIPT POLY ADAPTOR-NO L</v>
          </cell>
          <cell r="C1577">
            <v>95.897887999999995</v>
          </cell>
          <cell r="D1577">
            <v>93.19</v>
          </cell>
          <cell r="E1577">
            <v>1</v>
          </cell>
          <cell r="F1577">
            <v>124.66725439999999</v>
          </cell>
          <cell r="G1577">
            <v>121.14700000000001</v>
          </cell>
          <cell r="H1577" t="str">
            <v>6.0040</v>
          </cell>
          <cell r="I1577">
            <v>42482</v>
          </cell>
          <cell r="L1577">
            <v>124.66725439999999</v>
          </cell>
        </row>
        <row r="1578">
          <cell r="A1578" t="str">
            <v>60034021</v>
          </cell>
          <cell r="B1578" t="str">
            <v>1" X 3/4" PJ x MIPT POLY ADAPT</v>
          </cell>
          <cell r="C1578">
            <v>37.761552999999999</v>
          </cell>
          <cell r="D1578">
            <v>36.549999999999997</v>
          </cell>
          <cell r="E1578">
            <v>6</v>
          </cell>
          <cell r="F1578">
            <v>49.090018900000004</v>
          </cell>
          <cell r="G1578">
            <v>47.515000000000001</v>
          </cell>
          <cell r="H1578" t="str">
            <v>6.0050</v>
          </cell>
          <cell r="I1578">
            <v>43563</v>
          </cell>
          <cell r="L1578">
            <v>49.090018900000004</v>
          </cell>
        </row>
        <row r="1579">
          <cell r="A1579" t="str">
            <v>60100021</v>
          </cell>
          <cell r="B1579" t="str">
            <v>1" PJ x  MIPT POLY ADAPTOR-NO</v>
          </cell>
          <cell r="C1579">
            <v>29.34582</v>
          </cell>
          <cell r="D1579">
            <v>28.32</v>
          </cell>
          <cell r="E1579">
            <v>55</v>
          </cell>
          <cell r="F1579">
            <v>38.149566</v>
          </cell>
          <cell r="G1579">
            <v>36.816000000000003</v>
          </cell>
          <cell r="H1579" t="str">
            <v>6.0060</v>
          </cell>
          <cell r="I1579">
            <v>43586</v>
          </cell>
          <cell r="L1579">
            <v>38.149566</v>
          </cell>
        </row>
        <row r="1580">
          <cell r="A1580" t="str">
            <v>60114021</v>
          </cell>
          <cell r="B1580" t="str">
            <v>1-1/4" PJ x MIPT POLY ADAPTOR-</v>
          </cell>
          <cell r="C1580">
            <v>43.9298</v>
          </cell>
          <cell r="D1580">
            <v>41</v>
          </cell>
          <cell r="E1580">
            <v>100</v>
          </cell>
          <cell r="F1580">
            <v>57.108740000000004</v>
          </cell>
          <cell r="G1580">
            <v>53.300000000000004</v>
          </cell>
          <cell r="H1580" t="str">
            <v>6.0070</v>
          </cell>
          <cell r="I1580">
            <v>43607</v>
          </cell>
          <cell r="L1580">
            <v>57.108740000000004</v>
          </cell>
        </row>
        <row r="1581">
          <cell r="A1581" t="str">
            <v>60112021</v>
          </cell>
          <cell r="B1581" t="str">
            <v>1-1/2" PJ x MIPT POLY ADAPTOR</v>
          </cell>
          <cell r="C1581">
            <v>67.441599999999994</v>
          </cell>
          <cell r="D1581">
            <v>65.25</v>
          </cell>
          <cell r="E1581">
            <v>18</v>
          </cell>
          <cell r="F1581">
            <v>87.674079999999989</v>
          </cell>
          <cell r="G1581">
            <v>84.825000000000003</v>
          </cell>
          <cell r="H1581" t="str">
            <v>6.0080</v>
          </cell>
          <cell r="I1581">
            <v>42482</v>
          </cell>
          <cell r="L1581">
            <v>87.674079999999989</v>
          </cell>
        </row>
        <row r="1582">
          <cell r="A1582" t="str">
            <v>60200021</v>
          </cell>
          <cell r="B1582" t="str">
            <v>2" PJ x MIPT POLY ADAPTOR-NO L</v>
          </cell>
          <cell r="C1582">
            <v>112.43376600000001</v>
          </cell>
          <cell r="D1582">
            <v>102.73</v>
          </cell>
          <cell r="E1582">
            <v>7</v>
          </cell>
          <cell r="F1582">
            <v>146.16389580000001</v>
          </cell>
          <cell r="G1582">
            <v>133.54900000000001</v>
          </cell>
          <cell r="H1582" t="str">
            <v>6.0090</v>
          </cell>
          <cell r="I1582">
            <v>42482</v>
          </cell>
          <cell r="L1582">
            <v>146.16389580000001</v>
          </cell>
        </row>
        <row r="1583">
          <cell r="A1583" t="str">
            <v>60012013</v>
          </cell>
          <cell r="B1583" t="str">
            <v>1/2" INSxTH POLY ADAPT (galv)</v>
          </cell>
          <cell r="C1583">
            <v>0.92820000000000003</v>
          </cell>
          <cell r="D1583">
            <v>1.3</v>
          </cell>
          <cell r="E1583">
            <v>8</v>
          </cell>
          <cell r="F1583">
            <v>1.2066600000000001</v>
          </cell>
          <cell r="G1583">
            <v>1.6900000000000002</v>
          </cell>
          <cell r="H1583" t="str">
            <v>6.0100</v>
          </cell>
          <cell r="I1583">
            <v>43563</v>
          </cell>
          <cell r="L1583">
            <v>1.6900000000000002</v>
          </cell>
        </row>
        <row r="1584">
          <cell r="A1584" t="str">
            <v>60034013</v>
          </cell>
          <cell r="B1584" t="str">
            <v>3/4" INSxTH POLY ADAPT (galv)</v>
          </cell>
          <cell r="C1584">
            <v>1.4337470000000001</v>
          </cell>
          <cell r="D1584">
            <v>1.27</v>
          </cell>
          <cell r="E1584">
            <v>85</v>
          </cell>
          <cell r="F1584">
            <v>1.8638711000000001</v>
          </cell>
          <cell r="G1584">
            <v>1.651</v>
          </cell>
          <cell r="H1584" t="str">
            <v>6.0110</v>
          </cell>
          <cell r="I1584">
            <v>41289</v>
          </cell>
          <cell r="L1584">
            <v>1.8638711000000001</v>
          </cell>
        </row>
        <row r="1585">
          <cell r="A1585" t="str">
            <v>60100013</v>
          </cell>
          <cell r="B1585" t="str">
            <v>1" INSxTH POLY ADAPTOR (galv)</v>
          </cell>
          <cell r="C1585">
            <v>1.728286</v>
          </cell>
          <cell r="D1585">
            <v>1.44</v>
          </cell>
          <cell r="E1585">
            <v>136</v>
          </cell>
          <cell r="F1585">
            <v>2.2467717999999999</v>
          </cell>
          <cell r="G1585">
            <v>1.8719999999999999</v>
          </cell>
          <cell r="H1585" t="str">
            <v>6.0120</v>
          </cell>
          <cell r="I1585">
            <v>42782</v>
          </cell>
          <cell r="L1585">
            <v>2.2467717999999999</v>
          </cell>
        </row>
        <row r="1586">
          <cell r="A1586" t="str">
            <v>60114013</v>
          </cell>
          <cell r="B1586" t="str">
            <v>1-1/4" INSxTH POLY ADAPT (galv</v>
          </cell>
          <cell r="C1586">
            <v>2.7547999999999999</v>
          </cell>
          <cell r="D1586">
            <v>2.23</v>
          </cell>
          <cell r="E1586">
            <v>137</v>
          </cell>
          <cell r="F1586">
            <v>3.5812400000000002</v>
          </cell>
          <cell r="G1586">
            <v>2.899</v>
          </cell>
          <cell r="H1586" t="str">
            <v>6.0130</v>
          </cell>
          <cell r="I1586">
            <v>43447</v>
          </cell>
          <cell r="L1586">
            <v>3.5812400000000002</v>
          </cell>
        </row>
        <row r="1587">
          <cell r="A1587" t="str">
            <v>60112013</v>
          </cell>
          <cell r="B1587" t="str">
            <v>1-1/2" INSxTH POLY ADAPT (galv</v>
          </cell>
          <cell r="C1587">
            <v>2.5472000000000001</v>
          </cell>
          <cell r="D1587">
            <v>3.22</v>
          </cell>
          <cell r="E1587">
            <v>81</v>
          </cell>
          <cell r="F1587">
            <v>3.3113600000000001</v>
          </cell>
          <cell r="G1587">
            <v>4.1860000000000008</v>
          </cell>
          <cell r="H1587" t="str">
            <v>6.0140</v>
          </cell>
          <cell r="I1587">
            <v>41898</v>
          </cell>
          <cell r="L1587">
            <v>4.1860000000000008</v>
          </cell>
        </row>
        <row r="1588">
          <cell r="A1588" t="str">
            <v>60200013</v>
          </cell>
          <cell r="B1588" t="str">
            <v>2" INSxTH POLY ADAPTOR (galv)</v>
          </cell>
          <cell r="C1588">
            <v>4.7262000000000004</v>
          </cell>
          <cell r="D1588">
            <v>3.97</v>
          </cell>
          <cell r="E1588">
            <v>58</v>
          </cell>
          <cell r="F1588">
            <v>6.1440600000000005</v>
          </cell>
          <cell r="G1588">
            <v>5.1610000000000005</v>
          </cell>
          <cell r="H1588" t="str">
            <v>6.0150</v>
          </cell>
          <cell r="I1588">
            <v>42375</v>
          </cell>
          <cell r="L1588">
            <v>6.1440600000000005</v>
          </cell>
        </row>
        <row r="1589">
          <cell r="A1589" t="str">
            <v>60212013</v>
          </cell>
          <cell r="B1589" t="str">
            <v>2-1/2" INSxTH POLY ADAPT (galv</v>
          </cell>
          <cell r="C1589">
            <v>2.5607000000000002</v>
          </cell>
          <cell r="D1589">
            <v>0</v>
          </cell>
          <cell r="E1589">
            <v>24</v>
          </cell>
          <cell r="F1589">
            <v>3.3289100000000005</v>
          </cell>
          <cell r="G1589">
            <v>0</v>
          </cell>
          <cell r="H1589" t="str">
            <v>6.0160</v>
          </cell>
          <cell r="I1589">
            <v>42164</v>
          </cell>
          <cell r="L1589">
            <v>3.3289100000000005</v>
          </cell>
        </row>
        <row r="1590">
          <cell r="A1590" t="str">
            <v>60100014</v>
          </cell>
          <cell r="B1590" t="str">
            <v>1" X 3/4" INSxTH POLY ADAPTOR</v>
          </cell>
          <cell r="C1590">
            <v>3.0676709999999998</v>
          </cell>
          <cell r="D1590">
            <v>2.86</v>
          </cell>
          <cell r="E1590">
            <v>3</v>
          </cell>
          <cell r="F1590">
            <v>3.9879723</v>
          </cell>
          <cell r="G1590">
            <v>3.718</v>
          </cell>
          <cell r="H1590" t="str">
            <v>6.0170</v>
          </cell>
          <cell r="I1590">
            <v>40097</v>
          </cell>
          <cell r="L1590">
            <v>3.9879723</v>
          </cell>
        </row>
        <row r="1591">
          <cell r="A1591" t="str">
            <v>60012022</v>
          </cell>
          <cell r="B1591" t="str">
            <v>1/2" PJ x PJ POLY COUPLING-NO</v>
          </cell>
          <cell r="C1591">
            <v>10.4655</v>
          </cell>
          <cell r="D1591">
            <v>0</v>
          </cell>
          <cell r="E1591">
            <v>165</v>
          </cell>
          <cell r="F1591">
            <v>13.605150000000002</v>
          </cell>
          <cell r="G1591">
            <v>0</v>
          </cell>
          <cell r="H1591" t="str">
            <v>6.0180</v>
          </cell>
          <cell r="I1591">
            <v>42940</v>
          </cell>
          <cell r="L1591">
            <v>13.605150000000002</v>
          </cell>
        </row>
        <row r="1592">
          <cell r="A1592" t="str">
            <v>60034022</v>
          </cell>
          <cell r="B1592" t="str">
            <v>3/4"" PJ x PJ POLY COUPLING-NO</v>
          </cell>
          <cell r="C1592">
            <v>7.5606999999999998</v>
          </cell>
          <cell r="D1592">
            <v>0</v>
          </cell>
          <cell r="E1592">
            <v>0</v>
          </cell>
          <cell r="F1592">
            <v>9.8289100000000005</v>
          </cell>
          <cell r="G1592">
            <v>0</v>
          </cell>
          <cell r="H1592" t="str">
            <v>6.0190</v>
          </cell>
          <cell r="I1592">
            <v>-622165665.6339792</v>
          </cell>
          <cell r="L1592">
            <v>9.8289100000000005</v>
          </cell>
        </row>
        <row r="1593">
          <cell r="A1593" t="str">
            <v>60100022</v>
          </cell>
          <cell r="B1593" t="str">
            <v>1" PJ x PJ POLY COUPLING-NO LE</v>
          </cell>
          <cell r="C1593">
            <v>30.204830000000001</v>
          </cell>
          <cell r="D1593">
            <v>28.95</v>
          </cell>
          <cell r="E1593">
            <v>2</v>
          </cell>
          <cell r="F1593">
            <v>39.266279000000004</v>
          </cell>
          <cell r="G1593">
            <v>37.634999999999998</v>
          </cell>
          <cell r="H1593" t="str">
            <v>6.0200</v>
          </cell>
          <cell r="I1593">
            <v>40097</v>
          </cell>
          <cell r="L1593">
            <v>39.266279000000004</v>
          </cell>
        </row>
        <row r="1594">
          <cell r="A1594" t="str">
            <v>60114022</v>
          </cell>
          <cell r="B1594" t="str">
            <v>1-1/4" PJ x PJ POLY COUPLING-N</v>
          </cell>
          <cell r="C1594">
            <v>48.215899999999998</v>
          </cell>
          <cell r="D1594">
            <v>60.63</v>
          </cell>
          <cell r="E1594">
            <v>6</v>
          </cell>
          <cell r="F1594">
            <v>62.680669999999999</v>
          </cell>
          <cell r="G1594">
            <v>78.819000000000003</v>
          </cell>
          <cell r="H1594" t="str">
            <v>6.0210</v>
          </cell>
          <cell r="I1594">
            <v>42676</v>
          </cell>
          <cell r="L1594">
            <v>78.819000000000003</v>
          </cell>
        </row>
        <row r="1595">
          <cell r="A1595" t="str">
            <v>60112022</v>
          </cell>
          <cell r="B1595" t="str">
            <v>1-1/2" PJ x PJ POLY COUPLING</v>
          </cell>
          <cell r="C1595">
            <v>66.686199999999999</v>
          </cell>
          <cell r="D1595">
            <v>95.34</v>
          </cell>
          <cell r="E1595">
            <v>0</v>
          </cell>
          <cell r="F1595">
            <v>86.692059999999998</v>
          </cell>
          <cell r="G1595">
            <v>123.94200000000001</v>
          </cell>
          <cell r="H1595" t="str">
            <v>6.0220</v>
          </cell>
          <cell r="I1595">
            <v>42482</v>
          </cell>
          <cell r="L1595">
            <v>123.94200000000001</v>
          </cell>
        </row>
        <row r="1596">
          <cell r="A1596" t="str">
            <v>60200022</v>
          </cell>
          <cell r="B1596" t="str">
            <v>2" PJ x PJ POLY COUPLING-NO LE</v>
          </cell>
          <cell r="C1596">
            <v>33.916699999999999</v>
          </cell>
          <cell r="D1596">
            <v>0</v>
          </cell>
          <cell r="E1596">
            <v>2</v>
          </cell>
          <cell r="F1596">
            <v>44.091709999999999</v>
          </cell>
          <cell r="G1596">
            <v>0</v>
          </cell>
          <cell r="H1596" t="str">
            <v>6.0230</v>
          </cell>
          <cell r="I1596">
            <v>42482</v>
          </cell>
          <cell r="L1596">
            <v>44.091709999999999</v>
          </cell>
        </row>
        <row r="1597">
          <cell r="A1597" t="str">
            <v>60012015</v>
          </cell>
          <cell r="B1597" t="str">
            <v>1/2" INSxINS POLY CPLG (galv)</v>
          </cell>
          <cell r="C1597">
            <v>0.97711099999999995</v>
          </cell>
          <cell r="D1597">
            <v>0.89</v>
          </cell>
          <cell r="E1597">
            <v>1</v>
          </cell>
          <cell r="F1597">
            <v>1.2702442999999999</v>
          </cell>
          <cell r="G1597">
            <v>1.157</v>
          </cell>
          <cell r="H1597" t="str">
            <v>6.0240</v>
          </cell>
          <cell r="I1597">
            <v>40097</v>
          </cell>
          <cell r="L1597">
            <v>1.2702442999999999</v>
          </cell>
        </row>
        <row r="1598">
          <cell r="A1598" t="str">
            <v>60034015</v>
          </cell>
          <cell r="B1598" t="str">
            <v>3/4"" INSxINS POLY CPLG (galv)</v>
          </cell>
          <cell r="C1598">
            <v>1.2230700000000001</v>
          </cell>
          <cell r="D1598">
            <v>1.0900000000000001</v>
          </cell>
          <cell r="E1598">
            <v>14</v>
          </cell>
          <cell r="F1598">
            <v>1.5899910000000002</v>
          </cell>
          <cell r="G1598">
            <v>1.4170000000000003</v>
          </cell>
          <cell r="H1598" t="str">
            <v>6.0250</v>
          </cell>
          <cell r="I1598">
            <v>42676</v>
          </cell>
          <cell r="L1598">
            <v>1.5899910000000002</v>
          </cell>
        </row>
        <row r="1599">
          <cell r="A1599" t="str">
            <v>60100015</v>
          </cell>
          <cell r="B1599" t="str">
            <v>1" INSxINS POLY CPLG (galv)</v>
          </cell>
          <cell r="C1599">
            <v>1.9616</v>
          </cell>
          <cell r="D1599">
            <v>1.39</v>
          </cell>
          <cell r="E1599">
            <v>92</v>
          </cell>
          <cell r="F1599">
            <v>2.5500799999999999</v>
          </cell>
          <cell r="G1599">
            <v>1.8069999999999999</v>
          </cell>
          <cell r="H1599" t="str">
            <v>6.0260</v>
          </cell>
          <cell r="I1599">
            <v>42676</v>
          </cell>
          <cell r="L1599">
            <v>2.5500799999999999</v>
          </cell>
        </row>
        <row r="1600">
          <cell r="A1600" t="str">
            <v>60114015</v>
          </cell>
          <cell r="B1600" t="str">
            <v>1-1/4" INSxINS POLY CPLG (galv</v>
          </cell>
          <cell r="C1600">
            <v>2.3744000000000001</v>
          </cell>
          <cell r="D1600">
            <v>2.4</v>
          </cell>
          <cell r="E1600">
            <v>66</v>
          </cell>
          <cell r="F1600">
            <v>3.0867200000000001</v>
          </cell>
          <cell r="G1600">
            <v>3.12</v>
          </cell>
          <cell r="H1600" t="str">
            <v>6.0270</v>
          </cell>
          <cell r="I1600">
            <v>42223</v>
          </cell>
          <cell r="L1600">
            <v>3.12</v>
          </cell>
        </row>
        <row r="1601">
          <cell r="A1601" t="str">
            <v>60112015</v>
          </cell>
          <cell r="B1601" t="str">
            <v>1-1/2" INSxINS POLY CPLG (galv</v>
          </cell>
          <cell r="C1601">
            <v>4.0411999999999999</v>
          </cell>
          <cell r="D1601">
            <v>2.92</v>
          </cell>
          <cell r="E1601">
            <v>44</v>
          </cell>
          <cell r="F1601">
            <v>5.2535600000000002</v>
          </cell>
          <cell r="G1601">
            <v>3.7959999999999998</v>
          </cell>
          <cell r="H1601" t="str">
            <v>6.0280</v>
          </cell>
          <cell r="I1601">
            <v>41856</v>
          </cell>
          <cell r="L1601">
            <v>5.2535600000000002</v>
          </cell>
        </row>
        <row r="1602">
          <cell r="A1602" t="str">
            <v>60200015</v>
          </cell>
          <cell r="B1602" t="str">
            <v>2" INSxINS POLY CPLG (galv)</v>
          </cell>
          <cell r="C1602">
            <v>4.8315000000000001</v>
          </cell>
          <cell r="D1602">
            <v>4.0599999999999996</v>
          </cell>
          <cell r="E1602">
            <v>20</v>
          </cell>
          <cell r="F1602">
            <v>6.2809500000000007</v>
          </cell>
          <cell r="G1602">
            <v>5.2779999999999996</v>
          </cell>
          <cell r="H1602" t="str">
            <v>6.0290</v>
          </cell>
          <cell r="I1602">
            <v>41863</v>
          </cell>
          <cell r="L1602">
            <v>6.2809500000000007</v>
          </cell>
        </row>
        <row r="1603">
          <cell r="A1603" t="str">
            <v>60100040</v>
          </cell>
          <cell r="B1603" t="str">
            <v>STAINLESS STEEL HOSE CLAMPS</v>
          </cell>
          <cell r="C1603">
            <v>0.74569799999999997</v>
          </cell>
          <cell r="D1603">
            <v>0.65</v>
          </cell>
          <cell r="E1603">
            <v>26</v>
          </cell>
          <cell r="F1603">
            <v>0.96940740000000003</v>
          </cell>
          <cell r="G1603">
            <v>0.84500000000000008</v>
          </cell>
          <cell r="H1603" t="str">
            <v>6.0300</v>
          </cell>
          <cell r="I1603">
            <v>41856</v>
          </cell>
          <cell r="L1603">
            <v>0.96940740000000003</v>
          </cell>
        </row>
        <row r="1604">
          <cell r="A1604" t="str">
            <v>60600036</v>
          </cell>
          <cell r="B1604" t="str">
            <v>HYDRANT GUARD POST</v>
          </cell>
          <cell r="C1604">
            <v>69.83</v>
          </cell>
          <cell r="D1604">
            <v>0</v>
          </cell>
          <cell r="E1604">
            <v>851</v>
          </cell>
          <cell r="F1604">
            <v>90.778999999999996</v>
          </cell>
          <cell r="G1604">
            <v>0</v>
          </cell>
          <cell r="H1604" t="str">
            <v>6.0310</v>
          </cell>
          <cell r="I1604">
            <v>43433</v>
          </cell>
          <cell r="L1604">
            <v>90.778999999999996</v>
          </cell>
        </row>
        <row r="1605">
          <cell r="A1605" t="str">
            <v>60100035</v>
          </cell>
          <cell r="B1605" t="str">
            <v>1 FOOT HYDRANT EXTENSION</v>
          </cell>
          <cell r="C1605">
            <v>629.97</v>
          </cell>
          <cell r="D1605">
            <v>583.85</v>
          </cell>
          <cell r="E1605">
            <v>0</v>
          </cell>
          <cell r="F1605">
            <v>818.96100000000001</v>
          </cell>
          <cell r="G1605">
            <v>759.00500000000011</v>
          </cell>
          <cell r="H1605" t="str">
            <v>6.0320</v>
          </cell>
          <cell r="I1605">
            <v>-622165665.6339792</v>
          </cell>
          <cell r="L1605">
            <v>818.96100000000001</v>
          </cell>
        </row>
        <row r="1606">
          <cell r="A1606" t="str">
            <v>60105035</v>
          </cell>
          <cell r="B1606" t="str">
            <v>1.5 FOOT HYDRANT EXTENSION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 t="str">
            <v>6.0330</v>
          </cell>
          <cell r="I1606">
            <v>41598</v>
          </cell>
          <cell r="L1606">
            <v>0</v>
          </cell>
        </row>
        <row r="1607">
          <cell r="A1607" t="str">
            <v>60200035</v>
          </cell>
          <cell r="B1607" t="str">
            <v>2 FOOT HYDRANT EXTENSION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 t="str">
            <v>6.0340</v>
          </cell>
          <cell r="I1607">
            <v>-622165665.6339792</v>
          </cell>
          <cell r="L1607">
            <v>0</v>
          </cell>
        </row>
        <row r="1608">
          <cell r="A1608" t="str">
            <v>60600033</v>
          </cell>
          <cell r="B1608" t="str">
            <v>6" MJ HYDRANT</v>
          </cell>
          <cell r="C1608">
            <v>2015.059998</v>
          </cell>
          <cell r="D1608">
            <v>1970</v>
          </cell>
          <cell r="E1608">
            <v>0</v>
          </cell>
          <cell r="F1608">
            <v>2619.5779974000002</v>
          </cell>
          <cell r="G1608">
            <v>2561</v>
          </cell>
          <cell r="H1608" t="str">
            <v>6.0350</v>
          </cell>
          <cell r="I1608">
            <v>-622165665.6339792</v>
          </cell>
          <cell r="L1608">
            <v>2619.5779974000002</v>
          </cell>
        </row>
        <row r="1609">
          <cell r="A1609" t="str">
            <v>60400031</v>
          </cell>
          <cell r="B1609" t="str">
            <v>4" HYDRANT STORZ ADPTR w/CAP</v>
          </cell>
          <cell r="C1609">
            <v>156.77330000000001</v>
          </cell>
          <cell r="D1609">
            <v>138</v>
          </cell>
          <cell r="E1609">
            <v>1</v>
          </cell>
          <cell r="F1609">
            <v>203.80529000000001</v>
          </cell>
          <cell r="G1609">
            <v>179.4</v>
          </cell>
          <cell r="H1609" t="str">
            <v>6.0360</v>
          </cell>
          <cell r="I1609">
            <v>43315</v>
          </cell>
          <cell r="L1609">
            <v>203.80529000000001</v>
          </cell>
        </row>
        <row r="1610">
          <cell r="A1610" t="str">
            <v>60500031</v>
          </cell>
          <cell r="B1610" t="str">
            <v>5" HYDRANT STORZ ADPTR w/CAP</v>
          </cell>
          <cell r="C1610">
            <v>156.62834899999999</v>
          </cell>
          <cell r="D1610">
            <v>145</v>
          </cell>
          <cell r="E1610">
            <v>1</v>
          </cell>
          <cell r="F1610">
            <v>203.61685369999998</v>
          </cell>
          <cell r="G1610">
            <v>188.5</v>
          </cell>
          <cell r="H1610" t="str">
            <v>6.0370</v>
          </cell>
          <cell r="I1610">
            <v>42129</v>
          </cell>
          <cell r="L1610">
            <v>203.61685369999998</v>
          </cell>
        </row>
        <row r="1611">
          <cell r="A1611" t="str">
            <v>60200032</v>
          </cell>
          <cell r="B1611" t="str">
            <v>2" YARD BURY HYDRANT</v>
          </cell>
          <cell r="C1611">
            <v>0</v>
          </cell>
          <cell r="D1611">
            <v>0</v>
          </cell>
          <cell r="E1611">
            <v>5</v>
          </cell>
          <cell r="F1611">
            <v>0</v>
          </cell>
          <cell r="G1611">
            <v>0</v>
          </cell>
          <cell r="H1611" t="str">
            <v>6.0380</v>
          </cell>
          <cell r="I1611">
            <v>43315</v>
          </cell>
          <cell r="L1611">
            <v>0</v>
          </cell>
        </row>
        <row r="1612">
          <cell r="A1612" t="str">
            <v>60034032</v>
          </cell>
          <cell r="B1612" t="str">
            <v>3/4" YARD BURY HYDRANT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 t="str">
            <v>6.0390</v>
          </cell>
          <cell r="I1612">
            <v>-622165665.6339792</v>
          </cell>
          <cell r="L1612">
            <v>0</v>
          </cell>
        </row>
        <row r="1613">
          <cell r="A1613" t="str">
            <v>60100012</v>
          </cell>
          <cell r="B1613" t="str">
            <v>1" CL 200 POLY PIPE</v>
          </cell>
          <cell r="C1613">
            <v>0.53332800000000002</v>
          </cell>
          <cell r="D1613">
            <v>0.49</v>
          </cell>
          <cell r="E1613">
            <v>0</v>
          </cell>
          <cell r="F1613">
            <v>0.69332640000000001</v>
          </cell>
          <cell r="G1613">
            <v>0.63700000000000001</v>
          </cell>
          <cell r="H1613" t="str">
            <v>6.0400</v>
          </cell>
          <cell r="I1613">
            <v>-622165665.6339792</v>
          </cell>
          <cell r="L1613">
            <v>0.69332640000000001</v>
          </cell>
        </row>
        <row r="1614">
          <cell r="A1614" t="str">
            <v>60114012</v>
          </cell>
          <cell r="B1614" t="str">
            <v>1-1/4" CL 200 POLY PIPE</v>
          </cell>
          <cell r="C1614">
            <v>1.0325</v>
          </cell>
          <cell r="D1614">
            <v>0.94</v>
          </cell>
          <cell r="E1614">
            <v>601</v>
          </cell>
          <cell r="F1614">
            <v>1.3422499999999999</v>
          </cell>
          <cell r="G1614">
            <v>1.222</v>
          </cell>
          <cell r="H1614" t="str">
            <v>6.0410</v>
          </cell>
          <cell r="I1614">
            <v>43607</v>
          </cell>
          <cell r="L1614">
            <v>1.3422499999999999</v>
          </cell>
        </row>
        <row r="1615">
          <cell r="A1615" t="str">
            <v>60112012</v>
          </cell>
          <cell r="B1615" t="str">
            <v>1-1-2" CL 200 POLY PIPE</v>
          </cell>
          <cell r="C1615">
            <v>1.7172000000000001</v>
          </cell>
          <cell r="D1615">
            <v>1.51</v>
          </cell>
          <cell r="E1615">
            <v>0</v>
          </cell>
          <cell r="F1615">
            <v>2.2323600000000003</v>
          </cell>
          <cell r="G1615">
            <v>1.9630000000000001</v>
          </cell>
          <cell r="H1615" t="str">
            <v>6.0420</v>
          </cell>
          <cell r="I1615">
            <v>42174</v>
          </cell>
          <cell r="L1615">
            <v>2.2323600000000003</v>
          </cell>
        </row>
        <row r="1616">
          <cell r="A1616" t="str">
            <v>60200012</v>
          </cell>
          <cell r="B1616" t="str">
            <v>2" CL 200 POLY PIPE</v>
          </cell>
          <cell r="C1616">
            <v>2.2340309999999999</v>
          </cell>
          <cell r="D1616">
            <v>2.36</v>
          </cell>
          <cell r="E1616">
            <v>0</v>
          </cell>
          <cell r="F1616">
            <v>2.9042403000000001</v>
          </cell>
          <cell r="G1616">
            <v>3.0680000000000001</v>
          </cell>
          <cell r="H1616" t="str">
            <v>6.0430</v>
          </cell>
          <cell r="I1616">
            <v>42583</v>
          </cell>
          <cell r="L1616">
            <v>3.0680000000000001</v>
          </cell>
        </row>
        <row r="1617">
          <cell r="A1617" t="str">
            <v>60036191</v>
          </cell>
          <cell r="B1617" t="str">
            <v>34 GALLON PRESSURE TANK</v>
          </cell>
          <cell r="C1617">
            <v>356.59698800000001</v>
          </cell>
          <cell r="D1617">
            <v>327.66000000000003</v>
          </cell>
          <cell r="E1617">
            <v>0</v>
          </cell>
          <cell r="F1617">
            <v>463.57608440000001</v>
          </cell>
          <cell r="G1617">
            <v>425.95800000000003</v>
          </cell>
          <cell r="H1617" t="str">
            <v>6.0440</v>
          </cell>
          <cell r="I1617">
            <v>42885</v>
          </cell>
          <cell r="L1617">
            <v>463.57608440000001</v>
          </cell>
        </row>
        <row r="1618">
          <cell r="A1618" t="str">
            <v>60012075</v>
          </cell>
          <cell r="B1618" t="str">
            <v>1/2" POLY STIFFENER</v>
          </cell>
          <cell r="C1618">
            <v>1.5258</v>
          </cell>
          <cell r="D1618">
            <v>1.43</v>
          </cell>
          <cell r="E1618">
            <v>0</v>
          </cell>
          <cell r="F1618">
            <v>1.9835400000000001</v>
          </cell>
          <cell r="G1618">
            <v>1.859</v>
          </cell>
          <cell r="H1618" t="str">
            <v>6.0450</v>
          </cell>
          <cell r="I1618">
            <v>43181</v>
          </cell>
          <cell r="L1618">
            <v>1.9835400000000001</v>
          </cell>
        </row>
        <row r="1619">
          <cell r="A1619" t="str">
            <v>60034075</v>
          </cell>
          <cell r="B1619" t="str">
            <v>3/4" POLY STIFFENER</v>
          </cell>
          <cell r="C1619">
            <v>0.86850000000000005</v>
          </cell>
          <cell r="D1619">
            <v>1.94</v>
          </cell>
          <cell r="E1619">
            <v>21</v>
          </cell>
          <cell r="F1619">
            <v>1.1290500000000001</v>
          </cell>
          <cell r="G1619">
            <v>2.5219999999999998</v>
          </cell>
          <cell r="H1619" t="str">
            <v>6.0460</v>
          </cell>
          <cell r="I1619">
            <v>41289</v>
          </cell>
          <cell r="L1619">
            <v>2.5219999999999998</v>
          </cell>
        </row>
        <row r="1620">
          <cell r="A1620" t="str">
            <v>60100075</v>
          </cell>
          <cell r="B1620" t="str">
            <v>1" POLY STIFFENER</v>
          </cell>
          <cell r="C1620">
            <v>2.006507</v>
          </cell>
          <cell r="D1620">
            <v>1.9</v>
          </cell>
          <cell r="E1620">
            <v>127</v>
          </cell>
          <cell r="F1620">
            <v>2.6084591000000001</v>
          </cell>
          <cell r="G1620">
            <v>2.4699999999999998</v>
          </cell>
          <cell r="H1620" t="str">
            <v>6.0470</v>
          </cell>
          <cell r="I1620">
            <v>41317</v>
          </cell>
          <cell r="L1620">
            <v>2.6084591000000001</v>
          </cell>
        </row>
        <row r="1621">
          <cell r="A1621" t="str">
            <v>60114075</v>
          </cell>
          <cell r="B1621" t="str">
            <v>1-1/4" POLY STIFFENER</v>
          </cell>
          <cell r="C1621">
            <v>3.4016000000000002</v>
          </cell>
          <cell r="D1621">
            <v>3.37</v>
          </cell>
          <cell r="E1621">
            <v>319</v>
          </cell>
          <cell r="F1621">
            <v>4.4220800000000002</v>
          </cell>
          <cell r="G1621">
            <v>4.3810000000000002</v>
          </cell>
          <cell r="H1621" t="str">
            <v>6.0480</v>
          </cell>
          <cell r="I1621">
            <v>43607</v>
          </cell>
          <cell r="L1621">
            <v>4.4220800000000002</v>
          </cell>
        </row>
        <row r="1622">
          <cell r="A1622" t="str">
            <v>60112075</v>
          </cell>
          <cell r="B1622" t="str">
            <v>1-1/2" POLY STIFFENER</v>
          </cell>
          <cell r="C1622">
            <v>3.7987929999999999</v>
          </cell>
          <cell r="D1622">
            <v>3.63</v>
          </cell>
          <cell r="E1622">
            <v>78</v>
          </cell>
          <cell r="F1622">
            <v>4.9384309000000002</v>
          </cell>
          <cell r="G1622">
            <v>4.7190000000000003</v>
          </cell>
          <cell r="H1622" t="str">
            <v>6.0490</v>
          </cell>
          <cell r="I1622">
            <v>42235</v>
          </cell>
          <cell r="L1622">
            <v>4.9384309000000002</v>
          </cell>
        </row>
        <row r="1623">
          <cell r="A1623" t="str">
            <v>60200075</v>
          </cell>
          <cell r="B1623" t="str">
            <v>2" POLY STIFFENER</v>
          </cell>
          <cell r="C1623">
            <v>3.9910999999999999</v>
          </cell>
          <cell r="D1623">
            <v>3.98</v>
          </cell>
          <cell r="E1623">
            <v>36</v>
          </cell>
          <cell r="F1623">
            <v>5.1884300000000003</v>
          </cell>
          <cell r="G1623">
            <v>5.1740000000000004</v>
          </cell>
          <cell r="H1623" t="str">
            <v>6.0500</v>
          </cell>
          <cell r="I1623">
            <v>42662</v>
          </cell>
          <cell r="L1623">
            <v>5.1884300000000003</v>
          </cell>
        </row>
        <row r="1624">
          <cell r="A1624" t="str">
            <v>60038100</v>
          </cell>
          <cell r="B1624" t="str">
            <v>3/8" OD PE TUBING</v>
          </cell>
          <cell r="C1624">
            <v>0.28037699999999999</v>
          </cell>
          <cell r="D1624">
            <v>0.27</v>
          </cell>
          <cell r="E1624">
            <v>24</v>
          </cell>
          <cell r="F1624">
            <v>0.36449009999999998</v>
          </cell>
          <cell r="G1624">
            <v>0.35100000000000003</v>
          </cell>
          <cell r="H1624" t="str">
            <v>6.0510</v>
          </cell>
          <cell r="I1624">
            <v>41905</v>
          </cell>
          <cell r="L1624">
            <v>0.36449009999999998</v>
          </cell>
        </row>
        <row r="1625">
          <cell r="A1625" t="str">
            <v>60100009</v>
          </cell>
          <cell r="B1625" t="str">
            <v>1" NYLON BRAID PE TUBING 1"OD</v>
          </cell>
          <cell r="C1625">
            <v>3.1027999999999998</v>
          </cell>
          <cell r="D1625">
            <v>2.85</v>
          </cell>
          <cell r="E1625">
            <v>3712</v>
          </cell>
          <cell r="F1625">
            <v>4.0336400000000001</v>
          </cell>
          <cell r="G1625">
            <v>3.7050000000000001</v>
          </cell>
          <cell r="H1625" t="str">
            <v>6.0520</v>
          </cell>
          <cell r="I1625">
            <v>43606</v>
          </cell>
          <cell r="L1625">
            <v>4.0336400000000001</v>
          </cell>
        </row>
        <row r="1626">
          <cell r="A1626" t="str">
            <v>60014090</v>
          </cell>
          <cell r="B1626" t="str">
            <v>1/4" SOFT COPPER TUBING</v>
          </cell>
          <cell r="C1626">
            <v>1.9350810000000001</v>
          </cell>
          <cell r="D1626">
            <v>1.8384</v>
          </cell>
          <cell r="E1626">
            <v>54</v>
          </cell>
          <cell r="F1626">
            <v>2.5156053000000003</v>
          </cell>
          <cell r="G1626">
            <v>2.38992</v>
          </cell>
          <cell r="H1626" t="str">
            <v>6.0530</v>
          </cell>
          <cell r="I1626">
            <v>42949</v>
          </cell>
          <cell r="L1626">
            <v>2.5156053000000003</v>
          </cell>
        </row>
        <row r="1627">
          <cell r="A1627" t="str">
            <v>60038090</v>
          </cell>
          <cell r="B1627" t="str">
            <v>3/8" SOFT COPPER TUBING</v>
          </cell>
          <cell r="C1627">
            <v>2.4513539999999998</v>
          </cell>
          <cell r="D1627">
            <v>1.3979999999999999</v>
          </cell>
          <cell r="E1627">
            <v>233</v>
          </cell>
          <cell r="F1627">
            <v>3.1867601999999997</v>
          </cell>
          <cell r="G1627">
            <v>1.8173999999999999</v>
          </cell>
          <cell r="H1627" t="str">
            <v>6.0540</v>
          </cell>
          <cell r="I1627">
            <v>43360</v>
          </cell>
          <cell r="L1627">
            <v>3.1867601999999997</v>
          </cell>
        </row>
        <row r="1628">
          <cell r="A1628" t="str">
            <v>60058090</v>
          </cell>
          <cell r="B1628" t="str">
            <v>5/8" SOFT COPPER TUBING</v>
          </cell>
          <cell r="C1628">
            <v>4.7367999999999997</v>
          </cell>
          <cell r="D1628">
            <v>0</v>
          </cell>
          <cell r="E1628">
            <v>110</v>
          </cell>
          <cell r="F1628">
            <v>6.1578400000000002</v>
          </cell>
          <cell r="G1628">
            <v>0</v>
          </cell>
          <cell r="H1628" t="str">
            <v>6.0550</v>
          </cell>
          <cell r="I1628">
            <v>42632</v>
          </cell>
          <cell r="L1628">
            <v>6.1578400000000002</v>
          </cell>
        </row>
        <row r="1629">
          <cell r="A1629" t="str">
            <v>60600082</v>
          </cell>
          <cell r="B1629" t="str">
            <v>VALVE BOX BOTTOM CI</v>
          </cell>
          <cell r="C1629">
            <v>22.121267</v>
          </cell>
          <cell r="D1629">
            <v>20.22</v>
          </cell>
          <cell r="E1629">
            <v>50</v>
          </cell>
          <cell r="F1629">
            <v>28.7576471</v>
          </cell>
          <cell r="G1629">
            <v>26.285999999999998</v>
          </cell>
          <cell r="H1629" t="str">
            <v>6.0560</v>
          </cell>
          <cell r="I1629">
            <v>40097</v>
          </cell>
          <cell r="L1629">
            <v>28.7576471</v>
          </cell>
        </row>
        <row r="1630">
          <cell r="A1630" t="str">
            <v>60600084</v>
          </cell>
          <cell r="B1630" t="str">
            <v>8" VALVE BOX TOP w/LID</v>
          </cell>
          <cell r="C1630">
            <v>27.711321999999999</v>
          </cell>
          <cell r="D1630">
            <v>26.1</v>
          </cell>
          <cell r="E1630">
            <v>36</v>
          </cell>
          <cell r="F1630">
            <v>36.0247186</v>
          </cell>
          <cell r="G1630">
            <v>33.93</v>
          </cell>
          <cell r="H1630" t="str">
            <v>6.0570</v>
          </cell>
          <cell r="I1630">
            <v>43531</v>
          </cell>
          <cell r="L1630">
            <v>36.0247186</v>
          </cell>
        </row>
        <row r="1631">
          <cell r="A1631" t="str">
            <v>61200085</v>
          </cell>
          <cell r="B1631" t="str">
            <v>12" VALVE BOX RISER INS/EXT TO</v>
          </cell>
          <cell r="C1631">
            <v>34.853180000000002</v>
          </cell>
          <cell r="D1631">
            <v>27.56</v>
          </cell>
          <cell r="E1631">
            <v>13</v>
          </cell>
          <cell r="F1631">
            <v>45.309134000000007</v>
          </cell>
          <cell r="G1631">
            <v>35.828000000000003</v>
          </cell>
          <cell r="H1631" t="str">
            <v>6.0580</v>
          </cell>
          <cell r="I1631">
            <v>43342</v>
          </cell>
          <cell r="L1631">
            <v>45.309134000000007</v>
          </cell>
        </row>
        <row r="1632">
          <cell r="A1632" t="str">
            <v>60600081</v>
          </cell>
          <cell r="B1632" t="str">
            <v>18" VALVE BOX RISER w/LID</v>
          </cell>
          <cell r="C1632">
            <v>38.837797000000002</v>
          </cell>
          <cell r="D1632">
            <v>35.54</v>
          </cell>
          <cell r="E1632">
            <v>20</v>
          </cell>
          <cell r="F1632">
            <v>50.489136100000003</v>
          </cell>
          <cell r="G1632">
            <v>46.201999999999998</v>
          </cell>
          <cell r="H1632" t="str">
            <v>6.0590</v>
          </cell>
          <cell r="I1632">
            <v>43360</v>
          </cell>
          <cell r="L1632">
            <v>50.489136100000003</v>
          </cell>
        </row>
        <row r="1633">
          <cell r="A1633" t="str">
            <v>60600080</v>
          </cell>
          <cell r="B1633" t="str">
            <v>VALVE BOX LID ONLY</v>
          </cell>
          <cell r="C1633">
            <v>10.8771</v>
          </cell>
          <cell r="D1633">
            <v>10.54</v>
          </cell>
          <cell r="E1633">
            <v>43</v>
          </cell>
          <cell r="F1633">
            <v>14.140230000000001</v>
          </cell>
          <cell r="G1633">
            <v>13.702</v>
          </cell>
          <cell r="H1633" t="str">
            <v>6.0600</v>
          </cell>
          <cell r="I1633">
            <v>43531</v>
          </cell>
          <cell r="L1633">
            <v>14.140230000000001</v>
          </cell>
        </row>
        <row r="1634">
          <cell r="A1634" t="str">
            <v>60500083</v>
          </cell>
          <cell r="B1634" t="str">
            <v>5x5 DBL HUB SOIL PIPE</v>
          </cell>
          <cell r="C1634">
            <v>77.8506</v>
          </cell>
          <cell r="D1634">
            <v>61</v>
          </cell>
          <cell r="E1634">
            <v>60</v>
          </cell>
          <cell r="F1634">
            <v>101.20578</v>
          </cell>
          <cell r="G1634">
            <v>79.3</v>
          </cell>
          <cell r="H1634" t="str">
            <v>6.0610</v>
          </cell>
          <cell r="I1634">
            <v>42388</v>
          </cell>
          <cell r="L1634">
            <v>101.20578</v>
          </cell>
        </row>
        <row r="1635">
          <cell r="A1635" t="str">
            <v>60600083</v>
          </cell>
          <cell r="B1635" t="str">
            <v>CONCRETE VALVE BOX MARKER</v>
          </cell>
          <cell r="C1635">
            <v>25.692</v>
          </cell>
          <cell r="D1635">
            <v>23.68</v>
          </cell>
          <cell r="E1635">
            <v>2</v>
          </cell>
          <cell r="F1635">
            <v>33.3996</v>
          </cell>
          <cell r="G1635">
            <v>30.783999999999999</v>
          </cell>
          <cell r="H1635" t="str">
            <v>6.0620</v>
          </cell>
          <cell r="I1635">
            <v>41439</v>
          </cell>
          <cell r="L1635">
            <v>33.3996</v>
          </cell>
        </row>
        <row r="1636">
          <cell r="A1636" t="str">
            <v>60600086</v>
          </cell>
          <cell r="B1636" t="str">
            <v>910 VALVE BOX LID - SW</v>
          </cell>
          <cell r="C1636">
            <v>15.879232999999999</v>
          </cell>
          <cell r="D1636">
            <v>12.13</v>
          </cell>
          <cell r="E1636">
            <v>5</v>
          </cell>
          <cell r="F1636">
            <v>20.643002899999999</v>
          </cell>
          <cell r="G1636">
            <v>15.769000000000002</v>
          </cell>
          <cell r="H1636" t="str">
            <v>6.0630</v>
          </cell>
          <cell r="I1636">
            <v>41030</v>
          </cell>
          <cell r="L1636">
            <v>20.643002899999999</v>
          </cell>
        </row>
        <row r="1637">
          <cell r="A1637" t="str">
            <v>60600087</v>
          </cell>
          <cell r="B1637" t="str">
            <v>910 VALVE BOX RISER - 10" SW</v>
          </cell>
          <cell r="C1637">
            <v>45.38</v>
          </cell>
          <cell r="D1637">
            <v>42</v>
          </cell>
          <cell r="E1637">
            <v>3</v>
          </cell>
          <cell r="F1637">
            <v>58.994000000000007</v>
          </cell>
          <cell r="G1637">
            <v>54.6</v>
          </cell>
          <cell r="H1637" t="str">
            <v>6.0640</v>
          </cell>
          <cell r="I1637">
            <v>42713</v>
          </cell>
          <cell r="L1637">
            <v>58.994000000000007</v>
          </cell>
        </row>
        <row r="1638">
          <cell r="A1638" t="str">
            <v>74080100</v>
          </cell>
          <cell r="B1638" t="str">
            <v>CHEMFEED PUMP #2P300-3or1P679</v>
          </cell>
          <cell r="C1638">
            <v>234.56309999999999</v>
          </cell>
          <cell r="D1638">
            <v>0</v>
          </cell>
          <cell r="E1638">
            <v>4</v>
          </cell>
          <cell r="F1638">
            <v>304.93203</v>
          </cell>
          <cell r="G1638">
            <v>0</v>
          </cell>
          <cell r="H1638" t="str">
            <v>6.0650</v>
          </cell>
          <cell r="I1638">
            <v>42713</v>
          </cell>
          <cell r="L1638">
            <v>304.93203</v>
          </cell>
        </row>
        <row r="1639">
          <cell r="A1639" t="str">
            <v>74150100</v>
          </cell>
          <cell r="B1639" t="str">
            <v>CHEM PUMP #E LPA3 / VHC1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 t="str">
            <v>7.0010</v>
          </cell>
          <cell r="I1639">
            <v>40097</v>
          </cell>
          <cell r="L1639">
            <v>0</v>
          </cell>
        </row>
        <row r="1640">
          <cell r="A1640" t="str">
            <v>74300100</v>
          </cell>
          <cell r="B1640" t="str">
            <v>CHEMICAL TANK, 30 GALLON</v>
          </cell>
          <cell r="C1640">
            <v>227.52003300000001</v>
          </cell>
          <cell r="D1640">
            <v>147.19999999999999</v>
          </cell>
          <cell r="E1640">
            <v>0</v>
          </cell>
          <cell r="F1640">
            <v>295.77604290000005</v>
          </cell>
          <cell r="G1640">
            <v>191.35999999999999</v>
          </cell>
          <cell r="H1640" t="str">
            <v>7.0020</v>
          </cell>
          <cell r="I1640">
            <v>-622165665.6339792</v>
          </cell>
          <cell r="L1640">
            <v>295.77604290000005</v>
          </cell>
        </row>
        <row r="1641">
          <cell r="A1641" t="str">
            <v>70034206</v>
          </cell>
          <cell r="B1641" t="str">
            <v>COMPRESSOR GASKET PARTS KIT</v>
          </cell>
          <cell r="C1641">
            <v>0</v>
          </cell>
          <cell r="D1641">
            <v>0</v>
          </cell>
          <cell r="E1641">
            <v>3</v>
          </cell>
          <cell r="F1641">
            <v>0</v>
          </cell>
          <cell r="G1641">
            <v>0</v>
          </cell>
          <cell r="H1641" t="str">
            <v>7.0030</v>
          </cell>
          <cell r="I1641">
            <v>43487</v>
          </cell>
          <cell r="L1641">
            <v>0</v>
          </cell>
        </row>
        <row r="1642">
          <cell r="A1642" t="str">
            <v>70034202</v>
          </cell>
          <cell r="B1642" t="str">
            <v>COMPRESSOR HEAD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 t="str">
            <v>7.0040</v>
          </cell>
          <cell r="I1642">
            <v>-622165665.6339792</v>
          </cell>
          <cell r="L1642">
            <v>0</v>
          </cell>
        </row>
        <row r="1643">
          <cell r="A1643" t="str">
            <v>70200200</v>
          </cell>
          <cell r="B1643" t="str">
            <v>COMPRESSOR, 2HP (1.2 or 1.8hp)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 t="str">
            <v>7.0050</v>
          </cell>
          <cell r="I1643">
            <v>-622165665.6339792</v>
          </cell>
          <cell r="L1643">
            <v>0</v>
          </cell>
        </row>
        <row r="1644">
          <cell r="A1644" t="str">
            <v>70112840</v>
          </cell>
          <cell r="B1644" t="str">
            <v>1 1/2HP STANDARD CONTROL BOX</v>
          </cell>
          <cell r="C1644">
            <v>75.53</v>
          </cell>
          <cell r="D1644">
            <v>70</v>
          </cell>
          <cell r="E1644">
            <v>0</v>
          </cell>
          <cell r="F1644">
            <v>98.189000000000007</v>
          </cell>
          <cell r="G1644">
            <v>91</v>
          </cell>
          <cell r="H1644" t="str">
            <v>7.0060</v>
          </cell>
          <cell r="I1644">
            <v>-622165665.6339792</v>
          </cell>
          <cell r="L1644">
            <v>98.189000000000007</v>
          </cell>
        </row>
        <row r="1645">
          <cell r="A1645" t="str">
            <v>70200840</v>
          </cell>
          <cell r="B1645" t="str">
            <v>2HP STANDARD CONTROL BOX</v>
          </cell>
          <cell r="C1645">
            <v>125.6575</v>
          </cell>
          <cell r="D1645">
            <v>118.58</v>
          </cell>
          <cell r="E1645">
            <v>0</v>
          </cell>
          <cell r="F1645">
            <v>163.35475</v>
          </cell>
          <cell r="G1645">
            <v>154.154</v>
          </cell>
          <cell r="H1645" t="str">
            <v>7.0070</v>
          </cell>
          <cell r="I1645">
            <v>42179</v>
          </cell>
          <cell r="L1645">
            <v>163.35475</v>
          </cell>
        </row>
        <row r="1646">
          <cell r="A1646" t="str">
            <v>70300840</v>
          </cell>
          <cell r="B1646" t="str">
            <v>3HP STANDARD CONTROL BOX</v>
          </cell>
          <cell r="C1646">
            <v>173.15</v>
          </cell>
          <cell r="D1646">
            <v>159</v>
          </cell>
          <cell r="E1646">
            <v>2</v>
          </cell>
          <cell r="F1646">
            <v>225.09500000000003</v>
          </cell>
          <cell r="G1646">
            <v>206.70000000000002</v>
          </cell>
          <cell r="H1646" t="str">
            <v>7.0080</v>
          </cell>
          <cell r="I1646">
            <v>42326</v>
          </cell>
          <cell r="L1646">
            <v>225.09500000000003</v>
          </cell>
        </row>
        <row r="1647">
          <cell r="A1647" t="str">
            <v>70500840</v>
          </cell>
          <cell r="B1647" t="str">
            <v>5HP STANDARD CONTROL BOX</v>
          </cell>
          <cell r="C1647">
            <v>255.35749999999999</v>
          </cell>
          <cell r="D1647">
            <v>258.24</v>
          </cell>
          <cell r="E1647">
            <v>0</v>
          </cell>
          <cell r="F1647">
            <v>331.96474999999998</v>
          </cell>
          <cell r="G1647">
            <v>335.71200000000005</v>
          </cell>
          <cell r="H1647" t="str">
            <v>7.0090</v>
          </cell>
          <cell r="I1647">
            <v>43297</v>
          </cell>
          <cell r="L1647">
            <v>335.71200000000005</v>
          </cell>
        </row>
        <row r="1648">
          <cell r="A1648" t="str">
            <v>70712840</v>
          </cell>
          <cell r="B1648" t="str">
            <v>7.5HP STANDARD CONTROL BOX</v>
          </cell>
          <cell r="C1648">
            <v>323.79666600000002</v>
          </cell>
          <cell r="D1648">
            <v>309</v>
          </cell>
          <cell r="E1648">
            <v>0</v>
          </cell>
          <cell r="F1648">
            <v>420.93566580000004</v>
          </cell>
          <cell r="G1648">
            <v>401.7</v>
          </cell>
          <cell r="H1648" t="str">
            <v>7.0100</v>
          </cell>
          <cell r="I1648">
            <v>42310</v>
          </cell>
          <cell r="L1648">
            <v>420.93566580000004</v>
          </cell>
        </row>
        <row r="1649">
          <cell r="A1649" t="str">
            <v>70200850</v>
          </cell>
          <cell r="B1649" t="str">
            <v>2HP DELUXE CONTROL BOX</v>
          </cell>
          <cell r="C1649">
            <v>184.31357700000001</v>
          </cell>
          <cell r="D1649">
            <v>188</v>
          </cell>
          <cell r="E1649">
            <v>2</v>
          </cell>
          <cell r="F1649">
            <v>239.60765010000003</v>
          </cell>
          <cell r="G1649">
            <v>244.4</v>
          </cell>
          <cell r="H1649" t="str">
            <v>7.0110</v>
          </cell>
          <cell r="I1649">
            <v>43322</v>
          </cell>
          <cell r="L1649">
            <v>244.4</v>
          </cell>
        </row>
        <row r="1650">
          <cell r="A1650" t="str">
            <v>70300850</v>
          </cell>
          <cell r="B1650" t="str">
            <v>3HP DELUXE CONTROL BOX</v>
          </cell>
          <cell r="C1650">
            <v>217.36</v>
          </cell>
          <cell r="D1650">
            <v>201.45</v>
          </cell>
          <cell r="E1650">
            <v>3</v>
          </cell>
          <cell r="F1650">
            <v>282.56800000000004</v>
          </cell>
          <cell r="G1650">
            <v>261.88499999999999</v>
          </cell>
          <cell r="H1650" t="str">
            <v>7.0120</v>
          </cell>
          <cell r="I1650">
            <v>43322</v>
          </cell>
          <cell r="L1650">
            <v>282.56800000000004</v>
          </cell>
        </row>
        <row r="1651">
          <cell r="A1651" t="str">
            <v>70500850</v>
          </cell>
          <cell r="B1651" t="str">
            <v>5HP DELUXE CONTROL BOX</v>
          </cell>
          <cell r="C1651">
            <v>290.79407300000003</v>
          </cell>
          <cell r="D1651">
            <v>288.83</v>
          </cell>
          <cell r="E1651">
            <v>0</v>
          </cell>
          <cell r="F1651">
            <v>378.03229490000007</v>
          </cell>
          <cell r="G1651">
            <v>375.47899999999998</v>
          </cell>
          <cell r="H1651" t="str">
            <v>7.0130</v>
          </cell>
          <cell r="I1651">
            <v>42962</v>
          </cell>
          <cell r="L1651">
            <v>378.03229490000007</v>
          </cell>
        </row>
        <row r="1652">
          <cell r="A1652" t="str">
            <v>70712850</v>
          </cell>
          <cell r="B1652" t="str">
            <v>7.5HP DELUXE CONTROL BOX</v>
          </cell>
          <cell r="C1652">
            <v>403.04</v>
          </cell>
          <cell r="D1652">
            <v>365.5</v>
          </cell>
          <cell r="E1652">
            <v>5</v>
          </cell>
          <cell r="F1652">
            <v>523.952</v>
          </cell>
          <cell r="G1652">
            <v>475.15000000000003</v>
          </cell>
          <cell r="H1652" t="str">
            <v>7.0140</v>
          </cell>
          <cell r="I1652">
            <v>43496</v>
          </cell>
          <cell r="L1652">
            <v>523.952</v>
          </cell>
        </row>
        <row r="1653">
          <cell r="A1653" t="str">
            <v>71000850</v>
          </cell>
          <cell r="B1653" t="str">
            <v>10HP DELUXE CONTROL BOX</v>
          </cell>
          <cell r="C1653">
            <v>570.25</v>
          </cell>
          <cell r="D1653">
            <v>528.5</v>
          </cell>
          <cell r="E1653">
            <v>0</v>
          </cell>
          <cell r="F1653">
            <v>741.32500000000005</v>
          </cell>
          <cell r="G1653">
            <v>687.05000000000007</v>
          </cell>
          <cell r="H1653" t="str">
            <v>7.0150</v>
          </cell>
          <cell r="I1653">
            <v>42607</v>
          </cell>
          <cell r="L1653">
            <v>741.32500000000005</v>
          </cell>
        </row>
        <row r="1654">
          <cell r="A1654" t="str">
            <v>70112751</v>
          </cell>
          <cell r="B1654" t="str">
            <v>S04757 - 4 HOLE GASKET, 6-5/8"</v>
          </cell>
          <cell r="C1654">
            <v>11.049200000000001</v>
          </cell>
          <cell r="D1654">
            <v>10.65</v>
          </cell>
          <cell r="E1654">
            <v>0</v>
          </cell>
          <cell r="F1654">
            <v>14.363960000000002</v>
          </cell>
          <cell r="G1654">
            <v>13.845000000000001</v>
          </cell>
          <cell r="H1654" t="str">
            <v>7.0160</v>
          </cell>
          <cell r="I1654">
            <v>42129</v>
          </cell>
          <cell r="L1654">
            <v>14.363960000000002</v>
          </cell>
        </row>
        <row r="1655">
          <cell r="A1655" t="str">
            <v>70100751</v>
          </cell>
          <cell r="B1655" t="str">
            <v>S05126 - 8 HOLE GASKET, 9-1/8"</v>
          </cell>
          <cell r="C1655">
            <v>14.106899</v>
          </cell>
          <cell r="D1655">
            <v>15.9</v>
          </cell>
          <cell r="E1655">
            <v>14</v>
          </cell>
          <cell r="F1655">
            <v>18.338968700000002</v>
          </cell>
          <cell r="G1655">
            <v>20.67</v>
          </cell>
          <cell r="H1655" t="str">
            <v>7.0170</v>
          </cell>
          <cell r="I1655">
            <v>42430</v>
          </cell>
          <cell r="L1655">
            <v>20.67</v>
          </cell>
        </row>
        <row r="1656">
          <cell r="A1656" t="str">
            <v>70112401</v>
          </cell>
          <cell r="B1656" t="str">
            <v>1.5HP 4"1PH  230V SUB MTR</v>
          </cell>
          <cell r="C1656">
            <v>379.81</v>
          </cell>
          <cell r="D1656">
            <v>352</v>
          </cell>
          <cell r="E1656">
            <v>16</v>
          </cell>
          <cell r="F1656">
            <v>493.75300000000004</v>
          </cell>
          <cell r="G1656">
            <v>457.6</v>
          </cell>
          <cell r="H1656" t="str">
            <v>7.0180</v>
          </cell>
          <cell r="I1656">
            <v>42912</v>
          </cell>
          <cell r="L1656">
            <v>493.75300000000004</v>
          </cell>
        </row>
        <row r="1657">
          <cell r="A1657" t="str">
            <v>70300401</v>
          </cell>
          <cell r="B1657" t="str">
            <v>3HP 4" 1PH 230V SUB MTR</v>
          </cell>
          <cell r="C1657">
            <v>669.06922399999996</v>
          </cell>
          <cell r="D1657">
            <v>711.9</v>
          </cell>
          <cell r="E1657">
            <v>0</v>
          </cell>
          <cell r="F1657">
            <v>869.78999120000003</v>
          </cell>
          <cell r="G1657">
            <v>925.47</v>
          </cell>
          <cell r="H1657" t="str">
            <v>7.0190</v>
          </cell>
          <cell r="I1657">
            <v>41625</v>
          </cell>
          <cell r="L1657">
            <v>925.47</v>
          </cell>
        </row>
        <row r="1658">
          <cell r="A1658" t="str">
            <v>70300403</v>
          </cell>
          <cell r="B1658" t="str">
            <v>3HP 4" 3PH 230V SUB MTR</v>
          </cell>
          <cell r="C1658">
            <v>352.86</v>
          </cell>
          <cell r="D1658">
            <v>325.22000000000003</v>
          </cell>
          <cell r="E1658">
            <v>1</v>
          </cell>
          <cell r="F1658">
            <v>458.71800000000002</v>
          </cell>
          <cell r="G1658">
            <v>422.78600000000006</v>
          </cell>
          <cell r="H1658" t="str">
            <v>7.0200</v>
          </cell>
          <cell r="I1658">
            <v>43059</v>
          </cell>
          <cell r="L1658">
            <v>458.71800000000002</v>
          </cell>
        </row>
        <row r="1659">
          <cell r="A1659" t="str">
            <v>70500401</v>
          </cell>
          <cell r="B1659" t="str">
            <v>5HP 4" 1PH 230V SUB MTR</v>
          </cell>
          <cell r="C1659">
            <v>886.59170600000004</v>
          </cell>
          <cell r="D1659">
            <v>859.5</v>
          </cell>
          <cell r="E1659">
            <v>1</v>
          </cell>
          <cell r="F1659">
            <v>1152.5692178000002</v>
          </cell>
          <cell r="G1659">
            <v>1117.3500000000001</v>
          </cell>
          <cell r="H1659" t="str">
            <v>7.0210</v>
          </cell>
          <cell r="I1659">
            <v>41465</v>
          </cell>
          <cell r="L1659">
            <v>1152.5692178000002</v>
          </cell>
        </row>
        <row r="1660">
          <cell r="A1660" t="str">
            <v>70500403</v>
          </cell>
          <cell r="B1660" t="str">
            <v>5HP 4" 3PH 230or460V SUB MTR</v>
          </cell>
          <cell r="C1660">
            <v>754.07950000000005</v>
          </cell>
          <cell r="D1660">
            <v>721.8</v>
          </cell>
          <cell r="E1660">
            <v>1</v>
          </cell>
          <cell r="F1660">
            <v>980.30335000000014</v>
          </cell>
          <cell r="G1660">
            <v>938.33999999999992</v>
          </cell>
          <cell r="H1660" t="str">
            <v>7.0220</v>
          </cell>
          <cell r="I1660">
            <v>43059</v>
          </cell>
          <cell r="L1660">
            <v>980.30335000000014</v>
          </cell>
        </row>
        <row r="1661">
          <cell r="A1661" t="str">
            <v>70712601</v>
          </cell>
          <cell r="B1661" t="str">
            <v>7.5HP 6" 1PH 230V SUB MTR</v>
          </cell>
          <cell r="C1661">
            <v>1254.778333</v>
          </cell>
          <cell r="D1661">
            <v>1093.52</v>
          </cell>
          <cell r="E1661">
            <v>1</v>
          </cell>
          <cell r="F1661">
            <v>1631.2118329</v>
          </cell>
          <cell r="G1661">
            <v>1421.576</v>
          </cell>
          <cell r="H1661" t="str">
            <v>7.0230</v>
          </cell>
          <cell r="I1661">
            <v>42646</v>
          </cell>
          <cell r="L1661">
            <v>1631.2118329</v>
          </cell>
        </row>
        <row r="1662">
          <cell r="A1662" t="str">
            <v>70712403</v>
          </cell>
          <cell r="B1662" t="str">
            <v>7.5HP 4" 3PH 230or460V SUB MTR</v>
          </cell>
          <cell r="C1662">
            <v>841.51250000000005</v>
          </cell>
          <cell r="D1662">
            <v>859.5</v>
          </cell>
          <cell r="E1662">
            <v>0</v>
          </cell>
          <cell r="F1662">
            <v>1093.9662500000002</v>
          </cell>
          <cell r="G1662">
            <v>1117.3500000000001</v>
          </cell>
          <cell r="H1662" t="str">
            <v>7.0240</v>
          </cell>
          <cell r="I1662">
            <v>42954</v>
          </cell>
          <cell r="L1662">
            <v>1117.3500000000001</v>
          </cell>
        </row>
        <row r="1663">
          <cell r="A1663" t="str">
            <v>70712603</v>
          </cell>
          <cell r="B1663" t="str">
            <v>7.5HP 6" 3PH 230or460V SUB MTR</v>
          </cell>
          <cell r="C1663">
            <v>1079.6641999999999</v>
          </cell>
          <cell r="D1663">
            <v>1079.68</v>
          </cell>
          <cell r="E1663">
            <v>0</v>
          </cell>
          <cell r="F1663">
            <v>1403.5634600000001</v>
          </cell>
          <cell r="G1663">
            <v>1403.5840000000001</v>
          </cell>
          <cell r="H1663" t="str">
            <v>7.0250</v>
          </cell>
          <cell r="I1663">
            <v>42195</v>
          </cell>
          <cell r="L1663">
            <v>1403.5840000000001</v>
          </cell>
        </row>
        <row r="1664">
          <cell r="A1664" t="str">
            <v>71000403</v>
          </cell>
          <cell r="B1664" t="str">
            <v>10HP 4" 3PH 230or460V SUB MTR</v>
          </cell>
          <cell r="C1664">
            <v>1010.1138999999999</v>
          </cell>
          <cell r="D1664">
            <v>0</v>
          </cell>
          <cell r="E1664">
            <v>3</v>
          </cell>
          <cell r="F1664">
            <v>1313.14807</v>
          </cell>
          <cell r="G1664">
            <v>0</v>
          </cell>
          <cell r="H1664" t="str">
            <v>7.0260</v>
          </cell>
          <cell r="I1664">
            <v>41369</v>
          </cell>
          <cell r="L1664">
            <v>1313.14807</v>
          </cell>
        </row>
        <row r="1665">
          <cell r="A1665" t="str">
            <v>71000601</v>
          </cell>
          <cell r="B1665" t="str">
            <v>10HP 6" 1PH 230V SUB MTR</v>
          </cell>
          <cell r="C1665">
            <v>1476.47</v>
          </cell>
          <cell r="D1665">
            <v>1360.8</v>
          </cell>
          <cell r="E1665">
            <v>1</v>
          </cell>
          <cell r="F1665">
            <v>1919.4110000000001</v>
          </cell>
          <cell r="G1665">
            <v>1769.04</v>
          </cell>
          <cell r="H1665" t="str">
            <v>7.0270</v>
          </cell>
          <cell r="I1665">
            <v>40097</v>
          </cell>
          <cell r="L1665">
            <v>1919.4110000000001</v>
          </cell>
        </row>
        <row r="1666">
          <cell r="A1666" t="str">
            <v>71000603</v>
          </cell>
          <cell r="B1666" t="str">
            <v>10HP 6" 3PH 230or460V SUB MTR</v>
          </cell>
          <cell r="C1666">
            <v>1306.2288000000001</v>
          </cell>
          <cell r="D1666">
            <v>1255.9000000000001</v>
          </cell>
          <cell r="E1666">
            <v>2</v>
          </cell>
          <cell r="F1666">
            <v>1698.0974400000002</v>
          </cell>
          <cell r="G1666">
            <v>1632.67</v>
          </cell>
          <cell r="H1666" t="str">
            <v>7.0280</v>
          </cell>
          <cell r="I1666">
            <v>42366</v>
          </cell>
          <cell r="L1666">
            <v>1698.0974400000002</v>
          </cell>
        </row>
        <row r="1667">
          <cell r="A1667" t="str">
            <v>70112151</v>
          </cell>
          <cell r="B1667" t="str">
            <v>1 1/2HP 40S15-5 GF 4" SUB PUMP</v>
          </cell>
          <cell r="C1667">
            <v>287.40679999999998</v>
          </cell>
          <cell r="D1667">
            <v>0</v>
          </cell>
          <cell r="E1667">
            <v>2</v>
          </cell>
          <cell r="F1667">
            <v>373.62883999999997</v>
          </cell>
          <cell r="G1667">
            <v>0</v>
          </cell>
          <cell r="H1667" t="str">
            <v>7.0290</v>
          </cell>
          <cell r="I1667">
            <v>41730</v>
          </cell>
          <cell r="L1667">
            <v>373.62883999999997</v>
          </cell>
        </row>
        <row r="1668">
          <cell r="A1668" t="str">
            <v>70300151</v>
          </cell>
          <cell r="B1668" t="str">
            <v>3HP 40S30-9 GF 4" SUB PUMP</v>
          </cell>
          <cell r="C1668">
            <v>478.9</v>
          </cell>
          <cell r="D1668">
            <v>443.84</v>
          </cell>
          <cell r="E1668">
            <v>0</v>
          </cell>
          <cell r="F1668">
            <v>622.56999999999994</v>
          </cell>
          <cell r="G1668">
            <v>576.99199999999996</v>
          </cell>
          <cell r="H1668" t="str">
            <v>7.0300</v>
          </cell>
          <cell r="I1668">
            <v>40097</v>
          </cell>
          <cell r="L1668">
            <v>622.56999999999994</v>
          </cell>
        </row>
        <row r="1669">
          <cell r="A1669" t="str">
            <v>70300104</v>
          </cell>
          <cell r="B1669" t="str">
            <v>3HP 25S30-15 GF 4" SUB PUMP</v>
          </cell>
          <cell r="C1669">
            <v>482.84500000000003</v>
          </cell>
          <cell r="D1669">
            <v>451.87</v>
          </cell>
          <cell r="E1669">
            <v>1</v>
          </cell>
          <cell r="F1669">
            <v>627.69850000000008</v>
          </cell>
          <cell r="G1669">
            <v>587.43100000000004</v>
          </cell>
          <cell r="H1669" t="str">
            <v>7.0310</v>
          </cell>
          <cell r="I1669">
            <v>42886</v>
          </cell>
          <cell r="L1669">
            <v>627.69850000000008</v>
          </cell>
        </row>
        <row r="1670">
          <cell r="A1670" t="str">
            <v>70500151</v>
          </cell>
          <cell r="B1670" t="str">
            <v>5HP 40S50-15 GF 4" SUB PUMP</v>
          </cell>
          <cell r="C1670">
            <v>903.84</v>
          </cell>
          <cell r="D1670">
            <v>810.6</v>
          </cell>
          <cell r="E1670">
            <v>0</v>
          </cell>
          <cell r="F1670">
            <v>1174.9920000000002</v>
          </cell>
          <cell r="G1670">
            <v>1053.78</v>
          </cell>
          <cell r="H1670" t="str">
            <v>7.0320</v>
          </cell>
          <cell r="I1670">
            <v>42886</v>
          </cell>
          <cell r="L1670">
            <v>1174.9920000000002</v>
          </cell>
        </row>
        <row r="1671">
          <cell r="A1671" t="str">
            <v>70715021</v>
          </cell>
          <cell r="B1671" t="str">
            <v>7.5HP 40S75-21 GF 4" SUB PUMP</v>
          </cell>
          <cell r="C1671">
            <v>1230.3884</v>
          </cell>
          <cell r="D1671">
            <v>1064.95</v>
          </cell>
          <cell r="E1671">
            <v>0</v>
          </cell>
          <cell r="F1671">
            <v>1599.5049200000001</v>
          </cell>
          <cell r="G1671">
            <v>1384.4350000000002</v>
          </cell>
          <cell r="H1671" t="str">
            <v>7.0330</v>
          </cell>
          <cell r="I1671">
            <v>43054</v>
          </cell>
          <cell r="L1671">
            <v>1599.5049200000001</v>
          </cell>
        </row>
        <row r="1672">
          <cell r="A1672" t="str">
            <v>70712021</v>
          </cell>
          <cell r="B1672" t="str">
            <v>7.5HP 40S75-21 GF 4" SUB PUMP</v>
          </cell>
          <cell r="C1672">
            <v>1252.68</v>
          </cell>
          <cell r="D1672">
            <v>0</v>
          </cell>
          <cell r="E1672">
            <v>0</v>
          </cell>
          <cell r="F1672">
            <v>1628.4840000000002</v>
          </cell>
          <cell r="G1672">
            <v>0</v>
          </cell>
          <cell r="H1672" t="str">
            <v>7.0340</v>
          </cell>
          <cell r="I1672">
            <v>40970</v>
          </cell>
          <cell r="L1672">
            <v>1628.4840000000002</v>
          </cell>
        </row>
        <row r="1673">
          <cell r="A1673" t="str">
            <v>70715025</v>
          </cell>
          <cell r="B1673" t="str">
            <v>7.5HP 40S75-25 GF 4" SUB PUMP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 t="str">
            <v>7.0341</v>
          </cell>
          <cell r="I1673">
            <v>41579</v>
          </cell>
          <cell r="L1673">
            <v>0</v>
          </cell>
        </row>
        <row r="1674">
          <cell r="A1674" t="str">
            <v>70712025</v>
          </cell>
          <cell r="B1674" t="str">
            <v>7.5HP 40S75-25 GF 4" SUB PUMP</v>
          </cell>
          <cell r="C1674">
            <v>1696.9749999999999</v>
          </cell>
          <cell r="D1674">
            <v>1564.03</v>
          </cell>
          <cell r="E1674">
            <v>0</v>
          </cell>
          <cell r="F1674">
            <v>2206.0675000000001</v>
          </cell>
          <cell r="G1674">
            <v>2033.239</v>
          </cell>
          <cell r="H1674" t="str">
            <v>7.0350</v>
          </cell>
          <cell r="I1674">
            <v>-622165665.6339792</v>
          </cell>
          <cell r="L1674">
            <v>2206.0675000000001</v>
          </cell>
        </row>
        <row r="1675">
          <cell r="A1675" t="str">
            <v>70715011</v>
          </cell>
          <cell r="B1675" t="str">
            <v>7.5HP 75S75-11 GF 4" SUB PUMP</v>
          </cell>
          <cell r="C1675">
            <v>1321.5907999999999</v>
          </cell>
          <cell r="D1675">
            <v>1282.98</v>
          </cell>
          <cell r="E1675">
            <v>1</v>
          </cell>
          <cell r="F1675">
            <v>1718.0680399999999</v>
          </cell>
          <cell r="G1675">
            <v>1667.874</v>
          </cell>
          <cell r="H1675" t="str">
            <v>7.0351</v>
          </cell>
          <cell r="I1675">
            <v>42417</v>
          </cell>
          <cell r="L1675">
            <v>1718.0680399999999</v>
          </cell>
        </row>
        <row r="1676">
          <cell r="A1676" t="str">
            <v>70712011</v>
          </cell>
          <cell r="B1676" t="str">
            <v>7.5HP 75S75-12 GF 4" SUB PUMP</v>
          </cell>
          <cell r="C1676">
            <v>1276</v>
          </cell>
          <cell r="D1676">
            <v>1176.03</v>
          </cell>
          <cell r="E1676">
            <v>0</v>
          </cell>
          <cell r="F1676">
            <v>1658.8</v>
          </cell>
          <cell r="G1676">
            <v>1528.8389999999999</v>
          </cell>
          <cell r="H1676" t="str">
            <v>7.0360</v>
          </cell>
          <cell r="I1676">
            <v>40318</v>
          </cell>
          <cell r="L1676">
            <v>1658.8</v>
          </cell>
        </row>
        <row r="1677">
          <cell r="A1677" t="str">
            <v>70712106</v>
          </cell>
          <cell r="B1677" t="str">
            <v>7.5HP 85S75-6 GF 6" SUB PUMP</v>
          </cell>
          <cell r="C1677">
            <v>1349.58905</v>
          </cell>
          <cell r="D1677">
            <v>1383.68</v>
          </cell>
          <cell r="E1677">
            <v>1</v>
          </cell>
          <cell r="F1677">
            <v>1754.4657650000001</v>
          </cell>
          <cell r="G1677">
            <v>1798.7840000000001</v>
          </cell>
          <cell r="H1677" t="str">
            <v>7.0361</v>
          </cell>
          <cell r="I1677">
            <v>42293</v>
          </cell>
          <cell r="L1677">
            <v>1798.7840000000001</v>
          </cell>
        </row>
        <row r="1678">
          <cell r="A1678" t="str">
            <v>71000109</v>
          </cell>
          <cell r="B1678" t="str">
            <v>10HP 85S100-9 GF 6" SUB PUMP</v>
          </cell>
          <cell r="C1678">
            <v>1914.29</v>
          </cell>
          <cell r="D1678">
            <v>1774.13</v>
          </cell>
          <cell r="E1678">
            <v>1</v>
          </cell>
          <cell r="F1678">
            <v>2488.5770000000002</v>
          </cell>
          <cell r="G1678">
            <v>2306.3690000000001</v>
          </cell>
          <cell r="H1678" t="str">
            <v>7.0370</v>
          </cell>
          <cell r="I1678">
            <v>42962</v>
          </cell>
          <cell r="L1678">
            <v>2488.5770000000002</v>
          </cell>
        </row>
        <row r="1679">
          <cell r="A1679" t="str">
            <v>71500151</v>
          </cell>
          <cell r="B1679" t="str">
            <v>15HP 225S150-6 GF 6" SUB PUMP</v>
          </cell>
          <cell r="C1679">
            <v>1076.4090000000001</v>
          </cell>
          <cell r="D1679">
            <v>0</v>
          </cell>
          <cell r="E1679">
            <v>1</v>
          </cell>
          <cell r="F1679">
            <v>1399.3317000000002</v>
          </cell>
          <cell r="G1679">
            <v>0</v>
          </cell>
          <cell r="H1679" t="str">
            <v>7.0380</v>
          </cell>
          <cell r="I1679">
            <v>42886</v>
          </cell>
          <cell r="L1679">
            <v>1399.3317000000002</v>
          </cell>
        </row>
        <row r="1680">
          <cell r="A1680" t="str">
            <v>70058750</v>
          </cell>
          <cell r="B1680" t="str">
            <v>5/8" PUMP SEAL S08019</v>
          </cell>
          <cell r="C1680">
            <v>19.533300000000001</v>
          </cell>
          <cell r="D1680">
            <v>14.7</v>
          </cell>
          <cell r="E1680">
            <v>0</v>
          </cell>
          <cell r="F1680">
            <v>25.39329</v>
          </cell>
          <cell r="G1680">
            <v>19.11</v>
          </cell>
          <cell r="H1680" t="str">
            <v>7.0390</v>
          </cell>
          <cell r="I1680">
            <v>40097</v>
          </cell>
          <cell r="L1680">
            <v>25.39329</v>
          </cell>
        </row>
        <row r="1681">
          <cell r="A1681" t="str">
            <v>70100750</v>
          </cell>
          <cell r="B1681" t="str">
            <v>1" PUMP SEAL</v>
          </cell>
          <cell r="C1681">
            <v>24.73</v>
          </cell>
          <cell r="D1681">
            <v>28.4</v>
          </cell>
          <cell r="E1681">
            <v>0</v>
          </cell>
          <cell r="F1681">
            <v>32.149000000000001</v>
          </cell>
          <cell r="G1681">
            <v>36.92</v>
          </cell>
          <cell r="H1681" t="str">
            <v>7.0400</v>
          </cell>
          <cell r="I1681">
            <v>41964</v>
          </cell>
          <cell r="L1681">
            <v>36.92</v>
          </cell>
        </row>
        <row r="1682">
          <cell r="A1682" t="str">
            <v>70114750</v>
          </cell>
          <cell r="B1682" t="str">
            <v>S32014 - 1-1/4" MECH PUMP SEAL</v>
          </cell>
          <cell r="C1682">
            <v>49.770499999999998</v>
          </cell>
          <cell r="D1682">
            <v>91.2</v>
          </cell>
          <cell r="E1682">
            <v>0</v>
          </cell>
          <cell r="F1682">
            <v>64.701650000000001</v>
          </cell>
          <cell r="G1682">
            <v>118.56</v>
          </cell>
          <cell r="H1682" t="str">
            <v>7.0410</v>
          </cell>
          <cell r="I1682">
            <v>41949</v>
          </cell>
          <cell r="L1682">
            <v>118.56</v>
          </cell>
        </row>
        <row r="1683">
          <cell r="A1683" t="str">
            <v>70012740</v>
          </cell>
          <cell r="B1683" t="str">
            <v>CENTRIFICAL START SWITCH</v>
          </cell>
          <cell r="C1683">
            <v>30.688300000000002</v>
          </cell>
          <cell r="D1683">
            <v>28.75</v>
          </cell>
          <cell r="E1683">
            <v>11</v>
          </cell>
          <cell r="F1683">
            <v>39.89479</v>
          </cell>
          <cell r="G1683">
            <v>37.375</v>
          </cell>
          <cell r="H1683" t="str">
            <v>7.0420</v>
          </cell>
          <cell r="I1683">
            <v>42430</v>
          </cell>
          <cell r="L1683">
            <v>39.89479</v>
          </cell>
        </row>
        <row r="1684">
          <cell r="A1684" t="str">
            <v>70200068</v>
          </cell>
          <cell r="B1684" t="str">
            <v>0-15# PR GAUGE 2"DIAL</v>
          </cell>
          <cell r="C1684">
            <v>20.99</v>
          </cell>
          <cell r="D1684">
            <v>21.36</v>
          </cell>
          <cell r="E1684">
            <v>0</v>
          </cell>
          <cell r="F1684">
            <v>27.286999999999999</v>
          </cell>
          <cell r="G1684">
            <v>27.768000000000001</v>
          </cell>
          <cell r="H1684" t="str">
            <v>7.0430</v>
          </cell>
          <cell r="I1684">
            <v>41653</v>
          </cell>
          <cell r="L1684">
            <v>27.768000000000001</v>
          </cell>
        </row>
        <row r="1685">
          <cell r="A1685" t="str">
            <v>70200070</v>
          </cell>
          <cell r="B1685" t="str">
            <v>0-100# PR GAUGE 2"DIAL</v>
          </cell>
          <cell r="C1685">
            <v>22.621700000000001</v>
          </cell>
          <cell r="D1685">
            <v>21.36</v>
          </cell>
          <cell r="E1685">
            <v>0</v>
          </cell>
          <cell r="F1685">
            <v>29.40821</v>
          </cell>
          <cell r="G1685">
            <v>27.768000000000001</v>
          </cell>
          <cell r="H1685" t="str">
            <v>7.0440</v>
          </cell>
          <cell r="I1685">
            <v>42396</v>
          </cell>
          <cell r="L1685">
            <v>29.40821</v>
          </cell>
        </row>
        <row r="1686">
          <cell r="A1686" t="str">
            <v>70200071</v>
          </cell>
          <cell r="B1686" t="str">
            <v>0-160#or 200# PR GAUGE 2"DIAL</v>
          </cell>
          <cell r="C1686">
            <v>21.471399999999999</v>
          </cell>
          <cell r="D1686">
            <v>21.36</v>
          </cell>
          <cell r="E1686">
            <v>0</v>
          </cell>
          <cell r="F1686">
            <v>27.91282</v>
          </cell>
          <cell r="G1686">
            <v>27.768000000000001</v>
          </cell>
          <cell r="H1686" t="str">
            <v>7.0450</v>
          </cell>
          <cell r="I1686">
            <v>42465</v>
          </cell>
          <cell r="L1686">
            <v>27.91282</v>
          </cell>
        </row>
        <row r="1687">
          <cell r="A1687" t="str">
            <v>70212070</v>
          </cell>
          <cell r="B1687" t="str">
            <v>0-100# PR GAUGE 2-1/2"DIAL</v>
          </cell>
          <cell r="C1687">
            <v>25.774000000000001</v>
          </cell>
          <cell r="D1687">
            <v>21.8</v>
          </cell>
          <cell r="E1687">
            <v>0</v>
          </cell>
          <cell r="F1687">
            <v>33.5062</v>
          </cell>
          <cell r="G1687">
            <v>28.340000000000003</v>
          </cell>
          <cell r="H1687" t="str">
            <v>7.0460</v>
          </cell>
          <cell r="I1687">
            <v>42465</v>
          </cell>
          <cell r="L1687">
            <v>33.5062</v>
          </cell>
        </row>
        <row r="1688">
          <cell r="A1688" t="str">
            <v>70212071</v>
          </cell>
          <cell r="B1688" t="str">
            <v>0-160#or 200# GAUGE 2-1/2"DIAL</v>
          </cell>
          <cell r="C1688">
            <v>30.1812</v>
          </cell>
          <cell r="D1688">
            <v>24.65</v>
          </cell>
          <cell r="E1688">
            <v>0</v>
          </cell>
          <cell r="F1688">
            <v>39.23556</v>
          </cell>
          <cell r="G1688">
            <v>32.045000000000002</v>
          </cell>
          <cell r="H1688" t="str">
            <v>7.0470</v>
          </cell>
          <cell r="I1688">
            <v>42711</v>
          </cell>
          <cell r="L1688">
            <v>39.23556</v>
          </cell>
        </row>
        <row r="1689">
          <cell r="A1689" t="str">
            <v>70212072</v>
          </cell>
          <cell r="B1689" t="str">
            <v>LIQ FILLED PR GAUGE 2-1/2"DIAL</v>
          </cell>
          <cell r="C1689">
            <v>24.3367</v>
          </cell>
          <cell r="D1689">
            <v>22.43</v>
          </cell>
          <cell r="E1689">
            <v>18</v>
          </cell>
          <cell r="F1689">
            <v>31.637710000000002</v>
          </cell>
          <cell r="G1689">
            <v>29.158999999999999</v>
          </cell>
          <cell r="H1689" t="str">
            <v>7.0480</v>
          </cell>
          <cell r="I1689">
            <v>43433</v>
          </cell>
          <cell r="L1689">
            <v>31.637710000000002</v>
          </cell>
        </row>
        <row r="1690">
          <cell r="A1690" t="str">
            <v>70312070</v>
          </cell>
          <cell r="B1690" t="str">
            <v>0-100# PR GAUGE 3" IAL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 t="str">
            <v>7.0490</v>
          </cell>
          <cell r="I1690">
            <v>42031</v>
          </cell>
          <cell r="L1690">
            <v>0</v>
          </cell>
        </row>
        <row r="1691">
          <cell r="A1691" t="str">
            <v>75010100</v>
          </cell>
          <cell r="B1691" t="str">
            <v>RUBBERMAID 10CF ENCLOSURE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 t="str">
            <v>7.0500</v>
          </cell>
          <cell r="I1691">
            <v>-622165665.6339792</v>
          </cell>
          <cell r="L1691">
            <v>0</v>
          </cell>
        </row>
        <row r="1692">
          <cell r="A1692" t="str">
            <v>75018180</v>
          </cell>
          <cell r="B1692" t="str">
            <v>RUBBERMAID 18CF ENCLOSURE</v>
          </cell>
          <cell r="C1692">
            <v>173.59</v>
          </cell>
          <cell r="D1692">
            <v>159.99</v>
          </cell>
          <cell r="E1692">
            <v>0</v>
          </cell>
          <cell r="F1692">
            <v>225.667</v>
          </cell>
          <cell r="G1692">
            <v>207.98700000000002</v>
          </cell>
          <cell r="H1692" t="str">
            <v>7.0510</v>
          </cell>
          <cell r="I1692">
            <v>-622165665.6339792</v>
          </cell>
          <cell r="L1692">
            <v>225.667</v>
          </cell>
        </row>
        <row r="1693">
          <cell r="A1693" t="str">
            <v>75032320</v>
          </cell>
          <cell r="B1693" t="str">
            <v>RUBBERMAID 32CF ENCLOSURE</v>
          </cell>
          <cell r="C1693">
            <v>259.79000000000002</v>
          </cell>
          <cell r="D1693">
            <v>239</v>
          </cell>
          <cell r="E1693">
            <v>0</v>
          </cell>
          <cell r="F1693">
            <v>337.72700000000003</v>
          </cell>
          <cell r="G1693">
            <v>310.7</v>
          </cell>
          <cell r="H1693" t="str">
            <v>7.0520</v>
          </cell>
          <cell r="I1693">
            <v>41257</v>
          </cell>
          <cell r="L1693">
            <v>337.72700000000003</v>
          </cell>
        </row>
        <row r="1694">
          <cell r="A1694" t="str">
            <v>70100156</v>
          </cell>
          <cell r="B1694" t="str">
            <v>1" SCH 80 SOUNDING TUBE</v>
          </cell>
          <cell r="C1694">
            <v>1.6242369999999999</v>
          </cell>
          <cell r="D1694">
            <v>1.6639999999999999</v>
          </cell>
          <cell r="E1694">
            <v>0</v>
          </cell>
          <cell r="F1694">
            <v>2.1115081</v>
          </cell>
          <cell r="G1694">
            <v>2.1631999999999998</v>
          </cell>
          <cell r="H1694" t="str">
            <v>7.0530</v>
          </cell>
          <cell r="I1694">
            <v>40862</v>
          </cell>
          <cell r="L1694">
            <v>2.1631999999999998</v>
          </cell>
        </row>
        <row r="1695">
          <cell r="A1695" t="str">
            <v>70100157</v>
          </cell>
          <cell r="B1695" t="str">
            <v>1" SCH 80 END PLUG T/BOX</v>
          </cell>
          <cell r="C1695">
            <v>0</v>
          </cell>
          <cell r="D1695">
            <v>0</v>
          </cell>
          <cell r="E1695">
            <v>985</v>
          </cell>
          <cell r="F1695">
            <v>0</v>
          </cell>
          <cell r="G1695">
            <v>0</v>
          </cell>
          <cell r="H1695" t="str">
            <v>7.0540</v>
          </cell>
          <cell r="I1695">
            <v>43355</v>
          </cell>
          <cell r="L1695">
            <v>0</v>
          </cell>
        </row>
        <row r="1696">
          <cell r="A1696" t="str">
            <v>70100158</v>
          </cell>
          <cell r="B1696" t="str">
            <v>1" SCH 80 SLOTTED SNDG TUBE</v>
          </cell>
          <cell r="C1696">
            <v>2.4323139999999999</v>
          </cell>
          <cell r="D1696">
            <v>2.2854999999999999</v>
          </cell>
          <cell r="E1696">
            <v>0</v>
          </cell>
          <cell r="F1696">
            <v>3.1620081999999998</v>
          </cell>
          <cell r="G1696">
            <v>2.9711499999999997</v>
          </cell>
          <cell r="H1696" t="str">
            <v>7.0550</v>
          </cell>
          <cell r="I1696">
            <v>-622165665.6339792</v>
          </cell>
          <cell r="L1696">
            <v>3.1620081999999998</v>
          </cell>
        </row>
        <row r="1697">
          <cell r="A1697" t="str">
            <v>70600171</v>
          </cell>
          <cell r="B1697" t="str">
            <v>6"x 1" SPIDER</v>
          </cell>
          <cell r="C1697">
            <v>6.7435999999999998</v>
          </cell>
          <cell r="D1697">
            <v>6.9132999999999996</v>
          </cell>
          <cell r="E1697">
            <v>60</v>
          </cell>
          <cell r="F1697">
            <v>8.7666800000000009</v>
          </cell>
          <cell r="G1697">
            <v>8.9872899999999998</v>
          </cell>
          <cell r="H1697" t="str">
            <v>7.0560</v>
          </cell>
          <cell r="I1697">
            <v>43355</v>
          </cell>
          <cell r="L1697">
            <v>8.9872899999999998</v>
          </cell>
        </row>
        <row r="1698">
          <cell r="A1698" t="str">
            <v>70601171</v>
          </cell>
          <cell r="B1698" t="str">
            <v>6"x 1-1/4" SPIDER</v>
          </cell>
          <cell r="C1698">
            <v>7.0343999999999998</v>
          </cell>
          <cell r="D1698">
            <v>0</v>
          </cell>
          <cell r="E1698">
            <v>13</v>
          </cell>
          <cell r="F1698">
            <v>9.1447199999999995</v>
          </cell>
          <cell r="G1698">
            <v>0</v>
          </cell>
          <cell r="H1698" t="str">
            <v>7.0570</v>
          </cell>
          <cell r="I1698">
            <v>42086</v>
          </cell>
          <cell r="L1698">
            <v>9.1447199999999995</v>
          </cell>
        </row>
        <row r="1699">
          <cell r="A1699" t="str">
            <v>70611171</v>
          </cell>
          <cell r="B1699" t="str">
            <v>6"x 1-1/2" SPIDER</v>
          </cell>
          <cell r="C1699">
            <v>6.4435560000000001</v>
          </cell>
          <cell r="D1699">
            <v>5.55</v>
          </cell>
          <cell r="E1699">
            <v>11</v>
          </cell>
          <cell r="F1699">
            <v>8.3766227999999998</v>
          </cell>
          <cell r="G1699">
            <v>7.2149999999999999</v>
          </cell>
          <cell r="H1699" t="str">
            <v>7.0580</v>
          </cell>
          <cell r="I1699">
            <v>40097</v>
          </cell>
          <cell r="L1699">
            <v>8.3766227999999998</v>
          </cell>
        </row>
        <row r="1700">
          <cell r="A1700" t="str">
            <v>70602171</v>
          </cell>
          <cell r="B1700" t="str">
            <v>6"x 2" SPIDER</v>
          </cell>
          <cell r="C1700">
            <v>4.9238460000000002</v>
          </cell>
          <cell r="D1700">
            <v>4.74</v>
          </cell>
          <cell r="E1700">
            <v>1</v>
          </cell>
          <cell r="F1700">
            <v>6.4009998000000001</v>
          </cell>
          <cell r="G1700">
            <v>6.1620000000000008</v>
          </cell>
          <cell r="H1700" t="str">
            <v>7.0590</v>
          </cell>
          <cell r="I1700">
            <v>43367</v>
          </cell>
          <cell r="L1700">
            <v>6.4009998000000001</v>
          </cell>
        </row>
        <row r="1701">
          <cell r="A1701" t="str">
            <v>70612171</v>
          </cell>
          <cell r="B1701" t="str">
            <v>6"x 2 1/2" SPIDER</v>
          </cell>
          <cell r="C1701">
            <v>7.4316570000000004</v>
          </cell>
          <cell r="D1701">
            <v>8.39</v>
          </cell>
          <cell r="E1701">
            <v>18</v>
          </cell>
          <cell r="F1701">
            <v>9.661154100000001</v>
          </cell>
          <cell r="G1701">
            <v>10.907000000000002</v>
          </cell>
          <cell r="H1701" t="str">
            <v>7.0600</v>
          </cell>
          <cell r="I1701">
            <v>42621</v>
          </cell>
          <cell r="L1701">
            <v>10.907000000000002</v>
          </cell>
        </row>
        <row r="1702">
          <cell r="A1702" t="str">
            <v>70800171</v>
          </cell>
          <cell r="B1702" t="str">
            <v>8"x 1" SPIDER</v>
          </cell>
          <cell r="C1702">
            <v>0</v>
          </cell>
          <cell r="D1702">
            <v>0</v>
          </cell>
          <cell r="E1702">
            <v>14</v>
          </cell>
          <cell r="F1702">
            <v>0</v>
          </cell>
          <cell r="G1702">
            <v>0</v>
          </cell>
          <cell r="H1702" t="str">
            <v>7.0610</v>
          </cell>
          <cell r="I1702">
            <v>43447</v>
          </cell>
          <cell r="L1702">
            <v>0</v>
          </cell>
        </row>
        <row r="1703">
          <cell r="A1703" t="str">
            <v>70801171</v>
          </cell>
          <cell r="B1703" t="str">
            <v>8"x 1-1/4" SPIDER</v>
          </cell>
          <cell r="C1703">
            <v>9.0485000000000007</v>
          </cell>
          <cell r="D1703">
            <v>0</v>
          </cell>
          <cell r="E1703">
            <v>0</v>
          </cell>
          <cell r="F1703">
            <v>11.763050000000002</v>
          </cell>
          <cell r="G1703">
            <v>0</v>
          </cell>
          <cell r="H1703" t="str">
            <v>7.0620</v>
          </cell>
          <cell r="I1703">
            <v>-622165665.6339792</v>
          </cell>
          <cell r="L1703">
            <v>11.763050000000002</v>
          </cell>
        </row>
        <row r="1704">
          <cell r="A1704" t="str">
            <v>70802171</v>
          </cell>
          <cell r="B1704" t="str">
            <v>8"x 2" SPIDER</v>
          </cell>
          <cell r="C1704">
            <v>6.4633330000000004</v>
          </cell>
          <cell r="D1704">
            <v>5.99</v>
          </cell>
          <cell r="E1704">
            <v>1</v>
          </cell>
          <cell r="F1704">
            <v>8.4023329000000011</v>
          </cell>
          <cell r="G1704">
            <v>7.7870000000000008</v>
          </cell>
          <cell r="H1704" t="str">
            <v>7.0630</v>
          </cell>
          <cell r="I1704">
            <v>40097</v>
          </cell>
          <cell r="L1704">
            <v>8.4023329000000011</v>
          </cell>
        </row>
        <row r="1705">
          <cell r="A1705" t="str">
            <v>70811171</v>
          </cell>
          <cell r="B1705" t="str">
            <v>8"x 1-1/2" SPIDER</v>
          </cell>
          <cell r="C1705">
            <v>18.183333000000001</v>
          </cell>
          <cell r="D1705">
            <v>16</v>
          </cell>
          <cell r="E1705">
            <v>3</v>
          </cell>
          <cell r="F1705">
            <v>23.638332900000002</v>
          </cell>
          <cell r="G1705">
            <v>20.8</v>
          </cell>
          <cell r="H1705" t="str">
            <v>7.0640</v>
          </cell>
          <cell r="I1705">
            <v>43367</v>
          </cell>
          <cell r="L1705">
            <v>23.638332900000002</v>
          </cell>
        </row>
        <row r="1706">
          <cell r="A1706" t="str">
            <v>70822171</v>
          </cell>
          <cell r="B1706" t="str">
            <v>8"x 2-1/2" SPIDER</v>
          </cell>
          <cell r="C1706">
            <v>8.759112</v>
          </cell>
          <cell r="D1706">
            <v>9.18</v>
          </cell>
          <cell r="E1706">
            <v>0</v>
          </cell>
          <cell r="F1706">
            <v>11.386845600000001</v>
          </cell>
          <cell r="G1706">
            <v>11.933999999999999</v>
          </cell>
          <cell r="H1706" t="str">
            <v>7.0650</v>
          </cell>
          <cell r="I1706">
            <v>43305</v>
          </cell>
          <cell r="L1706">
            <v>11.933999999999999</v>
          </cell>
        </row>
        <row r="1707">
          <cell r="A1707" t="str">
            <v>70803171</v>
          </cell>
          <cell r="B1707" t="str">
            <v>8"x 3" SPIDER</v>
          </cell>
          <cell r="C1707">
            <v>9.9087899999999998</v>
          </cell>
          <cell r="D1707">
            <v>15.66</v>
          </cell>
          <cell r="E1707">
            <v>23</v>
          </cell>
          <cell r="F1707">
            <v>12.881427</v>
          </cell>
          <cell r="G1707">
            <v>20.358000000000001</v>
          </cell>
          <cell r="H1707" t="str">
            <v>7.0660</v>
          </cell>
          <cell r="I1707">
            <v>43447</v>
          </cell>
          <cell r="L1707">
            <v>20.358000000000001</v>
          </cell>
        </row>
        <row r="1708">
          <cell r="A1708" t="str">
            <v>70804171</v>
          </cell>
          <cell r="B1708" t="str">
            <v>8"x 4" SPIDER</v>
          </cell>
          <cell r="C1708">
            <v>28.258900000000001</v>
          </cell>
          <cell r="D1708">
            <v>0</v>
          </cell>
          <cell r="E1708">
            <v>9</v>
          </cell>
          <cell r="F1708">
            <v>36.73657</v>
          </cell>
          <cell r="G1708">
            <v>0</v>
          </cell>
          <cell r="H1708" t="str">
            <v>7.0670</v>
          </cell>
          <cell r="I1708">
            <v>43487</v>
          </cell>
          <cell r="L1708">
            <v>36.73657</v>
          </cell>
        </row>
        <row r="1709">
          <cell r="A1709" t="str">
            <v>71003171</v>
          </cell>
          <cell r="B1709" t="str">
            <v>10"x 3" SPIDER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 t="str">
            <v>7.0680</v>
          </cell>
          <cell r="I1709">
            <v>40097</v>
          </cell>
          <cell r="L1709">
            <v>0</v>
          </cell>
        </row>
        <row r="1710">
          <cell r="A1710" t="str">
            <v>71004171</v>
          </cell>
          <cell r="B1710" t="str">
            <v>10"x 4" SPIDER</v>
          </cell>
          <cell r="C1710">
            <v>8.3804999999999996</v>
          </cell>
          <cell r="D1710">
            <v>0</v>
          </cell>
          <cell r="E1710">
            <v>0</v>
          </cell>
          <cell r="F1710">
            <v>10.89465</v>
          </cell>
          <cell r="G1710">
            <v>0</v>
          </cell>
          <cell r="H1710" t="str">
            <v>7.0690</v>
          </cell>
          <cell r="I1710">
            <v>-622165665.6339792</v>
          </cell>
          <cell r="L1710">
            <v>10.89465</v>
          </cell>
        </row>
        <row r="1711">
          <cell r="A1711" t="str">
            <v>71200171</v>
          </cell>
          <cell r="B1711" t="str">
            <v>12"x 3" SPIDER</v>
          </cell>
          <cell r="C1711">
            <v>62.8</v>
          </cell>
          <cell r="D1711">
            <v>45.29</v>
          </cell>
          <cell r="E1711">
            <v>0</v>
          </cell>
          <cell r="F1711">
            <v>81.64</v>
          </cell>
          <cell r="G1711">
            <v>58.877000000000002</v>
          </cell>
          <cell r="H1711" t="str">
            <v>7.0700</v>
          </cell>
          <cell r="I1711">
            <v>40097</v>
          </cell>
          <cell r="L1711">
            <v>81.64</v>
          </cell>
        </row>
        <row r="1712">
          <cell r="A1712" t="str">
            <v>71002050</v>
          </cell>
          <cell r="B1712" t="str">
            <v>3M PRINTED TAPE, 2x100 ROLL</v>
          </cell>
          <cell r="C1712">
            <v>21.004109</v>
          </cell>
          <cell r="D1712">
            <v>19.54</v>
          </cell>
          <cell r="E1712">
            <v>0</v>
          </cell>
          <cell r="F1712">
            <v>27.3053417</v>
          </cell>
          <cell r="G1712">
            <v>25.402000000000001</v>
          </cell>
          <cell r="H1712" t="str">
            <v>7.0710</v>
          </cell>
          <cell r="I1712">
            <v>40683</v>
          </cell>
          <cell r="L1712">
            <v>27.3053417</v>
          </cell>
        </row>
        <row r="1713">
          <cell r="A1713" t="str">
            <v>70600157</v>
          </cell>
          <cell r="B1713" t="str">
            <v>6" WELL CAP</v>
          </cell>
          <cell r="C1713">
            <v>131.80000000000001</v>
          </cell>
          <cell r="D1713">
            <v>160</v>
          </cell>
          <cell r="E1713">
            <v>74</v>
          </cell>
          <cell r="F1713">
            <v>171.34000000000003</v>
          </cell>
          <cell r="G1713">
            <v>208</v>
          </cell>
          <cell r="H1713" t="str">
            <v>7.0719</v>
          </cell>
          <cell r="I1713">
            <v>43580</v>
          </cell>
          <cell r="L1713">
            <v>208</v>
          </cell>
        </row>
        <row r="1714">
          <cell r="A1714" t="str">
            <v>70600150</v>
          </cell>
          <cell r="B1714" t="str">
            <v xml:space="preserve"> 6 X 1 WELL SEAL</v>
          </cell>
          <cell r="C1714">
            <v>24.74</v>
          </cell>
          <cell r="D1714">
            <v>22.8</v>
          </cell>
          <cell r="E1714">
            <v>0</v>
          </cell>
          <cell r="F1714">
            <v>32.161999999999999</v>
          </cell>
          <cell r="G1714">
            <v>29.64</v>
          </cell>
          <cell r="H1714" t="str">
            <v>7.0720</v>
          </cell>
          <cell r="I1714">
            <v>42625</v>
          </cell>
          <cell r="L1714">
            <v>32.161999999999999</v>
          </cell>
        </row>
        <row r="1715">
          <cell r="A1715" t="str">
            <v>70600151</v>
          </cell>
          <cell r="B1715" t="str">
            <v>6 X 1 1/2 WELL SEAL</v>
          </cell>
          <cell r="C1715">
            <v>29.43</v>
          </cell>
          <cell r="D1715">
            <v>27.07</v>
          </cell>
          <cell r="E1715">
            <v>0</v>
          </cell>
          <cell r="F1715">
            <v>38.259</v>
          </cell>
          <cell r="G1715">
            <v>35.191000000000003</v>
          </cell>
          <cell r="H1715" t="str">
            <v>7.0730</v>
          </cell>
          <cell r="I1715">
            <v>41212</v>
          </cell>
          <cell r="L1715">
            <v>38.259</v>
          </cell>
        </row>
        <row r="1716">
          <cell r="A1716" t="str">
            <v>70600152</v>
          </cell>
          <cell r="B1716" t="str">
            <v>6 X 2 WELL SEAL</v>
          </cell>
          <cell r="C1716">
            <v>26.64</v>
          </cell>
          <cell r="D1716">
            <v>24.69</v>
          </cell>
          <cell r="E1716">
            <v>0</v>
          </cell>
          <cell r="F1716">
            <v>34.632000000000005</v>
          </cell>
          <cell r="G1716">
            <v>32.097000000000001</v>
          </cell>
          <cell r="H1716" t="str">
            <v>7.0740</v>
          </cell>
          <cell r="I1716">
            <v>42514</v>
          </cell>
          <cell r="L1716">
            <v>34.632000000000005</v>
          </cell>
        </row>
        <row r="1717">
          <cell r="A1717" t="str">
            <v>70600153</v>
          </cell>
          <cell r="B1717" t="str">
            <v>6 X 3 WELL SEAL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 t="str">
            <v>7.0750</v>
          </cell>
          <cell r="I1717">
            <v>42753</v>
          </cell>
          <cell r="L1717">
            <v>0</v>
          </cell>
        </row>
        <row r="1718">
          <cell r="A1718" t="str">
            <v>70800151</v>
          </cell>
          <cell r="B1718" t="str">
            <v>8 X 1 WELL SEAL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 t="str">
            <v>7.0760</v>
          </cell>
          <cell r="I1718">
            <v>-622165665.6339792</v>
          </cell>
          <cell r="L1718">
            <v>0</v>
          </cell>
        </row>
        <row r="1719">
          <cell r="A1719" t="str">
            <v>70800152</v>
          </cell>
          <cell r="B1719" t="str">
            <v>8 X 2 WELL SEAL</v>
          </cell>
          <cell r="C1719">
            <v>54.27</v>
          </cell>
          <cell r="D1719">
            <v>42.85</v>
          </cell>
          <cell r="E1719">
            <v>0</v>
          </cell>
          <cell r="F1719">
            <v>70.551000000000002</v>
          </cell>
          <cell r="G1719">
            <v>55.705000000000005</v>
          </cell>
          <cell r="H1719" t="str">
            <v>7.0770</v>
          </cell>
          <cell r="I1719">
            <v>-622165665.6339792</v>
          </cell>
          <cell r="L1719">
            <v>70.551000000000002</v>
          </cell>
        </row>
        <row r="1720">
          <cell r="A1720" t="str">
            <v>70800154</v>
          </cell>
          <cell r="B1720" t="str">
            <v>8 X 4 WELL SEAL</v>
          </cell>
          <cell r="C1720">
            <v>111.61</v>
          </cell>
          <cell r="D1720">
            <v>90.07</v>
          </cell>
          <cell r="E1720">
            <v>0</v>
          </cell>
          <cell r="F1720">
            <v>145.09300000000002</v>
          </cell>
          <cell r="G1720">
            <v>117.09099999999999</v>
          </cell>
          <cell r="H1720" t="str">
            <v>7.0780</v>
          </cell>
          <cell r="I1720">
            <v>42944</v>
          </cell>
          <cell r="L1720">
            <v>145.09300000000002</v>
          </cell>
        </row>
        <row r="1721">
          <cell r="A1721" t="str">
            <v>71000153</v>
          </cell>
          <cell r="B1721" t="str">
            <v>10 X 3 WELL SEAL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 t="str">
            <v>7.0790</v>
          </cell>
          <cell r="I1721">
            <v>42445</v>
          </cell>
          <cell r="L1721">
            <v>0</v>
          </cell>
        </row>
        <row r="1722">
          <cell r="A1722" t="str">
            <v>70012131</v>
          </cell>
          <cell r="B1722" t="str">
            <v>1/2" WELL VENT, BEEHIVE STRNR</v>
          </cell>
          <cell r="C1722">
            <v>13.677199999999999</v>
          </cell>
          <cell r="D1722">
            <v>13.8</v>
          </cell>
          <cell r="E1722">
            <v>0</v>
          </cell>
          <cell r="F1722">
            <v>17.780359999999998</v>
          </cell>
          <cell r="G1722">
            <v>17.940000000000001</v>
          </cell>
          <cell r="H1722" t="str">
            <v>7.0800</v>
          </cell>
          <cell r="I1722">
            <v>-622165665.6339792</v>
          </cell>
          <cell r="L1722">
            <v>17.940000000000001</v>
          </cell>
        </row>
        <row r="1723">
          <cell r="A1723" t="str">
            <v>70034131</v>
          </cell>
          <cell r="B1723" t="str">
            <v>3/4" WELL VENT, BEEHIVE STRNR</v>
          </cell>
          <cell r="C1723">
            <v>14.641400000000001</v>
          </cell>
          <cell r="D1723">
            <v>15.54</v>
          </cell>
          <cell r="E1723">
            <v>9</v>
          </cell>
          <cell r="F1723">
            <v>19.033820000000002</v>
          </cell>
          <cell r="G1723">
            <v>20.201999999999998</v>
          </cell>
          <cell r="H1723" t="str">
            <v>7.0810</v>
          </cell>
          <cell r="I1723">
            <v>42079</v>
          </cell>
          <cell r="L1723">
            <v>20.201999999999998</v>
          </cell>
        </row>
        <row r="1724">
          <cell r="A1724" t="str">
            <v>70100131</v>
          </cell>
          <cell r="B1724" t="str">
            <v>1" WELL VENT, BEEHIVE STRNR</v>
          </cell>
          <cell r="C1724">
            <v>15.866</v>
          </cell>
          <cell r="D1724">
            <v>19.38</v>
          </cell>
          <cell r="E1724">
            <v>14</v>
          </cell>
          <cell r="F1724">
            <v>20.625800000000002</v>
          </cell>
          <cell r="G1724">
            <v>25.193999999999999</v>
          </cell>
          <cell r="H1724" t="str">
            <v>7.0820</v>
          </cell>
          <cell r="I1724">
            <v>42079</v>
          </cell>
          <cell r="L1724">
            <v>25.193999999999999</v>
          </cell>
        </row>
        <row r="1725">
          <cell r="A1725" t="str">
            <v>70114131</v>
          </cell>
          <cell r="B1725" t="str">
            <v>1-1/4" WELL VENT, BEEHIVE STRN</v>
          </cell>
          <cell r="C1725">
            <v>25.961400000000001</v>
          </cell>
          <cell r="D1725">
            <v>0</v>
          </cell>
          <cell r="E1725">
            <v>14</v>
          </cell>
          <cell r="F1725">
            <v>33.74982</v>
          </cell>
          <cell r="G1725">
            <v>0</v>
          </cell>
          <cell r="H1725" t="str">
            <v>7.0830</v>
          </cell>
          <cell r="I1725">
            <v>42079</v>
          </cell>
          <cell r="L1725">
            <v>33.74982</v>
          </cell>
        </row>
        <row r="1726">
          <cell r="A1726" t="str">
            <v>70112131</v>
          </cell>
          <cell r="B1726" t="str">
            <v>1-1/2" WELL VENT, BEEHIVE STRN</v>
          </cell>
          <cell r="C1726">
            <v>41.714599999999997</v>
          </cell>
          <cell r="D1726">
            <v>24.75</v>
          </cell>
          <cell r="E1726">
            <v>2</v>
          </cell>
          <cell r="F1726">
            <v>54.22898</v>
          </cell>
          <cell r="G1726">
            <v>32.175000000000004</v>
          </cell>
          <cell r="H1726" t="str">
            <v>7.0840</v>
          </cell>
          <cell r="I1726">
            <v>40097</v>
          </cell>
          <cell r="L1726">
            <v>54.22898</v>
          </cell>
        </row>
        <row r="1727">
          <cell r="A1727" t="str">
            <v>70200131</v>
          </cell>
          <cell r="B1727" t="str">
            <v>2" WELL VENT, BEEHIVE STRNR</v>
          </cell>
          <cell r="C1727">
            <v>62.7273</v>
          </cell>
          <cell r="D1727">
            <v>59.174999999999997</v>
          </cell>
          <cell r="E1727">
            <v>6</v>
          </cell>
          <cell r="F1727">
            <v>81.545490000000001</v>
          </cell>
          <cell r="G1727">
            <v>76.927499999999995</v>
          </cell>
          <cell r="H1727" t="str">
            <v>7.0850</v>
          </cell>
          <cell r="I1727">
            <v>41919</v>
          </cell>
          <cell r="L1727">
            <v>81.545490000000001</v>
          </cell>
        </row>
        <row r="1728">
          <cell r="A1728" t="str">
            <v>70100132</v>
          </cell>
          <cell r="B1728" t="str">
            <v>1" WELL VENT CAP</v>
          </cell>
          <cell r="C1728">
            <v>0</v>
          </cell>
          <cell r="D1728">
            <v>0</v>
          </cell>
          <cell r="E1728">
            <v>5</v>
          </cell>
          <cell r="F1728">
            <v>0</v>
          </cell>
          <cell r="G1728">
            <v>0</v>
          </cell>
          <cell r="H1728" t="str">
            <v>7.0860</v>
          </cell>
          <cell r="I1728">
            <v>40122</v>
          </cell>
          <cell r="L1728">
            <v>0</v>
          </cell>
        </row>
        <row r="1729">
          <cell r="A1729" t="str">
            <v>70112132</v>
          </cell>
          <cell r="B1729" t="str">
            <v>1-1/2" WELL VENT CAP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 t="str">
            <v>7.0870</v>
          </cell>
          <cell r="I1729">
            <v>-622165665.6339792</v>
          </cell>
          <cell r="L1729">
            <v>0</v>
          </cell>
        </row>
        <row r="1730">
          <cell r="A1730" t="str">
            <v>80034020</v>
          </cell>
          <cell r="B1730" t="str">
            <v>3/4" FIPTxCTS PJ 3/4" or 1"  A</v>
          </cell>
          <cell r="C1730">
            <v>14.864240000000001</v>
          </cell>
          <cell r="D1730">
            <v>14.07</v>
          </cell>
          <cell r="E1730">
            <v>0</v>
          </cell>
          <cell r="F1730">
            <v>19.323512000000001</v>
          </cell>
          <cell r="G1730">
            <v>18.291</v>
          </cell>
          <cell r="H1730" t="str">
            <v>7.0880</v>
          </cell>
          <cell r="I1730">
            <v>-622165665.6339792</v>
          </cell>
          <cell r="L1730">
            <v>19.323512000000001</v>
          </cell>
        </row>
        <row r="1731">
          <cell r="A1731" t="str">
            <v>80034021</v>
          </cell>
          <cell r="B1731" t="str">
            <v>3/4" MIPTxCTS PJ 3/4" or 1"  A</v>
          </cell>
          <cell r="C1731">
            <v>15.841424</v>
          </cell>
          <cell r="D1731">
            <v>16.600000000000001</v>
          </cell>
          <cell r="E1731">
            <v>41</v>
          </cell>
          <cell r="F1731">
            <v>20.5938512</v>
          </cell>
          <cell r="G1731">
            <v>21.580000000000002</v>
          </cell>
          <cell r="H1731" t="str">
            <v>8.0010</v>
          </cell>
          <cell r="I1731">
            <v>43014</v>
          </cell>
          <cell r="L1731">
            <v>21.580000000000002</v>
          </cell>
        </row>
        <row r="1732">
          <cell r="A1732" t="str">
            <v>80100021</v>
          </cell>
          <cell r="B1732" t="str">
            <v>MIPT 1"xCTS 1" ADPTR</v>
          </cell>
          <cell r="C1732">
            <v>10.070399999999999</v>
          </cell>
          <cell r="D1732">
            <v>17.47</v>
          </cell>
          <cell r="E1732">
            <v>44</v>
          </cell>
          <cell r="F1732">
            <v>13.091519999999999</v>
          </cell>
          <cell r="G1732">
            <v>22.710999999999999</v>
          </cell>
          <cell r="H1732" t="str">
            <v>8.0020</v>
          </cell>
          <cell r="I1732">
            <v>43236</v>
          </cell>
          <cell r="L1732">
            <v>22.710999999999999</v>
          </cell>
        </row>
        <row r="1733">
          <cell r="A1733" t="str">
            <v>80014050</v>
          </cell>
          <cell r="B1733" t="str">
            <v>1/4" BRASS BUSHING</v>
          </cell>
          <cell r="C1733">
            <v>0</v>
          </cell>
          <cell r="D1733">
            <v>0</v>
          </cell>
          <cell r="E1733">
            <v>6</v>
          </cell>
          <cell r="F1733">
            <v>0</v>
          </cell>
          <cell r="G1733">
            <v>0</v>
          </cell>
          <cell r="H1733" t="str">
            <v>8.0030</v>
          </cell>
          <cell r="I1733">
            <v>41946</v>
          </cell>
          <cell r="L1733">
            <v>0</v>
          </cell>
        </row>
        <row r="1734">
          <cell r="A1734" t="str">
            <v>80012050</v>
          </cell>
          <cell r="B1734" t="str">
            <v>1/2" BRASS BUSHING</v>
          </cell>
          <cell r="C1734">
            <v>2.1928999999999998</v>
          </cell>
          <cell r="D1734">
            <v>1.97</v>
          </cell>
          <cell r="E1734">
            <v>0</v>
          </cell>
          <cell r="F1734">
            <v>2.8507699999999998</v>
          </cell>
          <cell r="G1734">
            <v>2.5609999999999999</v>
          </cell>
          <cell r="H1734" t="str">
            <v>8.0040</v>
          </cell>
          <cell r="I1734">
            <v>-622165665.6339792</v>
          </cell>
          <cell r="L1734">
            <v>2.8507699999999998</v>
          </cell>
        </row>
        <row r="1735">
          <cell r="A1735" t="str">
            <v>80034050</v>
          </cell>
          <cell r="B1735" t="str">
            <v>3/4" BRASS BUSHING</v>
          </cell>
          <cell r="C1735">
            <v>2.3917000000000002</v>
          </cell>
          <cell r="D1735">
            <v>2.15</v>
          </cell>
          <cell r="E1735">
            <v>1</v>
          </cell>
          <cell r="F1735">
            <v>3.1092100000000005</v>
          </cell>
          <cell r="G1735">
            <v>2.7949999999999999</v>
          </cell>
          <cell r="H1735" t="str">
            <v>8.0050</v>
          </cell>
          <cell r="I1735">
            <v>41410</v>
          </cell>
          <cell r="L1735">
            <v>3.1092100000000005</v>
          </cell>
        </row>
        <row r="1736">
          <cell r="A1736" t="str">
            <v>80100050</v>
          </cell>
          <cell r="B1736" t="str">
            <v>1" BRASS BUSHING</v>
          </cell>
          <cell r="C1736">
            <v>3.1871</v>
          </cell>
          <cell r="D1736">
            <v>2.85</v>
          </cell>
          <cell r="E1736">
            <v>3</v>
          </cell>
          <cell r="F1736">
            <v>4.14323</v>
          </cell>
          <cell r="G1736">
            <v>3.7050000000000001</v>
          </cell>
          <cell r="H1736" t="str">
            <v>8.0060</v>
          </cell>
          <cell r="I1736">
            <v>42278</v>
          </cell>
          <cell r="L1736">
            <v>4.14323</v>
          </cell>
        </row>
        <row r="1737">
          <cell r="A1737" t="str">
            <v>80114050</v>
          </cell>
          <cell r="B1737" t="str">
            <v>1-1/4" BRASS BUSHING</v>
          </cell>
          <cell r="C1737">
            <v>5.9253999999999998</v>
          </cell>
          <cell r="D1737">
            <v>5.16</v>
          </cell>
          <cell r="E1737">
            <v>45</v>
          </cell>
          <cell r="F1737">
            <v>7.7030199999999995</v>
          </cell>
          <cell r="G1737">
            <v>6.7080000000000002</v>
          </cell>
          <cell r="H1737" t="str">
            <v>8.0070</v>
          </cell>
          <cell r="I1737">
            <v>43558</v>
          </cell>
          <cell r="L1737">
            <v>7.7030199999999995</v>
          </cell>
        </row>
        <row r="1738">
          <cell r="A1738" t="str">
            <v>80112050</v>
          </cell>
          <cell r="B1738" t="str">
            <v>1-1/2" BRASS BUSHING</v>
          </cell>
          <cell r="C1738">
            <v>8.8457000000000008</v>
          </cell>
          <cell r="D1738">
            <v>7.77</v>
          </cell>
          <cell r="E1738">
            <v>6</v>
          </cell>
          <cell r="F1738">
            <v>11.499410000000001</v>
          </cell>
          <cell r="G1738">
            <v>10.100999999999999</v>
          </cell>
          <cell r="H1738" t="str">
            <v>8.0080</v>
          </cell>
          <cell r="I1738">
            <v>42278</v>
          </cell>
          <cell r="L1738">
            <v>11.499410000000001</v>
          </cell>
        </row>
        <row r="1739">
          <cell r="A1739" t="str">
            <v>80200050</v>
          </cell>
          <cell r="B1739" t="str">
            <v>2" BRASS BUSHING</v>
          </cell>
          <cell r="C1739">
            <v>12.6036</v>
          </cell>
          <cell r="D1739">
            <v>11.73</v>
          </cell>
          <cell r="E1739">
            <v>4</v>
          </cell>
          <cell r="F1739">
            <v>16.384679999999999</v>
          </cell>
          <cell r="G1739">
            <v>15.249000000000001</v>
          </cell>
          <cell r="H1739" t="str">
            <v>8.0090</v>
          </cell>
          <cell r="I1739">
            <v>42278</v>
          </cell>
          <cell r="L1739">
            <v>16.384679999999999</v>
          </cell>
        </row>
        <row r="1740">
          <cell r="A1740" t="str">
            <v>80100160</v>
          </cell>
          <cell r="B1740" t="str">
            <v>1" BRASS BELL REDUCER</v>
          </cell>
          <cell r="C1740">
            <v>6.4610570000000003</v>
          </cell>
          <cell r="D1740">
            <v>5.64</v>
          </cell>
          <cell r="E1740">
            <v>3</v>
          </cell>
          <cell r="F1740">
            <v>8.3993741000000011</v>
          </cell>
          <cell r="G1740">
            <v>7.3319999999999999</v>
          </cell>
          <cell r="H1740" t="str">
            <v>8.0100</v>
          </cell>
          <cell r="I1740">
            <v>42278</v>
          </cell>
          <cell r="L1740">
            <v>8.3993741000000011</v>
          </cell>
        </row>
        <row r="1741">
          <cell r="A1741" t="str">
            <v>80114160</v>
          </cell>
          <cell r="B1741" t="str">
            <v>1-1/4" BRASS BELL REDUCER</v>
          </cell>
          <cell r="C1741">
            <v>8.92</v>
          </cell>
          <cell r="D1741">
            <v>8.99</v>
          </cell>
          <cell r="E1741">
            <v>12</v>
          </cell>
          <cell r="F1741">
            <v>11.596</v>
          </cell>
          <cell r="G1741">
            <v>11.687000000000001</v>
          </cell>
          <cell r="H1741" t="str">
            <v>8.0110</v>
          </cell>
          <cell r="I1741">
            <v>42676</v>
          </cell>
          <cell r="L1741">
            <v>11.687000000000001</v>
          </cell>
        </row>
        <row r="1742">
          <cell r="A1742" t="str">
            <v>80212160</v>
          </cell>
          <cell r="B1742" t="str">
            <v>2-1/2" BRASS BELL REDUCER</v>
          </cell>
          <cell r="C1742">
            <v>17.2</v>
          </cell>
          <cell r="D1742">
            <v>0</v>
          </cell>
          <cell r="E1742">
            <v>4</v>
          </cell>
          <cell r="F1742">
            <v>22.36</v>
          </cell>
          <cell r="G1742">
            <v>0</v>
          </cell>
          <cell r="H1742" t="str">
            <v>8.0120</v>
          </cell>
          <cell r="I1742">
            <v>42278</v>
          </cell>
          <cell r="L1742">
            <v>22.36</v>
          </cell>
        </row>
        <row r="1743">
          <cell r="A1743" t="str">
            <v>80034070</v>
          </cell>
          <cell r="B1743" t="str">
            <v>3/4" BRASS COUPLING</v>
          </cell>
          <cell r="C1743">
            <v>3.0049999999999999</v>
          </cell>
          <cell r="D1743">
            <v>2.85</v>
          </cell>
          <cell r="E1743">
            <v>0</v>
          </cell>
          <cell r="F1743">
            <v>3.9064999999999999</v>
          </cell>
          <cell r="G1743">
            <v>3.7050000000000001</v>
          </cell>
          <cell r="H1743" t="str">
            <v>8.0130</v>
          </cell>
          <cell r="I1743">
            <v>-622165665.6339792</v>
          </cell>
          <cell r="L1743">
            <v>3.9064999999999999</v>
          </cell>
        </row>
        <row r="1744">
          <cell r="A1744" t="str">
            <v>80200070</v>
          </cell>
          <cell r="B1744" t="str">
            <v>2" BRASS COUPLING</v>
          </cell>
          <cell r="C1744">
            <v>17.306000000000001</v>
          </cell>
          <cell r="D1744">
            <v>16.04</v>
          </cell>
          <cell r="E1744">
            <v>40</v>
          </cell>
          <cell r="F1744">
            <v>22.497800000000002</v>
          </cell>
          <cell r="G1744">
            <v>20.852</v>
          </cell>
          <cell r="H1744" t="str">
            <v>8.0140</v>
          </cell>
          <cell r="I1744">
            <v>43558</v>
          </cell>
          <cell r="L1744">
            <v>22.497800000000002</v>
          </cell>
        </row>
        <row r="1745">
          <cell r="A1745" t="str">
            <v>80034022</v>
          </cell>
          <cell r="B1745" t="str">
            <v>3/4" PJ x PJ CU COUPLING</v>
          </cell>
          <cell r="C1745">
            <v>10.0505</v>
          </cell>
          <cell r="D1745">
            <v>0</v>
          </cell>
          <cell r="E1745">
            <v>0</v>
          </cell>
          <cell r="F1745">
            <v>13.06565</v>
          </cell>
          <cell r="G1745">
            <v>0</v>
          </cell>
          <cell r="H1745" t="str">
            <v>8.0150</v>
          </cell>
          <cell r="I1745">
            <v>42278</v>
          </cell>
          <cell r="L1745">
            <v>13.06565</v>
          </cell>
        </row>
        <row r="1746">
          <cell r="A1746" t="str">
            <v>80100022</v>
          </cell>
          <cell r="B1746" t="str">
            <v>1" PJ x PJ CU COUPLING</v>
          </cell>
          <cell r="C1746">
            <v>12.914899999999999</v>
          </cell>
          <cell r="D1746">
            <v>0</v>
          </cell>
          <cell r="E1746">
            <v>0</v>
          </cell>
          <cell r="F1746">
            <v>16.789369999999998</v>
          </cell>
          <cell r="G1746">
            <v>0</v>
          </cell>
          <cell r="H1746" t="str">
            <v>8.0160</v>
          </cell>
          <cell r="I1746">
            <v>40097</v>
          </cell>
          <cell r="L1746">
            <v>16.789369999999998</v>
          </cell>
        </row>
        <row r="1747">
          <cell r="A1747" t="str">
            <v>80038022</v>
          </cell>
          <cell r="B1747" t="str">
            <v>3/8" x 1/4" COMP MIP CONNECTOR</v>
          </cell>
          <cell r="C1747">
            <v>4.5206999999999997</v>
          </cell>
          <cell r="D1747">
            <v>4.6399999999999997</v>
          </cell>
          <cell r="E1747">
            <v>1</v>
          </cell>
          <cell r="F1747">
            <v>5.8769099999999996</v>
          </cell>
          <cell r="G1747">
            <v>6.032</v>
          </cell>
          <cell r="H1747" t="str">
            <v>8.0170</v>
          </cell>
          <cell r="I1747">
            <v>40097</v>
          </cell>
          <cell r="L1747">
            <v>6.032</v>
          </cell>
        </row>
        <row r="1748">
          <cell r="A1748" t="str">
            <v>80058022</v>
          </cell>
          <cell r="B1748" t="str">
            <v>5/8" x 1/2" COMP MIP CONNECTOR</v>
          </cell>
          <cell r="C1748">
            <v>2.0546000000000002</v>
          </cell>
          <cell r="D1748">
            <v>0</v>
          </cell>
          <cell r="E1748">
            <v>2</v>
          </cell>
          <cell r="F1748">
            <v>2.6709800000000006</v>
          </cell>
          <cell r="G1748">
            <v>0</v>
          </cell>
          <cell r="H1748" t="str">
            <v>8.0180</v>
          </cell>
          <cell r="I1748">
            <v>42632</v>
          </cell>
          <cell r="L1748">
            <v>2.6709800000000006</v>
          </cell>
        </row>
        <row r="1749">
          <cell r="A1749" t="str">
            <v>80038023</v>
          </cell>
          <cell r="B1749" t="str">
            <v>3/8 x 1/4 COMP MIP ELBOW CONN</v>
          </cell>
          <cell r="C1749">
            <v>4.3149439999999997</v>
          </cell>
          <cell r="D1749">
            <v>3.7989999999999999</v>
          </cell>
          <cell r="E1749">
            <v>0</v>
          </cell>
          <cell r="F1749">
            <v>5.6094271999999998</v>
          </cell>
          <cell r="G1749">
            <v>4.9386999999999999</v>
          </cell>
          <cell r="H1749" t="str">
            <v>8.0190</v>
          </cell>
          <cell r="I1749">
            <v>40097</v>
          </cell>
          <cell r="L1749">
            <v>5.6094271999999998</v>
          </cell>
        </row>
        <row r="1750">
          <cell r="A1750" t="str">
            <v>80012045</v>
          </cell>
          <cell r="B1750" t="str">
            <v>1/2" BRASS 45 ELBOW</v>
          </cell>
          <cell r="C1750">
            <v>2.71</v>
          </cell>
          <cell r="D1750">
            <v>0</v>
          </cell>
          <cell r="E1750">
            <v>57</v>
          </cell>
          <cell r="F1750">
            <v>3.5230000000000001</v>
          </cell>
          <cell r="G1750">
            <v>0</v>
          </cell>
          <cell r="H1750" t="str">
            <v>8.0200</v>
          </cell>
          <cell r="I1750">
            <v>43438</v>
          </cell>
          <cell r="L1750">
            <v>3.5230000000000001</v>
          </cell>
        </row>
        <row r="1751">
          <cell r="A1751" t="str">
            <v>80034045</v>
          </cell>
          <cell r="B1751" t="str">
            <v>3/4" BRASS 45 ELBOW</v>
          </cell>
          <cell r="C1751">
            <v>2.4089</v>
          </cell>
          <cell r="D1751">
            <v>0</v>
          </cell>
          <cell r="E1751">
            <v>0</v>
          </cell>
          <cell r="F1751">
            <v>3.13157</v>
          </cell>
          <cell r="G1751">
            <v>0</v>
          </cell>
          <cell r="H1751" t="str">
            <v>8.0210</v>
          </cell>
          <cell r="I1751">
            <v>-622165665.6339792</v>
          </cell>
          <cell r="L1751">
            <v>3.13157</v>
          </cell>
        </row>
        <row r="1752">
          <cell r="A1752" t="str">
            <v>80100045</v>
          </cell>
          <cell r="B1752" t="str">
            <v>1" BRASS 45 ELBOW</v>
          </cell>
          <cell r="C1752">
            <v>6.3849419999999997</v>
          </cell>
          <cell r="D1752">
            <v>5.96</v>
          </cell>
          <cell r="E1752">
            <v>9</v>
          </cell>
          <cell r="F1752">
            <v>8.3004245999999995</v>
          </cell>
          <cell r="G1752">
            <v>7.7480000000000002</v>
          </cell>
          <cell r="H1752" t="str">
            <v>8.0220</v>
          </cell>
          <cell r="I1752">
            <v>40097</v>
          </cell>
          <cell r="L1752">
            <v>8.3004245999999995</v>
          </cell>
        </row>
        <row r="1753">
          <cell r="A1753" t="str">
            <v>80012090</v>
          </cell>
          <cell r="B1753" t="str">
            <v>1/2" BRASS 90 ELBOW</v>
          </cell>
          <cell r="C1753">
            <v>5.5994999999999999</v>
          </cell>
          <cell r="D1753">
            <v>0</v>
          </cell>
          <cell r="E1753">
            <v>35</v>
          </cell>
          <cell r="F1753">
            <v>7.27935</v>
          </cell>
          <cell r="G1753">
            <v>0</v>
          </cell>
          <cell r="H1753" t="str">
            <v>8.0230</v>
          </cell>
          <cell r="I1753">
            <v>43598</v>
          </cell>
          <cell r="L1753">
            <v>7.27935</v>
          </cell>
        </row>
        <row r="1754">
          <cell r="A1754" t="str">
            <v>80034090</v>
          </cell>
          <cell r="B1754" t="str">
            <v>3/4" BRASS 90 ELBOW</v>
          </cell>
          <cell r="C1754">
            <v>3.8990140000000002</v>
          </cell>
          <cell r="D1754">
            <v>3.54</v>
          </cell>
          <cell r="E1754">
            <v>0</v>
          </cell>
          <cell r="F1754">
            <v>5.0687182000000002</v>
          </cell>
          <cell r="G1754">
            <v>4.6020000000000003</v>
          </cell>
          <cell r="H1754" t="str">
            <v>8.0240</v>
          </cell>
          <cell r="I1754">
            <v>-622165665.6339792</v>
          </cell>
          <cell r="L1754">
            <v>5.0687182000000002</v>
          </cell>
        </row>
        <row r="1755">
          <cell r="A1755" t="str">
            <v>80100090</v>
          </cell>
          <cell r="B1755" t="str">
            <v>1" 90 BRASS ELBOW</v>
          </cell>
          <cell r="C1755">
            <v>5.7966499999999996</v>
          </cell>
          <cell r="D1755">
            <v>5.45</v>
          </cell>
          <cell r="E1755">
            <v>44</v>
          </cell>
          <cell r="F1755">
            <v>7.5356449999999997</v>
          </cell>
          <cell r="G1755">
            <v>7.0850000000000009</v>
          </cell>
          <cell r="H1755" t="str">
            <v>8.0250</v>
          </cell>
          <cell r="I1755">
            <v>43558</v>
          </cell>
          <cell r="L1755">
            <v>7.5356449999999997</v>
          </cell>
        </row>
        <row r="1756">
          <cell r="A1756" t="str">
            <v>80034095</v>
          </cell>
          <cell r="B1756" t="str">
            <v>3/4" BRASS STREET  90 ELBOW</v>
          </cell>
          <cell r="C1756">
            <v>4.9634999999999998</v>
          </cell>
          <cell r="D1756">
            <v>4.5999999999999996</v>
          </cell>
          <cell r="E1756">
            <v>48</v>
          </cell>
          <cell r="F1756">
            <v>6.4525499999999996</v>
          </cell>
          <cell r="G1756">
            <v>5.9799999999999995</v>
          </cell>
          <cell r="H1756" t="str">
            <v>8.0260</v>
          </cell>
          <cell r="I1756">
            <v>43598</v>
          </cell>
          <cell r="L1756">
            <v>6.4525499999999996</v>
          </cell>
        </row>
        <row r="1757">
          <cell r="A1757" t="str">
            <v>80100095</v>
          </cell>
          <cell r="B1757" t="str">
            <v>1" BRASS STREET  90 ELBOW</v>
          </cell>
          <cell r="C1757">
            <v>8.0654120000000002</v>
          </cell>
          <cell r="D1757">
            <v>7.61</v>
          </cell>
          <cell r="E1757">
            <v>20</v>
          </cell>
          <cell r="F1757">
            <v>10.485035600000002</v>
          </cell>
          <cell r="G1757">
            <v>9.8930000000000007</v>
          </cell>
          <cell r="H1757" t="str">
            <v>8.0270</v>
          </cell>
          <cell r="I1757">
            <v>43558</v>
          </cell>
          <cell r="L1757">
            <v>10.485035600000002</v>
          </cell>
        </row>
        <row r="1758">
          <cell r="A1758" t="str">
            <v>80114095</v>
          </cell>
          <cell r="B1758" t="str">
            <v>1-1/4" BRASS STREET  90 ELBOW</v>
          </cell>
          <cell r="C1758">
            <v>10.801500000000001</v>
          </cell>
          <cell r="D1758">
            <v>12.28</v>
          </cell>
          <cell r="E1758">
            <v>41</v>
          </cell>
          <cell r="F1758">
            <v>14.041950000000002</v>
          </cell>
          <cell r="G1758">
            <v>15.964</v>
          </cell>
          <cell r="H1758" t="str">
            <v>8.0280</v>
          </cell>
          <cell r="I1758">
            <v>43558</v>
          </cell>
          <cell r="L1758">
            <v>15.964</v>
          </cell>
        </row>
        <row r="1759">
          <cell r="A1759" t="str">
            <v>80100091</v>
          </cell>
          <cell r="B1759" t="str">
            <v>1" BRASS RED 90 ELBOW</v>
          </cell>
          <cell r="C1759">
            <v>8.4587000000000003</v>
          </cell>
          <cell r="D1759">
            <v>7.15</v>
          </cell>
          <cell r="E1759">
            <v>12</v>
          </cell>
          <cell r="F1759">
            <v>10.996310000000001</v>
          </cell>
          <cell r="G1759">
            <v>9.2949999999999999</v>
          </cell>
          <cell r="H1759" t="str">
            <v>8.0290</v>
          </cell>
          <cell r="I1759">
            <v>42278</v>
          </cell>
          <cell r="L1759">
            <v>10.996310000000001</v>
          </cell>
        </row>
        <row r="1760">
          <cell r="A1760" t="str">
            <v>80014120</v>
          </cell>
          <cell r="B1760" t="str">
            <v>1/4" x CL" BRASS NIPPLE</v>
          </cell>
          <cell r="C1760">
            <v>0.58699999999999997</v>
          </cell>
          <cell r="D1760">
            <v>0</v>
          </cell>
          <cell r="E1760">
            <v>7</v>
          </cell>
          <cell r="F1760">
            <v>0.7631</v>
          </cell>
          <cell r="G1760">
            <v>0</v>
          </cell>
          <cell r="H1760" t="str">
            <v>8.0300</v>
          </cell>
          <cell r="I1760">
            <v>42278</v>
          </cell>
          <cell r="L1760">
            <v>0.7631</v>
          </cell>
        </row>
        <row r="1761">
          <cell r="A1761" t="str">
            <v>80014122</v>
          </cell>
          <cell r="B1761" t="str">
            <v>1/4" x 2" BRASS NIPPLE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 t="str">
            <v>8.0310</v>
          </cell>
          <cell r="I1761">
            <v>-622165665.6339792</v>
          </cell>
          <cell r="L1761">
            <v>0</v>
          </cell>
        </row>
        <row r="1762">
          <cell r="A1762" t="str">
            <v>80014124</v>
          </cell>
          <cell r="B1762" t="str">
            <v>1/4" x 3" BRASS NIPPLE</v>
          </cell>
          <cell r="C1762">
            <v>2.5101</v>
          </cell>
          <cell r="D1762">
            <v>0</v>
          </cell>
          <cell r="E1762">
            <v>0</v>
          </cell>
          <cell r="F1762">
            <v>3.2631300000000003</v>
          </cell>
          <cell r="G1762">
            <v>0</v>
          </cell>
          <cell r="H1762" t="str">
            <v>8.0320</v>
          </cell>
          <cell r="I1762">
            <v>-622165665.6339792</v>
          </cell>
          <cell r="L1762">
            <v>3.2631300000000003</v>
          </cell>
        </row>
        <row r="1763">
          <cell r="A1763" t="str">
            <v>80038120</v>
          </cell>
          <cell r="B1763" t="str">
            <v>3/8" x CLOSE BRASS NIPPLE</v>
          </cell>
          <cell r="C1763">
            <v>1.9939</v>
          </cell>
          <cell r="D1763">
            <v>0</v>
          </cell>
          <cell r="E1763">
            <v>0</v>
          </cell>
          <cell r="F1763">
            <v>2.5920700000000001</v>
          </cell>
          <cell r="G1763">
            <v>0</v>
          </cell>
          <cell r="H1763" t="str">
            <v>8.0330</v>
          </cell>
          <cell r="I1763">
            <v>-622165665.6339792</v>
          </cell>
          <cell r="L1763">
            <v>2.5920700000000001</v>
          </cell>
        </row>
        <row r="1764">
          <cell r="A1764" t="str">
            <v>80038123</v>
          </cell>
          <cell r="B1764" t="str">
            <v>3/8" x 2-1/2" BRASS NIPPLE</v>
          </cell>
          <cell r="C1764">
            <v>2.4798</v>
          </cell>
          <cell r="D1764">
            <v>0</v>
          </cell>
          <cell r="E1764">
            <v>0</v>
          </cell>
          <cell r="F1764">
            <v>3.2237400000000003</v>
          </cell>
          <cell r="G1764">
            <v>0</v>
          </cell>
          <cell r="H1764" t="str">
            <v>8.0340</v>
          </cell>
          <cell r="I1764">
            <v>-622165665.6339792</v>
          </cell>
          <cell r="L1764">
            <v>3.2237400000000003</v>
          </cell>
        </row>
        <row r="1765">
          <cell r="A1765" t="str">
            <v>80012120</v>
          </cell>
          <cell r="B1765" t="str">
            <v>1/2" x CL BRASS NIPPLE</v>
          </cell>
          <cell r="C1765">
            <v>2.1356000000000002</v>
          </cell>
          <cell r="D1765">
            <v>0</v>
          </cell>
          <cell r="E1765">
            <v>0</v>
          </cell>
          <cell r="F1765">
            <v>2.7762800000000003</v>
          </cell>
          <cell r="G1765">
            <v>0</v>
          </cell>
          <cell r="H1765" t="str">
            <v>8.0350</v>
          </cell>
          <cell r="I1765">
            <v>-622165665.6339792</v>
          </cell>
          <cell r="L1765">
            <v>2.7762800000000003</v>
          </cell>
        </row>
        <row r="1766">
          <cell r="A1766" t="str">
            <v>80012124</v>
          </cell>
          <cell r="B1766" t="str">
            <v>1/2" x 3" BRASS NIPPLE</v>
          </cell>
          <cell r="C1766">
            <v>2.3988</v>
          </cell>
          <cell r="D1766">
            <v>0</v>
          </cell>
          <cell r="E1766">
            <v>0</v>
          </cell>
          <cell r="F1766">
            <v>3.1184400000000001</v>
          </cell>
          <cell r="G1766">
            <v>0</v>
          </cell>
          <cell r="H1766" t="str">
            <v>8.0360</v>
          </cell>
          <cell r="I1766">
            <v>40097</v>
          </cell>
          <cell r="L1766">
            <v>3.1184400000000001</v>
          </cell>
        </row>
        <row r="1767">
          <cell r="A1767" t="str">
            <v>80012130</v>
          </cell>
          <cell r="B1767" t="str">
            <v>1/2" x 6" BRASS NIPPLE</v>
          </cell>
          <cell r="C1767">
            <v>3.0263</v>
          </cell>
          <cell r="D1767">
            <v>0</v>
          </cell>
          <cell r="E1767">
            <v>0</v>
          </cell>
          <cell r="F1767">
            <v>3.9341900000000001</v>
          </cell>
          <cell r="G1767">
            <v>0</v>
          </cell>
          <cell r="H1767" t="str">
            <v>8.0370</v>
          </cell>
          <cell r="I1767">
            <v>40097</v>
          </cell>
          <cell r="L1767">
            <v>3.9341900000000001</v>
          </cell>
        </row>
        <row r="1768">
          <cell r="A1768" t="str">
            <v>80034120</v>
          </cell>
          <cell r="B1768" t="str">
            <v>3/4" x CL BRASS NIPPLE</v>
          </cell>
          <cell r="C1768">
            <v>1.7365900000000001</v>
          </cell>
          <cell r="D1768">
            <v>1.58</v>
          </cell>
          <cell r="E1768">
            <v>0</v>
          </cell>
          <cell r="F1768">
            <v>2.2575670000000003</v>
          </cell>
          <cell r="G1768">
            <v>2.0540000000000003</v>
          </cell>
          <cell r="H1768" t="str">
            <v>8.0380</v>
          </cell>
          <cell r="I1768">
            <v>40097</v>
          </cell>
          <cell r="L1768">
            <v>2.2575670000000003</v>
          </cell>
        </row>
        <row r="1769">
          <cell r="A1769" t="str">
            <v>80034121</v>
          </cell>
          <cell r="B1769" t="str">
            <v>3/4" x 1 1/2" BRASS NIPPLE</v>
          </cell>
          <cell r="C1769">
            <v>1.8234999999999999</v>
          </cell>
          <cell r="D1769">
            <v>1.69</v>
          </cell>
          <cell r="E1769">
            <v>21</v>
          </cell>
          <cell r="F1769">
            <v>2.3705500000000002</v>
          </cell>
          <cell r="G1769">
            <v>2.1970000000000001</v>
          </cell>
          <cell r="H1769" t="str">
            <v>8.0390</v>
          </cell>
          <cell r="I1769">
            <v>43444</v>
          </cell>
          <cell r="L1769">
            <v>2.3705500000000002</v>
          </cell>
        </row>
        <row r="1770">
          <cell r="A1770" t="str">
            <v>80034122</v>
          </cell>
          <cell r="B1770" t="str">
            <v>3/4" x 2" BRASS NIPPLE</v>
          </cell>
          <cell r="C1770">
            <v>2.1469999999999998</v>
          </cell>
          <cell r="D1770">
            <v>1.99</v>
          </cell>
          <cell r="E1770">
            <v>20</v>
          </cell>
          <cell r="F1770">
            <v>2.7910999999999997</v>
          </cell>
          <cell r="G1770">
            <v>2.5870000000000002</v>
          </cell>
          <cell r="H1770" t="str">
            <v>8.0400</v>
          </cell>
          <cell r="I1770">
            <v>43444</v>
          </cell>
          <cell r="L1770">
            <v>2.7910999999999997</v>
          </cell>
        </row>
        <row r="1771">
          <cell r="A1771" t="str">
            <v>80034124</v>
          </cell>
          <cell r="B1771" t="str">
            <v>3/4" x 3" BRASS NIPPLE</v>
          </cell>
          <cell r="C1771">
            <v>2.87</v>
          </cell>
          <cell r="D1771">
            <v>2.66</v>
          </cell>
          <cell r="E1771">
            <v>40</v>
          </cell>
          <cell r="F1771">
            <v>3.7310000000000003</v>
          </cell>
          <cell r="G1771">
            <v>3.4580000000000002</v>
          </cell>
          <cell r="H1771" t="str">
            <v>8.0410</v>
          </cell>
          <cell r="I1771">
            <v>43444</v>
          </cell>
          <cell r="L1771">
            <v>3.7310000000000003</v>
          </cell>
        </row>
        <row r="1772">
          <cell r="A1772" t="str">
            <v>80034126</v>
          </cell>
          <cell r="B1772" t="str">
            <v>3/4" x 4" BRASS NIPPLE</v>
          </cell>
          <cell r="C1772">
            <v>3.7549999999999999</v>
          </cell>
          <cell r="D1772">
            <v>3.48</v>
          </cell>
          <cell r="E1772">
            <v>20</v>
          </cell>
          <cell r="F1772">
            <v>4.8815</v>
          </cell>
          <cell r="G1772">
            <v>4.524</v>
          </cell>
          <cell r="H1772" t="str">
            <v>8.0420</v>
          </cell>
          <cell r="I1772">
            <v>43444</v>
          </cell>
          <cell r="L1772">
            <v>4.8815</v>
          </cell>
        </row>
        <row r="1773">
          <cell r="A1773" t="str">
            <v>80034128</v>
          </cell>
          <cell r="B1773" t="str">
            <v>3/4" x 5" BRASS NIPPLE</v>
          </cell>
          <cell r="C1773">
            <v>4.4995000000000003</v>
          </cell>
          <cell r="D1773">
            <v>4.17</v>
          </cell>
          <cell r="E1773">
            <v>20</v>
          </cell>
          <cell r="F1773">
            <v>5.8493500000000003</v>
          </cell>
          <cell r="G1773">
            <v>5.4210000000000003</v>
          </cell>
          <cell r="H1773" t="str">
            <v>8.0430</v>
          </cell>
          <cell r="I1773">
            <v>43444</v>
          </cell>
          <cell r="L1773">
            <v>5.8493500000000003</v>
          </cell>
        </row>
        <row r="1774">
          <cell r="A1774" t="str">
            <v>80034129</v>
          </cell>
          <cell r="B1774" t="str">
            <v>3/4" x 5 1/2" BRASS NIPPLE</v>
          </cell>
          <cell r="C1774">
            <v>4.931</v>
          </cell>
          <cell r="D1774">
            <v>4.57</v>
          </cell>
          <cell r="E1774">
            <v>20</v>
          </cell>
          <cell r="F1774">
            <v>6.4103000000000003</v>
          </cell>
          <cell r="G1774">
            <v>5.9410000000000007</v>
          </cell>
          <cell r="H1774" t="str">
            <v>8.0440</v>
          </cell>
          <cell r="I1774">
            <v>43444</v>
          </cell>
          <cell r="L1774">
            <v>6.4103000000000003</v>
          </cell>
        </row>
        <row r="1775">
          <cell r="A1775" t="str">
            <v>80034130</v>
          </cell>
          <cell r="B1775" t="str">
            <v>3/4" x 6" BRASS NIPPLE</v>
          </cell>
          <cell r="C1775">
            <v>5.4814999999999996</v>
          </cell>
          <cell r="D1775">
            <v>5.08</v>
          </cell>
          <cell r="E1775">
            <v>20</v>
          </cell>
          <cell r="F1775">
            <v>7.1259499999999996</v>
          </cell>
          <cell r="G1775">
            <v>6.6040000000000001</v>
          </cell>
          <cell r="H1775" t="str">
            <v>8.0450</v>
          </cell>
          <cell r="I1775">
            <v>43444</v>
          </cell>
          <cell r="L1775">
            <v>7.1259499999999996</v>
          </cell>
        </row>
        <row r="1776">
          <cell r="A1776" t="str">
            <v>80034132</v>
          </cell>
          <cell r="B1776" t="str">
            <v>3/4" x 8" BRASS NIPPLE</v>
          </cell>
          <cell r="C1776">
            <v>7.24</v>
          </cell>
          <cell r="D1776">
            <v>6.71</v>
          </cell>
          <cell r="E1776">
            <v>20</v>
          </cell>
          <cell r="F1776">
            <v>9.4120000000000008</v>
          </cell>
          <cell r="G1776">
            <v>8.7230000000000008</v>
          </cell>
          <cell r="H1776" t="str">
            <v>8.0460</v>
          </cell>
          <cell r="I1776">
            <v>43444</v>
          </cell>
          <cell r="L1776">
            <v>9.4120000000000008</v>
          </cell>
        </row>
        <row r="1777">
          <cell r="A1777" t="str">
            <v>80034134</v>
          </cell>
          <cell r="B1777" t="str">
            <v>3/4" x 12" BRASS NIPPLE</v>
          </cell>
          <cell r="C1777">
            <v>10.7685</v>
          </cell>
          <cell r="D1777">
            <v>10.220000000000001</v>
          </cell>
          <cell r="E1777">
            <v>20</v>
          </cell>
          <cell r="F1777">
            <v>13.99905</v>
          </cell>
          <cell r="G1777">
            <v>13.286000000000001</v>
          </cell>
          <cell r="H1777" t="str">
            <v>8.0470</v>
          </cell>
          <cell r="I1777">
            <v>43444</v>
          </cell>
          <cell r="L1777">
            <v>13.99905</v>
          </cell>
        </row>
        <row r="1778">
          <cell r="A1778" t="str">
            <v>80100124</v>
          </cell>
          <cell r="B1778" t="str">
            <v>1" x3" BRASS NIPPLE</v>
          </cell>
          <cell r="C1778">
            <v>2.5249999999999999</v>
          </cell>
          <cell r="D1778">
            <v>2.34</v>
          </cell>
          <cell r="E1778">
            <v>39</v>
          </cell>
          <cell r="F1778">
            <v>3.2825000000000002</v>
          </cell>
          <cell r="G1778">
            <v>3.0419999999999998</v>
          </cell>
          <cell r="H1778" t="str">
            <v>8.0480</v>
          </cell>
          <cell r="I1778">
            <v>43558</v>
          </cell>
          <cell r="L1778">
            <v>3.2825000000000002</v>
          </cell>
        </row>
        <row r="1779">
          <cell r="A1779" t="str">
            <v>80100125</v>
          </cell>
          <cell r="B1779" t="str">
            <v>1" x 3-1/2" BRASS NIPPLE</v>
          </cell>
          <cell r="C1779">
            <v>0</v>
          </cell>
          <cell r="D1779">
            <v>0</v>
          </cell>
          <cell r="E1779">
            <v>8</v>
          </cell>
          <cell r="F1779">
            <v>0</v>
          </cell>
          <cell r="G1779">
            <v>0</v>
          </cell>
          <cell r="H1779" t="str">
            <v>8.0490</v>
          </cell>
          <cell r="I1779">
            <v>43586</v>
          </cell>
          <cell r="L1779">
            <v>0</v>
          </cell>
        </row>
        <row r="1780">
          <cell r="A1780" t="str">
            <v>80100126</v>
          </cell>
          <cell r="B1780" t="str">
            <v>1" x4" BRASS NIPPLE</v>
          </cell>
          <cell r="C1780">
            <v>5.6970000000000001</v>
          </cell>
          <cell r="D1780">
            <v>5.28</v>
          </cell>
          <cell r="E1780">
            <v>0</v>
          </cell>
          <cell r="F1780">
            <v>7.4061000000000003</v>
          </cell>
          <cell r="G1780">
            <v>6.8640000000000008</v>
          </cell>
          <cell r="H1780" t="str">
            <v>8.0500</v>
          </cell>
          <cell r="I1780">
            <v>-622165665.6339792</v>
          </cell>
          <cell r="L1780">
            <v>7.4061000000000003</v>
          </cell>
        </row>
        <row r="1781">
          <cell r="A1781" t="str">
            <v>80100130</v>
          </cell>
          <cell r="B1781" t="str">
            <v>1" x 6" BRASS NIPPLE</v>
          </cell>
          <cell r="C1781">
            <v>7.944833</v>
          </cell>
          <cell r="D1781">
            <v>7.42</v>
          </cell>
          <cell r="E1781">
            <v>20</v>
          </cell>
          <cell r="F1781">
            <v>10.3282829</v>
          </cell>
          <cell r="G1781">
            <v>9.6460000000000008</v>
          </cell>
          <cell r="H1781" t="str">
            <v>8.0510</v>
          </cell>
          <cell r="I1781">
            <v>43598</v>
          </cell>
          <cell r="L1781">
            <v>10.3282829</v>
          </cell>
        </row>
        <row r="1782">
          <cell r="A1782" t="str">
            <v>80100134</v>
          </cell>
          <cell r="B1782" t="str">
            <v>1" x 12" BRASS NIPPLE</v>
          </cell>
          <cell r="C1782">
            <v>18.789064</v>
          </cell>
          <cell r="D1782">
            <v>15.32</v>
          </cell>
          <cell r="E1782">
            <v>16</v>
          </cell>
          <cell r="F1782">
            <v>24.425783200000001</v>
          </cell>
          <cell r="G1782">
            <v>19.916</v>
          </cell>
          <cell r="H1782" t="str">
            <v>8.0520</v>
          </cell>
          <cell r="I1782">
            <v>43236</v>
          </cell>
          <cell r="L1782">
            <v>24.425783200000001</v>
          </cell>
        </row>
        <row r="1783">
          <cell r="A1783" t="str">
            <v>80114126</v>
          </cell>
          <cell r="B1783" t="str">
            <v>1-1/4" x 4" BRASS NIPPLE</v>
          </cell>
          <cell r="C1783">
            <v>3.9979</v>
          </cell>
          <cell r="D1783">
            <v>0</v>
          </cell>
          <cell r="E1783">
            <v>49</v>
          </cell>
          <cell r="F1783">
            <v>5.1972700000000005</v>
          </cell>
          <cell r="G1783">
            <v>0</v>
          </cell>
          <cell r="H1783" t="str">
            <v>8.0530</v>
          </cell>
          <cell r="I1783">
            <v>43598</v>
          </cell>
          <cell r="L1783">
            <v>5.1972700000000005</v>
          </cell>
        </row>
        <row r="1784">
          <cell r="A1784" t="str">
            <v>80114130</v>
          </cell>
          <cell r="B1784" t="str">
            <v>1-1/4" x 6" BRASS NIPPLE</v>
          </cell>
          <cell r="C1784">
            <v>8.8966999999999992</v>
          </cell>
          <cell r="D1784">
            <v>0</v>
          </cell>
          <cell r="E1784">
            <v>0</v>
          </cell>
          <cell r="F1784">
            <v>11.565709999999999</v>
          </cell>
          <cell r="G1784">
            <v>0</v>
          </cell>
          <cell r="H1784" t="str">
            <v>8.0540</v>
          </cell>
          <cell r="I1784">
            <v>40097</v>
          </cell>
          <cell r="L1784">
            <v>11.565709999999999</v>
          </cell>
        </row>
        <row r="1785">
          <cell r="A1785" t="str">
            <v>80112124</v>
          </cell>
          <cell r="B1785" t="str">
            <v>1-1/2" x 3" BRASS NIPPLE</v>
          </cell>
          <cell r="C1785">
            <v>8.2995000000000001</v>
          </cell>
          <cell r="D1785">
            <v>0</v>
          </cell>
          <cell r="E1785">
            <v>0</v>
          </cell>
          <cell r="F1785">
            <v>10.789350000000001</v>
          </cell>
          <cell r="G1785">
            <v>0</v>
          </cell>
          <cell r="H1785" t="str">
            <v>8.0550</v>
          </cell>
          <cell r="I1785">
            <v>40097</v>
          </cell>
          <cell r="L1785">
            <v>10.789350000000001</v>
          </cell>
        </row>
        <row r="1786">
          <cell r="A1786" t="str">
            <v>80112125</v>
          </cell>
          <cell r="B1786" t="str">
            <v>1-1/2" x 3-1/2" BRASS NIPPLE</v>
          </cell>
          <cell r="C1786">
            <v>9.6760000000000002</v>
          </cell>
          <cell r="D1786">
            <v>0</v>
          </cell>
          <cell r="E1786">
            <v>0</v>
          </cell>
          <cell r="F1786">
            <v>12.578800000000001</v>
          </cell>
          <cell r="G1786">
            <v>0</v>
          </cell>
          <cell r="H1786" t="str">
            <v>8.0560</v>
          </cell>
          <cell r="I1786">
            <v>40097</v>
          </cell>
          <cell r="L1786">
            <v>12.578800000000001</v>
          </cell>
        </row>
        <row r="1787">
          <cell r="A1787" t="str">
            <v>80112134</v>
          </cell>
          <cell r="B1787" t="str">
            <v>1-1/2" x 12" BRASS NIPPLE</v>
          </cell>
          <cell r="C1787">
            <v>20.1112</v>
          </cell>
          <cell r="D1787">
            <v>0</v>
          </cell>
          <cell r="E1787">
            <v>0</v>
          </cell>
          <cell r="F1787">
            <v>26.144560000000002</v>
          </cell>
          <cell r="G1787">
            <v>0</v>
          </cell>
          <cell r="H1787" t="str">
            <v>8.0570</v>
          </cell>
          <cell r="I1787">
            <v>40097</v>
          </cell>
          <cell r="L1787">
            <v>26.144560000000002</v>
          </cell>
        </row>
        <row r="1788">
          <cell r="A1788" t="str">
            <v>80200120</v>
          </cell>
          <cell r="B1788" t="str">
            <v>2" x CLOSE BRASS NIPPLE</v>
          </cell>
          <cell r="C1788">
            <v>10.1785</v>
          </cell>
          <cell r="D1788">
            <v>9.6999999999999993</v>
          </cell>
          <cell r="E1788">
            <v>0</v>
          </cell>
          <cell r="F1788">
            <v>13.232049999999999</v>
          </cell>
          <cell r="G1788">
            <v>12.61</v>
          </cell>
          <cell r="H1788" t="str">
            <v>8.0580</v>
          </cell>
          <cell r="I1788">
            <v>40097</v>
          </cell>
          <cell r="L1788">
            <v>13.232049999999999</v>
          </cell>
        </row>
        <row r="1789">
          <cell r="A1789" t="str">
            <v>80200124</v>
          </cell>
          <cell r="B1789" t="str">
            <v>2" x 3" BRASS NIPPLE</v>
          </cell>
          <cell r="C1789">
            <v>16.079999999999998</v>
          </cell>
          <cell r="D1789">
            <v>14.76</v>
          </cell>
          <cell r="E1789">
            <v>0</v>
          </cell>
          <cell r="F1789">
            <v>20.904</v>
          </cell>
          <cell r="G1789">
            <v>19.187999999999999</v>
          </cell>
          <cell r="H1789" t="str">
            <v>8.0590</v>
          </cell>
          <cell r="I1789">
            <v>41122</v>
          </cell>
          <cell r="L1789">
            <v>20.904</v>
          </cell>
        </row>
        <row r="1790">
          <cell r="A1790" t="str">
            <v>80200126</v>
          </cell>
          <cell r="B1790" t="str">
            <v>2" x 4" BRASS NIPPLE</v>
          </cell>
          <cell r="C1790">
            <v>16.573899999999998</v>
          </cell>
          <cell r="D1790">
            <v>19.3</v>
          </cell>
          <cell r="E1790">
            <v>0</v>
          </cell>
          <cell r="F1790">
            <v>21.54607</v>
          </cell>
          <cell r="G1790">
            <v>25.090000000000003</v>
          </cell>
          <cell r="H1790" t="str">
            <v>8.0600</v>
          </cell>
          <cell r="I1790">
            <v>42773</v>
          </cell>
          <cell r="L1790">
            <v>25.090000000000003</v>
          </cell>
        </row>
        <row r="1791">
          <cell r="A1791" t="str">
            <v>80200130</v>
          </cell>
          <cell r="B1791" t="str">
            <v>2" x 6" BRASS NIPPLE</v>
          </cell>
          <cell r="C1791">
            <v>20.41</v>
          </cell>
          <cell r="D1791">
            <v>21.64</v>
          </cell>
          <cell r="E1791">
            <v>0</v>
          </cell>
          <cell r="F1791">
            <v>26.533000000000001</v>
          </cell>
          <cell r="G1791">
            <v>28.132000000000001</v>
          </cell>
          <cell r="H1791" t="str">
            <v>8.0610</v>
          </cell>
          <cell r="I1791">
            <v>40294</v>
          </cell>
          <cell r="L1791">
            <v>28.132000000000001</v>
          </cell>
        </row>
        <row r="1792">
          <cell r="A1792" t="str">
            <v>80200134</v>
          </cell>
          <cell r="B1792" t="str">
            <v>2" x 12" BRASS NIPPLE</v>
          </cell>
          <cell r="C1792">
            <v>29.787199999999999</v>
          </cell>
          <cell r="D1792">
            <v>0</v>
          </cell>
          <cell r="E1792">
            <v>4</v>
          </cell>
          <cell r="F1792">
            <v>38.72336</v>
          </cell>
          <cell r="G1792">
            <v>0</v>
          </cell>
          <cell r="H1792" t="str">
            <v>8.0620</v>
          </cell>
          <cell r="I1792">
            <v>43578</v>
          </cell>
          <cell r="L1792">
            <v>38.72336</v>
          </cell>
        </row>
        <row r="1793">
          <cell r="A1793" t="str">
            <v>80212130</v>
          </cell>
          <cell r="B1793" t="str">
            <v>2-1/2" x 6" BRASS NIPPLE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 t="str">
            <v>8.0630</v>
          </cell>
          <cell r="I1793">
            <v>40097</v>
          </cell>
          <cell r="L1793">
            <v>0</v>
          </cell>
        </row>
        <row r="1794">
          <cell r="A1794" t="str">
            <v>80012150</v>
          </cell>
          <cell r="B1794" t="str">
            <v>1/2" BRASS PLUG</v>
          </cell>
          <cell r="C1794">
            <v>2.13</v>
          </cell>
          <cell r="D1794">
            <v>0</v>
          </cell>
          <cell r="E1794">
            <v>0</v>
          </cell>
          <cell r="F1794">
            <v>2.7690000000000001</v>
          </cell>
          <cell r="G1794">
            <v>0</v>
          </cell>
          <cell r="H1794" t="str">
            <v>8.0640</v>
          </cell>
          <cell r="I1794">
            <v>-622165665.6339792</v>
          </cell>
          <cell r="L1794">
            <v>2.7690000000000001</v>
          </cell>
        </row>
        <row r="1795">
          <cell r="A1795" t="str">
            <v>80034150</v>
          </cell>
          <cell r="B1795" t="str">
            <v>3/4" BRASS PLUG</v>
          </cell>
          <cell r="C1795">
            <v>2.44</v>
          </cell>
          <cell r="D1795">
            <v>2.19</v>
          </cell>
          <cell r="E1795">
            <v>0</v>
          </cell>
          <cell r="F1795">
            <v>3.1720000000000002</v>
          </cell>
          <cell r="G1795">
            <v>2.847</v>
          </cell>
          <cell r="H1795" t="str">
            <v>8.0650</v>
          </cell>
          <cell r="I1795">
            <v>-622165665.6339792</v>
          </cell>
          <cell r="L1795">
            <v>3.1720000000000002</v>
          </cell>
        </row>
        <row r="1796">
          <cell r="A1796" t="str">
            <v>80100150</v>
          </cell>
          <cell r="B1796" t="str">
            <v>1" BRASS PLUG</v>
          </cell>
          <cell r="C1796">
            <v>3.4931000000000001</v>
          </cell>
          <cell r="D1796">
            <v>2.89</v>
          </cell>
          <cell r="E1796">
            <v>1</v>
          </cell>
          <cell r="F1796">
            <v>4.5410300000000001</v>
          </cell>
          <cell r="G1796">
            <v>3.7570000000000001</v>
          </cell>
          <cell r="H1796" t="str">
            <v>8.0660</v>
          </cell>
          <cell r="I1796">
            <v>42278</v>
          </cell>
          <cell r="L1796">
            <v>4.5410300000000001</v>
          </cell>
        </row>
        <row r="1797">
          <cell r="A1797" t="str">
            <v>80114150</v>
          </cell>
          <cell r="B1797" t="str">
            <v>1-1/4" BRASS PLUG</v>
          </cell>
          <cell r="C1797">
            <v>14.676</v>
          </cell>
          <cell r="D1797">
            <v>0</v>
          </cell>
          <cell r="E1797">
            <v>1</v>
          </cell>
          <cell r="F1797">
            <v>19.078800000000001</v>
          </cell>
          <cell r="G1797">
            <v>0</v>
          </cell>
          <cell r="H1797" t="str">
            <v>8.0670</v>
          </cell>
          <cell r="I1797">
            <v>42278</v>
          </cell>
          <cell r="L1797">
            <v>19.078800000000001</v>
          </cell>
        </row>
        <row r="1798">
          <cell r="A1798" t="str">
            <v>80034195</v>
          </cell>
          <cell r="B1798" t="str">
            <v>3/4" BRASS BULLHEAD TEE</v>
          </cell>
          <cell r="C1798">
            <v>11.866899999999999</v>
          </cell>
          <cell r="D1798">
            <v>11.2</v>
          </cell>
          <cell r="E1798">
            <v>0</v>
          </cell>
          <cell r="F1798">
            <v>15.426969999999999</v>
          </cell>
          <cell r="G1798">
            <v>14.559999999999999</v>
          </cell>
          <cell r="H1798" t="str">
            <v>8.0680</v>
          </cell>
          <cell r="I1798">
            <v>-622165665.6339792</v>
          </cell>
          <cell r="L1798">
            <v>15.426969999999999</v>
          </cell>
        </row>
        <row r="1799">
          <cell r="A1799" t="str">
            <v>80014190</v>
          </cell>
          <cell r="B1799" t="str">
            <v>1/4" BRASS TEE</v>
          </cell>
          <cell r="C1799">
            <v>3.5</v>
          </cell>
          <cell r="D1799">
            <v>0</v>
          </cell>
          <cell r="E1799">
            <v>8</v>
          </cell>
          <cell r="F1799">
            <v>4.55</v>
          </cell>
          <cell r="G1799">
            <v>0</v>
          </cell>
          <cell r="H1799" t="str">
            <v>8.0690</v>
          </cell>
          <cell r="I1799">
            <v>42284</v>
          </cell>
          <cell r="L1799">
            <v>4.55</v>
          </cell>
        </row>
        <row r="1800">
          <cell r="A1800" t="str">
            <v>80038190</v>
          </cell>
          <cell r="B1800" t="str">
            <v>3/8" BRASS TEE</v>
          </cell>
          <cell r="C1800">
            <v>6.1352000000000002</v>
          </cell>
          <cell r="D1800">
            <v>9.58</v>
          </cell>
          <cell r="E1800">
            <v>0</v>
          </cell>
          <cell r="F1800">
            <v>7.9757600000000002</v>
          </cell>
          <cell r="G1800">
            <v>12.454000000000001</v>
          </cell>
          <cell r="H1800" t="str">
            <v>8.0700</v>
          </cell>
          <cell r="I1800">
            <v>-622165665.6339792</v>
          </cell>
          <cell r="L1800">
            <v>12.454000000000001</v>
          </cell>
        </row>
        <row r="1801">
          <cell r="A1801" t="str">
            <v>80012190</v>
          </cell>
          <cell r="B1801" t="str">
            <v>1/2" BRASS TEE</v>
          </cell>
          <cell r="C1801">
            <v>4.4400000000000004</v>
          </cell>
          <cell r="D1801">
            <v>0</v>
          </cell>
          <cell r="E1801">
            <v>0</v>
          </cell>
          <cell r="F1801">
            <v>5.7720000000000011</v>
          </cell>
          <cell r="G1801">
            <v>0</v>
          </cell>
          <cell r="H1801" t="str">
            <v>8.0710</v>
          </cell>
          <cell r="I1801">
            <v>42264</v>
          </cell>
          <cell r="L1801">
            <v>5.7720000000000011</v>
          </cell>
        </row>
        <row r="1802">
          <cell r="A1802" t="str">
            <v>80034190</v>
          </cell>
          <cell r="B1802" t="str">
            <v>3/4" BRASS TEE</v>
          </cell>
          <cell r="C1802">
            <v>4.9667000000000003</v>
          </cell>
          <cell r="D1802">
            <v>4.57</v>
          </cell>
          <cell r="E1802">
            <v>0</v>
          </cell>
          <cell r="F1802">
            <v>6.4567100000000011</v>
          </cell>
          <cell r="G1802">
            <v>5.9410000000000007</v>
          </cell>
          <cell r="H1802" t="str">
            <v>8.0720</v>
          </cell>
          <cell r="I1802">
            <v>-622165665.6339792</v>
          </cell>
          <cell r="L1802">
            <v>6.4567100000000011</v>
          </cell>
        </row>
        <row r="1803">
          <cell r="A1803" t="str">
            <v>80100190</v>
          </cell>
          <cell r="B1803" t="str">
            <v>1" BRASS TEE</v>
          </cell>
          <cell r="C1803">
            <v>8.2689360000000001</v>
          </cell>
          <cell r="D1803">
            <v>7.72</v>
          </cell>
          <cell r="E1803">
            <v>1</v>
          </cell>
          <cell r="F1803">
            <v>10.7496168</v>
          </cell>
          <cell r="G1803">
            <v>10.036</v>
          </cell>
          <cell r="H1803" t="str">
            <v>8.0730</v>
          </cell>
          <cell r="I1803">
            <v>42284</v>
          </cell>
          <cell r="L1803">
            <v>10.7496168</v>
          </cell>
        </row>
        <row r="1804">
          <cell r="A1804" t="str">
            <v>80112190</v>
          </cell>
          <cell r="B1804" t="str">
            <v>1-1/2" BRASS TEE</v>
          </cell>
          <cell r="C1804">
            <v>16.93</v>
          </cell>
          <cell r="D1804">
            <v>15.69</v>
          </cell>
          <cell r="E1804">
            <v>25</v>
          </cell>
          <cell r="F1804">
            <v>22.009</v>
          </cell>
          <cell r="G1804">
            <v>20.396999999999998</v>
          </cell>
          <cell r="H1804" t="str">
            <v>8.0740</v>
          </cell>
          <cell r="I1804">
            <v>43558</v>
          </cell>
          <cell r="L1804">
            <v>22.009</v>
          </cell>
        </row>
        <row r="1805">
          <cell r="A1805" t="str">
            <v>80200190</v>
          </cell>
          <cell r="B1805" t="str">
            <v>2" BRASS TEE</v>
          </cell>
          <cell r="C1805">
            <v>28.61064</v>
          </cell>
          <cell r="D1805">
            <v>23.26</v>
          </cell>
          <cell r="E1805">
            <v>2</v>
          </cell>
          <cell r="F1805">
            <v>37.193832</v>
          </cell>
          <cell r="G1805">
            <v>30.238000000000003</v>
          </cell>
          <cell r="H1805" t="str">
            <v>8.0750</v>
          </cell>
          <cell r="I1805">
            <v>42278</v>
          </cell>
          <cell r="L1805">
            <v>37.193832</v>
          </cell>
        </row>
        <row r="1806">
          <cell r="A1806" t="str">
            <v>80034200</v>
          </cell>
          <cell r="B1806" t="str">
            <v>3/4" BRASS UNION</v>
          </cell>
          <cell r="C1806">
            <v>15.401400000000001</v>
          </cell>
          <cell r="D1806">
            <v>9.9700000000000006</v>
          </cell>
          <cell r="E1806">
            <v>5</v>
          </cell>
          <cell r="F1806">
            <v>20.021820000000002</v>
          </cell>
          <cell r="G1806">
            <v>12.961000000000002</v>
          </cell>
          <cell r="H1806" t="str">
            <v>8.0760</v>
          </cell>
          <cell r="I1806">
            <v>43578</v>
          </cell>
          <cell r="L1806">
            <v>20.021820000000002</v>
          </cell>
        </row>
        <row r="1807">
          <cell r="A1807" t="str">
            <v>90200002</v>
          </cell>
          <cell r="B1807" t="str">
            <v>2" SPLIT FLANGE ADAPTOR</v>
          </cell>
          <cell r="C1807">
            <v>91.249770999999996</v>
          </cell>
          <cell r="D1807">
            <v>125.61</v>
          </cell>
          <cell r="E1807">
            <v>4</v>
          </cell>
          <cell r="F1807">
            <v>118.6247023</v>
          </cell>
          <cell r="G1807">
            <v>163.29300000000001</v>
          </cell>
          <cell r="H1807" t="str">
            <v>8.0770</v>
          </cell>
          <cell r="I1807">
            <v>42278</v>
          </cell>
          <cell r="L1807">
            <v>163.29300000000001</v>
          </cell>
        </row>
        <row r="1808">
          <cell r="A1808" t="str">
            <v>90212002</v>
          </cell>
          <cell r="B1808" t="str">
            <v>2-1/2" SPLIT FLANGE ADAPTOR</v>
          </cell>
          <cell r="C1808">
            <v>165.66739999999999</v>
          </cell>
          <cell r="D1808">
            <v>168.57</v>
          </cell>
          <cell r="E1808">
            <v>7</v>
          </cell>
          <cell r="F1808">
            <v>215.36761999999999</v>
          </cell>
          <cell r="G1808">
            <v>219.14099999999999</v>
          </cell>
          <cell r="H1808" t="str">
            <v>9.0010</v>
          </cell>
          <cell r="I1808">
            <v>42949</v>
          </cell>
          <cell r="L1808">
            <v>219.14099999999999</v>
          </cell>
        </row>
        <row r="1809">
          <cell r="A1809" t="str">
            <v>90300002</v>
          </cell>
          <cell r="B1809" t="str">
            <v>3" SPLIT FLANGE ADAPTOR</v>
          </cell>
          <cell r="C1809">
            <v>181.7534</v>
          </cell>
          <cell r="D1809">
            <v>151.91</v>
          </cell>
          <cell r="E1809">
            <v>2</v>
          </cell>
          <cell r="F1809">
            <v>236.27942000000002</v>
          </cell>
          <cell r="G1809">
            <v>197.483</v>
          </cell>
          <cell r="H1809" t="str">
            <v>9.0020</v>
          </cell>
          <cell r="I1809">
            <v>42032</v>
          </cell>
          <cell r="L1809">
            <v>236.27942000000002</v>
          </cell>
        </row>
        <row r="1810">
          <cell r="A1810" t="str">
            <v>90400002</v>
          </cell>
          <cell r="B1810" t="str">
            <v>4" SPLIT FLANGE ADAPTOR</v>
          </cell>
          <cell r="C1810">
            <v>271.58150000000001</v>
          </cell>
          <cell r="D1810">
            <v>254.86</v>
          </cell>
          <cell r="E1810">
            <v>4</v>
          </cell>
          <cell r="F1810">
            <v>353.05595</v>
          </cell>
          <cell r="G1810">
            <v>331.31800000000004</v>
          </cell>
          <cell r="H1810" t="str">
            <v>9.0030</v>
          </cell>
          <cell r="I1810">
            <v>42912</v>
          </cell>
          <cell r="L1810">
            <v>353.05595</v>
          </cell>
        </row>
        <row r="1811">
          <cell r="A1811" t="str">
            <v>90600002</v>
          </cell>
          <cell r="B1811" t="str">
            <v>6" SPLIT FLANGE ADAPTOR</v>
          </cell>
          <cell r="C1811">
            <v>310.82150000000001</v>
          </cell>
          <cell r="D1811">
            <v>290.42329999999998</v>
          </cell>
          <cell r="E1811">
            <v>0</v>
          </cell>
          <cell r="F1811">
            <v>404.06795000000005</v>
          </cell>
          <cell r="G1811">
            <v>377.55029000000002</v>
          </cell>
          <cell r="H1811" t="str">
            <v>9.0040</v>
          </cell>
          <cell r="I1811">
            <v>42529</v>
          </cell>
          <cell r="L1811">
            <v>404.06795000000005</v>
          </cell>
        </row>
        <row r="1812">
          <cell r="A1812" t="str">
            <v>90800002</v>
          </cell>
          <cell r="B1812" t="str">
            <v>8" SPLIT FLANGE ADAPTOR</v>
          </cell>
          <cell r="C1812">
            <v>227.03809999999999</v>
          </cell>
          <cell r="D1812">
            <v>278.755</v>
          </cell>
          <cell r="E1812">
            <v>1</v>
          </cell>
          <cell r="F1812">
            <v>295.14952999999997</v>
          </cell>
          <cell r="G1812">
            <v>362.38150000000002</v>
          </cell>
          <cell r="H1812" t="str">
            <v>9.0050</v>
          </cell>
          <cell r="I1812">
            <v>42500</v>
          </cell>
          <cell r="L1812">
            <v>362.38150000000002</v>
          </cell>
        </row>
        <row r="1813">
          <cell r="A1813" t="str">
            <v>91000002</v>
          </cell>
          <cell r="B1813" t="str">
            <v>10" SPLIT FLANGE ADAPTOR</v>
          </cell>
          <cell r="C1813">
            <v>91.294899999999998</v>
          </cell>
          <cell r="D1813">
            <v>0</v>
          </cell>
          <cell r="E1813">
            <v>1</v>
          </cell>
          <cell r="F1813">
            <v>118.68337</v>
          </cell>
          <cell r="G1813">
            <v>0</v>
          </cell>
          <cell r="H1813" t="str">
            <v>9.0060</v>
          </cell>
          <cell r="I1813">
            <v>42514</v>
          </cell>
          <cell r="L1813">
            <v>118.68337</v>
          </cell>
        </row>
        <row r="1814">
          <cell r="A1814" t="str">
            <v>90200020</v>
          </cell>
          <cell r="B1814" t="str">
            <v>2" GR x FIP ADAPTOR</v>
          </cell>
          <cell r="C1814">
            <v>62.594999999999999</v>
          </cell>
          <cell r="D1814">
            <v>58.01</v>
          </cell>
          <cell r="E1814">
            <v>0</v>
          </cell>
          <cell r="F1814">
            <v>81.373500000000007</v>
          </cell>
          <cell r="G1814">
            <v>75.412999999999997</v>
          </cell>
          <cell r="H1814" t="str">
            <v>9.0070</v>
          </cell>
          <cell r="I1814">
            <v>40097</v>
          </cell>
          <cell r="L1814">
            <v>81.373500000000007</v>
          </cell>
        </row>
        <row r="1815">
          <cell r="A1815" t="str">
            <v>90212020</v>
          </cell>
          <cell r="B1815" t="str">
            <v>2-1/2" GR x FIP ADAPTOR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 t="str">
            <v>9.0080</v>
          </cell>
          <cell r="I1815">
            <v>42030</v>
          </cell>
          <cell r="L1815">
            <v>0</v>
          </cell>
        </row>
        <row r="1816">
          <cell r="A1816" t="str">
            <v>90300020</v>
          </cell>
          <cell r="B1816" t="str">
            <v>3" GR x FIP ADAPTOR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 t="str">
            <v>9.0090</v>
          </cell>
          <cell r="I1816">
            <v>-622165665.6339792</v>
          </cell>
          <cell r="L1816">
            <v>0</v>
          </cell>
        </row>
        <row r="1817">
          <cell r="A1817" t="str">
            <v>90400020</v>
          </cell>
          <cell r="B1817" t="str">
            <v>4" GR x FIP ADAPTOR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 t="str">
            <v>9.0100</v>
          </cell>
          <cell r="I1817">
            <v>-622165665.6339792</v>
          </cell>
          <cell r="L1817">
            <v>0</v>
          </cell>
        </row>
        <row r="1818">
          <cell r="A1818" t="str">
            <v>90200060</v>
          </cell>
          <cell r="B1818" t="str">
            <v>2" GR CAP</v>
          </cell>
          <cell r="C1818">
            <v>10.8299</v>
          </cell>
          <cell r="D1818">
            <v>0</v>
          </cell>
          <cell r="E1818">
            <v>0</v>
          </cell>
          <cell r="F1818">
            <v>14.07887</v>
          </cell>
          <cell r="G1818">
            <v>0</v>
          </cell>
          <cell r="H1818" t="str">
            <v>9.0110</v>
          </cell>
          <cell r="I1818">
            <v>-622165665.6339792</v>
          </cell>
          <cell r="L1818">
            <v>14.07887</v>
          </cell>
        </row>
        <row r="1819">
          <cell r="A1819" t="str">
            <v>90212060</v>
          </cell>
          <cell r="B1819" t="str">
            <v>2-1/2" GR CAP</v>
          </cell>
          <cell r="C1819">
            <v>6.5789</v>
          </cell>
          <cell r="D1819">
            <v>0</v>
          </cell>
          <cell r="E1819">
            <v>0</v>
          </cell>
          <cell r="F1819">
            <v>8.5525700000000011</v>
          </cell>
          <cell r="G1819">
            <v>0</v>
          </cell>
          <cell r="H1819" t="str">
            <v>9.0120</v>
          </cell>
          <cell r="I1819">
            <v>40097</v>
          </cell>
          <cell r="L1819">
            <v>8.5525700000000011</v>
          </cell>
        </row>
        <row r="1820">
          <cell r="A1820" t="str">
            <v>90300060</v>
          </cell>
          <cell r="B1820" t="str">
            <v>3" GR CAP</v>
          </cell>
          <cell r="C1820">
            <v>28.944700000000001</v>
          </cell>
          <cell r="D1820">
            <v>31.68</v>
          </cell>
          <cell r="E1820">
            <v>0</v>
          </cell>
          <cell r="F1820">
            <v>37.62811</v>
          </cell>
          <cell r="G1820">
            <v>41.183999999999997</v>
          </cell>
          <cell r="H1820" t="str">
            <v>9.0130</v>
          </cell>
          <cell r="I1820">
            <v>-622165665.6339792</v>
          </cell>
          <cell r="L1820">
            <v>41.183999999999997</v>
          </cell>
        </row>
        <row r="1821">
          <cell r="A1821" t="str">
            <v>90400060</v>
          </cell>
          <cell r="B1821" t="str">
            <v>4" GR CAP</v>
          </cell>
          <cell r="C1821">
            <v>14.6715</v>
          </cell>
          <cell r="D1821">
            <v>9.75</v>
          </cell>
          <cell r="E1821">
            <v>0</v>
          </cell>
          <cell r="F1821">
            <v>19.072950000000002</v>
          </cell>
          <cell r="G1821">
            <v>12.675000000000001</v>
          </cell>
          <cell r="H1821" t="str">
            <v>9.0140</v>
          </cell>
          <cell r="I1821">
            <v>42485</v>
          </cell>
          <cell r="L1821">
            <v>19.072950000000002</v>
          </cell>
        </row>
        <row r="1822">
          <cell r="A1822" t="str">
            <v>90600060</v>
          </cell>
          <cell r="B1822" t="str">
            <v>6" GR CAP</v>
          </cell>
          <cell r="C1822">
            <v>84.864999999999995</v>
          </cell>
          <cell r="D1822">
            <v>78.650000000000006</v>
          </cell>
          <cell r="E1822">
            <v>0</v>
          </cell>
          <cell r="F1822">
            <v>110.3245</v>
          </cell>
          <cell r="G1822">
            <v>102.245</v>
          </cell>
          <cell r="H1822" t="str">
            <v>9.0150</v>
          </cell>
          <cell r="I1822">
            <v>40868</v>
          </cell>
          <cell r="L1822">
            <v>110.3245</v>
          </cell>
        </row>
        <row r="1823">
          <cell r="A1823" t="str">
            <v>90800060</v>
          </cell>
          <cell r="B1823" t="str">
            <v>8" GR CAP</v>
          </cell>
          <cell r="C1823">
            <v>30.971399999999999</v>
          </cell>
          <cell r="D1823">
            <v>0</v>
          </cell>
          <cell r="E1823">
            <v>0</v>
          </cell>
          <cell r="F1823">
            <v>40.262819999999998</v>
          </cell>
          <cell r="G1823">
            <v>0</v>
          </cell>
          <cell r="H1823" t="str">
            <v>9.0160</v>
          </cell>
          <cell r="I1823">
            <v>42485</v>
          </cell>
          <cell r="L1823">
            <v>40.262819999999998</v>
          </cell>
        </row>
        <row r="1824">
          <cell r="A1824" t="str">
            <v>91000060</v>
          </cell>
          <cell r="B1824" t="str">
            <v>10" GR CAP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 t="str">
            <v>9.0170</v>
          </cell>
          <cell r="I1824">
            <v>40097</v>
          </cell>
          <cell r="L1824">
            <v>0</v>
          </cell>
        </row>
        <row r="1825">
          <cell r="A1825" t="str">
            <v>90100070</v>
          </cell>
          <cell r="B1825" t="str">
            <v>1" RIGID 0-FLEX COUPLING</v>
          </cell>
          <cell r="C1825">
            <v>1.3057000000000001</v>
          </cell>
          <cell r="D1825">
            <v>0</v>
          </cell>
          <cell r="E1825">
            <v>0</v>
          </cell>
          <cell r="F1825">
            <v>1.6974100000000001</v>
          </cell>
          <cell r="G1825">
            <v>0</v>
          </cell>
          <cell r="H1825" t="str">
            <v>9.0180</v>
          </cell>
          <cell r="I1825">
            <v>-622165665.6339792</v>
          </cell>
          <cell r="L1825">
            <v>1.6974100000000001</v>
          </cell>
        </row>
        <row r="1826">
          <cell r="A1826" t="str">
            <v>90200070</v>
          </cell>
          <cell r="B1826" t="str">
            <v>2" RIGID 0-FLEX COUPLING</v>
          </cell>
          <cell r="C1826">
            <v>25.4575</v>
          </cell>
          <cell r="D1826">
            <v>31.5</v>
          </cell>
          <cell r="E1826">
            <v>0</v>
          </cell>
          <cell r="F1826">
            <v>33.094749999999998</v>
          </cell>
          <cell r="G1826">
            <v>40.950000000000003</v>
          </cell>
          <cell r="H1826" t="str">
            <v>9.0190</v>
          </cell>
          <cell r="I1826">
            <v>40097</v>
          </cell>
          <cell r="L1826">
            <v>40.950000000000003</v>
          </cell>
        </row>
        <row r="1827">
          <cell r="A1827" t="str">
            <v>90212070</v>
          </cell>
          <cell r="B1827" t="str">
            <v>2-1/2" RIGID 0-FLEX COUPLING</v>
          </cell>
          <cell r="C1827">
            <v>34.403599999999997</v>
          </cell>
          <cell r="D1827">
            <v>36.31</v>
          </cell>
          <cell r="E1827">
            <v>0</v>
          </cell>
          <cell r="F1827">
            <v>44.724679999999999</v>
          </cell>
          <cell r="G1827">
            <v>47.203000000000003</v>
          </cell>
          <cell r="H1827" t="str">
            <v>9.0200</v>
          </cell>
          <cell r="I1827">
            <v>41596</v>
          </cell>
          <cell r="L1827">
            <v>47.203000000000003</v>
          </cell>
        </row>
        <row r="1828">
          <cell r="A1828" t="str">
            <v>90300070</v>
          </cell>
          <cell r="B1828" t="str">
            <v>3" RIGID 0-FLEX COUPLING</v>
          </cell>
          <cell r="C1828">
            <v>35.255400000000002</v>
          </cell>
          <cell r="D1828">
            <v>34.61</v>
          </cell>
          <cell r="E1828">
            <v>0</v>
          </cell>
          <cell r="F1828">
            <v>45.832020000000007</v>
          </cell>
          <cell r="G1828">
            <v>44.993000000000002</v>
          </cell>
          <cell r="H1828" t="str">
            <v>9.0210</v>
          </cell>
          <cell r="I1828">
            <v>42030</v>
          </cell>
          <cell r="L1828">
            <v>45.832020000000007</v>
          </cell>
        </row>
        <row r="1829">
          <cell r="A1829" t="str">
            <v>90400070</v>
          </cell>
          <cell r="B1829" t="str">
            <v>4" RIGID 0-FLEX COUPLING</v>
          </cell>
          <cell r="C1829">
            <v>54.629899999999999</v>
          </cell>
          <cell r="D1829">
            <v>57.89</v>
          </cell>
          <cell r="E1829">
            <v>0</v>
          </cell>
          <cell r="F1829">
            <v>71.018870000000007</v>
          </cell>
          <cell r="G1829">
            <v>75.257000000000005</v>
          </cell>
          <cell r="H1829" t="str">
            <v>9.0220</v>
          </cell>
          <cell r="I1829">
            <v>41821</v>
          </cell>
          <cell r="L1829">
            <v>75.257000000000005</v>
          </cell>
        </row>
        <row r="1830">
          <cell r="A1830" t="str">
            <v>90600070</v>
          </cell>
          <cell r="B1830" t="str">
            <v>6" RIGID 0-FLEX COUPLING</v>
          </cell>
          <cell r="C1830">
            <v>87.928799999999995</v>
          </cell>
          <cell r="D1830">
            <v>82.36</v>
          </cell>
          <cell r="E1830">
            <v>0</v>
          </cell>
          <cell r="F1830">
            <v>114.30744</v>
          </cell>
          <cell r="G1830">
            <v>107.068</v>
          </cell>
          <cell r="H1830" t="str">
            <v>9.0230</v>
          </cell>
          <cell r="I1830">
            <v>42529</v>
          </cell>
          <cell r="L1830">
            <v>114.30744</v>
          </cell>
        </row>
        <row r="1831">
          <cell r="A1831" t="str">
            <v>90800070</v>
          </cell>
          <cell r="B1831" t="str">
            <v>8" RIGID 0-FLEX COUPLING</v>
          </cell>
          <cell r="C1831">
            <v>151.13550000000001</v>
          </cell>
          <cell r="D1831">
            <v>154.68</v>
          </cell>
          <cell r="E1831">
            <v>0</v>
          </cell>
          <cell r="F1831">
            <v>196.47615000000002</v>
          </cell>
          <cell r="G1831">
            <v>201.084</v>
          </cell>
          <cell r="H1831" t="str">
            <v>9.0240</v>
          </cell>
          <cell r="I1831">
            <v>41625</v>
          </cell>
          <cell r="L1831">
            <v>201.084</v>
          </cell>
        </row>
        <row r="1832">
          <cell r="A1832" t="str">
            <v>91000070</v>
          </cell>
          <cell r="B1832" t="str">
            <v>10" RIGID 0-FLEX COUPLING</v>
          </cell>
          <cell r="C1832">
            <v>42.104900000000001</v>
          </cell>
          <cell r="D1832">
            <v>0</v>
          </cell>
          <cell r="E1832">
            <v>0</v>
          </cell>
          <cell r="F1832">
            <v>54.736370000000001</v>
          </cell>
          <cell r="G1832">
            <v>0</v>
          </cell>
          <cell r="H1832" t="str">
            <v>9.0250</v>
          </cell>
          <cell r="I1832">
            <v>42529</v>
          </cell>
          <cell r="L1832">
            <v>54.736370000000001</v>
          </cell>
        </row>
        <row r="1833">
          <cell r="A1833" t="str">
            <v>90114071</v>
          </cell>
          <cell r="B1833" t="str">
            <v>1-1/4" STANDARD FLEX COUPLING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 t="str">
            <v>9.0260</v>
          </cell>
          <cell r="I1833">
            <v>40097</v>
          </cell>
          <cell r="L1833">
            <v>0</v>
          </cell>
        </row>
        <row r="1834">
          <cell r="A1834" t="str">
            <v>90200071</v>
          </cell>
          <cell r="B1834" t="str">
            <v>2" STANDARD FLEX COUPLING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 t="str">
            <v>9.0270</v>
          </cell>
          <cell r="I1834">
            <v>-622165665.6339792</v>
          </cell>
          <cell r="L1834">
            <v>0</v>
          </cell>
        </row>
        <row r="1835">
          <cell r="A1835" t="str">
            <v>90212071</v>
          </cell>
          <cell r="B1835" t="str">
            <v>2-1/2" STANDARD FLEX COUPLING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 t="str">
            <v>9.0280</v>
          </cell>
          <cell r="I1835">
            <v>-622165665.6339792</v>
          </cell>
          <cell r="L1835">
            <v>0</v>
          </cell>
        </row>
        <row r="1836">
          <cell r="A1836" t="str">
            <v>90400071</v>
          </cell>
          <cell r="B1836" t="str">
            <v>4" STANDARD FLEX COUPLING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 t="str">
            <v>9.0290</v>
          </cell>
          <cell r="I1836">
            <v>-622165665.6339792</v>
          </cell>
          <cell r="L1836">
            <v>0</v>
          </cell>
        </row>
        <row r="1837">
          <cell r="A1837" t="str">
            <v>90600071</v>
          </cell>
          <cell r="B1837" t="str">
            <v>6" STANDARD FLEX COUPLING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 t="str">
            <v>9.0300</v>
          </cell>
          <cell r="I1837">
            <v>-622165665.6339792</v>
          </cell>
          <cell r="L1837">
            <v>0</v>
          </cell>
        </row>
        <row r="1838">
          <cell r="A1838" t="str">
            <v>90800071</v>
          </cell>
          <cell r="B1838" t="str">
            <v>8" TRANS CPLG GRxIPS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 t="str">
            <v>9.0310</v>
          </cell>
          <cell r="I1838">
            <v>-622165665.6339792</v>
          </cell>
          <cell r="L1838">
            <v>0</v>
          </cell>
        </row>
        <row r="1839">
          <cell r="A1839" t="str">
            <v>91000071</v>
          </cell>
          <cell r="B1839" t="str">
            <v>10" TRANS CPLG GRxIPS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 t="str">
            <v>9.0320</v>
          </cell>
          <cell r="I1839">
            <v>-622165665.6339792</v>
          </cell>
          <cell r="L1839">
            <v>0</v>
          </cell>
        </row>
        <row r="1840">
          <cell r="A1840" t="str">
            <v>90212072</v>
          </cell>
          <cell r="B1840" t="str">
            <v>2-1/2" GR REDUCING COUPLING</v>
          </cell>
          <cell r="C1840">
            <v>20.91</v>
          </cell>
          <cell r="D1840">
            <v>0</v>
          </cell>
          <cell r="E1840">
            <v>0</v>
          </cell>
          <cell r="F1840">
            <v>27.183</v>
          </cell>
          <cell r="G1840">
            <v>0</v>
          </cell>
          <cell r="H1840" t="str">
            <v>9.0330</v>
          </cell>
          <cell r="I1840">
            <v>-622165665.6339792</v>
          </cell>
          <cell r="L1840">
            <v>27.183</v>
          </cell>
        </row>
        <row r="1841">
          <cell r="A1841" t="str">
            <v>90400072</v>
          </cell>
          <cell r="B1841" t="str">
            <v>4" GR REDUCING COUPLING</v>
          </cell>
          <cell r="C1841">
            <v>42.1556</v>
          </cell>
          <cell r="D1841">
            <v>0</v>
          </cell>
          <cell r="E1841">
            <v>0</v>
          </cell>
          <cell r="F1841">
            <v>54.802280000000003</v>
          </cell>
          <cell r="G1841">
            <v>0</v>
          </cell>
          <cell r="H1841" t="str">
            <v>9.0340</v>
          </cell>
          <cell r="I1841">
            <v>-622165665.6339792</v>
          </cell>
          <cell r="L1841">
            <v>54.802280000000003</v>
          </cell>
        </row>
        <row r="1842">
          <cell r="A1842" t="str">
            <v>90600072</v>
          </cell>
          <cell r="B1842" t="str">
            <v>6" GR REDUCING COUPLING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 t="str">
            <v>9.0350</v>
          </cell>
          <cell r="I1842">
            <v>40097</v>
          </cell>
          <cell r="L1842">
            <v>0</v>
          </cell>
        </row>
        <row r="1843">
          <cell r="A1843" t="str">
            <v>90600080</v>
          </cell>
          <cell r="B1843" t="str">
            <v>6" GR CROSS</v>
          </cell>
          <cell r="C1843">
            <v>613.26</v>
          </cell>
          <cell r="D1843">
            <v>568.35</v>
          </cell>
          <cell r="E1843">
            <v>0</v>
          </cell>
          <cell r="F1843">
            <v>797.23800000000006</v>
          </cell>
          <cell r="G1843">
            <v>738.85500000000002</v>
          </cell>
          <cell r="H1843" t="str">
            <v>9.0360</v>
          </cell>
          <cell r="I1843">
            <v>-622165665.6339792</v>
          </cell>
          <cell r="L1843">
            <v>797.23800000000006</v>
          </cell>
        </row>
        <row r="1844">
          <cell r="A1844" t="str">
            <v>90200170</v>
          </cell>
          <cell r="B1844" t="str">
            <v>2"x _ GRx_OUTLET COUPLING</v>
          </cell>
          <cell r="C1844">
            <v>87.267499999999998</v>
          </cell>
          <cell r="D1844">
            <v>86.79</v>
          </cell>
          <cell r="E1844">
            <v>0</v>
          </cell>
          <cell r="F1844">
            <v>113.44775</v>
          </cell>
          <cell r="G1844">
            <v>112.82700000000001</v>
          </cell>
          <cell r="H1844" t="str">
            <v>9.0370</v>
          </cell>
          <cell r="I1844">
            <v>41624</v>
          </cell>
          <cell r="L1844">
            <v>113.44775</v>
          </cell>
        </row>
        <row r="1845">
          <cell r="A1845" t="str">
            <v>90212170</v>
          </cell>
          <cell r="B1845" t="str">
            <v>2-1/2"x _ GRx_OUTLET COUPLING</v>
          </cell>
          <cell r="C1845">
            <v>64.023399999999995</v>
          </cell>
          <cell r="D1845">
            <v>110.7</v>
          </cell>
          <cell r="E1845">
            <v>0</v>
          </cell>
          <cell r="F1845">
            <v>83.230419999999995</v>
          </cell>
          <cell r="G1845">
            <v>143.91</v>
          </cell>
          <cell r="H1845" t="str">
            <v>9.0380</v>
          </cell>
          <cell r="I1845">
            <v>42061</v>
          </cell>
          <cell r="L1845">
            <v>143.91</v>
          </cell>
        </row>
        <row r="1846">
          <cell r="A1846" t="str">
            <v>90300170</v>
          </cell>
          <cell r="B1846" t="str">
            <v>3"x _ GRx_OUTLET COUPLING</v>
          </cell>
          <cell r="C1846">
            <v>100.6721</v>
          </cell>
          <cell r="D1846">
            <v>146.91999999999999</v>
          </cell>
          <cell r="E1846">
            <v>0</v>
          </cell>
          <cell r="F1846">
            <v>130.87372999999999</v>
          </cell>
          <cell r="G1846">
            <v>190.99599999999998</v>
          </cell>
          <cell r="H1846" t="str">
            <v>9.0390</v>
          </cell>
          <cell r="I1846">
            <v>41292</v>
          </cell>
          <cell r="L1846">
            <v>190.99599999999998</v>
          </cell>
        </row>
        <row r="1847">
          <cell r="A1847" t="str">
            <v>90400170</v>
          </cell>
          <cell r="B1847" t="str">
            <v>4"x _ GRx_OUTLET COUPLING</v>
          </cell>
          <cell r="C1847">
            <v>232.39670000000001</v>
          </cell>
          <cell r="D1847">
            <v>215.38</v>
          </cell>
          <cell r="E1847">
            <v>0</v>
          </cell>
          <cell r="F1847">
            <v>302.11571000000004</v>
          </cell>
          <cell r="G1847">
            <v>279.99400000000003</v>
          </cell>
          <cell r="H1847" t="str">
            <v>9.0400</v>
          </cell>
          <cell r="I1847">
            <v>42485</v>
          </cell>
          <cell r="L1847">
            <v>302.11571000000004</v>
          </cell>
        </row>
        <row r="1848">
          <cell r="A1848" t="str">
            <v>90600170</v>
          </cell>
          <cell r="B1848" t="str">
            <v>6"x _ GRx_OUTLET COUPLING</v>
          </cell>
          <cell r="C1848">
            <v>427.57100000000003</v>
          </cell>
          <cell r="D1848">
            <v>431.15</v>
          </cell>
          <cell r="E1848">
            <v>0</v>
          </cell>
          <cell r="F1848">
            <v>555.84230000000002</v>
          </cell>
          <cell r="G1848">
            <v>560.495</v>
          </cell>
          <cell r="H1848" t="str">
            <v>9.0410</v>
          </cell>
          <cell r="I1848">
            <v>42529</v>
          </cell>
          <cell r="L1848">
            <v>560.495</v>
          </cell>
        </row>
        <row r="1849">
          <cell r="A1849" t="str">
            <v>90400022</v>
          </cell>
          <cell r="B1849" t="str">
            <v>4" GR 22-1/2 ELBOW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 t="str">
            <v>9.0420</v>
          </cell>
          <cell r="I1849">
            <v>42485</v>
          </cell>
          <cell r="L1849">
            <v>0</v>
          </cell>
        </row>
        <row r="1850">
          <cell r="A1850" t="str">
            <v>90600022</v>
          </cell>
          <cell r="B1850" t="str">
            <v>6" GR 22-1/2 ELBOW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 t="str">
            <v>9.0430</v>
          </cell>
          <cell r="I1850">
            <v>-622165665.6339792</v>
          </cell>
          <cell r="L1850">
            <v>0</v>
          </cell>
        </row>
        <row r="1851">
          <cell r="A1851" t="str">
            <v>90800022</v>
          </cell>
          <cell r="B1851" t="str">
            <v>8" GR 22-1/2 ELBOW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 t="str">
            <v>9.0440</v>
          </cell>
          <cell r="I1851">
            <v>-622165665.6339792</v>
          </cell>
          <cell r="L1851">
            <v>0</v>
          </cell>
        </row>
        <row r="1852">
          <cell r="A1852" t="str">
            <v>91000022</v>
          </cell>
          <cell r="B1852" t="str">
            <v>10" GR 22-1/2 ELBOW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 t="str">
            <v>9.0450</v>
          </cell>
          <cell r="I1852">
            <v>-622165665.6339792</v>
          </cell>
          <cell r="L1852">
            <v>0</v>
          </cell>
        </row>
        <row r="1853">
          <cell r="A1853" t="str">
            <v>90200045</v>
          </cell>
          <cell r="B1853" t="str">
            <v>2" GR 45 ELBOW</v>
          </cell>
          <cell r="C1853">
            <v>3.6133000000000002</v>
          </cell>
          <cell r="D1853">
            <v>0</v>
          </cell>
          <cell r="E1853">
            <v>0</v>
          </cell>
          <cell r="F1853">
            <v>4.6972900000000006</v>
          </cell>
          <cell r="G1853">
            <v>0</v>
          </cell>
          <cell r="H1853" t="str">
            <v>9.0460</v>
          </cell>
          <cell r="I1853">
            <v>-622165665.6339792</v>
          </cell>
          <cell r="L1853">
            <v>4.6972900000000006</v>
          </cell>
        </row>
        <row r="1854">
          <cell r="A1854" t="str">
            <v>90212045</v>
          </cell>
          <cell r="B1854" t="str">
            <v>2-1/2" GR 45 ELBOW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 t="str">
            <v>9.0470</v>
          </cell>
          <cell r="I1854">
            <v>40097</v>
          </cell>
          <cell r="L1854">
            <v>0</v>
          </cell>
        </row>
        <row r="1855">
          <cell r="A1855" t="str">
            <v>90300045</v>
          </cell>
          <cell r="B1855" t="str">
            <v>3" GR 45 ELBOW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 t="str">
            <v>9.0480</v>
          </cell>
          <cell r="I1855">
            <v>-622165665.6339792</v>
          </cell>
          <cell r="L1855">
            <v>0</v>
          </cell>
        </row>
        <row r="1856">
          <cell r="A1856" t="str">
            <v>90400045</v>
          </cell>
          <cell r="B1856" t="str">
            <v>4" GR 45 ELBOW</v>
          </cell>
          <cell r="C1856">
            <v>35.546500000000002</v>
          </cell>
          <cell r="D1856">
            <v>34.5</v>
          </cell>
          <cell r="E1856">
            <v>0</v>
          </cell>
          <cell r="F1856">
            <v>46.210450000000002</v>
          </cell>
          <cell r="G1856">
            <v>44.85</v>
          </cell>
          <cell r="H1856" t="str">
            <v>9.0490</v>
          </cell>
          <cell r="I1856">
            <v>-622165665.6339792</v>
          </cell>
          <cell r="L1856">
            <v>46.210450000000002</v>
          </cell>
        </row>
        <row r="1857">
          <cell r="A1857" t="str">
            <v>90600045</v>
          </cell>
          <cell r="B1857" t="str">
            <v>6" GR 45 ELBOW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 t="str">
            <v>9.0500</v>
          </cell>
          <cell r="I1857">
            <v>41214</v>
          </cell>
          <cell r="L1857">
            <v>0</v>
          </cell>
        </row>
        <row r="1858">
          <cell r="A1858" t="str">
            <v>90800045</v>
          </cell>
          <cell r="B1858" t="str">
            <v>8" GR 45 ELBOW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 t="str">
            <v>9.0510</v>
          </cell>
          <cell r="I1858">
            <v>-622165665.6339792</v>
          </cell>
          <cell r="L1858">
            <v>0</v>
          </cell>
        </row>
        <row r="1859">
          <cell r="A1859" t="str">
            <v>91000045</v>
          </cell>
          <cell r="B1859" t="str">
            <v>10" GR 45 ELBOW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 t="str">
            <v>9.0520</v>
          </cell>
          <cell r="I1859">
            <v>-622165665.6339792</v>
          </cell>
          <cell r="L1859">
            <v>0</v>
          </cell>
        </row>
        <row r="1860">
          <cell r="A1860" t="str">
            <v>90114090</v>
          </cell>
          <cell r="B1860" t="str">
            <v>1-1/4" GR 90 ELBOW</v>
          </cell>
          <cell r="C1860">
            <v>3.5222000000000002</v>
          </cell>
          <cell r="D1860">
            <v>0</v>
          </cell>
          <cell r="E1860">
            <v>0</v>
          </cell>
          <cell r="F1860">
            <v>4.5788600000000006</v>
          </cell>
          <cell r="G1860">
            <v>0</v>
          </cell>
          <cell r="H1860" t="str">
            <v>9.0530</v>
          </cell>
          <cell r="I1860">
            <v>-622165665.6339792</v>
          </cell>
          <cell r="L1860">
            <v>4.5788600000000006</v>
          </cell>
        </row>
        <row r="1861">
          <cell r="A1861" t="str">
            <v>90200090</v>
          </cell>
          <cell r="B1861" t="str">
            <v>2" GR 90 ELBOW</v>
          </cell>
          <cell r="C1861">
            <v>21.288430000000002</v>
          </cell>
          <cell r="D1861">
            <v>37.08</v>
          </cell>
          <cell r="E1861">
            <v>0</v>
          </cell>
          <cell r="F1861">
            <v>27.674959000000005</v>
          </cell>
          <cell r="G1861">
            <v>48.204000000000001</v>
          </cell>
          <cell r="H1861" t="str">
            <v>9.0540</v>
          </cell>
          <cell r="I1861">
            <v>40097</v>
          </cell>
          <cell r="L1861">
            <v>48.204000000000001</v>
          </cell>
        </row>
        <row r="1862">
          <cell r="A1862" t="str">
            <v>90212090</v>
          </cell>
          <cell r="B1862" t="str">
            <v>2-1/2" GR 90 ELBOW</v>
          </cell>
          <cell r="C1862">
            <v>29.5061</v>
          </cell>
          <cell r="D1862">
            <v>32.46</v>
          </cell>
          <cell r="E1862">
            <v>0</v>
          </cell>
          <cell r="F1862">
            <v>38.357930000000003</v>
          </cell>
          <cell r="G1862">
            <v>42.198</v>
          </cell>
          <cell r="H1862" t="str">
            <v>9.0550</v>
          </cell>
          <cell r="I1862">
            <v>42949</v>
          </cell>
          <cell r="L1862">
            <v>42.198</v>
          </cell>
        </row>
        <row r="1863">
          <cell r="A1863" t="str">
            <v>90300090</v>
          </cell>
          <cell r="B1863" t="str">
            <v>3" GR 90 ELBOW</v>
          </cell>
          <cell r="C1863">
            <v>64.980099999999993</v>
          </cell>
          <cell r="D1863">
            <v>65.540000000000006</v>
          </cell>
          <cell r="E1863">
            <v>0</v>
          </cell>
          <cell r="F1863">
            <v>84.474129999999988</v>
          </cell>
          <cell r="G1863">
            <v>85.202000000000012</v>
          </cell>
          <cell r="H1863" t="str">
            <v>9.0560</v>
          </cell>
          <cell r="I1863">
            <v>42030</v>
          </cell>
          <cell r="L1863">
            <v>85.202000000000012</v>
          </cell>
        </row>
        <row r="1864">
          <cell r="A1864" t="str">
            <v>90400090</v>
          </cell>
          <cell r="B1864" t="str">
            <v>4" GR 90 ELBOW</v>
          </cell>
          <cell r="C1864">
            <v>73.967200000000005</v>
          </cell>
          <cell r="D1864">
            <v>71.22</v>
          </cell>
          <cell r="E1864">
            <v>0</v>
          </cell>
          <cell r="F1864">
            <v>96.157360000000011</v>
          </cell>
          <cell r="G1864">
            <v>92.585999999999999</v>
          </cell>
          <cell r="H1864" t="str">
            <v>9.0570</v>
          </cell>
          <cell r="I1864">
            <v>42485</v>
          </cell>
          <cell r="L1864">
            <v>96.157360000000011</v>
          </cell>
        </row>
        <row r="1865">
          <cell r="A1865" t="str">
            <v>90600090</v>
          </cell>
          <cell r="B1865" t="str">
            <v>6" GR 90 ELBOW</v>
          </cell>
          <cell r="C1865">
            <v>194.5386</v>
          </cell>
          <cell r="D1865">
            <v>199.23</v>
          </cell>
          <cell r="E1865">
            <v>0</v>
          </cell>
          <cell r="F1865">
            <v>252.90018000000001</v>
          </cell>
          <cell r="G1865">
            <v>258.99900000000002</v>
          </cell>
          <cell r="H1865" t="str">
            <v>9.0580</v>
          </cell>
          <cell r="I1865">
            <v>42529</v>
          </cell>
          <cell r="L1865">
            <v>258.99900000000002</v>
          </cell>
        </row>
        <row r="1866">
          <cell r="A1866" t="str">
            <v>90800090</v>
          </cell>
          <cell r="B1866" t="str">
            <v>8" GR 90 ELBOW</v>
          </cell>
          <cell r="C1866">
            <v>130.19130000000001</v>
          </cell>
          <cell r="D1866">
            <v>0</v>
          </cell>
          <cell r="E1866">
            <v>0</v>
          </cell>
          <cell r="F1866">
            <v>169.24869000000001</v>
          </cell>
          <cell r="G1866">
            <v>0</v>
          </cell>
          <cell r="H1866" t="str">
            <v>9.0590</v>
          </cell>
          <cell r="I1866">
            <v>42485</v>
          </cell>
          <cell r="L1866">
            <v>169.24869000000001</v>
          </cell>
        </row>
        <row r="1867">
          <cell r="A1867" t="str">
            <v>91000090</v>
          </cell>
          <cell r="B1867" t="str">
            <v>10" GR 90 ELBOW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 t="str">
            <v>9.0600</v>
          </cell>
          <cell r="I1867">
            <v>40097</v>
          </cell>
          <cell r="L1867">
            <v>0</v>
          </cell>
        </row>
        <row r="1868">
          <cell r="A1868" t="str">
            <v>90200140</v>
          </cell>
          <cell r="B1868" t="str">
            <v>2" GR x MIP ADAPTOR NIPPLE</v>
          </cell>
          <cell r="C1868">
            <v>13.9473</v>
          </cell>
          <cell r="D1868">
            <v>0</v>
          </cell>
          <cell r="E1868">
            <v>0</v>
          </cell>
          <cell r="F1868">
            <v>18.131489999999999</v>
          </cell>
          <cell r="G1868">
            <v>0</v>
          </cell>
          <cell r="H1868" t="str">
            <v>9.0610</v>
          </cell>
          <cell r="I1868">
            <v>-622165665.6339792</v>
          </cell>
          <cell r="L1868">
            <v>18.131489999999999</v>
          </cell>
        </row>
        <row r="1869">
          <cell r="A1869" t="str">
            <v>90212140</v>
          </cell>
          <cell r="B1869" t="str">
            <v>2-1/2" GR x MIP ADAPTOR NIPPLE</v>
          </cell>
          <cell r="C1869">
            <v>24.503299999999999</v>
          </cell>
          <cell r="D1869">
            <v>22.71</v>
          </cell>
          <cell r="E1869">
            <v>0</v>
          </cell>
          <cell r="F1869">
            <v>31.854289999999999</v>
          </cell>
          <cell r="G1869">
            <v>29.523000000000003</v>
          </cell>
          <cell r="H1869" t="str">
            <v>9.0620</v>
          </cell>
          <cell r="I1869">
            <v>40097</v>
          </cell>
          <cell r="L1869">
            <v>31.854289999999999</v>
          </cell>
        </row>
        <row r="1870">
          <cell r="A1870" t="str">
            <v>90300140</v>
          </cell>
          <cell r="B1870" t="str">
            <v>3" GR x MIP ADAPTOR NIPPLE</v>
          </cell>
          <cell r="C1870">
            <v>34.888399999999997</v>
          </cell>
          <cell r="D1870">
            <v>0</v>
          </cell>
          <cell r="E1870">
            <v>0</v>
          </cell>
          <cell r="F1870">
            <v>45.35492</v>
          </cell>
          <cell r="G1870">
            <v>0</v>
          </cell>
          <cell r="H1870" t="str">
            <v>9.0630</v>
          </cell>
          <cell r="I1870">
            <v>42030</v>
          </cell>
          <cell r="L1870">
            <v>45.35492</v>
          </cell>
        </row>
        <row r="1871">
          <cell r="A1871" t="str">
            <v>90400140</v>
          </cell>
          <cell r="B1871" t="str">
            <v>4" GR x MIP ADAPTOR NIPPLE</v>
          </cell>
          <cell r="C1871">
            <v>40.729999999999997</v>
          </cell>
          <cell r="D1871">
            <v>37.75</v>
          </cell>
          <cell r="E1871">
            <v>0</v>
          </cell>
          <cell r="F1871">
            <v>52.948999999999998</v>
          </cell>
          <cell r="G1871">
            <v>49.075000000000003</v>
          </cell>
          <cell r="H1871" t="str">
            <v>9.0640</v>
          </cell>
          <cell r="I1871">
            <v>-622165665.6339792</v>
          </cell>
          <cell r="L1871">
            <v>52.948999999999998</v>
          </cell>
        </row>
        <row r="1872">
          <cell r="A1872" t="str">
            <v>90600140</v>
          </cell>
          <cell r="B1872" t="str">
            <v>6" GR x MIP ADAPTOR NIPPLE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 t="str">
            <v>9.0650</v>
          </cell>
          <cell r="I1872">
            <v>41416</v>
          </cell>
          <cell r="L1872">
            <v>0</v>
          </cell>
        </row>
        <row r="1873">
          <cell r="A1873" t="str">
            <v>90212141</v>
          </cell>
          <cell r="B1873" t="str">
            <v>2-1/2" GR x GR NIPPLE</v>
          </cell>
          <cell r="C1873">
            <v>9.27</v>
          </cell>
          <cell r="D1873">
            <v>0</v>
          </cell>
          <cell r="E1873">
            <v>0</v>
          </cell>
          <cell r="F1873">
            <v>12.051</v>
          </cell>
          <cell r="G1873">
            <v>0</v>
          </cell>
          <cell r="H1873" t="str">
            <v>9.0660</v>
          </cell>
          <cell r="I1873">
            <v>-622165665.6339792</v>
          </cell>
          <cell r="L1873">
            <v>12.051</v>
          </cell>
        </row>
        <row r="1874">
          <cell r="A1874" t="str">
            <v>90600141</v>
          </cell>
          <cell r="B1874" t="str">
            <v>6" GR x GR NIPPLE</v>
          </cell>
          <cell r="C1874">
            <v>553.22500000000002</v>
          </cell>
          <cell r="D1874">
            <v>512.72</v>
          </cell>
          <cell r="E1874">
            <v>0</v>
          </cell>
          <cell r="F1874">
            <v>719.19250000000011</v>
          </cell>
          <cell r="G1874">
            <v>666.53600000000006</v>
          </cell>
          <cell r="H1874" t="str">
            <v>9.0670</v>
          </cell>
          <cell r="I1874">
            <v>-622165665.6339792</v>
          </cell>
          <cell r="L1874">
            <v>719.19250000000011</v>
          </cell>
        </row>
        <row r="1875">
          <cell r="A1875" t="str">
            <v>90200063</v>
          </cell>
          <cell r="B1875" t="str">
            <v>2" x GR x TH REDUCER CPLG</v>
          </cell>
          <cell r="C1875">
            <v>43.64</v>
          </cell>
          <cell r="D1875">
            <v>40.26</v>
          </cell>
          <cell r="E1875">
            <v>0</v>
          </cell>
          <cell r="F1875">
            <v>56.731999999999999</v>
          </cell>
          <cell r="G1875">
            <v>52.338000000000001</v>
          </cell>
          <cell r="H1875" t="str">
            <v>9.0680</v>
          </cell>
          <cell r="I1875">
            <v>42485</v>
          </cell>
          <cell r="L1875">
            <v>56.731999999999999</v>
          </cell>
        </row>
        <row r="1876">
          <cell r="A1876" t="str">
            <v>90212063</v>
          </cell>
          <cell r="B1876" t="str">
            <v>2-1/2" x GR x TH REDUCER CPLG</v>
          </cell>
          <cell r="C1876">
            <v>38.714300000000001</v>
          </cell>
          <cell r="D1876">
            <v>0</v>
          </cell>
          <cell r="E1876">
            <v>0</v>
          </cell>
          <cell r="F1876">
            <v>50.328590000000005</v>
          </cell>
          <cell r="G1876">
            <v>0</v>
          </cell>
          <cell r="H1876" t="str">
            <v>9.0690</v>
          </cell>
          <cell r="I1876">
            <v>40819</v>
          </cell>
          <cell r="L1876">
            <v>50.328590000000005</v>
          </cell>
        </row>
        <row r="1877">
          <cell r="A1877" t="str">
            <v>90302063</v>
          </cell>
          <cell r="B1877" t="str">
            <v>3" x GR x TH REDUCER CPLG</v>
          </cell>
          <cell r="C1877">
            <v>93.16</v>
          </cell>
          <cell r="D1877">
            <v>86.34</v>
          </cell>
          <cell r="E1877">
            <v>0</v>
          </cell>
          <cell r="F1877">
            <v>121.108</v>
          </cell>
          <cell r="G1877">
            <v>112.242</v>
          </cell>
          <cell r="H1877" t="str">
            <v>9.0700</v>
          </cell>
          <cell r="I1877">
            <v>-622165665.6339792</v>
          </cell>
          <cell r="L1877">
            <v>121.108</v>
          </cell>
        </row>
        <row r="1878">
          <cell r="A1878" t="str">
            <v>90321263</v>
          </cell>
          <cell r="B1878" t="str">
            <v>3"x2-1/2" GR x TH REDUCER CPLG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 t="str">
            <v>9.0710</v>
          </cell>
          <cell r="I1878">
            <v>42300</v>
          </cell>
          <cell r="L1878">
            <v>0</v>
          </cell>
        </row>
        <row r="1879">
          <cell r="A1879" t="str">
            <v>90402063</v>
          </cell>
          <cell r="B1879" t="str">
            <v>4"x 2" GR x TH REDUCER CPLG</v>
          </cell>
          <cell r="C1879">
            <v>50.174999999999997</v>
          </cell>
          <cell r="D1879">
            <v>46.5</v>
          </cell>
          <cell r="E1879">
            <v>0</v>
          </cell>
          <cell r="F1879">
            <v>65.227499999999992</v>
          </cell>
          <cell r="G1879">
            <v>60.45</v>
          </cell>
          <cell r="H1879" t="str">
            <v>9.0720</v>
          </cell>
          <cell r="I1879">
            <v>-622165665.6339792</v>
          </cell>
          <cell r="L1879">
            <v>65.227499999999992</v>
          </cell>
        </row>
        <row r="1880">
          <cell r="A1880" t="str">
            <v>90421263</v>
          </cell>
          <cell r="B1880" t="str">
            <v>4"x2-1/2" GR x TH REDUCER CPLG</v>
          </cell>
          <cell r="C1880">
            <v>38.717300000000002</v>
          </cell>
          <cell r="D1880">
            <v>0</v>
          </cell>
          <cell r="E1880">
            <v>0</v>
          </cell>
          <cell r="F1880">
            <v>50.332490000000007</v>
          </cell>
          <cell r="G1880">
            <v>0</v>
          </cell>
          <cell r="H1880" t="str">
            <v>9.0730</v>
          </cell>
          <cell r="I1880">
            <v>41416</v>
          </cell>
          <cell r="L1880">
            <v>50.332490000000007</v>
          </cell>
        </row>
        <row r="1881">
          <cell r="A1881" t="str">
            <v>90403063</v>
          </cell>
          <cell r="B1881" t="str">
            <v>4"x 3" GR x TH REDUCER CPLG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 t="str">
            <v>9.0740</v>
          </cell>
          <cell r="I1881">
            <v>-622165665.6339792</v>
          </cell>
          <cell r="L1881">
            <v>0</v>
          </cell>
        </row>
        <row r="1882">
          <cell r="A1882" t="str">
            <v>90200160</v>
          </cell>
          <cell r="B1882" t="str">
            <v>2" GR CONCENTRIC REDUCER</v>
          </cell>
          <cell r="C1882">
            <v>29.918800000000001</v>
          </cell>
          <cell r="D1882">
            <v>0</v>
          </cell>
          <cell r="E1882">
            <v>0</v>
          </cell>
          <cell r="F1882">
            <v>38.894440000000003</v>
          </cell>
          <cell r="G1882">
            <v>0</v>
          </cell>
          <cell r="H1882" t="str">
            <v>9.0750</v>
          </cell>
          <cell r="I1882">
            <v>-622165665.6339792</v>
          </cell>
          <cell r="L1882">
            <v>38.894440000000003</v>
          </cell>
        </row>
        <row r="1883">
          <cell r="A1883" t="str">
            <v>90212160</v>
          </cell>
          <cell r="B1883" t="str">
            <v>2-1/2" GR CONCENTRIC REDUCER</v>
          </cell>
          <cell r="C1883">
            <v>41.153300000000002</v>
          </cell>
          <cell r="D1883">
            <v>38.14</v>
          </cell>
          <cell r="E1883">
            <v>0</v>
          </cell>
          <cell r="F1883">
            <v>53.499290000000002</v>
          </cell>
          <cell r="G1883">
            <v>49.582000000000001</v>
          </cell>
          <cell r="H1883" t="str">
            <v>9.0760</v>
          </cell>
          <cell r="I1883">
            <v>-622165665.6339792</v>
          </cell>
          <cell r="L1883">
            <v>53.499290000000002</v>
          </cell>
        </row>
        <row r="1884">
          <cell r="A1884" t="str">
            <v>90300160</v>
          </cell>
          <cell r="B1884" t="str">
            <v>3" GR CONCENTRIC REDUCER</v>
          </cell>
          <cell r="C1884">
            <v>17.813600000000001</v>
          </cell>
          <cell r="D1884">
            <v>0</v>
          </cell>
          <cell r="E1884">
            <v>0</v>
          </cell>
          <cell r="F1884">
            <v>23.157680000000003</v>
          </cell>
          <cell r="G1884">
            <v>0</v>
          </cell>
          <cell r="H1884" t="str">
            <v>9.0770</v>
          </cell>
          <cell r="I1884">
            <v>42030</v>
          </cell>
          <cell r="L1884">
            <v>23.157680000000003</v>
          </cell>
        </row>
        <row r="1885">
          <cell r="A1885" t="str">
            <v>90400160</v>
          </cell>
          <cell r="B1885" t="str">
            <v>4" GR CONCENTRIC REDUCER</v>
          </cell>
          <cell r="C1885">
            <v>56.081800000000001</v>
          </cell>
          <cell r="D1885">
            <v>63.35</v>
          </cell>
          <cell r="E1885">
            <v>0</v>
          </cell>
          <cell r="F1885">
            <v>72.90634</v>
          </cell>
          <cell r="G1885">
            <v>82.355000000000004</v>
          </cell>
          <cell r="H1885" t="str">
            <v>9.0780</v>
          </cell>
          <cell r="I1885">
            <v>40097</v>
          </cell>
          <cell r="L1885">
            <v>82.355000000000004</v>
          </cell>
        </row>
        <row r="1886">
          <cell r="A1886" t="str">
            <v>90600160</v>
          </cell>
          <cell r="B1886" t="str">
            <v>6" GR CONCENTRIC REDUCER</v>
          </cell>
          <cell r="C1886">
            <v>101.3772</v>
          </cell>
          <cell r="D1886">
            <v>93.784999999999997</v>
          </cell>
          <cell r="E1886">
            <v>0</v>
          </cell>
          <cell r="F1886">
            <v>131.79036000000002</v>
          </cell>
          <cell r="G1886">
            <v>121.9205</v>
          </cell>
          <cell r="H1886" t="str">
            <v>9.0790</v>
          </cell>
          <cell r="I1886">
            <v>42529</v>
          </cell>
          <cell r="L1886">
            <v>131.79036000000002</v>
          </cell>
        </row>
        <row r="1887">
          <cell r="A1887" t="str">
            <v>90800160</v>
          </cell>
          <cell r="B1887" t="str">
            <v>8" GR CONCENTRIC REDUCER</v>
          </cell>
          <cell r="C1887">
            <v>125.667</v>
          </cell>
          <cell r="D1887">
            <v>0</v>
          </cell>
          <cell r="E1887">
            <v>0</v>
          </cell>
          <cell r="F1887">
            <v>163.36709999999999</v>
          </cell>
          <cell r="G1887">
            <v>0</v>
          </cell>
          <cell r="H1887" t="str">
            <v>9.0800</v>
          </cell>
          <cell r="I1887">
            <v>42500</v>
          </cell>
          <cell r="L1887">
            <v>163.36709999999999</v>
          </cell>
        </row>
        <row r="1888">
          <cell r="A1888" t="str">
            <v>91008160</v>
          </cell>
          <cell r="B1888" t="str">
            <v>10" GR CONCENTRIC REDUCER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 t="str">
            <v>9.0810</v>
          </cell>
          <cell r="I1888">
            <v>40097</v>
          </cell>
          <cell r="L1888">
            <v>0</v>
          </cell>
        </row>
        <row r="1889">
          <cell r="A1889" t="str">
            <v>90402162</v>
          </cell>
          <cell r="B1889" t="str">
            <v>4" GR SWAGE END REDUCER</v>
          </cell>
          <cell r="C1889">
            <v>64.584500000000006</v>
          </cell>
          <cell r="D1889">
            <v>0</v>
          </cell>
          <cell r="E1889">
            <v>0</v>
          </cell>
          <cell r="F1889">
            <v>83.959850000000017</v>
          </cell>
          <cell r="G1889">
            <v>0</v>
          </cell>
          <cell r="H1889" t="str">
            <v>9.0820</v>
          </cell>
          <cell r="I1889">
            <v>-622165665.6339792</v>
          </cell>
          <cell r="L1889">
            <v>83.959850000000017</v>
          </cell>
        </row>
        <row r="1890">
          <cell r="A1890" t="str">
            <v>90200190</v>
          </cell>
          <cell r="B1890" t="str">
            <v>2" GR TEE</v>
          </cell>
          <cell r="C1890">
            <v>31.1435</v>
          </cell>
          <cell r="D1890">
            <v>0</v>
          </cell>
          <cell r="E1890">
            <v>0</v>
          </cell>
          <cell r="F1890">
            <v>40.486550000000001</v>
          </cell>
          <cell r="G1890">
            <v>0</v>
          </cell>
          <cell r="H1890" t="str">
            <v>9.0830</v>
          </cell>
          <cell r="I1890">
            <v>-622165665.6339792</v>
          </cell>
          <cell r="L1890">
            <v>40.486550000000001</v>
          </cell>
        </row>
        <row r="1891">
          <cell r="A1891" t="str">
            <v>90212190</v>
          </cell>
          <cell r="B1891" t="str">
            <v>2-1/2" GR TEE</v>
          </cell>
          <cell r="C1891">
            <v>54.5</v>
          </cell>
          <cell r="D1891">
            <v>50.51</v>
          </cell>
          <cell r="E1891">
            <v>0</v>
          </cell>
          <cell r="F1891">
            <v>70.850000000000009</v>
          </cell>
          <cell r="G1891">
            <v>65.662999999999997</v>
          </cell>
          <cell r="H1891" t="str">
            <v>9.0840</v>
          </cell>
          <cell r="I1891">
            <v>40097</v>
          </cell>
          <cell r="L1891">
            <v>70.850000000000009</v>
          </cell>
        </row>
        <row r="1892">
          <cell r="A1892" t="str">
            <v>90300190</v>
          </cell>
          <cell r="B1892" t="str">
            <v>3" GR TEE</v>
          </cell>
          <cell r="C1892">
            <v>55.885599999999997</v>
          </cell>
          <cell r="D1892">
            <v>56.63</v>
          </cell>
          <cell r="E1892">
            <v>0</v>
          </cell>
          <cell r="F1892">
            <v>72.65128</v>
          </cell>
          <cell r="G1892">
            <v>73.619</v>
          </cell>
          <cell r="H1892" t="str">
            <v>9.0850</v>
          </cell>
          <cell r="I1892">
            <v>42030</v>
          </cell>
          <cell r="L1892">
            <v>73.619</v>
          </cell>
        </row>
        <row r="1893">
          <cell r="A1893" t="str">
            <v>90400190</v>
          </cell>
          <cell r="B1893" t="str">
            <v>4" GR TEE</v>
          </cell>
          <cell r="C1893">
            <v>123.9944</v>
          </cell>
          <cell r="D1893">
            <v>119.94</v>
          </cell>
          <cell r="E1893">
            <v>0</v>
          </cell>
          <cell r="F1893">
            <v>161.19272000000001</v>
          </cell>
          <cell r="G1893">
            <v>155.922</v>
          </cell>
          <cell r="H1893" t="str">
            <v>9.0860</v>
          </cell>
          <cell r="I1893">
            <v>41624</v>
          </cell>
          <cell r="L1893">
            <v>161.19272000000001</v>
          </cell>
        </row>
        <row r="1894">
          <cell r="A1894" t="str">
            <v>90600190</v>
          </cell>
          <cell r="B1894" t="str">
            <v>6" GR TEE</v>
          </cell>
          <cell r="C1894">
            <v>250.12</v>
          </cell>
          <cell r="D1894">
            <v>231.81</v>
          </cell>
          <cell r="E1894">
            <v>0</v>
          </cell>
          <cell r="F1894">
            <v>325.15600000000001</v>
          </cell>
          <cell r="G1894">
            <v>301.35300000000001</v>
          </cell>
          <cell r="H1894" t="str">
            <v>9.0870</v>
          </cell>
          <cell r="I1894">
            <v>42529</v>
          </cell>
          <cell r="L1894">
            <v>325.15600000000001</v>
          </cell>
        </row>
        <row r="1895">
          <cell r="A1895" t="str">
            <v>90800190</v>
          </cell>
          <cell r="B1895" t="str">
            <v>8" GR TEE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 t="str">
            <v>9.0880</v>
          </cell>
          <cell r="I1895">
            <v>41624</v>
          </cell>
          <cell r="L1895">
            <v>0</v>
          </cell>
        </row>
        <row r="1896">
          <cell r="A1896" t="str">
            <v>91000190</v>
          </cell>
          <cell r="B1896" t="str">
            <v>10" GR TEE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 t="str">
            <v>9.0890</v>
          </cell>
          <cell r="I1896">
            <v>-622165665.6339792</v>
          </cell>
          <cell r="L1896">
            <v>0</v>
          </cell>
        </row>
        <row r="1897">
          <cell r="A1897" t="str">
            <v>90400191</v>
          </cell>
          <cell r="B1897" t="str">
            <v>4" GR REDUCING TEE</v>
          </cell>
          <cell r="C1897">
            <v>101.3583</v>
          </cell>
          <cell r="D1897">
            <v>106</v>
          </cell>
          <cell r="E1897">
            <v>0</v>
          </cell>
          <cell r="F1897">
            <v>131.76579000000001</v>
          </cell>
          <cell r="G1897">
            <v>137.80000000000001</v>
          </cell>
          <cell r="H1897" t="str">
            <v>9.0900</v>
          </cell>
          <cell r="I1897">
            <v>-622165665.6339792</v>
          </cell>
          <cell r="L1897">
            <v>137.80000000000001</v>
          </cell>
        </row>
        <row r="1898">
          <cell r="A1898" t="str">
            <v>90602191</v>
          </cell>
          <cell r="B1898" t="str">
            <v>6" X 2" GR REDUCING TEE</v>
          </cell>
          <cell r="C1898">
            <v>399.98309999999998</v>
          </cell>
          <cell r="D1898">
            <v>361.78570000000002</v>
          </cell>
          <cell r="E1898">
            <v>0</v>
          </cell>
          <cell r="F1898">
            <v>519.97802999999999</v>
          </cell>
          <cell r="G1898">
            <v>470.32141000000001</v>
          </cell>
          <cell r="H1898" t="str">
            <v>9.0910</v>
          </cell>
          <cell r="I1898">
            <v>41422</v>
          </cell>
          <cell r="L1898">
            <v>519.97802999999999</v>
          </cell>
        </row>
        <row r="1899">
          <cell r="A1899" t="str">
            <v>90603191</v>
          </cell>
          <cell r="B1899" t="str">
            <v>6" X 3" GR REDUCING TEE</v>
          </cell>
          <cell r="C1899">
            <v>365.6</v>
          </cell>
          <cell r="D1899">
            <v>338.83</v>
          </cell>
          <cell r="E1899">
            <v>0</v>
          </cell>
          <cell r="F1899">
            <v>475.28000000000003</v>
          </cell>
          <cell r="G1899">
            <v>440.47899999999998</v>
          </cell>
          <cell r="H1899" t="str">
            <v>9.0920</v>
          </cell>
          <cell r="I1899">
            <v>41585</v>
          </cell>
          <cell r="L1899">
            <v>475.28000000000003</v>
          </cell>
        </row>
        <row r="1900">
          <cell r="A1900" t="str">
            <v>90604191</v>
          </cell>
          <cell r="B1900" t="str">
            <v>6" X 4" GR REDUCING TEE</v>
          </cell>
          <cell r="C1900">
            <v>134.63460000000001</v>
          </cell>
          <cell r="D1900">
            <v>0</v>
          </cell>
          <cell r="E1900">
            <v>0</v>
          </cell>
          <cell r="F1900">
            <v>175.02498000000003</v>
          </cell>
          <cell r="G1900">
            <v>0</v>
          </cell>
          <cell r="H1900" t="str">
            <v>9.0930</v>
          </cell>
          <cell r="I1900">
            <v>42485</v>
          </cell>
          <cell r="L1900">
            <v>175.02498000000003</v>
          </cell>
        </row>
        <row r="1901">
          <cell r="A1901" t="str">
            <v>90802191</v>
          </cell>
          <cell r="B1901" t="str">
            <v>8" X 2" GR REDUCING TEE</v>
          </cell>
          <cell r="C1901">
            <v>537.33550000000002</v>
          </cell>
          <cell r="D1901">
            <v>575.86</v>
          </cell>
          <cell r="E1901">
            <v>0</v>
          </cell>
          <cell r="F1901">
            <v>698.53615000000002</v>
          </cell>
          <cell r="G1901">
            <v>748.61800000000005</v>
          </cell>
          <cell r="H1901" t="str">
            <v>9.0940</v>
          </cell>
          <cell r="I1901">
            <v>40097</v>
          </cell>
          <cell r="L1901">
            <v>748.61800000000005</v>
          </cell>
        </row>
        <row r="1902">
          <cell r="A1902" t="str">
            <v>90803191</v>
          </cell>
          <cell r="B1902" t="str">
            <v>8" X 3" GR REDUCING TEE</v>
          </cell>
          <cell r="C1902">
            <v>177.1242</v>
          </cell>
          <cell r="D1902">
            <v>0</v>
          </cell>
          <cell r="E1902">
            <v>0</v>
          </cell>
          <cell r="F1902">
            <v>230.26146</v>
          </cell>
          <cell r="G1902">
            <v>0</v>
          </cell>
          <cell r="H1902" t="str">
            <v>9.0950</v>
          </cell>
          <cell r="I1902">
            <v>42529</v>
          </cell>
          <cell r="L1902">
            <v>230.26146</v>
          </cell>
        </row>
        <row r="1903">
          <cell r="A1903" t="str">
            <v>90804191</v>
          </cell>
          <cell r="B1903" t="str">
            <v>8" X 4" GR REDUCING TEE</v>
          </cell>
          <cell r="C1903">
            <v>761.375</v>
          </cell>
          <cell r="D1903">
            <v>705.63</v>
          </cell>
          <cell r="E1903">
            <v>0</v>
          </cell>
          <cell r="F1903">
            <v>989.78750000000002</v>
          </cell>
          <cell r="G1903">
            <v>917.31900000000007</v>
          </cell>
          <cell r="H1903" t="str">
            <v>9.0960</v>
          </cell>
          <cell r="I1903">
            <v>-622165665.6339792</v>
          </cell>
          <cell r="L1903">
            <v>989.78750000000002</v>
          </cell>
        </row>
        <row r="1904">
          <cell r="A1904" t="str">
            <v>90806191</v>
          </cell>
          <cell r="B1904" t="str">
            <v>8" X 6" GR REDUCING TEE</v>
          </cell>
          <cell r="C1904">
            <v>258.09519999999998</v>
          </cell>
          <cell r="D1904">
            <v>0</v>
          </cell>
          <cell r="E1904">
            <v>0</v>
          </cell>
          <cell r="F1904">
            <v>335.52375999999998</v>
          </cell>
          <cell r="G1904">
            <v>0</v>
          </cell>
          <cell r="H1904" t="str">
            <v>9.0970</v>
          </cell>
          <cell r="I1904">
            <v>42529</v>
          </cell>
          <cell r="L1904">
            <v>335.52375999999998</v>
          </cell>
        </row>
        <row r="1905">
          <cell r="A1905" t="str">
            <v>91004191</v>
          </cell>
          <cell r="B1905" t="str">
            <v>10" X 4" GR REDUCING TEE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 t="str">
            <v>9.0980</v>
          </cell>
          <cell r="I1905">
            <v>40097</v>
          </cell>
          <cell r="L1905">
            <v>0</v>
          </cell>
        </row>
        <row r="1906">
          <cell r="A1906" t="str">
            <v>91006191</v>
          </cell>
          <cell r="B1906" t="str">
            <v>10" X 6" GR REDUCING TEE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 t="str">
            <v>9.0990</v>
          </cell>
          <cell r="I1906">
            <v>-622165665.6339792</v>
          </cell>
          <cell r="L1906">
            <v>0</v>
          </cell>
        </row>
        <row r="1907">
          <cell r="A1907" t="str">
            <v>90200192</v>
          </cell>
          <cell r="B1907" t="str">
            <v>2" RED GR TEE w/ MIP BRANCH</v>
          </cell>
          <cell r="C1907">
            <v>80.060100000000006</v>
          </cell>
          <cell r="D1907">
            <v>0</v>
          </cell>
          <cell r="E1907">
            <v>0</v>
          </cell>
          <cell r="F1907">
            <v>104.07813000000002</v>
          </cell>
          <cell r="G1907">
            <v>0</v>
          </cell>
          <cell r="H1907" t="str">
            <v>9.1000</v>
          </cell>
          <cell r="I1907">
            <v>-622165665.6339792</v>
          </cell>
          <cell r="L1907">
            <v>104.07813000000002</v>
          </cell>
        </row>
        <row r="1908">
          <cell r="A1908" t="str">
            <v>90212192</v>
          </cell>
          <cell r="B1908" t="str">
            <v>2-1/2" RED GR TEE w/MIP BRANCH</v>
          </cell>
          <cell r="C1908">
            <v>77.545000000000002</v>
          </cell>
          <cell r="D1908">
            <v>49.58</v>
          </cell>
          <cell r="E1908">
            <v>0</v>
          </cell>
          <cell r="F1908">
            <v>100.80850000000001</v>
          </cell>
          <cell r="G1908">
            <v>64.453999999999994</v>
          </cell>
          <cell r="H1908" t="str">
            <v>9.1010</v>
          </cell>
          <cell r="I1908">
            <v>40097</v>
          </cell>
          <cell r="L1908">
            <v>100.80850000000001</v>
          </cell>
        </row>
        <row r="1909">
          <cell r="A1909" t="str">
            <v>90300192</v>
          </cell>
          <cell r="B1909" t="str">
            <v>3" RED GR TEE w/ MIP BRANCH</v>
          </cell>
          <cell r="C1909">
            <v>48.430799999999998</v>
          </cell>
          <cell r="D1909">
            <v>0</v>
          </cell>
          <cell r="E1909">
            <v>0</v>
          </cell>
          <cell r="F1909">
            <v>62.960039999999999</v>
          </cell>
          <cell r="G1909">
            <v>0</v>
          </cell>
          <cell r="H1909" t="str">
            <v>9.1020</v>
          </cell>
          <cell r="I1909">
            <v>41313</v>
          </cell>
          <cell r="L1909">
            <v>62.960039999999999</v>
          </cell>
        </row>
        <row r="1910">
          <cell r="A1910" t="str">
            <v>90400192</v>
          </cell>
          <cell r="B1910" t="str">
            <v>4" RED GR TEE w/ MIP BRANCH</v>
          </cell>
          <cell r="C1910">
            <v>164.31</v>
          </cell>
          <cell r="D1910">
            <v>152.28</v>
          </cell>
          <cell r="E1910">
            <v>0</v>
          </cell>
          <cell r="F1910">
            <v>213.60300000000001</v>
          </cell>
          <cell r="G1910">
            <v>197.964</v>
          </cell>
          <cell r="H1910" t="str">
            <v>9.1030</v>
          </cell>
          <cell r="I1910">
            <v>-622165665.6339792</v>
          </cell>
          <cell r="L1910">
            <v>213.60300000000001</v>
          </cell>
        </row>
        <row r="1911">
          <cell r="A1911" t="str">
            <v>90400194</v>
          </cell>
          <cell r="B1911" t="str">
            <v>4" GR LATERAL 45 TEE</v>
          </cell>
          <cell r="C1911">
            <v>160.53</v>
          </cell>
          <cell r="D1911">
            <v>0</v>
          </cell>
          <cell r="E1911">
            <v>0</v>
          </cell>
          <cell r="F1911">
            <v>208.68900000000002</v>
          </cell>
          <cell r="G1911">
            <v>0</v>
          </cell>
          <cell r="H1911" t="str">
            <v>9.1040</v>
          </cell>
          <cell r="I1911">
            <v>41422</v>
          </cell>
          <cell r="L1911">
            <v>208.68900000000002</v>
          </cell>
        </row>
        <row r="1912">
          <cell r="A1912" t="str">
            <v>90200040</v>
          </cell>
          <cell r="B1912" t="str">
            <v>2" GR INLINE CHECK VALVE</v>
          </cell>
          <cell r="C1912">
            <v>276.7559</v>
          </cell>
          <cell r="D1912">
            <v>0</v>
          </cell>
          <cell r="E1912">
            <v>0</v>
          </cell>
          <cell r="F1912">
            <v>359.78267</v>
          </cell>
          <cell r="G1912">
            <v>0</v>
          </cell>
          <cell r="H1912" t="str">
            <v>9.1050</v>
          </cell>
          <cell r="I1912">
            <v>-622165665.6339792</v>
          </cell>
          <cell r="L1912">
            <v>359.78267</v>
          </cell>
        </row>
        <row r="1913">
          <cell r="A1913" t="str">
            <v>90212040</v>
          </cell>
          <cell r="B1913" t="str">
            <v>2-1/2" GR INLINE CHECK VALVE</v>
          </cell>
          <cell r="C1913">
            <v>276.7559</v>
          </cell>
          <cell r="D1913">
            <v>291.5</v>
          </cell>
          <cell r="E1913">
            <v>0</v>
          </cell>
          <cell r="F1913">
            <v>359.78267</v>
          </cell>
          <cell r="G1913">
            <v>378.95</v>
          </cell>
          <cell r="H1913" t="str">
            <v>9.1060</v>
          </cell>
          <cell r="I1913">
            <v>-622165665.6339792</v>
          </cell>
          <cell r="L1913">
            <v>378.95</v>
          </cell>
        </row>
        <row r="1914">
          <cell r="A1914" t="str">
            <v>90300040</v>
          </cell>
          <cell r="B1914" t="str">
            <v>3" GR INLINE CHECK VALVE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 t="str">
            <v>9.1070</v>
          </cell>
          <cell r="I1914">
            <v>41075</v>
          </cell>
          <cell r="L1914">
            <v>0</v>
          </cell>
        </row>
        <row r="1915">
          <cell r="A1915" t="str">
            <v>90400040</v>
          </cell>
          <cell r="B1915" t="str">
            <v>4" GR INLINE CHECK VALVE</v>
          </cell>
          <cell r="C1915">
            <v>280.48140000000001</v>
          </cell>
          <cell r="D1915">
            <v>417.46</v>
          </cell>
          <cell r="E1915">
            <v>0</v>
          </cell>
          <cell r="F1915">
            <v>364.62582000000003</v>
          </cell>
          <cell r="G1915">
            <v>542.69799999999998</v>
          </cell>
          <cell r="H1915" t="str">
            <v>9.1080</v>
          </cell>
          <cell r="I1915">
            <v>-622165665.6339792</v>
          </cell>
          <cell r="L1915">
            <v>542.69799999999998</v>
          </cell>
        </row>
        <row r="1916">
          <cell r="A1916" t="str">
            <v>90600040</v>
          </cell>
          <cell r="B1916" t="str">
            <v>6" GR INLINE CHECK VALVE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 t="str">
            <v>9.1090</v>
          </cell>
          <cell r="I1916">
            <v>42321</v>
          </cell>
          <cell r="L1916">
            <v>0</v>
          </cell>
        </row>
        <row r="1917">
          <cell r="A1917" t="str">
            <v>90800040</v>
          </cell>
          <cell r="B1917" t="str">
            <v>8" GR INLINE CHECK VALVE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 t="str">
            <v>9.1100</v>
          </cell>
          <cell r="I1917">
            <v>-622165665.6339792</v>
          </cell>
          <cell r="L1917">
            <v>0</v>
          </cell>
        </row>
        <row r="1918">
          <cell r="A1918" t="str">
            <v>91000040</v>
          </cell>
          <cell r="B1918" t="str">
            <v>10" GR INLINE CHECK VALVE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 t="str">
            <v>9.1110</v>
          </cell>
          <cell r="I1918">
            <v>-622165665.6339792</v>
          </cell>
          <cell r="L1918">
            <v>0</v>
          </cell>
        </row>
        <row r="1919">
          <cell r="A1919" t="str">
            <v>90200230</v>
          </cell>
          <cell r="B1919" t="str">
            <v>2" GR LVR HNDL BALL VALVE</v>
          </cell>
          <cell r="C1919">
            <v>198.07</v>
          </cell>
          <cell r="D1919">
            <v>183.57</v>
          </cell>
          <cell r="E1919">
            <v>0</v>
          </cell>
          <cell r="F1919">
            <v>257.49099999999999</v>
          </cell>
          <cell r="G1919">
            <v>238.64099999999999</v>
          </cell>
          <cell r="H1919" t="str">
            <v>9.1120</v>
          </cell>
          <cell r="I1919">
            <v>-622165665.6339792</v>
          </cell>
          <cell r="L1919">
            <v>257.49099999999999</v>
          </cell>
        </row>
        <row r="1920">
          <cell r="A1920" t="str">
            <v>90212230</v>
          </cell>
          <cell r="B1920" t="str">
            <v>2-1/2" GR LVR HNDL BALL VALVE</v>
          </cell>
          <cell r="C1920">
            <v>247.92</v>
          </cell>
          <cell r="D1920">
            <v>0</v>
          </cell>
          <cell r="E1920">
            <v>0</v>
          </cell>
          <cell r="F1920">
            <v>322.29599999999999</v>
          </cell>
          <cell r="G1920">
            <v>0</v>
          </cell>
          <cell r="H1920" t="str">
            <v>9.1130</v>
          </cell>
          <cell r="I1920">
            <v>42061</v>
          </cell>
          <cell r="L1920">
            <v>322.29599999999999</v>
          </cell>
        </row>
        <row r="1921">
          <cell r="A1921" t="str">
            <v>90300230</v>
          </cell>
          <cell r="B1921" t="str">
            <v>3" GR LVR HNDL BALL VALVE</v>
          </cell>
          <cell r="C1921">
            <v>572.95000000000005</v>
          </cell>
          <cell r="D1921">
            <v>531</v>
          </cell>
          <cell r="E1921">
            <v>0</v>
          </cell>
          <cell r="F1921">
            <v>744.83500000000004</v>
          </cell>
          <cell r="G1921">
            <v>690.30000000000007</v>
          </cell>
          <cell r="H1921" t="str">
            <v>9.1140</v>
          </cell>
          <cell r="I1921">
            <v>-622165665.6339792</v>
          </cell>
          <cell r="L1921">
            <v>744.83500000000004</v>
          </cell>
        </row>
        <row r="1922">
          <cell r="A1922" t="str">
            <v>90400230</v>
          </cell>
          <cell r="B1922" t="str">
            <v>4" GR LVR HNDL BALL VALVE</v>
          </cell>
          <cell r="C1922">
            <v>430.15870000000001</v>
          </cell>
          <cell r="D1922">
            <v>0</v>
          </cell>
          <cell r="E1922">
            <v>0</v>
          </cell>
          <cell r="F1922">
            <v>559.20631000000003</v>
          </cell>
          <cell r="G1922">
            <v>0</v>
          </cell>
          <cell r="H1922" t="str">
            <v>9.1150</v>
          </cell>
          <cell r="I1922">
            <v>41624</v>
          </cell>
          <cell r="L1922">
            <v>559.20631000000003</v>
          </cell>
        </row>
        <row r="1923">
          <cell r="A1923" t="str">
            <v>90200232</v>
          </cell>
          <cell r="B1923" t="str">
            <v>2" GR BUTTERFLY VALVE</v>
          </cell>
          <cell r="C1923">
            <v>280.88799999999998</v>
          </cell>
          <cell r="D1923">
            <v>338.37</v>
          </cell>
          <cell r="E1923">
            <v>0</v>
          </cell>
          <cell r="F1923">
            <v>365.15440000000001</v>
          </cell>
          <cell r="G1923">
            <v>439.88100000000003</v>
          </cell>
          <cell r="H1923" t="str">
            <v>9.1160</v>
          </cell>
          <cell r="I1923">
            <v>40097</v>
          </cell>
          <cell r="L1923">
            <v>439.88100000000003</v>
          </cell>
        </row>
        <row r="1924">
          <cell r="A1924" t="str">
            <v>90212232</v>
          </cell>
          <cell r="B1924" t="str">
            <v>2-1/2" GR BUTTERFLY VALVE</v>
          </cell>
          <cell r="C1924">
            <v>394.68799999999999</v>
          </cell>
          <cell r="D1924">
            <v>416.93</v>
          </cell>
          <cell r="E1924">
            <v>0</v>
          </cell>
          <cell r="F1924">
            <v>513.09439999999995</v>
          </cell>
          <cell r="G1924">
            <v>542.00900000000001</v>
          </cell>
          <cell r="H1924" t="str">
            <v>9.1170</v>
          </cell>
          <cell r="I1924">
            <v>42030</v>
          </cell>
          <cell r="L1924">
            <v>542.00900000000001</v>
          </cell>
        </row>
        <row r="1925">
          <cell r="A1925" t="str">
            <v>90300232</v>
          </cell>
          <cell r="B1925" t="str">
            <v>3" GR BUTTERFLY VALVE</v>
          </cell>
          <cell r="C1925">
            <v>391.18279999999999</v>
          </cell>
          <cell r="D1925">
            <v>403.61</v>
          </cell>
          <cell r="E1925">
            <v>0</v>
          </cell>
          <cell r="F1925">
            <v>508.53764000000001</v>
          </cell>
          <cell r="G1925">
            <v>524.69299999999998</v>
          </cell>
          <cell r="H1925" t="str">
            <v>9.1180</v>
          </cell>
          <cell r="I1925">
            <v>42030</v>
          </cell>
          <cell r="L1925">
            <v>524.69299999999998</v>
          </cell>
        </row>
        <row r="1926">
          <cell r="A1926" t="str">
            <v>90400232</v>
          </cell>
          <cell r="B1926" t="str">
            <v>4" GR BUTTERFLY VALVE</v>
          </cell>
          <cell r="C1926">
            <v>743.91110000000003</v>
          </cell>
          <cell r="D1926">
            <v>673.78</v>
          </cell>
          <cell r="E1926">
            <v>0</v>
          </cell>
          <cell r="F1926">
            <v>967.08443000000011</v>
          </cell>
          <cell r="G1926">
            <v>875.91399999999999</v>
          </cell>
          <cell r="H1926" t="str">
            <v>9.1190</v>
          </cell>
          <cell r="I1926">
            <v>42485</v>
          </cell>
          <cell r="L1926">
            <v>967.08443000000011</v>
          </cell>
        </row>
        <row r="1927">
          <cell r="A1927" t="str">
            <v>90600232</v>
          </cell>
          <cell r="B1927" t="str">
            <v>6" GR BUTTERFLY VALVE</v>
          </cell>
          <cell r="C1927">
            <v>938.01499999999999</v>
          </cell>
          <cell r="D1927">
            <v>906.83</v>
          </cell>
          <cell r="E1927">
            <v>0</v>
          </cell>
          <cell r="F1927">
            <v>1219.4195</v>
          </cell>
          <cell r="G1927">
            <v>1178.8790000000001</v>
          </cell>
          <cell r="H1927" t="str">
            <v>9.1200</v>
          </cell>
          <cell r="I1927">
            <v>42529</v>
          </cell>
          <cell r="L1927">
            <v>1219.4195</v>
          </cell>
        </row>
        <row r="1928">
          <cell r="A1928" t="str">
            <v>100058058</v>
          </cell>
          <cell r="B1928" t="str">
            <v>5/8"x3/4" DIRECT READ METER</v>
          </cell>
          <cell r="C1928">
            <v>50.835296999999997</v>
          </cell>
          <cell r="D1928">
            <v>47.1</v>
          </cell>
          <cell r="E1928">
            <v>0</v>
          </cell>
          <cell r="F1928">
            <v>66.085886099999996</v>
          </cell>
          <cell r="G1928">
            <v>61.230000000000004</v>
          </cell>
          <cell r="H1928" t="str">
            <v>9.1210</v>
          </cell>
          <cell r="I1928">
            <v>42485</v>
          </cell>
          <cell r="L1928">
            <v>66.085886099999996</v>
          </cell>
        </row>
        <row r="1929">
          <cell r="A1929" t="str">
            <v>100058258</v>
          </cell>
          <cell r="B1929" t="str">
            <v>5/8"x3/4" MTR, BODY ONLY, COMP</v>
          </cell>
          <cell r="C1929">
            <v>48.778861999999997</v>
          </cell>
          <cell r="D1929">
            <v>43.460999999999999</v>
          </cell>
          <cell r="E1929">
            <v>101</v>
          </cell>
          <cell r="F1929">
            <v>63.412520600000001</v>
          </cell>
          <cell r="G1929">
            <v>56.499299999999998</v>
          </cell>
          <cell r="H1929" t="str">
            <v>10.0010</v>
          </cell>
          <cell r="I1929">
            <v>42929</v>
          </cell>
          <cell r="L1929">
            <v>63.412520600000001</v>
          </cell>
        </row>
        <row r="1930">
          <cell r="A1930" t="str">
            <v>100058158</v>
          </cell>
          <cell r="B1930" t="str">
            <v>5/8"x3/4" METER w/HRE REG+ERT</v>
          </cell>
          <cell r="C1930">
            <v>175.019137</v>
          </cell>
          <cell r="D1930">
            <v>165.59</v>
          </cell>
          <cell r="E1930">
            <v>83</v>
          </cell>
          <cell r="F1930">
            <v>227.5248781</v>
          </cell>
          <cell r="G1930">
            <v>215.26700000000002</v>
          </cell>
          <cell r="H1930" t="str">
            <v>10.0011</v>
          </cell>
          <cell r="I1930">
            <v>43644</v>
          </cell>
          <cell r="L1930">
            <v>227.5248781</v>
          </cell>
        </row>
        <row r="1931">
          <cell r="A1931" t="str">
            <v>100100058</v>
          </cell>
          <cell r="B1931" t="str">
            <v>1" DIRECT READ METER</v>
          </cell>
          <cell r="C1931">
            <v>138.11250000000001</v>
          </cell>
          <cell r="D1931">
            <v>128</v>
          </cell>
          <cell r="E1931">
            <v>0</v>
          </cell>
          <cell r="F1931">
            <v>179.54625000000001</v>
          </cell>
          <cell r="G1931">
            <v>166.4</v>
          </cell>
          <cell r="H1931" t="str">
            <v>10.0020</v>
          </cell>
          <cell r="I1931">
            <v>43298</v>
          </cell>
          <cell r="L1931">
            <v>179.54625000000001</v>
          </cell>
        </row>
        <row r="1932">
          <cell r="A1932" t="str">
            <v>100100258</v>
          </cell>
          <cell r="B1932" t="str">
            <v>1" MTR, BODY ONLY, COMPLETE</v>
          </cell>
          <cell r="C1932">
            <v>137.67689999999999</v>
          </cell>
          <cell r="D1932">
            <v>125.79</v>
          </cell>
          <cell r="E1932">
            <v>0</v>
          </cell>
          <cell r="F1932">
            <v>178.97996999999998</v>
          </cell>
          <cell r="G1932">
            <v>163.52700000000002</v>
          </cell>
          <cell r="H1932" t="str">
            <v>10.0030</v>
          </cell>
          <cell r="I1932">
            <v>42342</v>
          </cell>
          <cell r="L1932">
            <v>178.97996999999998</v>
          </cell>
        </row>
        <row r="1933">
          <cell r="A1933" t="str">
            <v>100100158</v>
          </cell>
          <cell r="B1933" t="str">
            <v>1" METER w/HRE REG+ERT</v>
          </cell>
          <cell r="C1933">
            <v>282.64519999999999</v>
          </cell>
          <cell r="D1933">
            <v>262</v>
          </cell>
          <cell r="E1933">
            <v>8</v>
          </cell>
          <cell r="F1933">
            <v>367.43876</v>
          </cell>
          <cell r="G1933">
            <v>340.6</v>
          </cell>
          <cell r="H1933" t="str">
            <v>10.0040</v>
          </cell>
          <cell r="I1933">
            <v>42591</v>
          </cell>
          <cell r="L1933">
            <v>367.43876</v>
          </cell>
        </row>
        <row r="1934">
          <cell r="A1934" t="str">
            <v>100112058</v>
          </cell>
          <cell r="B1934" t="str">
            <v>1 1/2" DIRECT READ METER</v>
          </cell>
          <cell r="C1934">
            <v>535.13</v>
          </cell>
          <cell r="D1934">
            <v>472.06</v>
          </cell>
          <cell r="E1934">
            <v>16</v>
          </cell>
          <cell r="F1934">
            <v>695.66899999999998</v>
          </cell>
          <cell r="G1934">
            <v>613.678</v>
          </cell>
          <cell r="H1934" t="str">
            <v>10.0041</v>
          </cell>
          <cell r="I1934">
            <v>42293</v>
          </cell>
          <cell r="L1934">
            <v>695.66899999999998</v>
          </cell>
        </row>
        <row r="1935">
          <cell r="A1935" t="str">
            <v>100200058</v>
          </cell>
          <cell r="B1935" t="str">
            <v>2" DIRECT READ TURBO METER</v>
          </cell>
          <cell r="C1935">
            <v>552.29746</v>
          </cell>
          <cell r="D1935">
            <v>528</v>
          </cell>
          <cell r="E1935">
            <v>0</v>
          </cell>
          <cell r="F1935">
            <v>717.98669800000005</v>
          </cell>
          <cell r="G1935">
            <v>686.4</v>
          </cell>
          <cell r="H1935" t="str">
            <v>10.0050</v>
          </cell>
          <cell r="I1935">
            <v>43145</v>
          </cell>
          <cell r="L1935">
            <v>717.98669800000005</v>
          </cell>
        </row>
        <row r="1936">
          <cell r="A1936" t="str">
            <v>100300058</v>
          </cell>
          <cell r="B1936" t="str">
            <v>3" TURBINE METER</v>
          </cell>
          <cell r="C1936">
            <v>717.88</v>
          </cell>
          <cell r="D1936">
            <v>630</v>
          </cell>
          <cell r="E1936">
            <v>2</v>
          </cell>
          <cell r="F1936">
            <v>933.24400000000003</v>
          </cell>
          <cell r="G1936">
            <v>819</v>
          </cell>
          <cell r="H1936" t="str">
            <v>10.0060</v>
          </cell>
          <cell r="I1936">
            <v>42650</v>
          </cell>
          <cell r="L1936">
            <v>933.24400000000003</v>
          </cell>
        </row>
        <row r="1937">
          <cell r="A1937" t="str">
            <v>100300158</v>
          </cell>
          <cell r="B1937" t="str">
            <v>3" BADGER TURBINE METER</v>
          </cell>
          <cell r="C1937">
            <v>822.34</v>
          </cell>
          <cell r="D1937">
            <v>724.79</v>
          </cell>
          <cell r="E1937">
            <v>0</v>
          </cell>
          <cell r="F1937">
            <v>1069.0420000000001</v>
          </cell>
          <cell r="G1937">
            <v>942.22699999999998</v>
          </cell>
          <cell r="H1937" t="str">
            <v>10.0070</v>
          </cell>
          <cell r="I1937">
            <v>42458</v>
          </cell>
          <cell r="L1937">
            <v>1069.0420000000001</v>
          </cell>
        </row>
        <row r="1938">
          <cell r="A1938" t="str">
            <v>100400058</v>
          </cell>
          <cell r="B1938" t="str">
            <v>4" TURBINE METER</v>
          </cell>
          <cell r="C1938">
            <v>1120.1500000000001</v>
          </cell>
          <cell r="D1938">
            <v>1032.3900000000001</v>
          </cell>
          <cell r="E1938">
            <v>0</v>
          </cell>
          <cell r="F1938">
            <v>1456.1950000000002</v>
          </cell>
          <cell r="G1938">
            <v>1342.1070000000002</v>
          </cell>
          <cell r="H1938" t="str">
            <v>10.0080</v>
          </cell>
          <cell r="I1938">
            <v>42949</v>
          </cell>
          <cell r="L1938">
            <v>1456.1950000000002</v>
          </cell>
        </row>
        <row r="1939">
          <cell r="A1939" t="str">
            <v>100034062</v>
          </cell>
          <cell r="B1939" t="str">
            <v>5/8"x3/4"to 3/4" ADPTR/EXT</v>
          </cell>
          <cell r="C1939">
            <v>10.802028999999999</v>
          </cell>
          <cell r="D1939">
            <v>10</v>
          </cell>
          <cell r="E1939">
            <v>0</v>
          </cell>
          <cell r="F1939">
            <v>14.0426377</v>
          </cell>
          <cell r="G1939">
            <v>13</v>
          </cell>
          <cell r="H1939" t="str">
            <v>10.0090</v>
          </cell>
          <cell r="I1939">
            <v>41702</v>
          </cell>
          <cell r="L1939">
            <v>14.0426377</v>
          </cell>
        </row>
        <row r="1940">
          <cell r="A1940" t="str">
            <v>100100062</v>
          </cell>
          <cell r="B1940" t="str">
            <v>1" to 5/8"x3/4"  ADPTR/EXT</v>
          </cell>
          <cell r="C1940">
            <v>25.559615000000001</v>
          </cell>
          <cell r="D1940">
            <v>24.05</v>
          </cell>
          <cell r="E1940">
            <v>68</v>
          </cell>
          <cell r="F1940">
            <v>33.2274995</v>
          </cell>
          <cell r="G1940">
            <v>31.265000000000001</v>
          </cell>
          <cell r="H1940" t="str">
            <v>10.0100</v>
          </cell>
          <cell r="I1940">
            <v>42898</v>
          </cell>
          <cell r="L1940">
            <v>33.2274995</v>
          </cell>
        </row>
        <row r="1941">
          <cell r="A1941" t="str">
            <v>100100162</v>
          </cell>
          <cell r="B1941" t="str">
            <v>1" to 1"  ADPTR/EXT</v>
          </cell>
          <cell r="C1941">
            <v>10.930999999999999</v>
          </cell>
          <cell r="D1941">
            <v>10.130800000000001</v>
          </cell>
          <cell r="E1941">
            <v>18</v>
          </cell>
          <cell r="F1941">
            <v>14.2103</v>
          </cell>
          <cell r="G1941">
            <v>13.170040000000002</v>
          </cell>
          <cell r="H1941" t="str">
            <v>10.0120</v>
          </cell>
          <cell r="I1941">
            <v>43320</v>
          </cell>
          <cell r="L1941">
            <v>14.2103</v>
          </cell>
        </row>
        <row r="1942">
          <cell r="A1942" t="str">
            <v>100034060</v>
          </cell>
          <cell r="B1942" t="str">
            <v>RES METER BOX w/lid, STANDARD</v>
          </cell>
          <cell r="C1942">
            <v>28.504949</v>
          </cell>
          <cell r="D1942">
            <v>26.46</v>
          </cell>
          <cell r="E1942">
            <v>5</v>
          </cell>
          <cell r="F1942">
            <v>37.056433699999999</v>
          </cell>
          <cell r="G1942">
            <v>34.398000000000003</v>
          </cell>
          <cell r="H1942" t="str">
            <v>10.0120</v>
          </cell>
          <cell r="I1942">
            <v>40835</v>
          </cell>
          <cell r="L1942">
            <v>37.056433699999999</v>
          </cell>
        </row>
        <row r="1943">
          <cell r="A1943" t="str">
            <v>100058070</v>
          </cell>
          <cell r="B1943" t="str">
            <v>RES METER BOX, TRAFFIC w/LID</v>
          </cell>
          <cell r="C1943">
            <v>106.09575700000001</v>
          </cell>
          <cell r="D1943">
            <v>100.96</v>
          </cell>
          <cell r="E1943">
            <v>24</v>
          </cell>
          <cell r="F1943">
            <v>137.9244841</v>
          </cell>
          <cell r="G1943">
            <v>131.24799999999999</v>
          </cell>
          <cell r="H1943" t="str">
            <v>10.0130</v>
          </cell>
          <cell r="I1943">
            <v>43531</v>
          </cell>
          <cell r="L1943">
            <v>137.9244841</v>
          </cell>
        </row>
        <row r="1944">
          <cell r="A1944" t="str">
            <v>101419160</v>
          </cell>
          <cell r="B1944" t="str">
            <v>JUMBO METER BOX, STANDARD</v>
          </cell>
          <cell r="C1944">
            <v>57.588000000000001</v>
          </cell>
          <cell r="D1944">
            <v>49.11</v>
          </cell>
          <cell r="E1944">
            <v>8</v>
          </cell>
          <cell r="F1944">
            <v>74.864400000000003</v>
          </cell>
          <cell r="G1944">
            <v>63.843000000000004</v>
          </cell>
          <cell r="H1944" t="str">
            <v>10.0140</v>
          </cell>
          <cell r="I1944">
            <v>43496</v>
          </cell>
          <cell r="L1944">
            <v>74.864400000000003</v>
          </cell>
        </row>
        <row r="1945">
          <cell r="A1945" t="str">
            <v>101430060</v>
          </cell>
          <cell r="B1945" t="str">
            <v>LARGE METER BOX, STANDARD</v>
          </cell>
          <cell r="C1945">
            <v>124.92</v>
          </cell>
          <cell r="D1945">
            <v>0</v>
          </cell>
          <cell r="E1945">
            <v>0</v>
          </cell>
          <cell r="F1945">
            <v>162.39600000000002</v>
          </cell>
          <cell r="G1945">
            <v>0</v>
          </cell>
          <cell r="H1945" t="str">
            <v>10.0150</v>
          </cell>
          <cell r="I1945">
            <v>42178</v>
          </cell>
          <cell r="L1945">
            <v>162.39600000000002</v>
          </cell>
        </row>
        <row r="1946">
          <cell r="A1946" t="str">
            <v>102436060</v>
          </cell>
          <cell r="B1946" t="str">
            <v>EXTRA LG METER BOX, STD</v>
          </cell>
          <cell r="C1946">
            <v>130.02000000000001</v>
          </cell>
          <cell r="D1946">
            <v>120.5</v>
          </cell>
          <cell r="E1946">
            <v>1</v>
          </cell>
          <cell r="F1946">
            <v>169.02600000000001</v>
          </cell>
          <cell r="G1946">
            <v>156.65</v>
          </cell>
          <cell r="H1946" t="str">
            <v>10.0160</v>
          </cell>
          <cell r="I1946">
            <v>-622165665.6339792</v>
          </cell>
          <cell r="L1946">
            <v>169.02600000000001</v>
          </cell>
        </row>
        <row r="1947">
          <cell r="A1947" t="str">
            <v>100058060</v>
          </cell>
          <cell r="B1947" t="str">
            <v>CONCRETE BOX w/STEEL CVR &amp; LID</v>
          </cell>
          <cell r="C1947">
            <v>13.07</v>
          </cell>
          <cell r="D1947">
            <v>0</v>
          </cell>
          <cell r="E1947">
            <v>0</v>
          </cell>
          <cell r="F1947">
            <v>16.991</v>
          </cell>
          <cell r="G1947">
            <v>0</v>
          </cell>
          <cell r="H1947" t="str">
            <v>10.0170</v>
          </cell>
          <cell r="I1947">
            <v>42822</v>
          </cell>
          <cell r="L1947">
            <v>16.991</v>
          </cell>
        </row>
        <row r="1948">
          <cell r="A1948" t="str">
            <v>100134060</v>
          </cell>
          <cell r="B1948" t="str">
            <v>RES METER BOX LID, STANDARD</v>
          </cell>
          <cell r="C1948">
            <v>16.149529000000001</v>
          </cell>
          <cell r="D1948">
            <v>16</v>
          </cell>
          <cell r="E1948">
            <v>0</v>
          </cell>
          <cell r="F1948">
            <v>20.994387700000001</v>
          </cell>
          <cell r="G1948">
            <v>20.8</v>
          </cell>
          <cell r="H1948" t="str">
            <v>10.0180</v>
          </cell>
          <cell r="I1948">
            <v>-622165665.6339792</v>
          </cell>
          <cell r="L1948">
            <v>20.994387700000001</v>
          </cell>
        </row>
        <row r="1949">
          <cell r="A1949" t="str">
            <v>100112060</v>
          </cell>
          <cell r="B1949" t="str">
            <v>RES METER BOX LID, TRAFFIC</v>
          </cell>
          <cell r="C1949">
            <v>59.573399999999999</v>
          </cell>
          <cell r="D1949">
            <v>52.29</v>
          </cell>
          <cell r="E1949">
            <v>13</v>
          </cell>
          <cell r="F1949">
            <v>77.445419999999999</v>
          </cell>
          <cell r="G1949">
            <v>67.977000000000004</v>
          </cell>
          <cell r="H1949" t="str">
            <v>10.0190</v>
          </cell>
          <cell r="I1949">
            <v>42856</v>
          </cell>
          <cell r="L1949">
            <v>77.445419999999999</v>
          </cell>
        </row>
        <row r="1950">
          <cell r="A1950" t="str">
            <v>100101070</v>
          </cell>
          <cell r="B1950" t="str">
            <v>JUMBO METER BOX LID, STD</v>
          </cell>
          <cell r="C1950">
            <v>40.020000000000003</v>
          </cell>
          <cell r="D1950">
            <v>0</v>
          </cell>
          <cell r="E1950">
            <v>1</v>
          </cell>
          <cell r="F1950">
            <v>52.026000000000003</v>
          </cell>
          <cell r="G1950">
            <v>0</v>
          </cell>
          <cell r="H1950" t="str">
            <v>10.0200</v>
          </cell>
          <cell r="I1950">
            <v>42499</v>
          </cell>
          <cell r="L1950">
            <v>52.026000000000003</v>
          </cell>
        </row>
        <row r="1951">
          <cell r="A1951" t="str">
            <v>100102070</v>
          </cell>
          <cell r="B1951" t="str">
            <v>EXTRA LG METER BOX LID, STD</v>
          </cell>
          <cell r="C1951">
            <v>184.06428500000001</v>
          </cell>
          <cell r="D1951">
            <v>111.11</v>
          </cell>
          <cell r="E1951">
            <v>0</v>
          </cell>
          <cell r="F1951">
            <v>239.28357050000002</v>
          </cell>
          <cell r="G1951">
            <v>144.44300000000001</v>
          </cell>
          <cell r="H1951" t="str">
            <v>10.0210</v>
          </cell>
          <cell r="I1951">
            <v>-622165665.6339792</v>
          </cell>
          <cell r="L1951">
            <v>239.28357050000002</v>
          </cell>
        </row>
        <row r="1952">
          <cell r="A1952" t="str">
            <v>101730061</v>
          </cell>
          <cell r="B1952" t="str">
            <v>EXTRA LG METER BOX ONLY</v>
          </cell>
          <cell r="C1952">
            <v>54.976700000000001</v>
          </cell>
          <cell r="D1952">
            <v>50.95</v>
          </cell>
          <cell r="E1952">
            <v>0</v>
          </cell>
          <cell r="F1952">
            <v>71.469710000000006</v>
          </cell>
          <cell r="G1952">
            <v>66.234999999999999</v>
          </cell>
          <cell r="H1952" t="str">
            <v>10.0220</v>
          </cell>
          <cell r="I1952">
            <v>42912</v>
          </cell>
          <cell r="L1952">
            <v>71.469710000000006</v>
          </cell>
        </row>
        <row r="1953">
          <cell r="A1953" t="str">
            <v>100101060</v>
          </cell>
          <cell r="B1953" t="str">
            <v>JUMBO METER BOX ONLY</v>
          </cell>
          <cell r="C1953">
            <v>226.23310000000001</v>
          </cell>
          <cell r="D1953">
            <v>0</v>
          </cell>
          <cell r="E1953">
            <v>0</v>
          </cell>
          <cell r="F1953">
            <v>294.10303000000005</v>
          </cell>
          <cell r="G1953">
            <v>0</v>
          </cell>
          <cell r="H1953" t="str">
            <v>10.0230</v>
          </cell>
          <cell r="I1953">
            <v>42243</v>
          </cell>
          <cell r="L1953">
            <v>294.10303000000005</v>
          </cell>
        </row>
        <row r="1954">
          <cell r="A1954" t="str">
            <v>100112068</v>
          </cell>
          <cell r="B1954" t="str">
            <v>1-1/2" DROP-IN METER FLG GSKT</v>
          </cell>
          <cell r="C1954">
            <v>1.5171330000000001</v>
          </cell>
          <cell r="D1954">
            <v>2.16</v>
          </cell>
          <cell r="E1954">
            <v>0</v>
          </cell>
          <cell r="F1954">
            <v>1.9722729000000001</v>
          </cell>
          <cell r="G1954">
            <v>2.8080000000000003</v>
          </cell>
          <cell r="H1954" t="str">
            <v>10.0240</v>
          </cell>
          <cell r="I1954">
            <v>40097</v>
          </cell>
          <cell r="L1954">
            <v>2.8080000000000003</v>
          </cell>
        </row>
        <row r="1955">
          <cell r="A1955" t="str">
            <v>100200061</v>
          </cell>
          <cell r="B1955" t="str">
            <v>2" DROP-IN METER FLG GSKT</v>
          </cell>
          <cell r="C1955">
            <v>1.410798</v>
          </cell>
          <cell r="D1955">
            <v>2.1</v>
          </cell>
          <cell r="E1955">
            <v>40</v>
          </cell>
          <cell r="F1955">
            <v>1.8340374000000002</v>
          </cell>
          <cell r="G1955">
            <v>2.7300000000000004</v>
          </cell>
          <cell r="H1955" t="str">
            <v>10.0250</v>
          </cell>
          <cell r="I1955">
            <v>43255</v>
          </cell>
          <cell r="L1955">
            <v>2.7300000000000004</v>
          </cell>
        </row>
        <row r="1956">
          <cell r="A1956" t="str">
            <v>100112067</v>
          </cell>
          <cell r="B1956" t="str">
            <v>1 1/2" CI METER FLANGE</v>
          </cell>
          <cell r="C1956">
            <v>20.510300000000001</v>
          </cell>
          <cell r="D1956">
            <v>16.55</v>
          </cell>
          <cell r="E1956">
            <v>65</v>
          </cell>
          <cell r="F1956">
            <v>26.663390000000003</v>
          </cell>
          <cell r="G1956">
            <v>21.515000000000001</v>
          </cell>
          <cell r="H1956" t="str">
            <v>10.0260</v>
          </cell>
          <cell r="I1956">
            <v>43305</v>
          </cell>
          <cell r="L1956">
            <v>26.663390000000003</v>
          </cell>
        </row>
        <row r="1957">
          <cell r="A1957" t="str">
            <v>100200067</v>
          </cell>
          <cell r="B1957" t="str">
            <v>2" CI METER FLANGE</v>
          </cell>
          <cell r="C1957">
            <v>21.170169999999999</v>
          </cell>
          <cell r="D1957">
            <v>20.3</v>
          </cell>
          <cell r="E1957">
            <v>4</v>
          </cell>
          <cell r="F1957">
            <v>27.521221000000001</v>
          </cell>
          <cell r="G1957">
            <v>26.39</v>
          </cell>
          <cell r="H1957" t="str">
            <v>10.0270</v>
          </cell>
          <cell r="I1957">
            <v>42102</v>
          </cell>
          <cell r="L1957">
            <v>27.521221000000001</v>
          </cell>
        </row>
        <row r="1958">
          <cell r="A1958" t="str">
            <v>100300067</v>
          </cell>
          <cell r="B1958" t="str">
            <v>3" CI METER FLANGE</v>
          </cell>
          <cell r="C1958">
            <v>0</v>
          </cell>
          <cell r="D1958">
            <v>0</v>
          </cell>
          <cell r="E1958">
            <v>29</v>
          </cell>
          <cell r="F1958">
            <v>0</v>
          </cell>
          <cell r="G1958">
            <v>0</v>
          </cell>
          <cell r="H1958" t="str">
            <v>10.0280</v>
          </cell>
          <cell r="I1958">
            <v>43305</v>
          </cell>
          <cell r="L1958">
            <v>0</v>
          </cell>
        </row>
        <row r="1959">
          <cell r="A1959" t="str">
            <v>100058059</v>
          </cell>
          <cell r="B1959" t="str">
            <v>5/8"x3/4" DIRECT READ REGISTER</v>
          </cell>
          <cell r="C1959">
            <v>50.696019</v>
          </cell>
          <cell r="D1959">
            <v>63.902999999999999</v>
          </cell>
          <cell r="E1959">
            <v>0</v>
          </cell>
          <cell r="F1959">
            <v>65.904824700000006</v>
          </cell>
          <cell r="G1959">
            <v>83.073899999999995</v>
          </cell>
          <cell r="H1959" t="str">
            <v>10.0290</v>
          </cell>
          <cell r="I1959">
            <v>-622165665.6339792</v>
          </cell>
          <cell r="L1959">
            <v>83.073899999999995</v>
          </cell>
        </row>
        <row r="1960">
          <cell r="A1960" t="str">
            <v>100058159</v>
          </cell>
          <cell r="B1960" t="str">
            <v>ERT, ITRON 100W ENDPOINT</v>
          </cell>
          <cell r="C1960">
            <v>79.473721999999995</v>
          </cell>
          <cell r="D1960">
            <v>66.5</v>
          </cell>
          <cell r="E1960">
            <v>117</v>
          </cell>
          <cell r="F1960">
            <v>103.31583859999999</v>
          </cell>
          <cell r="G1960">
            <v>86.45</v>
          </cell>
          <cell r="H1960" t="str">
            <v>10.0300</v>
          </cell>
          <cell r="I1960">
            <v>43644</v>
          </cell>
          <cell r="L1960">
            <v>103.31583859999999</v>
          </cell>
        </row>
        <row r="1961">
          <cell r="A1961" t="str">
            <v>100058157</v>
          </cell>
          <cell r="B1961" t="str">
            <v>5/8"x3/4"  HRE, w/INLINE CONNE</v>
          </cell>
          <cell r="C1961">
            <v>73.422381999999999</v>
          </cell>
          <cell r="D1961">
            <v>66.495999999999995</v>
          </cell>
          <cell r="E1961">
            <v>177</v>
          </cell>
          <cell r="F1961">
            <v>95.449096600000004</v>
          </cell>
          <cell r="G1961">
            <v>86.444800000000001</v>
          </cell>
          <cell r="H1961" t="str">
            <v>10.0310</v>
          </cell>
          <cell r="I1961">
            <v>43621</v>
          </cell>
          <cell r="L1961">
            <v>95.449096600000004</v>
          </cell>
        </row>
        <row r="1962">
          <cell r="A1962" t="str">
            <v>100058156</v>
          </cell>
          <cell r="B1962" t="str">
            <v>5/8"x3/4" HRE REG w/CONN &amp; ERT</v>
          </cell>
          <cell r="C1962">
            <v>134.698913</v>
          </cell>
          <cell r="D1962">
            <v>63.9</v>
          </cell>
          <cell r="E1962">
            <v>76</v>
          </cell>
          <cell r="F1962">
            <v>175.10858690000001</v>
          </cell>
          <cell r="G1962">
            <v>83.070000000000007</v>
          </cell>
          <cell r="H1962" t="str">
            <v>10.0311</v>
          </cell>
          <cell r="I1962">
            <v>43644</v>
          </cell>
          <cell r="L1962">
            <v>175.10858690000001</v>
          </cell>
        </row>
        <row r="1963">
          <cell r="A1963" t="str">
            <v>100100156</v>
          </cell>
          <cell r="B1963" t="str">
            <v>1" HRE REG w/CONN &amp; ERT</v>
          </cell>
          <cell r="C1963">
            <v>156.45500000000001</v>
          </cell>
          <cell r="D1963">
            <v>145</v>
          </cell>
          <cell r="E1963">
            <v>135</v>
          </cell>
          <cell r="F1963">
            <v>203.39150000000004</v>
          </cell>
          <cell r="G1963">
            <v>188.5</v>
          </cell>
          <cell r="H1963" t="str">
            <v>10.0320</v>
          </cell>
          <cell r="I1963">
            <v>43531</v>
          </cell>
          <cell r="L1963">
            <v>203.39150000000004</v>
          </cell>
        </row>
        <row r="1964">
          <cell r="A1964" t="str">
            <v>100100057</v>
          </cell>
          <cell r="B1964" t="str">
            <v>1" DIRECT READ REGISTER</v>
          </cell>
          <cell r="C1964">
            <v>26.1875</v>
          </cell>
          <cell r="D1964">
            <v>21.25</v>
          </cell>
          <cell r="E1964">
            <v>19</v>
          </cell>
          <cell r="F1964">
            <v>34.043750000000003</v>
          </cell>
          <cell r="G1964">
            <v>27.625</v>
          </cell>
          <cell r="H1964" t="str">
            <v>10.0321</v>
          </cell>
          <cell r="I1964">
            <v>42584</v>
          </cell>
          <cell r="L1964">
            <v>34.043750000000003</v>
          </cell>
        </row>
        <row r="1965">
          <cell r="A1965" t="str">
            <v>100200057</v>
          </cell>
          <cell r="B1965" t="str">
            <v>1-1/2" &amp;  2" DIRECT READ REG</v>
          </cell>
          <cell r="C1965">
            <v>24.76</v>
          </cell>
          <cell r="D1965">
            <v>22.95</v>
          </cell>
          <cell r="E1965">
            <v>61</v>
          </cell>
          <cell r="F1965">
            <v>32.188000000000002</v>
          </cell>
          <cell r="G1965">
            <v>29.835000000000001</v>
          </cell>
          <cell r="H1965" t="str">
            <v>10.0330</v>
          </cell>
          <cell r="I1965">
            <v>42342</v>
          </cell>
          <cell r="L1965">
            <v>32.188000000000002</v>
          </cell>
        </row>
        <row r="1966">
          <cell r="A1966" t="str">
            <v>100200157</v>
          </cell>
          <cell r="B1966" t="str">
            <v>1-1/2"&amp;  2" HRE, w/INLINE CONN</v>
          </cell>
          <cell r="C1966">
            <v>148.1771</v>
          </cell>
          <cell r="D1966">
            <v>0</v>
          </cell>
          <cell r="E1966">
            <v>0</v>
          </cell>
          <cell r="F1966">
            <v>192.63023000000001</v>
          </cell>
          <cell r="G1966">
            <v>0</v>
          </cell>
          <cell r="H1966" t="str">
            <v>10.0340</v>
          </cell>
          <cell r="I1966">
            <v>42633</v>
          </cell>
          <cell r="L1966">
            <v>192.63023000000001</v>
          </cell>
        </row>
        <row r="1967">
          <cell r="A1967" t="str">
            <v>100007066</v>
          </cell>
          <cell r="B1967" t="str">
            <v xml:space="preserve"> 7" METER RESETTER (3/4"x5/8")</v>
          </cell>
          <cell r="C1967">
            <v>132.30810199999999</v>
          </cell>
          <cell r="D1967">
            <v>122.76</v>
          </cell>
          <cell r="E1967">
            <v>0</v>
          </cell>
          <cell r="F1967">
            <v>172.00053259999999</v>
          </cell>
          <cell r="G1967">
            <v>159.58800000000002</v>
          </cell>
          <cell r="H1967" t="str">
            <v>10.0350</v>
          </cell>
          <cell r="I1967">
            <v>40097</v>
          </cell>
          <cell r="L1967">
            <v>172.00053259999999</v>
          </cell>
        </row>
        <row r="1968">
          <cell r="A1968" t="str">
            <v>100009066</v>
          </cell>
          <cell r="B1968" t="str">
            <v>9" METER RESETTER (3/4"x5/8")</v>
          </cell>
          <cell r="C1968">
            <v>105.61669999999999</v>
          </cell>
          <cell r="D1968">
            <v>0</v>
          </cell>
          <cell r="E1968">
            <v>15</v>
          </cell>
          <cell r="F1968">
            <v>137.30170999999999</v>
          </cell>
          <cell r="G1968">
            <v>0</v>
          </cell>
          <cell r="H1968" t="str">
            <v>10.0360</v>
          </cell>
          <cell r="I1968">
            <v>43544</v>
          </cell>
          <cell r="L1968">
            <v>137.30170999999999</v>
          </cell>
        </row>
        <row r="1969">
          <cell r="A1969" t="str">
            <v>100012066</v>
          </cell>
          <cell r="B1969" t="str">
            <v>12" METER RESETTER (3/4"x5/8")</v>
          </cell>
          <cell r="C1969">
            <v>137.04416599999999</v>
          </cell>
          <cell r="D1969">
            <v>127.01</v>
          </cell>
          <cell r="E1969">
            <v>0</v>
          </cell>
          <cell r="F1969">
            <v>178.1574158</v>
          </cell>
          <cell r="G1969">
            <v>165.113</v>
          </cell>
          <cell r="H1969" t="str">
            <v>10.0370</v>
          </cell>
          <cell r="I1969">
            <v>-622165665.6339792</v>
          </cell>
          <cell r="L1969">
            <v>178.1574158</v>
          </cell>
        </row>
        <row r="1970">
          <cell r="A1970" t="str">
            <v>100018066</v>
          </cell>
          <cell r="B1970" t="str">
            <v>18" METER RESETTER (3/4"x5/8")</v>
          </cell>
          <cell r="C1970">
            <v>156.38999999999999</v>
          </cell>
          <cell r="D1970">
            <v>144.94</v>
          </cell>
          <cell r="E1970">
            <v>10</v>
          </cell>
          <cell r="F1970">
            <v>203.30699999999999</v>
          </cell>
          <cell r="G1970">
            <v>188.422</v>
          </cell>
          <cell r="H1970" t="str">
            <v>10.0380</v>
          </cell>
          <cell r="I1970">
            <v>43544</v>
          </cell>
          <cell r="L1970">
            <v>203.30699999999999</v>
          </cell>
        </row>
        <row r="1971">
          <cell r="A1971" t="str">
            <v>100048066</v>
          </cell>
          <cell r="B1971" t="str">
            <v>48" METER RESETTER (3/4"x5/8")</v>
          </cell>
          <cell r="C1971">
            <v>130.95050000000001</v>
          </cell>
          <cell r="D1971">
            <v>0</v>
          </cell>
          <cell r="E1971">
            <v>3</v>
          </cell>
          <cell r="F1971">
            <v>170.23565000000002</v>
          </cell>
          <cell r="G1971">
            <v>0</v>
          </cell>
          <cell r="H1971" t="str">
            <v>10.0390</v>
          </cell>
          <cell r="I1971">
            <v>43641</v>
          </cell>
          <cell r="L1971">
            <v>170.23565000000002</v>
          </cell>
        </row>
        <row r="1972">
          <cell r="A1972" t="str">
            <v>100024066</v>
          </cell>
          <cell r="B1972" t="str">
            <v>24" METER RESETTER (1")</v>
          </cell>
          <cell r="C1972">
            <v>100.1915</v>
          </cell>
          <cell r="D1972">
            <v>0</v>
          </cell>
          <cell r="E1972">
            <v>0</v>
          </cell>
          <cell r="F1972">
            <v>130.24895000000001</v>
          </cell>
          <cell r="G1972">
            <v>0</v>
          </cell>
          <cell r="H1972" t="str">
            <v>10.0400</v>
          </cell>
          <cell r="I1972">
            <v>-622165665.6339792</v>
          </cell>
          <cell r="L1972">
            <v>130.24895000000001</v>
          </cell>
        </row>
        <row r="1973">
          <cell r="A1973" t="str">
            <v>100012067</v>
          </cell>
          <cell r="B1973" t="str">
            <v>12" METER SETTER (1")</v>
          </cell>
          <cell r="C1973">
            <v>248.64420000000001</v>
          </cell>
          <cell r="D1973">
            <v>230.44</v>
          </cell>
          <cell r="E1973">
            <v>0</v>
          </cell>
          <cell r="F1973">
            <v>323.23746</v>
          </cell>
          <cell r="G1973">
            <v>299.572</v>
          </cell>
          <cell r="H1973" t="str">
            <v>10.0410</v>
          </cell>
          <cell r="I1973">
            <v>-622165665.6339792</v>
          </cell>
          <cell r="L1973">
            <v>323.23746</v>
          </cell>
        </row>
        <row r="1974">
          <cell r="A1974" t="str">
            <v>100007065</v>
          </cell>
          <cell r="B1974" t="str">
            <v>7" METER SETTER (3/4"x5/8")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 t="str">
            <v>10.0420</v>
          </cell>
          <cell r="I1974">
            <v>43255</v>
          </cell>
          <cell r="L1974">
            <v>0</v>
          </cell>
        </row>
        <row r="1975">
          <cell r="A1975" t="str">
            <v>100012065</v>
          </cell>
          <cell r="B1975" t="str">
            <v>12" METER SETTER (3/4"x5/8")</v>
          </cell>
          <cell r="C1975">
            <v>151.22515799999999</v>
          </cell>
          <cell r="D1975">
            <v>140.55000000000001</v>
          </cell>
          <cell r="E1975">
            <v>0</v>
          </cell>
          <cell r="F1975">
            <v>196.5927054</v>
          </cell>
          <cell r="G1975">
            <v>182.71500000000003</v>
          </cell>
          <cell r="H1975" t="str">
            <v>10.0430</v>
          </cell>
          <cell r="I1975">
            <v>-622165665.6339792</v>
          </cell>
          <cell r="L1975">
            <v>196.5927054</v>
          </cell>
        </row>
        <row r="1976">
          <cell r="A1976" t="str">
            <v>100018065</v>
          </cell>
          <cell r="B1976" t="str">
            <v>18" METER SETTER (3/4"x5/8")</v>
          </cell>
          <cell r="C1976">
            <v>121</v>
          </cell>
          <cell r="D1976">
            <v>0</v>
          </cell>
          <cell r="E1976">
            <v>31</v>
          </cell>
          <cell r="F1976">
            <v>157.30000000000001</v>
          </cell>
          <cell r="G1976">
            <v>0</v>
          </cell>
          <cell r="H1976" t="str">
            <v>10.0440</v>
          </cell>
          <cell r="I1976">
            <v>43515</v>
          </cell>
          <cell r="L1976">
            <v>157.30000000000001</v>
          </cell>
        </row>
        <row r="1977">
          <cell r="A1977" t="str">
            <v>100024065</v>
          </cell>
          <cell r="B1977" t="str">
            <v>24" METER SETTER (3/4"x5/8")</v>
          </cell>
          <cell r="C1977">
            <v>110.4546</v>
          </cell>
          <cell r="D1977">
            <v>0</v>
          </cell>
          <cell r="E1977">
            <v>0</v>
          </cell>
          <cell r="F1977">
            <v>143.59098</v>
          </cell>
          <cell r="G1977">
            <v>0</v>
          </cell>
          <cell r="H1977" t="str">
            <v>10.0450</v>
          </cell>
          <cell r="I1977">
            <v>-622165665.6339792</v>
          </cell>
          <cell r="L1977">
            <v>143.59098</v>
          </cell>
        </row>
        <row r="1978">
          <cell r="A1978" t="str">
            <v>100112065</v>
          </cell>
          <cell r="B1978" t="str">
            <v>1-1/2" x 12" METER SETTER</v>
          </cell>
          <cell r="C1978">
            <v>817.41</v>
          </cell>
          <cell r="D1978">
            <v>753.37</v>
          </cell>
          <cell r="E1978">
            <v>0</v>
          </cell>
          <cell r="F1978">
            <v>1062.633</v>
          </cell>
          <cell r="G1978">
            <v>979.38100000000009</v>
          </cell>
          <cell r="H1978" t="str">
            <v>10.0460</v>
          </cell>
          <cell r="I1978">
            <v>-622165665.6339792</v>
          </cell>
          <cell r="L1978">
            <v>1062.633</v>
          </cell>
        </row>
        <row r="1979">
          <cell r="A1979" t="str">
            <v>100200065</v>
          </cell>
          <cell r="B1979" t="str">
            <v>2" x 12" METER SETTER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 t="str">
            <v>10.0470</v>
          </cell>
          <cell r="I1979">
            <v>41080</v>
          </cell>
          <cell r="L1979">
            <v>0</v>
          </cell>
        </row>
        <row r="1980">
          <cell r="A1980" t="str">
            <v>100300057</v>
          </cell>
          <cell r="B1980" t="str">
            <v>3" METER STRAINER</v>
          </cell>
          <cell r="C1980">
            <v>406.73</v>
          </cell>
          <cell r="D1980">
            <v>350</v>
          </cell>
          <cell r="E1980">
            <v>0</v>
          </cell>
          <cell r="F1980">
            <v>528.74900000000002</v>
          </cell>
          <cell r="G1980">
            <v>455</v>
          </cell>
          <cell r="H1980" t="str">
            <v>10.0480</v>
          </cell>
          <cell r="I1980">
            <v>-622165665.6339792</v>
          </cell>
          <cell r="L1980">
            <v>528.74900000000002</v>
          </cell>
        </row>
        <row r="1981">
          <cell r="A1981" t="str">
            <v>100400057</v>
          </cell>
          <cell r="B1981" t="str">
            <v>4" METER STRAINER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 t="str">
            <v>10.0490</v>
          </cell>
          <cell r="I1981">
            <v>40883</v>
          </cell>
          <cell r="L1981">
            <v>0</v>
          </cell>
        </row>
        <row r="1982">
          <cell r="A1982" t="str">
            <v>114000102</v>
          </cell>
          <cell r="B1982" t="str">
            <v>6-12 LIMESTONE CALCITE MEDIA</v>
          </cell>
          <cell r="C1982">
            <v>6.5811019999999996</v>
          </cell>
          <cell r="D1982">
            <v>5.95</v>
          </cell>
          <cell r="E1982">
            <v>0</v>
          </cell>
          <cell r="F1982">
            <v>8.5554325999999996</v>
          </cell>
          <cell r="G1982">
            <v>7.7350000000000003</v>
          </cell>
          <cell r="H1982" t="str">
            <v>10.0500</v>
          </cell>
          <cell r="I1982">
            <v>-622165665.6339792</v>
          </cell>
          <cell r="L1982">
            <v>8.5554325999999996</v>
          </cell>
        </row>
        <row r="1983">
          <cell r="A1983" t="str">
            <v>114000110</v>
          </cell>
          <cell r="B1983" t="str">
            <v>GRANULAR CHLORINE</v>
          </cell>
          <cell r="C1983">
            <v>0</v>
          </cell>
          <cell r="D1983">
            <v>0</v>
          </cell>
          <cell r="E1983">
            <v>1135</v>
          </cell>
          <cell r="F1983">
            <v>0</v>
          </cell>
          <cell r="G1983">
            <v>0</v>
          </cell>
          <cell r="H1983" t="str">
            <v>11.0010</v>
          </cell>
          <cell r="I1983">
            <v>43532</v>
          </cell>
          <cell r="L1983">
            <v>0</v>
          </cell>
        </row>
        <row r="1984">
          <cell r="A1984" t="str">
            <v>114000120</v>
          </cell>
          <cell r="B1984" t="str">
            <v>12.5% HYPOCHLORITE SOLUTION</v>
          </cell>
          <cell r="C1984">
            <v>6.394749</v>
          </cell>
          <cell r="D1984">
            <v>5.22</v>
          </cell>
          <cell r="E1984">
            <v>0</v>
          </cell>
          <cell r="F1984">
            <v>8.3131737000000001</v>
          </cell>
          <cell r="G1984">
            <v>6.7859999999999996</v>
          </cell>
          <cell r="H1984" t="str">
            <v>11.0020</v>
          </cell>
          <cell r="I1984">
            <v>-622165665.6339792</v>
          </cell>
          <cell r="L1984">
            <v>8.3131737000000001</v>
          </cell>
        </row>
        <row r="1985">
          <cell r="A1985" t="str">
            <v>125004813</v>
          </cell>
          <cell r="B1985" t="str">
            <v>STRAW BALES</v>
          </cell>
          <cell r="C1985">
            <v>0</v>
          </cell>
          <cell r="D1985">
            <v>0</v>
          </cell>
          <cell r="E1985">
            <v>240</v>
          </cell>
          <cell r="F1985">
            <v>0</v>
          </cell>
          <cell r="G1985">
            <v>0</v>
          </cell>
          <cell r="H1985" t="str">
            <v>11.0030</v>
          </cell>
          <cell r="I1985">
            <v>43641</v>
          </cell>
          <cell r="L1985">
            <v>0</v>
          </cell>
        </row>
        <row r="1986">
          <cell r="A1986" t="str">
            <v>125004814</v>
          </cell>
          <cell r="B1986" t="str">
            <v>SILT FENCING</v>
          </cell>
          <cell r="C1986">
            <v>0.7913</v>
          </cell>
          <cell r="D1986">
            <v>0.73380000000000001</v>
          </cell>
          <cell r="E1986">
            <v>0</v>
          </cell>
          <cell r="F1986">
            <v>1.0286900000000001</v>
          </cell>
          <cell r="G1986">
            <v>0.95394000000000001</v>
          </cell>
          <cell r="H1986" t="str">
            <v>12.0010</v>
          </cell>
          <cell r="I1986">
            <v>-622165665.6339792</v>
          </cell>
          <cell r="L1986">
            <v>1.0286900000000001</v>
          </cell>
        </row>
        <row r="1987">
          <cell r="A1987" t="str">
            <v>125004816</v>
          </cell>
          <cell r="B1987" t="str">
            <v>BLOCKS 2/8  4/8  4/16 - AVG</v>
          </cell>
          <cell r="C1987">
            <v>1.243266</v>
          </cell>
          <cell r="D1987">
            <v>1.1406000000000001</v>
          </cell>
          <cell r="E1987">
            <v>0</v>
          </cell>
          <cell r="F1987">
            <v>1.6162458</v>
          </cell>
          <cell r="G1987">
            <v>1.4827800000000002</v>
          </cell>
          <cell r="H1987" t="str">
            <v>12.0020</v>
          </cell>
          <cell r="I1987">
            <v>40116</v>
          </cell>
          <cell r="L1987">
            <v>1.6162458</v>
          </cell>
        </row>
        <row r="1988">
          <cell r="A1988" t="str">
            <v>125004817</v>
          </cell>
          <cell r="B1988" t="str">
            <v>PALLETS</v>
          </cell>
          <cell r="C1988">
            <v>0</v>
          </cell>
          <cell r="D1988">
            <v>0</v>
          </cell>
          <cell r="E1988">
            <v>321</v>
          </cell>
          <cell r="F1988">
            <v>0</v>
          </cell>
          <cell r="G1988">
            <v>0</v>
          </cell>
          <cell r="H1988" t="str">
            <v>12.0030</v>
          </cell>
          <cell r="I1988">
            <v>43531</v>
          </cell>
          <cell r="L1988">
            <v>0</v>
          </cell>
        </row>
        <row r="1989">
          <cell r="A1989" t="str">
            <v>125034000</v>
          </cell>
          <cell r="B1989" t="str">
            <v>GRAVEL 3/4</v>
          </cell>
          <cell r="C1989">
            <v>14.636886000000001</v>
          </cell>
          <cell r="D1989">
            <v>11.632899999999999</v>
          </cell>
          <cell r="E1989">
            <v>0</v>
          </cell>
          <cell r="F1989">
            <v>19.0279518</v>
          </cell>
          <cell r="G1989">
            <v>15.122769999999999</v>
          </cell>
          <cell r="H1989" t="str">
            <v>12.0040</v>
          </cell>
          <cell r="I1989">
            <v>-622165665.6339792</v>
          </cell>
          <cell r="L1989">
            <v>19.0279518</v>
          </cell>
        </row>
        <row r="1990">
          <cell r="A1990" t="str">
            <v>125058000</v>
          </cell>
          <cell r="B1990" t="str">
            <v>GRAVEL 5/8</v>
          </cell>
          <cell r="C1990">
            <v>12.75</v>
          </cell>
          <cell r="D1990">
            <v>12.75</v>
          </cell>
          <cell r="E1990">
            <v>35</v>
          </cell>
          <cell r="F1990">
            <v>16.574999999999999</v>
          </cell>
          <cell r="G1990">
            <v>16.574999999999999</v>
          </cell>
          <cell r="H1990" t="str">
            <v>12.0050</v>
          </cell>
          <cell r="I1990">
            <v>43536</v>
          </cell>
          <cell r="L1990">
            <v>16.574999999999999</v>
          </cell>
        </row>
        <row r="1991">
          <cell r="A1991" t="str">
            <v>125114000</v>
          </cell>
          <cell r="B1991" t="str">
            <v>GRAVEL 1 1/4</v>
          </cell>
          <cell r="C1991">
            <v>12.077999999999999</v>
          </cell>
          <cell r="D1991">
            <v>11.132</v>
          </cell>
          <cell r="E1991">
            <v>4</v>
          </cell>
          <cell r="F1991">
            <v>15.7014</v>
          </cell>
          <cell r="G1991">
            <v>14.4716</v>
          </cell>
          <cell r="H1991" t="str">
            <v>12.0060</v>
          </cell>
          <cell r="I1991">
            <v>43531</v>
          </cell>
          <cell r="L1991">
            <v>15.7014</v>
          </cell>
        </row>
        <row r="1992">
          <cell r="A1992" t="str">
            <v>125001000</v>
          </cell>
          <cell r="B1992" t="str">
            <v>BEDDING SAND</v>
          </cell>
          <cell r="C1992">
            <v>5.5514000000000001</v>
          </cell>
          <cell r="D1992">
            <v>5.1071</v>
          </cell>
          <cell r="E1992">
            <v>5</v>
          </cell>
          <cell r="F1992">
            <v>7.2168200000000002</v>
          </cell>
          <cell r="G1992">
            <v>6.6392300000000004</v>
          </cell>
          <cell r="H1992" t="str">
            <v>12.0070</v>
          </cell>
          <cell r="I1992">
            <v>43517</v>
          </cell>
          <cell r="L1992">
            <v>7.2168200000000002</v>
          </cell>
        </row>
        <row r="1993">
          <cell r="A1993" t="str">
            <v>120600146</v>
          </cell>
          <cell r="B1993" t="str">
            <v>6" SEWER &amp; DRAIN COUPLING</v>
          </cell>
          <cell r="C1993">
            <v>5.7050000000000001</v>
          </cell>
          <cell r="D1993">
            <v>5.21</v>
          </cell>
          <cell r="E1993">
            <v>0</v>
          </cell>
          <cell r="F1993">
            <v>7.4165000000000001</v>
          </cell>
          <cell r="G1993">
            <v>6.7730000000000006</v>
          </cell>
          <cell r="H1993" t="str">
            <v>12.0080</v>
          </cell>
          <cell r="I1993">
            <v>42411</v>
          </cell>
          <cell r="L1993">
            <v>7.4165000000000001</v>
          </cell>
        </row>
        <row r="1994">
          <cell r="A1994" t="str">
            <v>120400145</v>
          </cell>
          <cell r="B1994" t="str">
            <v>4" &amp; 6" SEWER &amp; DRAIN PIPE</v>
          </cell>
          <cell r="C1994">
            <v>1.775647</v>
          </cell>
          <cell r="D1994">
            <v>1.89</v>
          </cell>
          <cell r="E1994">
            <v>0</v>
          </cell>
          <cell r="F1994">
            <v>2.3083411000000003</v>
          </cell>
          <cell r="G1994">
            <v>2.4569999999999999</v>
          </cell>
          <cell r="H1994" t="str">
            <v>12.0090</v>
          </cell>
          <cell r="I1994">
            <v>42101</v>
          </cell>
          <cell r="L1994">
            <v>2.4569999999999999</v>
          </cell>
        </row>
        <row r="1995">
          <cell r="E1995">
            <v>0</v>
          </cell>
          <cell r="F1995">
            <v>0</v>
          </cell>
          <cell r="G1995">
            <v>0</v>
          </cell>
          <cell r="H1995" t="str">
            <v>12.0100</v>
          </cell>
          <cell r="I1995">
            <v>42713</v>
          </cell>
          <cell r="L1995">
            <v>0</v>
          </cell>
        </row>
      </sheetData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hbrsvr/Washington%20Water%20Service/Construction/INVENTORY%20COST%20SHEETS/INVENTORY%20COST%20SHEET.xls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showWhiteSpace="0" zoomScaleNormal="100" workbookViewId="0">
      <selection activeCell="K30" sqref="K30"/>
    </sheetView>
  </sheetViews>
  <sheetFormatPr defaultColWidth="8.85546875" defaultRowHeight="12.75"/>
  <cols>
    <col min="1" max="1" width="2.7109375" style="14" customWidth="1"/>
    <col min="2" max="2" width="8.5703125" style="14" customWidth="1"/>
    <col min="3" max="3" width="44.7109375" style="14" customWidth="1"/>
    <col min="4" max="4" width="11.7109375" style="14" customWidth="1"/>
    <col min="5" max="5" width="9.28515625" style="14" customWidth="1"/>
    <col min="6" max="6" width="14.7109375" style="14" customWidth="1"/>
    <col min="7" max="7" width="19" style="14" customWidth="1"/>
    <col min="8" max="8" width="2.7109375" style="14" customWidth="1"/>
    <col min="9" max="9" width="8.85546875" style="14"/>
    <col min="10" max="10" width="21.85546875" style="14" bestFit="1" customWidth="1"/>
    <col min="11" max="11" width="29.140625" style="14" customWidth="1"/>
    <col min="12" max="16384" width="8.85546875" style="14"/>
  </cols>
  <sheetData>
    <row r="1" spans="1:11" ht="13.5" thickTop="1">
      <c r="A1" s="11"/>
      <c r="B1" s="232"/>
      <c r="C1" s="232"/>
      <c r="D1" s="232"/>
      <c r="E1" s="232"/>
      <c r="F1" s="12"/>
      <c r="G1" s="12"/>
      <c r="H1" s="13"/>
    </row>
    <row r="2" spans="1:11">
      <c r="A2" s="15"/>
      <c r="B2" s="16"/>
      <c r="D2" s="17"/>
      <c r="E2" s="17"/>
      <c r="F2" s="17"/>
      <c r="G2" s="17"/>
      <c r="H2" s="18"/>
    </row>
    <row r="3" spans="1:11">
      <c r="A3" s="15"/>
      <c r="B3" s="19"/>
      <c r="D3" s="17"/>
      <c r="E3" s="17"/>
      <c r="F3" s="17"/>
      <c r="G3" s="17"/>
      <c r="H3" s="18"/>
    </row>
    <row r="4" spans="1:11">
      <c r="A4" s="15"/>
      <c r="B4" s="19"/>
      <c r="D4" s="17"/>
      <c r="E4" s="17"/>
      <c r="F4" s="17"/>
      <c r="G4" s="17"/>
      <c r="H4" s="18"/>
      <c r="J4" s="94" t="s">
        <v>85</v>
      </c>
    </row>
    <row r="5" spans="1:11" ht="13.5" thickBot="1">
      <c r="A5" s="15"/>
      <c r="B5" s="19"/>
      <c r="D5" s="17"/>
      <c r="E5" s="17"/>
      <c r="F5" s="17"/>
      <c r="G5" s="17"/>
      <c r="H5" s="18"/>
    </row>
    <row r="6" spans="1:11" ht="13.5" thickBot="1">
      <c r="A6" s="15"/>
      <c r="B6" s="19"/>
      <c r="D6" s="17"/>
      <c r="E6" s="17"/>
      <c r="F6" s="17"/>
      <c r="G6" s="17"/>
      <c r="H6" s="18"/>
      <c r="J6" s="100" t="s">
        <v>80</v>
      </c>
      <c r="K6" s="99" t="s">
        <v>106</v>
      </c>
    </row>
    <row r="7" spans="1:11" ht="13.5" thickBot="1">
      <c r="A7" s="15"/>
      <c r="B7" s="19"/>
      <c r="D7" s="17"/>
      <c r="E7" s="17"/>
      <c r="F7" s="17"/>
      <c r="G7" s="17"/>
      <c r="H7" s="18"/>
      <c r="J7" s="101" t="s">
        <v>81</v>
      </c>
      <c r="K7" s="99" t="s">
        <v>107</v>
      </c>
    </row>
    <row r="8" spans="1:11" ht="13.5" thickBot="1">
      <c r="A8" s="15"/>
      <c r="B8" s="19" t="s">
        <v>11</v>
      </c>
      <c r="D8" s="17"/>
      <c r="E8" s="17"/>
      <c r="F8" s="17"/>
      <c r="G8" s="17"/>
      <c r="H8" s="18"/>
      <c r="J8" s="102" t="s">
        <v>82</v>
      </c>
      <c r="K8" s="99" t="s">
        <v>108</v>
      </c>
    </row>
    <row r="9" spans="1:11" ht="13.5" thickBot="1">
      <c r="A9" s="15"/>
      <c r="B9" s="17"/>
      <c r="D9" s="17"/>
      <c r="E9" s="17"/>
      <c r="F9" s="17"/>
      <c r="G9" s="17"/>
      <c r="H9" s="18"/>
      <c r="J9" s="102" t="s">
        <v>99</v>
      </c>
      <c r="K9" s="114" t="s">
        <v>97</v>
      </c>
    </row>
    <row r="10" spans="1:11">
      <c r="A10" s="15"/>
      <c r="B10" s="17"/>
      <c r="D10" s="17"/>
      <c r="E10" s="17"/>
      <c r="F10" s="17"/>
      <c r="G10" s="17"/>
      <c r="H10" s="18"/>
      <c r="J10" s="233" t="s">
        <v>98</v>
      </c>
      <c r="K10" s="115" t="b">
        <v>0</v>
      </c>
    </row>
    <row r="11" spans="1:11" ht="21" thickBot="1">
      <c r="A11" s="15"/>
      <c r="B11" s="235" t="str">
        <f>$K$6</f>
        <v>Artondale</v>
      </c>
      <c r="C11" s="235"/>
      <c r="D11" s="235"/>
      <c r="E11" s="235"/>
      <c r="F11" s="235"/>
      <c r="G11" s="235"/>
      <c r="H11" s="18"/>
      <c r="I11" s="17"/>
      <c r="J11" s="234"/>
      <c r="K11" s="116" t="b">
        <v>1</v>
      </c>
    </row>
    <row r="12" spans="1:11" ht="21" thickBot="1">
      <c r="A12" s="15"/>
      <c r="B12" s="236" t="str">
        <f>$K$7</f>
        <v>Elementary Extension</v>
      </c>
      <c r="C12" s="236"/>
      <c r="D12" s="236"/>
      <c r="E12" s="236"/>
      <c r="F12" s="236"/>
      <c r="G12" s="236"/>
      <c r="H12" s="18"/>
      <c r="I12" s="17"/>
      <c r="J12" s="102" t="s">
        <v>100</v>
      </c>
      <c r="K12" s="117">
        <v>0.21</v>
      </c>
    </row>
    <row r="13" spans="1:11" ht="13.5" thickBot="1">
      <c r="A13" s="15"/>
      <c r="B13" s="237">
        <f ca="1">TODAY()</f>
        <v>44705</v>
      </c>
      <c r="C13" s="237"/>
      <c r="D13" s="237"/>
      <c r="E13" s="237"/>
      <c r="F13" s="237"/>
      <c r="G13" s="237"/>
      <c r="H13" s="18"/>
      <c r="I13" s="17"/>
      <c r="J13" s="118" t="s">
        <v>101</v>
      </c>
      <c r="K13" s="119">
        <v>0.37</v>
      </c>
    </row>
    <row r="14" spans="1:11" ht="13.5" thickBot="1">
      <c r="A14" s="15"/>
      <c r="B14" s="238" t="s">
        <v>62</v>
      </c>
      <c r="C14" s="238"/>
      <c r="D14" s="238"/>
      <c r="E14" s="238"/>
      <c r="F14" s="238"/>
      <c r="G14" s="238"/>
      <c r="H14" s="18"/>
      <c r="I14" s="17"/>
      <c r="J14" s="118" t="s">
        <v>102</v>
      </c>
      <c r="K14" s="120">
        <v>1.4999999999999999E-2</v>
      </c>
    </row>
    <row r="15" spans="1:11" ht="20.25">
      <c r="A15" s="15"/>
      <c r="B15" s="33"/>
      <c r="C15" s="34"/>
      <c r="D15" s="34"/>
      <c r="E15" s="34"/>
      <c r="F15" s="90" t="s">
        <v>66</v>
      </c>
      <c r="G15" s="111" t="str">
        <f>K9</f>
        <v>xxxx</v>
      </c>
      <c r="H15" s="18"/>
      <c r="I15" s="17"/>
    </row>
    <row r="16" spans="1:11" ht="15.75">
      <c r="A16" s="15"/>
      <c r="B16" s="90"/>
      <c r="C16" s="65"/>
      <c r="D16" s="66" t="s">
        <v>22</v>
      </c>
      <c r="E16" s="64"/>
      <c r="F16" s="64"/>
      <c r="G16" s="64"/>
      <c r="H16" s="18"/>
      <c r="I16" s="17"/>
    </row>
    <row r="17" spans="1:11" ht="30.6" customHeight="1">
      <c r="A17" s="15"/>
      <c r="B17" s="91" t="s">
        <v>67</v>
      </c>
      <c r="C17" s="67" t="s">
        <v>12</v>
      </c>
      <c r="D17" s="67" t="s">
        <v>15</v>
      </c>
      <c r="E17" s="91" t="s">
        <v>68</v>
      </c>
      <c r="F17" s="67" t="s">
        <v>13</v>
      </c>
      <c r="G17" s="67" t="s">
        <v>3</v>
      </c>
      <c r="H17" s="18"/>
      <c r="I17" s="17"/>
    </row>
    <row r="18" spans="1:11">
      <c r="A18" s="15"/>
      <c r="B18" s="68">
        <v>103240</v>
      </c>
      <c r="C18" s="63" t="s">
        <v>61</v>
      </c>
      <c r="D18" s="62">
        <v>1</v>
      </c>
      <c r="E18" s="63" t="s">
        <v>14</v>
      </c>
      <c r="F18" s="70">
        <f>'Materials Worksheet'!G42*(1+$K$13)</f>
        <v>24217.485638468006</v>
      </c>
      <c r="G18" s="70">
        <f>F18*D18</f>
        <v>24217.485638468006</v>
      </c>
      <c r="H18" s="18"/>
      <c r="I18" s="17"/>
      <c r="J18" s="94" t="s">
        <v>93</v>
      </c>
    </row>
    <row r="19" spans="1:11">
      <c r="A19" s="15"/>
      <c r="B19" s="68"/>
      <c r="C19" s="109"/>
      <c r="D19" s="62"/>
      <c r="E19" s="63"/>
      <c r="F19" s="70"/>
      <c r="G19" s="70"/>
      <c r="H19" s="18"/>
      <c r="I19" s="17"/>
    </row>
    <row r="20" spans="1:11">
      <c r="A20" s="15"/>
      <c r="B20" s="68"/>
      <c r="C20" s="109"/>
      <c r="D20" s="62"/>
      <c r="E20" s="63"/>
      <c r="F20" s="70"/>
      <c r="G20" s="70"/>
      <c r="H20" s="18"/>
      <c r="I20" s="17"/>
      <c r="J20" s="19" t="s">
        <v>104</v>
      </c>
    </row>
    <row r="21" spans="1:11">
      <c r="A21" s="15"/>
      <c r="B21" s="68"/>
      <c r="C21" s="63"/>
      <c r="D21" s="62"/>
      <c r="E21" s="63"/>
      <c r="F21" s="70"/>
      <c r="G21" s="70">
        <f t="shared" ref="G21" si="0">F21*D21</f>
        <v>0</v>
      </c>
      <c r="H21" s="18"/>
      <c r="I21" s="17"/>
      <c r="J21" s="94" t="s">
        <v>76</v>
      </c>
      <c r="K21" s="87"/>
    </row>
    <row r="22" spans="1:11">
      <c r="A22" s="15"/>
      <c r="B22" s="68"/>
      <c r="C22" s="71"/>
      <c r="D22" s="72"/>
      <c r="E22" s="71"/>
      <c r="F22" s="70"/>
      <c r="G22" s="73">
        <f>D22*F22</f>
        <v>0</v>
      </c>
      <c r="H22" s="18"/>
      <c r="I22" s="17"/>
      <c r="J22" s="94" t="s">
        <v>103</v>
      </c>
    </row>
    <row r="23" spans="1:11">
      <c r="A23" s="15"/>
      <c r="B23" s="65"/>
      <c r="C23" s="64"/>
      <c r="D23" s="68" t="s">
        <v>27</v>
      </c>
      <c r="E23" s="68"/>
      <c r="F23" s="68"/>
      <c r="G23" s="70">
        <f>SUM(G18:G22)</f>
        <v>24217.485638468006</v>
      </c>
      <c r="H23" s="18"/>
      <c r="I23" s="17"/>
    </row>
    <row r="24" spans="1:11">
      <c r="A24" s="15"/>
      <c r="B24" s="65"/>
      <c r="C24" s="64"/>
      <c r="D24" s="227" t="s">
        <v>16</v>
      </c>
      <c r="E24" s="228"/>
      <c r="F24" s="74">
        <v>0.1</v>
      </c>
      <c r="G24" s="70">
        <f>G23*F24</f>
        <v>2421.7485638468006</v>
      </c>
      <c r="H24" s="18"/>
      <c r="I24" s="17"/>
    </row>
    <row r="25" spans="1:11">
      <c r="A25" s="15"/>
      <c r="B25" s="65"/>
      <c r="C25" s="64"/>
      <c r="D25" s="227" t="s">
        <v>34</v>
      </c>
      <c r="E25" s="228"/>
      <c r="F25" s="75">
        <v>0.09</v>
      </c>
      <c r="G25" s="70">
        <f>(G23*0.63+G24)*F25</f>
        <v>1591.0888064473481</v>
      </c>
      <c r="H25" s="18"/>
      <c r="I25" s="17"/>
      <c r="J25" s="123" t="s">
        <v>105</v>
      </c>
    </row>
    <row r="26" spans="1:11">
      <c r="A26" s="15"/>
      <c r="B26" s="65"/>
      <c r="C26" s="64"/>
      <c r="D26" s="227" t="s">
        <v>36</v>
      </c>
      <c r="E26" s="228"/>
      <c r="F26" s="68"/>
      <c r="G26" s="70">
        <f>G23+G24+G25</f>
        <v>28230.323008762156</v>
      </c>
      <c r="H26" s="18"/>
      <c r="I26" s="17"/>
    </row>
    <row r="27" spans="1:11">
      <c r="A27" s="15"/>
      <c r="B27" s="65"/>
      <c r="C27" s="64"/>
      <c r="D27" s="76" t="s">
        <v>10</v>
      </c>
      <c r="E27" s="65"/>
      <c r="F27" s="65"/>
      <c r="G27" s="77">
        <f>ROUNDUP(G26,-2)</f>
        <v>28300</v>
      </c>
      <c r="H27" s="18"/>
      <c r="I27" s="17"/>
    </row>
    <row r="28" spans="1:11">
      <c r="A28" s="15"/>
      <c r="B28" s="64"/>
      <c r="C28" s="64"/>
      <c r="D28" s="64"/>
      <c r="E28" s="64"/>
      <c r="F28" s="64"/>
      <c r="G28" s="65"/>
      <c r="H28" s="18"/>
      <c r="I28" s="17"/>
    </row>
    <row r="29" spans="1:11" ht="15.75">
      <c r="A29" s="15"/>
      <c r="B29" s="17"/>
      <c r="C29" s="17"/>
      <c r="D29" s="35" t="s">
        <v>23</v>
      </c>
      <c r="E29" s="17"/>
      <c r="F29" s="17"/>
      <c r="H29" s="18"/>
      <c r="I29" s="17"/>
    </row>
    <row r="30" spans="1:11" ht="38.25">
      <c r="A30" s="15"/>
      <c r="B30" s="91" t="s">
        <v>67</v>
      </c>
      <c r="C30" s="67" t="s">
        <v>12</v>
      </c>
      <c r="D30" s="67" t="s">
        <v>15</v>
      </c>
      <c r="E30" s="91" t="s">
        <v>68</v>
      </c>
      <c r="F30" s="67" t="s">
        <v>13</v>
      </c>
      <c r="G30" s="67" t="s">
        <v>3</v>
      </c>
      <c r="H30" s="18"/>
      <c r="I30" s="17"/>
    </row>
    <row r="31" spans="1:11">
      <c r="A31" s="15"/>
      <c r="B31" s="68">
        <v>103240</v>
      </c>
      <c r="C31" s="63" t="s">
        <v>161</v>
      </c>
      <c r="D31" s="62">
        <v>1</v>
      </c>
      <c r="E31" s="63" t="s">
        <v>14</v>
      </c>
      <c r="F31" s="70">
        <f>'Construction Labor'!P35</f>
        <v>3600</v>
      </c>
      <c r="G31" s="21">
        <f>F31*D31</f>
        <v>3600</v>
      </c>
      <c r="H31" s="18"/>
      <c r="I31" s="17"/>
    </row>
    <row r="32" spans="1:11">
      <c r="A32" s="15"/>
      <c r="B32" s="68">
        <v>103240</v>
      </c>
      <c r="C32" s="63" t="s">
        <v>174</v>
      </c>
      <c r="D32" s="62">
        <v>1</v>
      </c>
      <c r="E32" s="63" t="s">
        <v>14</v>
      </c>
      <c r="F32" s="70">
        <f>'Construction Labor'!G35</f>
        <v>4500</v>
      </c>
      <c r="G32" s="21">
        <f>F32*D32</f>
        <v>4500</v>
      </c>
      <c r="H32" s="18"/>
      <c r="I32" s="17"/>
    </row>
    <row r="33" spans="1:9">
      <c r="A33" s="15"/>
      <c r="B33" s="68">
        <v>103240</v>
      </c>
      <c r="C33" s="63" t="s">
        <v>160</v>
      </c>
      <c r="D33" s="62">
        <v>1</v>
      </c>
      <c r="E33" s="63" t="s">
        <v>14</v>
      </c>
      <c r="F33" s="70">
        <f>'Eng Labor'!H42</f>
        <v>8445</v>
      </c>
      <c r="G33" s="70">
        <f t="shared" ref="G33:G35" si="1">F33*D33</f>
        <v>8445</v>
      </c>
      <c r="H33" s="18"/>
      <c r="I33" s="17"/>
    </row>
    <row r="34" spans="1:9">
      <c r="A34" s="15"/>
      <c r="B34" s="20"/>
      <c r="C34" s="65"/>
      <c r="D34" s="62"/>
      <c r="E34" s="69"/>
      <c r="F34" s="70"/>
      <c r="G34" s="70">
        <f t="shared" si="1"/>
        <v>0</v>
      </c>
      <c r="H34" s="18"/>
      <c r="I34" s="17"/>
    </row>
    <row r="35" spans="1:9">
      <c r="A35" s="15"/>
      <c r="B35" s="20"/>
      <c r="C35" s="69"/>
      <c r="D35" s="62"/>
      <c r="E35" s="69"/>
      <c r="F35" s="70"/>
      <c r="G35" s="70">
        <f t="shared" si="1"/>
        <v>0</v>
      </c>
      <c r="H35" s="18"/>
      <c r="I35" s="17"/>
    </row>
    <row r="36" spans="1:9">
      <c r="A36" s="15"/>
      <c r="B36" s="65"/>
      <c r="C36" s="78"/>
      <c r="D36" s="227"/>
      <c r="E36" s="229"/>
      <c r="F36" s="228"/>
      <c r="G36" s="70">
        <f>SUM(G31:G35)</f>
        <v>16545</v>
      </c>
      <c r="H36" s="18"/>
      <c r="I36" s="17"/>
    </row>
    <row r="37" spans="1:9">
      <c r="A37" s="15"/>
      <c r="B37" s="65"/>
      <c r="C37" s="78"/>
      <c r="D37" s="230" t="s">
        <v>16</v>
      </c>
      <c r="E37" s="231"/>
      <c r="F37" s="74">
        <v>0.1</v>
      </c>
      <c r="G37" s="70">
        <f>G36*F37</f>
        <v>1654.5</v>
      </c>
      <c r="H37" s="18"/>
      <c r="I37" s="17"/>
    </row>
    <row r="38" spans="1:9">
      <c r="A38" s="15"/>
      <c r="B38" s="65"/>
      <c r="C38" s="78"/>
      <c r="D38" s="79" t="s">
        <v>37</v>
      </c>
      <c r="E38" s="80"/>
      <c r="F38" s="81"/>
      <c r="G38" s="70">
        <f>G36+G37</f>
        <v>18199.5</v>
      </c>
      <c r="H38" s="18"/>
      <c r="I38" s="17"/>
    </row>
    <row r="39" spans="1:9">
      <c r="A39" s="15"/>
      <c r="B39" s="65"/>
      <c r="C39" s="78"/>
      <c r="D39" s="76" t="s">
        <v>10</v>
      </c>
      <c r="E39" s="78"/>
      <c r="F39" s="65"/>
      <c r="G39" s="77">
        <f>ROUNDUP(G38,-2)</f>
        <v>18200</v>
      </c>
      <c r="H39" s="18"/>
      <c r="I39" s="17"/>
    </row>
    <row r="40" spans="1:9">
      <c r="A40" s="15"/>
      <c r="B40" s="17"/>
      <c r="C40" s="23"/>
      <c r="D40" s="24"/>
      <c r="E40" s="23"/>
      <c r="F40" s="39"/>
      <c r="G40" s="22"/>
      <c r="H40" s="18"/>
      <c r="I40" s="17"/>
    </row>
    <row r="41" spans="1:9" ht="15.75">
      <c r="A41" s="15"/>
      <c r="B41" s="17"/>
      <c r="C41" s="17"/>
      <c r="D41" s="35" t="s">
        <v>24</v>
      </c>
      <c r="E41" s="17"/>
      <c r="F41" s="17"/>
      <c r="H41" s="18"/>
      <c r="I41" s="17"/>
    </row>
    <row r="42" spans="1:9" ht="38.25">
      <c r="A42" s="15"/>
      <c r="B42" s="91" t="s">
        <v>67</v>
      </c>
      <c r="C42" s="67" t="s">
        <v>12</v>
      </c>
      <c r="D42" s="67" t="s">
        <v>15</v>
      </c>
      <c r="E42" s="91" t="s">
        <v>68</v>
      </c>
      <c r="F42" s="67" t="s">
        <v>13</v>
      </c>
      <c r="G42" s="67" t="s">
        <v>3</v>
      </c>
      <c r="H42" s="18"/>
      <c r="I42" s="17"/>
    </row>
    <row r="43" spans="1:9">
      <c r="A43" s="15"/>
      <c r="B43" s="20"/>
      <c r="C43" s="63" t="s">
        <v>46</v>
      </c>
      <c r="D43" s="62">
        <v>1</v>
      </c>
      <c r="E43" s="63" t="s">
        <v>14</v>
      </c>
      <c r="F43" s="70">
        <f>500*(1+$K$13)</f>
        <v>685</v>
      </c>
      <c r="G43" s="70">
        <f>F43*D43</f>
        <v>685</v>
      </c>
      <c r="H43" s="18"/>
      <c r="I43" s="17"/>
    </row>
    <row r="44" spans="1:9">
      <c r="A44" s="15"/>
      <c r="B44" s="20"/>
      <c r="C44" s="63" t="s">
        <v>25</v>
      </c>
      <c r="D44" s="62">
        <v>1</v>
      </c>
      <c r="E44" s="63" t="s">
        <v>14</v>
      </c>
      <c r="F44" s="70">
        <f>1000*(1+$K$13)</f>
        <v>1370</v>
      </c>
      <c r="G44" s="70">
        <f t="shared" ref="G44" si="2">F44*D44</f>
        <v>1370</v>
      </c>
      <c r="H44" s="18"/>
      <c r="I44" s="17"/>
    </row>
    <row r="45" spans="1:9">
      <c r="A45" s="15"/>
      <c r="B45" s="20"/>
      <c r="C45" s="83" t="s">
        <v>173</v>
      </c>
      <c r="D45" s="62">
        <v>1</v>
      </c>
      <c r="E45" s="63" t="s">
        <v>14</v>
      </c>
      <c r="F45" s="70">
        <f>2800*(1+$K$13)</f>
        <v>3836.0000000000005</v>
      </c>
      <c r="G45" s="70">
        <f t="shared" ref="G45" si="3">F45*D45</f>
        <v>3836.0000000000005</v>
      </c>
      <c r="H45" s="18"/>
      <c r="I45" s="17"/>
    </row>
    <row r="46" spans="1:9">
      <c r="A46" s="15"/>
      <c r="B46" s="20"/>
      <c r="C46" s="82" t="s">
        <v>172</v>
      </c>
      <c r="D46" s="62">
        <v>1</v>
      </c>
      <c r="E46" s="63" t="s">
        <v>14</v>
      </c>
      <c r="F46" s="70">
        <f>99000*(1+$K$13)</f>
        <v>135630</v>
      </c>
      <c r="G46" s="70">
        <f>F46*D46</f>
        <v>135630</v>
      </c>
      <c r="H46" s="18"/>
      <c r="I46" s="17"/>
    </row>
    <row r="47" spans="1:9">
      <c r="A47" s="15"/>
      <c r="B47" s="20"/>
      <c r="C47" s="82"/>
      <c r="D47" s="62"/>
      <c r="E47" s="63"/>
      <c r="F47" s="70"/>
      <c r="G47" s="70"/>
      <c r="H47" s="18"/>
      <c r="I47" s="17"/>
    </row>
    <row r="48" spans="1:9">
      <c r="A48" s="15"/>
      <c r="B48" s="20"/>
      <c r="C48" s="82"/>
      <c r="D48" s="62"/>
      <c r="E48" s="63"/>
      <c r="F48" s="70"/>
      <c r="G48" s="70"/>
      <c r="H48" s="18"/>
      <c r="I48" s="17"/>
    </row>
    <row r="49" spans="1:13">
      <c r="A49" s="15"/>
      <c r="B49" s="20"/>
      <c r="C49" s="82"/>
      <c r="D49" s="62"/>
      <c r="E49" s="63"/>
      <c r="F49" s="70"/>
      <c r="G49" s="70"/>
      <c r="H49" s="18"/>
      <c r="I49" s="17"/>
    </row>
    <row r="50" spans="1:13">
      <c r="A50" s="15"/>
      <c r="B50" s="20"/>
      <c r="C50" s="63"/>
      <c r="D50" s="62"/>
      <c r="E50" s="63"/>
      <c r="F50" s="70"/>
      <c r="G50" s="70"/>
      <c r="H50" s="18"/>
      <c r="I50" s="17"/>
    </row>
    <row r="51" spans="1:13">
      <c r="A51" s="15"/>
      <c r="B51" s="20"/>
      <c r="C51" s="63"/>
      <c r="D51" s="62"/>
      <c r="E51" s="63"/>
      <c r="F51" s="70"/>
      <c r="G51" s="70"/>
      <c r="H51" s="18"/>
      <c r="I51" s="17"/>
    </row>
    <row r="52" spans="1:13">
      <c r="A52" s="15"/>
      <c r="B52" s="20"/>
      <c r="C52" s="63"/>
      <c r="D52" s="62"/>
      <c r="E52" s="63"/>
      <c r="F52" s="70"/>
      <c r="G52" s="70"/>
      <c r="H52" s="18"/>
      <c r="I52" s="17"/>
    </row>
    <row r="53" spans="1:13">
      <c r="A53" s="15"/>
      <c r="B53" s="20"/>
      <c r="C53" s="63"/>
      <c r="D53" s="62"/>
      <c r="E53" s="63"/>
      <c r="F53" s="70"/>
      <c r="G53" s="70"/>
      <c r="H53" s="18"/>
      <c r="I53" s="17"/>
    </row>
    <row r="54" spans="1:13">
      <c r="A54" s="15"/>
      <c r="B54" s="20"/>
      <c r="C54" s="63"/>
      <c r="D54" s="62"/>
      <c r="E54" s="69"/>
      <c r="F54" s="70"/>
      <c r="G54" s="70"/>
      <c r="H54" s="18"/>
      <c r="I54" s="17"/>
    </row>
    <row r="55" spans="1:13">
      <c r="A55" s="15"/>
      <c r="B55" s="20"/>
      <c r="C55" s="69"/>
      <c r="D55" s="62"/>
      <c r="E55" s="69"/>
      <c r="F55" s="70"/>
      <c r="G55" s="70"/>
      <c r="H55" s="18"/>
      <c r="I55" s="17"/>
      <c r="J55" s="14" t="s">
        <v>95</v>
      </c>
      <c r="K55" s="112">
        <f>G65/2</f>
        <v>129950</v>
      </c>
    </row>
    <row r="56" spans="1:13">
      <c r="A56" s="15"/>
      <c r="B56" s="65"/>
      <c r="C56" s="78"/>
      <c r="D56" s="68" t="s">
        <v>35</v>
      </c>
      <c r="E56" s="68"/>
      <c r="F56" s="68"/>
      <c r="G56" s="70">
        <f>SUM(G43:G55)</f>
        <v>141521</v>
      </c>
      <c r="H56" s="18"/>
      <c r="I56" s="17"/>
    </row>
    <row r="57" spans="1:13">
      <c r="A57" s="15"/>
      <c r="B57" s="65"/>
      <c r="C57" s="78"/>
      <c r="D57" s="225" t="s">
        <v>16</v>
      </c>
      <c r="E57" s="225"/>
      <c r="F57" s="74">
        <v>0.1</v>
      </c>
      <c r="G57" s="70">
        <f>G56*F57</f>
        <v>14152.1</v>
      </c>
      <c r="H57" s="18"/>
      <c r="I57" s="17"/>
    </row>
    <row r="58" spans="1:13">
      <c r="A58" s="15"/>
      <c r="B58" s="65"/>
      <c r="C58" s="78"/>
      <c r="D58" s="225" t="s">
        <v>38</v>
      </c>
      <c r="E58" s="225"/>
      <c r="F58" s="225"/>
      <c r="G58" s="70">
        <f>SUM(G56:G57)</f>
        <v>155673.1</v>
      </c>
      <c r="H58" s="18"/>
      <c r="I58" s="17"/>
      <c r="J58" s="14" t="s">
        <v>96</v>
      </c>
      <c r="K58" s="224">
        <f>G61</f>
        <v>202200</v>
      </c>
    </row>
    <row r="59" spans="1:13">
      <c r="A59" s="15"/>
      <c r="B59" s="65"/>
      <c r="C59" s="78"/>
      <c r="D59" s="226" t="s">
        <v>10</v>
      </c>
      <c r="E59" s="226"/>
      <c r="F59" s="64"/>
      <c r="G59" s="77">
        <f>ROUNDUP(G58,-2)</f>
        <v>155700</v>
      </c>
      <c r="H59" s="18"/>
      <c r="I59" s="17"/>
    </row>
    <row r="60" spans="1:13">
      <c r="A60" s="15"/>
      <c r="B60" s="17"/>
      <c r="C60" s="23"/>
      <c r="D60" s="17"/>
      <c r="E60" s="17"/>
      <c r="F60" s="17"/>
      <c r="G60" s="25"/>
      <c r="H60" s="18"/>
      <c r="I60" s="17"/>
      <c r="J60" s="14" t="s">
        <v>94</v>
      </c>
    </row>
    <row r="61" spans="1:13">
      <c r="A61" s="15"/>
      <c r="B61" s="17"/>
      <c r="C61" s="17"/>
      <c r="D61" s="95" t="s">
        <v>75</v>
      </c>
      <c r="E61" s="95"/>
      <c r="F61" s="95"/>
      <c r="G61" s="110">
        <f>ROUNDUP(G27+G39+G59,-2)</f>
        <v>202200</v>
      </c>
      <c r="H61" s="18"/>
      <c r="I61" s="17"/>
      <c r="J61" s="121">
        <v>1064</v>
      </c>
      <c r="K61" s="14" t="s">
        <v>47</v>
      </c>
      <c r="L61" s="113">
        <f>K58/J61</f>
        <v>190.0375939849624</v>
      </c>
      <c r="M61" s="14" t="s">
        <v>78</v>
      </c>
    </row>
    <row r="62" spans="1:13">
      <c r="A62" s="15"/>
      <c r="B62" s="17"/>
      <c r="C62" s="17"/>
      <c r="D62" s="122" t="str">
        <f>IF(OR(K10,K11),IF(AND(K11,NOT(K10)),"Federal Tax per the TCJA=",IF(AND(K10,NOT(K11)),"Construction OH=",IF(AND(K11,K10),"SELECT ONLY ONE PROJECT TYPE"))))</f>
        <v>Federal Tax per the TCJA=</v>
      </c>
      <c r="E62" s="95"/>
      <c r="F62" s="95"/>
      <c r="G62" s="110">
        <f>IF(OR(K10,K11),IF(AND(K11,NOT(K10)),(G61/(1-K12))-G61,IF(AND(K10,NOT(K11)),(G61*K13),IF(AND(K11,K10),"WARNING"))))</f>
        <v>53749.367088607571</v>
      </c>
      <c r="H62" s="18"/>
      <c r="I62" s="17"/>
      <c r="J62" s="86"/>
      <c r="L62" s="87"/>
    </row>
    <row r="63" spans="1:13">
      <c r="A63" s="15"/>
      <c r="B63" s="17"/>
      <c r="C63" s="17"/>
      <c r="D63" s="95" t="s">
        <v>77</v>
      </c>
      <c r="E63" s="95"/>
      <c r="F63" s="95"/>
      <c r="G63" s="110">
        <f>IF(OR(K10,K11),IF(AND(K11,NOT(K10)),(SUM(G61:G62)/(1-K14))-SUM(G61:G62),IF(AND(K10,NOT(K11)),0,IF(AND(K11,K10),"WARNING"))))</f>
        <v>3897.7060977960646</v>
      </c>
      <c r="H63" s="18"/>
      <c r="I63" s="17"/>
      <c r="J63" s="86"/>
      <c r="L63" s="87"/>
    </row>
    <row r="64" spans="1:13" ht="16.5" thickBot="1">
      <c r="A64" s="15"/>
      <c r="B64" s="17"/>
      <c r="C64" s="17"/>
      <c r="D64" s="93"/>
      <c r="E64" s="60"/>
      <c r="F64" s="60"/>
      <c r="G64" s="61"/>
      <c r="H64" s="18"/>
      <c r="I64" s="17"/>
      <c r="J64" s="94"/>
    </row>
    <row r="65" spans="1:12" ht="16.5" thickBot="1">
      <c r="A65" s="15"/>
      <c r="B65" s="17"/>
      <c r="C65" s="17"/>
      <c r="D65" s="26" t="s">
        <v>17</v>
      </c>
      <c r="E65" s="27"/>
      <c r="F65" s="27"/>
      <c r="G65" s="28">
        <f>ROUNDUP(G61+G63+G62,-2)</f>
        <v>259900</v>
      </c>
      <c r="H65" s="18"/>
      <c r="I65" s="17"/>
    </row>
    <row r="66" spans="1:12" ht="15.75">
      <c r="A66" s="15"/>
      <c r="B66" s="17"/>
      <c r="C66" s="17"/>
      <c r="D66" s="35"/>
      <c r="E66" s="60"/>
      <c r="F66" s="60"/>
      <c r="G66" s="61"/>
      <c r="H66" s="18"/>
      <c r="I66" s="17"/>
      <c r="J66" s="94"/>
      <c r="K66" s="94"/>
      <c r="L66" s="87"/>
    </row>
    <row r="67" spans="1:12">
      <c r="A67" s="15"/>
      <c r="B67" s="17"/>
      <c r="C67" s="17" t="s">
        <v>18</v>
      </c>
      <c r="D67" s="17"/>
      <c r="E67" s="17"/>
      <c r="F67" s="17"/>
      <c r="G67" s="17"/>
      <c r="H67" s="18"/>
      <c r="I67" s="17"/>
      <c r="K67" s="94"/>
    </row>
    <row r="68" spans="1:12">
      <c r="A68" s="15"/>
      <c r="B68" s="17"/>
      <c r="C68" s="29" t="s">
        <v>19</v>
      </c>
      <c r="D68" s="17"/>
      <c r="E68" s="17"/>
      <c r="F68" s="17"/>
      <c r="G68" s="17"/>
      <c r="H68" s="18"/>
      <c r="K68" s="96"/>
    </row>
    <row r="69" spans="1:12">
      <c r="A69" s="15"/>
      <c r="B69" s="17"/>
      <c r="C69" s="29" t="s">
        <v>20</v>
      </c>
      <c r="D69" s="17"/>
      <c r="E69" s="17"/>
      <c r="F69" s="17"/>
      <c r="G69" s="17"/>
      <c r="H69" s="18"/>
    </row>
    <row r="70" spans="1:12">
      <c r="A70" s="15"/>
      <c r="B70" s="17"/>
      <c r="C70" s="29" t="s">
        <v>21</v>
      </c>
      <c r="D70" s="17"/>
      <c r="E70" s="17"/>
      <c r="F70" s="17"/>
      <c r="G70" s="17"/>
      <c r="H70" s="18"/>
      <c r="K70" s="94"/>
    </row>
    <row r="71" spans="1:12" ht="13.5" thickBot="1">
      <c r="A71" s="30"/>
      <c r="B71" s="31"/>
      <c r="C71" s="31"/>
      <c r="D71" s="31"/>
      <c r="E71" s="31"/>
      <c r="F71" s="31"/>
      <c r="G71" s="31"/>
      <c r="H71" s="32"/>
      <c r="K71" s="96"/>
    </row>
    <row r="72" spans="1:12" ht="13.5" thickTop="1"/>
    <row r="73" spans="1:12">
      <c r="J73" s="94"/>
    </row>
  </sheetData>
  <mergeCells count="14">
    <mergeCell ref="B1:E1"/>
    <mergeCell ref="D25:E25"/>
    <mergeCell ref="D26:E26"/>
    <mergeCell ref="B11:G11"/>
    <mergeCell ref="B12:G12"/>
    <mergeCell ref="D24:E24"/>
    <mergeCell ref="B13:G13"/>
    <mergeCell ref="B14:G14"/>
    <mergeCell ref="J10:J11"/>
    <mergeCell ref="D57:E57"/>
    <mergeCell ref="D58:F58"/>
    <mergeCell ref="D59:E59"/>
    <mergeCell ref="D36:F36"/>
    <mergeCell ref="D37:E37"/>
  </mergeCells>
  <hyperlinks>
    <hyperlink ref="J25" r:id="rId1"/>
  </hyperlinks>
  <printOptions horizontalCentered="1"/>
  <pageMargins left="1" right="0" top="0.5" bottom="0.5" header="0.5" footer="0.5"/>
  <pageSetup scale="68" orientation="portrait" verticalDpi="300" r:id="rId2"/>
  <headerFooter>
    <oddHeader>&amp;C&amp;"Arial,Bold"&amp;24Washington Water Service Co.&amp;"Arial,Regular"&amp;10
&amp;"Arial,Bold"&amp;12Engineering Department
6800 Meridian Road SE
Olympia, WA 98513
Engineer's Opinion of Probable Project Costs Summary
&amp;"Arial,Regular"Attachment "A"</oddHeader>
    <oddFooter>&amp;L&amp;7&amp;Z&amp;F&amp;R&amp;8Printed 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CAPITAL PROJECT">
                <anchor moveWithCells="1">
                  <from>
                    <xdr:col>10</xdr:col>
                    <xdr:colOff>19050</xdr:colOff>
                    <xdr:row>8</xdr:row>
                    <xdr:rowOff>85725</xdr:rowOff>
                  </from>
                  <to>
                    <xdr:col>10</xdr:col>
                    <xdr:colOff>1085850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47625</xdr:rowOff>
                  </from>
                  <to>
                    <xdr:col>10</xdr:col>
                    <xdr:colOff>895350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60"/>
  <sheetViews>
    <sheetView zoomScaleNormal="100" zoomScalePageLayoutView="80" workbookViewId="0">
      <selection activeCell="G42" sqref="G42"/>
    </sheetView>
  </sheetViews>
  <sheetFormatPr defaultRowHeight="12.75"/>
  <cols>
    <col min="1" max="1" width="3.7109375" customWidth="1"/>
    <col min="2" max="2" width="5.7109375" customWidth="1"/>
    <col min="3" max="3" width="15" customWidth="1"/>
    <col min="4" max="4" width="45.7109375" customWidth="1"/>
    <col min="5" max="5" width="16" bestFit="1" customWidth="1"/>
    <col min="6" max="7" width="13.7109375" customWidth="1"/>
    <col min="8" max="8" width="23.28515625" bestFit="1" customWidth="1"/>
    <col min="9" max="9" width="7.85546875" bestFit="1" customWidth="1"/>
    <col min="10" max="10" width="3.7109375" customWidth="1"/>
    <col min="11" max="11" width="15.7109375" customWidth="1"/>
    <col min="12" max="12" width="45.7109375" customWidth="1"/>
    <col min="13" max="14" width="12.7109375" customWidth="1"/>
    <col min="17" max="17" width="10.140625" bestFit="1" customWidth="1"/>
    <col min="257" max="257" width="3.7109375" customWidth="1"/>
    <col min="258" max="258" width="5.7109375" customWidth="1"/>
    <col min="259" max="259" width="15" customWidth="1"/>
    <col min="260" max="260" width="45.7109375" customWidth="1"/>
    <col min="261" max="261" width="16" bestFit="1" customWidth="1"/>
    <col min="262" max="263" width="13.7109375" customWidth="1"/>
    <col min="264" max="264" width="23.28515625" bestFit="1" customWidth="1"/>
    <col min="265" max="265" width="7.85546875" bestFit="1" customWidth="1"/>
    <col min="266" max="266" width="3.7109375" customWidth="1"/>
    <col min="267" max="267" width="15.7109375" customWidth="1"/>
    <col min="268" max="268" width="45.7109375" customWidth="1"/>
    <col min="269" max="270" width="12.7109375" customWidth="1"/>
    <col min="273" max="273" width="10.140625" bestFit="1" customWidth="1"/>
    <col min="513" max="513" width="3.7109375" customWidth="1"/>
    <col min="514" max="514" width="5.7109375" customWidth="1"/>
    <col min="515" max="515" width="15" customWidth="1"/>
    <col min="516" max="516" width="45.7109375" customWidth="1"/>
    <col min="517" max="517" width="16" bestFit="1" customWidth="1"/>
    <col min="518" max="519" width="13.7109375" customWidth="1"/>
    <col min="520" max="520" width="23.28515625" bestFit="1" customWidth="1"/>
    <col min="521" max="521" width="7.85546875" bestFit="1" customWidth="1"/>
    <col min="522" max="522" width="3.7109375" customWidth="1"/>
    <col min="523" max="523" width="15.7109375" customWidth="1"/>
    <col min="524" max="524" width="45.7109375" customWidth="1"/>
    <col min="525" max="526" width="12.7109375" customWidth="1"/>
    <col min="529" max="529" width="10.140625" bestFit="1" customWidth="1"/>
    <col min="769" max="769" width="3.7109375" customWidth="1"/>
    <col min="770" max="770" width="5.7109375" customWidth="1"/>
    <col min="771" max="771" width="15" customWidth="1"/>
    <col min="772" max="772" width="45.7109375" customWidth="1"/>
    <col min="773" max="773" width="16" bestFit="1" customWidth="1"/>
    <col min="774" max="775" width="13.7109375" customWidth="1"/>
    <col min="776" max="776" width="23.28515625" bestFit="1" customWidth="1"/>
    <col min="777" max="777" width="7.85546875" bestFit="1" customWidth="1"/>
    <col min="778" max="778" width="3.7109375" customWidth="1"/>
    <col min="779" max="779" width="15.7109375" customWidth="1"/>
    <col min="780" max="780" width="45.7109375" customWidth="1"/>
    <col min="781" max="782" width="12.7109375" customWidth="1"/>
    <col min="785" max="785" width="10.140625" bestFit="1" customWidth="1"/>
    <col min="1025" max="1025" width="3.7109375" customWidth="1"/>
    <col min="1026" max="1026" width="5.7109375" customWidth="1"/>
    <col min="1027" max="1027" width="15" customWidth="1"/>
    <col min="1028" max="1028" width="45.7109375" customWidth="1"/>
    <col min="1029" max="1029" width="16" bestFit="1" customWidth="1"/>
    <col min="1030" max="1031" width="13.7109375" customWidth="1"/>
    <col min="1032" max="1032" width="23.28515625" bestFit="1" customWidth="1"/>
    <col min="1033" max="1033" width="7.85546875" bestFit="1" customWidth="1"/>
    <col min="1034" max="1034" width="3.7109375" customWidth="1"/>
    <col min="1035" max="1035" width="15.7109375" customWidth="1"/>
    <col min="1036" max="1036" width="45.7109375" customWidth="1"/>
    <col min="1037" max="1038" width="12.7109375" customWidth="1"/>
    <col min="1041" max="1041" width="10.140625" bestFit="1" customWidth="1"/>
    <col min="1281" max="1281" width="3.7109375" customWidth="1"/>
    <col min="1282" max="1282" width="5.7109375" customWidth="1"/>
    <col min="1283" max="1283" width="15" customWidth="1"/>
    <col min="1284" max="1284" width="45.7109375" customWidth="1"/>
    <col min="1285" max="1285" width="16" bestFit="1" customWidth="1"/>
    <col min="1286" max="1287" width="13.7109375" customWidth="1"/>
    <col min="1288" max="1288" width="23.28515625" bestFit="1" customWidth="1"/>
    <col min="1289" max="1289" width="7.85546875" bestFit="1" customWidth="1"/>
    <col min="1290" max="1290" width="3.7109375" customWidth="1"/>
    <col min="1291" max="1291" width="15.7109375" customWidth="1"/>
    <col min="1292" max="1292" width="45.7109375" customWidth="1"/>
    <col min="1293" max="1294" width="12.7109375" customWidth="1"/>
    <col min="1297" max="1297" width="10.140625" bestFit="1" customWidth="1"/>
    <col min="1537" max="1537" width="3.7109375" customWidth="1"/>
    <col min="1538" max="1538" width="5.7109375" customWidth="1"/>
    <col min="1539" max="1539" width="15" customWidth="1"/>
    <col min="1540" max="1540" width="45.7109375" customWidth="1"/>
    <col min="1541" max="1541" width="16" bestFit="1" customWidth="1"/>
    <col min="1542" max="1543" width="13.7109375" customWidth="1"/>
    <col min="1544" max="1544" width="23.28515625" bestFit="1" customWidth="1"/>
    <col min="1545" max="1545" width="7.85546875" bestFit="1" customWidth="1"/>
    <col min="1546" max="1546" width="3.7109375" customWidth="1"/>
    <col min="1547" max="1547" width="15.7109375" customWidth="1"/>
    <col min="1548" max="1548" width="45.7109375" customWidth="1"/>
    <col min="1549" max="1550" width="12.7109375" customWidth="1"/>
    <col min="1553" max="1553" width="10.140625" bestFit="1" customWidth="1"/>
    <col min="1793" max="1793" width="3.7109375" customWidth="1"/>
    <col min="1794" max="1794" width="5.7109375" customWidth="1"/>
    <col min="1795" max="1795" width="15" customWidth="1"/>
    <col min="1796" max="1796" width="45.7109375" customWidth="1"/>
    <col min="1797" max="1797" width="16" bestFit="1" customWidth="1"/>
    <col min="1798" max="1799" width="13.7109375" customWidth="1"/>
    <col min="1800" max="1800" width="23.28515625" bestFit="1" customWidth="1"/>
    <col min="1801" max="1801" width="7.85546875" bestFit="1" customWidth="1"/>
    <col min="1802" max="1802" width="3.7109375" customWidth="1"/>
    <col min="1803" max="1803" width="15.7109375" customWidth="1"/>
    <col min="1804" max="1804" width="45.7109375" customWidth="1"/>
    <col min="1805" max="1806" width="12.7109375" customWidth="1"/>
    <col min="1809" max="1809" width="10.140625" bestFit="1" customWidth="1"/>
    <col min="2049" max="2049" width="3.7109375" customWidth="1"/>
    <col min="2050" max="2050" width="5.7109375" customWidth="1"/>
    <col min="2051" max="2051" width="15" customWidth="1"/>
    <col min="2052" max="2052" width="45.7109375" customWidth="1"/>
    <col min="2053" max="2053" width="16" bestFit="1" customWidth="1"/>
    <col min="2054" max="2055" width="13.7109375" customWidth="1"/>
    <col min="2056" max="2056" width="23.28515625" bestFit="1" customWidth="1"/>
    <col min="2057" max="2057" width="7.85546875" bestFit="1" customWidth="1"/>
    <col min="2058" max="2058" width="3.7109375" customWidth="1"/>
    <col min="2059" max="2059" width="15.7109375" customWidth="1"/>
    <col min="2060" max="2060" width="45.7109375" customWidth="1"/>
    <col min="2061" max="2062" width="12.7109375" customWidth="1"/>
    <col min="2065" max="2065" width="10.140625" bestFit="1" customWidth="1"/>
    <col min="2305" max="2305" width="3.7109375" customWidth="1"/>
    <col min="2306" max="2306" width="5.7109375" customWidth="1"/>
    <col min="2307" max="2307" width="15" customWidth="1"/>
    <col min="2308" max="2308" width="45.7109375" customWidth="1"/>
    <col min="2309" max="2309" width="16" bestFit="1" customWidth="1"/>
    <col min="2310" max="2311" width="13.7109375" customWidth="1"/>
    <col min="2312" max="2312" width="23.28515625" bestFit="1" customWidth="1"/>
    <col min="2313" max="2313" width="7.85546875" bestFit="1" customWidth="1"/>
    <col min="2314" max="2314" width="3.7109375" customWidth="1"/>
    <col min="2315" max="2315" width="15.7109375" customWidth="1"/>
    <col min="2316" max="2316" width="45.7109375" customWidth="1"/>
    <col min="2317" max="2318" width="12.7109375" customWidth="1"/>
    <col min="2321" max="2321" width="10.140625" bestFit="1" customWidth="1"/>
    <col min="2561" max="2561" width="3.7109375" customWidth="1"/>
    <col min="2562" max="2562" width="5.7109375" customWidth="1"/>
    <col min="2563" max="2563" width="15" customWidth="1"/>
    <col min="2564" max="2564" width="45.7109375" customWidth="1"/>
    <col min="2565" max="2565" width="16" bestFit="1" customWidth="1"/>
    <col min="2566" max="2567" width="13.7109375" customWidth="1"/>
    <col min="2568" max="2568" width="23.28515625" bestFit="1" customWidth="1"/>
    <col min="2569" max="2569" width="7.85546875" bestFit="1" customWidth="1"/>
    <col min="2570" max="2570" width="3.7109375" customWidth="1"/>
    <col min="2571" max="2571" width="15.7109375" customWidth="1"/>
    <col min="2572" max="2572" width="45.7109375" customWidth="1"/>
    <col min="2573" max="2574" width="12.7109375" customWidth="1"/>
    <col min="2577" max="2577" width="10.140625" bestFit="1" customWidth="1"/>
    <col min="2817" max="2817" width="3.7109375" customWidth="1"/>
    <col min="2818" max="2818" width="5.7109375" customWidth="1"/>
    <col min="2819" max="2819" width="15" customWidth="1"/>
    <col min="2820" max="2820" width="45.7109375" customWidth="1"/>
    <col min="2821" max="2821" width="16" bestFit="1" customWidth="1"/>
    <col min="2822" max="2823" width="13.7109375" customWidth="1"/>
    <col min="2824" max="2824" width="23.28515625" bestFit="1" customWidth="1"/>
    <col min="2825" max="2825" width="7.85546875" bestFit="1" customWidth="1"/>
    <col min="2826" max="2826" width="3.7109375" customWidth="1"/>
    <col min="2827" max="2827" width="15.7109375" customWidth="1"/>
    <col min="2828" max="2828" width="45.7109375" customWidth="1"/>
    <col min="2829" max="2830" width="12.7109375" customWidth="1"/>
    <col min="2833" max="2833" width="10.140625" bestFit="1" customWidth="1"/>
    <col min="3073" max="3073" width="3.7109375" customWidth="1"/>
    <col min="3074" max="3074" width="5.7109375" customWidth="1"/>
    <col min="3075" max="3075" width="15" customWidth="1"/>
    <col min="3076" max="3076" width="45.7109375" customWidth="1"/>
    <col min="3077" max="3077" width="16" bestFit="1" customWidth="1"/>
    <col min="3078" max="3079" width="13.7109375" customWidth="1"/>
    <col min="3080" max="3080" width="23.28515625" bestFit="1" customWidth="1"/>
    <col min="3081" max="3081" width="7.85546875" bestFit="1" customWidth="1"/>
    <col min="3082" max="3082" width="3.7109375" customWidth="1"/>
    <col min="3083" max="3083" width="15.7109375" customWidth="1"/>
    <col min="3084" max="3084" width="45.7109375" customWidth="1"/>
    <col min="3085" max="3086" width="12.7109375" customWidth="1"/>
    <col min="3089" max="3089" width="10.140625" bestFit="1" customWidth="1"/>
    <col min="3329" max="3329" width="3.7109375" customWidth="1"/>
    <col min="3330" max="3330" width="5.7109375" customWidth="1"/>
    <col min="3331" max="3331" width="15" customWidth="1"/>
    <col min="3332" max="3332" width="45.7109375" customWidth="1"/>
    <col min="3333" max="3333" width="16" bestFit="1" customWidth="1"/>
    <col min="3334" max="3335" width="13.7109375" customWidth="1"/>
    <col min="3336" max="3336" width="23.28515625" bestFit="1" customWidth="1"/>
    <col min="3337" max="3337" width="7.85546875" bestFit="1" customWidth="1"/>
    <col min="3338" max="3338" width="3.7109375" customWidth="1"/>
    <col min="3339" max="3339" width="15.7109375" customWidth="1"/>
    <col min="3340" max="3340" width="45.7109375" customWidth="1"/>
    <col min="3341" max="3342" width="12.7109375" customWidth="1"/>
    <col min="3345" max="3345" width="10.140625" bestFit="1" customWidth="1"/>
    <col min="3585" max="3585" width="3.7109375" customWidth="1"/>
    <col min="3586" max="3586" width="5.7109375" customWidth="1"/>
    <col min="3587" max="3587" width="15" customWidth="1"/>
    <col min="3588" max="3588" width="45.7109375" customWidth="1"/>
    <col min="3589" max="3589" width="16" bestFit="1" customWidth="1"/>
    <col min="3590" max="3591" width="13.7109375" customWidth="1"/>
    <col min="3592" max="3592" width="23.28515625" bestFit="1" customWidth="1"/>
    <col min="3593" max="3593" width="7.85546875" bestFit="1" customWidth="1"/>
    <col min="3594" max="3594" width="3.7109375" customWidth="1"/>
    <col min="3595" max="3595" width="15.7109375" customWidth="1"/>
    <col min="3596" max="3596" width="45.7109375" customWidth="1"/>
    <col min="3597" max="3598" width="12.7109375" customWidth="1"/>
    <col min="3601" max="3601" width="10.140625" bestFit="1" customWidth="1"/>
    <col min="3841" max="3841" width="3.7109375" customWidth="1"/>
    <col min="3842" max="3842" width="5.7109375" customWidth="1"/>
    <col min="3843" max="3843" width="15" customWidth="1"/>
    <col min="3844" max="3844" width="45.7109375" customWidth="1"/>
    <col min="3845" max="3845" width="16" bestFit="1" customWidth="1"/>
    <col min="3846" max="3847" width="13.7109375" customWidth="1"/>
    <col min="3848" max="3848" width="23.28515625" bestFit="1" customWidth="1"/>
    <col min="3849" max="3849" width="7.85546875" bestFit="1" customWidth="1"/>
    <col min="3850" max="3850" width="3.7109375" customWidth="1"/>
    <col min="3851" max="3851" width="15.7109375" customWidth="1"/>
    <col min="3852" max="3852" width="45.7109375" customWidth="1"/>
    <col min="3853" max="3854" width="12.7109375" customWidth="1"/>
    <col min="3857" max="3857" width="10.140625" bestFit="1" customWidth="1"/>
    <col min="4097" max="4097" width="3.7109375" customWidth="1"/>
    <col min="4098" max="4098" width="5.7109375" customWidth="1"/>
    <col min="4099" max="4099" width="15" customWidth="1"/>
    <col min="4100" max="4100" width="45.7109375" customWidth="1"/>
    <col min="4101" max="4101" width="16" bestFit="1" customWidth="1"/>
    <col min="4102" max="4103" width="13.7109375" customWidth="1"/>
    <col min="4104" max="4104" width="23.28515625" bestFit="1" customWidth="1"/>
    <col min="4105" max="4105" width="7.85546875" bestFit="1" customWidth="1"/>
    <col min="4106" max="4106" width="3.7109375" customWidth="1"/>
    <col min="4107" max="4107" width="15.7109375" customWidth="1"/>
    <col min="4108" max="4108" width="45.7109375" customWidth="1"/>
    <col min="4109" max="4110" width="12.7109375" customWidth="1"/>
    <col min="4113" max="4113" width="10.140625" bestFit="1" customWidth="1"/>
    <col min="4353" max="4353" width="3.7109375" customWidth="1"/>
    <col min="4354" max="4354" width="5.7109375" customWidth="1"/>
    <col min="4355" max="4355" width="15" customWidth="1"/>
    <col min="4356" max="4356" width="45.7109375" customWidth="1"/>
    <col min="4357" max="4357" width="16" bestFit="1" customWidth="1"/>
    <col min="4358" max="4359" width="13.7109375" customWidth="1"/>
    <col min="4360" max="4360" width="23.28515625" bestFit="1" customWidth="1"/>
    <col min="4361" max="4361" width="7.85546875" bestFit="1" customWidth="1"/>
    <col min="4362" max="4362" width="3.7109375" customWidth="1"/>
    <col min="4363" max="4363" width="15.7109375" customWidth="1"/>
    <col min="4364" max="4364" width="45.7109375" customWidth="1"/>
    <col min="4365" max="4366" width="12.7109375" customWidth="1"/>
    <col min="4369" max="4369" width="10.140625" bestFit="1" customWidth="1"/>
    <col min="4609" max="4609" width="3.7109375" customWidth="1"/>
    <col min="4610" max="4610" width="5.7109375" customWidth="1"/>
    <col min="4611" max="4611" width="15" customWidth="1"/>
    <col min="4612" max="4612" width="45.7109375" customWidth="1"/>
    <col min="4613" max="4613" width="16" bestFit="1" customWidth="1"/>
    <col min="4614" max="4615" width="13.7109375" customWidth="1"/>
    <col min="4616" max="4616" width="23.28515625" bestFit="1" customWidth="1"/>
    <col min="4617" max="4617" width="7.85546875" bestFit="1" customWidth="1"/>
    <col min="4618" max="4618" width="3.7109375" customWidth="1"/>
    <col min="4619" max="4619" width="15.7109375" customWidth="1"/>
    <col min="4620" max="4620" width="45.7109375" customWidth="1"/>
    <col min="4621" max="4622" width="12.7109375" customWidth="1"/>
    <col min="4625" max="4625" width="10.140625" bestFit="1" customWidth="1"/>
    <col min="4865" max="4865" width="3.7109375" customWidth="1"/>
    <col min="4866" max="4866" width="5.7109375" customWidth="1"/>
    <col min="4867" max="4867" width="15" customWidth="1"/>
    <col min="4868" max="4868" width="45.7109375" customWidth="1"/>
    <col min="4869" max="4869" width="16" bestFit="1" customWidth="1"/>
    <col min="4870" max="4871" width="13.7109375" customWidth="1"/>
    <col min="4872" max="4872" width="23.28515625" bestFit="1" customWidth="1"/>
    <col min="4873" max="4873" width="7.85546875" bestFit="1" customWidth="1"/>
    <col min="4874" max="4874" width="3.7109375" customWidth="1"/>
    <col min="4875" max="4875" width="15.7109375" customWidth="1"/>
    <col min="4876" max="4876" width="45.7109375" customWidth="1"/>
    <col min="4877" max="4878" width="12.7109375" customWidth="1"/>
    <col min="4881" max="4881" width="10.140625" bestFit="1" customWidth="1"/>
    <col min="5121" max="5121" width="3.7109375" customWidth="1"/>
    <col min="5122" max="5122" width="5.7109375" customWidth="1"/>
    <col min="5123" max="5123" width="15" customWidth="1"/>
    <col min="5124" max="5124" width="45.7109375" customWidth="1"/>
    <col min="5125" max="5125" width="16" bestFit="1" customWidth="1"/>
    <col min="5126" max="5127" width="13.7109375" customWidth="1"/>
    <col min="5128" max="5128" width="23.28515625" bestFit="1" customWidth="1"/>
    <col min="5129" max="5129" width="7.85546875" bestFit="1" customWidth="1"/>
    <col min="5130" max="5130" width="3.7109375" customWidth="1"/>
    <col min="5131" max="5131" width="15.7109375" customWidth="1"/>
    <col min="5132" max="5132" width="45.7109375" customWidth="1"/>
    <col min="5133" max="5134" width="12.7109375" customWidth="1"/>
    <col min="5137" max="5137" width="10.140625" bestFit="1" customWidth="1"/>
    <col min="5377" max="5377" width="3.7109375" customWidth="1"/>
    <col min="5378" max="5378" width="5.7109375" customWidth="1"/>
    <col min="5379" max="5379" width="15" customWidth="1"/>
    <col min="5380" max="5380" width="45.7109375" customWidth="1"/>
    <col min="5381" max="5381" width="16" bestFit="1" customWidth="1"/>
    <col min="5382" max="5383" width="13.7109375" customWidth="1"/>
    <col min="5384" max="5384" width="23.28515625" bestFit="1" customWidth="1"/>
    <col min="5385" max="5385" width="7.85546875" bestFit="1" customWidth="1"/>
    <col min="5386" max="5386" width="3.7109375" customWidth="1"/>
    <col min="5387" max="5387" width="15.7109375" customWidth="1"/>
    <col min="5388" max="5388" width="45.7109375" customWidth="1"/>
    <col min="5389" max="5390" width="12.7109375" customWidth="1"/>
    <col min="5393" max="5393" width="10.140625" bestFit="1" customWidth="1"/>
    <col min="5633" max="5633" width="3.7109375" customWidth="1"/>
    <col min="5634" max="5634" width="5.7109375" customWidth="1"/>
    <col min="5635" max="5635" width="15" customWidth="1"/>
    <col min="5636" max="5636" width="45.7109375" customWidth="1"/>
    <col min="5637" max="5637" width="16" bestFit="1" customWidth="1"/>
    <col min="5638" max="5639" width="13.7109375" customWidth="1"/>
    <col min="5640" max="5640" width="23.28515625" bestFit="1" customWidth="1"/>
    <col min="5641" max="5641" width="7.85546875" bestFit="1" customWidth="1"/>
    <col min="5642" max="5642" width="3.7109375" customWidth="1"/>
    <col min="5643" max="5643" width="15.7109375" customWidth="1"/>
    <col min="5644" max="5644" width="45.7109375" customWidth="1"/>
    <col min="5645" max="5646" width="12.7109375" customWidth="1"/>
    <col min="5649" max="5649" width="10.140625" bestFit="1" customWidth="1"/>
    <col min="5889" max="5889" width="3.7109375" customWidth="1"/>
    <col min="5890" max="5890" width="5.7109375" customWidth="1"/>
    <col min="5891" max="5891" width="15" customWidth="1"/>
    <col min="5892" max="5892" width="45.7109375" customWidth="1"/>
    <col min="5893" max="5893" width="16" bestFit="1" customWidth="1"/>
    <col min="5894" max="5895" width="13.7109375" customWidth="1"/>
    <col min="5896" max="5896" width="23.28515625" bestFit="1" customWidth="1"/>
    <col min="5897" max="5897" width="7.85546875" bestFit="1" customWidth="1"/>
    <col min="5898" max="5898" width="3.7109375" customWidth="1"/>
    <col min="5899" max="5899" width="15.7109375" customWidth="1"/>
    <col min="5900" max="5900" width="45.7109375" customWidth="1"/>
    <col min="5901" max="5902" width="12.7109375" customWidth="1"/>
    <col min="5905" max="5905" width="10.140625" bestFit="1" customWidth="1"/>
    <col min="6145" max="6145" width="3.7109375" customWidth="1"/>
    <col min="6146" max="6146" width="5.7109375" customWidth="1"/>
    <col min="6147" max="6147" width="15" customWidth="1"/>
    <col min="6148" max="6148" width="45.7109375" customWidth="1"/>
    <col min="6149" max="6149" width="16" bestFit="1" customWidth="1"/>
    <col min="6150" max="6151" width="13.7109375" customWidth="1"/>
    <col min="6152" max="6152" width="23.28515625" bestFit="1" customWidth="1"/>
    <col min="6153" max="6153" width="7.85546875" bestFit="1" customWidth="1"/>
    <col min="6154" max="6154" width="3.7109375" customWidth="1"/>
    <col min="6155" max="6155" width="15.7109375" customWidth="1"/>
    <col min="6156" max="6156" width="45.7109375" customWidth="1"/>
    <col min="6157" max="6158" width="12.7109375" customWidth="1"/>
    <col min="6161" max="6161" width="10.140625" bestFit="1" customWidth="1"/>
    <col min="6401" max="6401" width="3.7109375" customWidth="1"/>
    <col min="6402" max="6402" width="5.7109375" customWidth="1"/>
    <col min="6403" max="6403" width="15" customWidth="1"/>
    <col min="6404" max="6404" width="45.7109375" customWidth="1"/>
    <col min="6405" max="6405" width="16" bestFit="1" customWidth="1"/>
    <col min="6406" max="6407" width="13.7109375" customWidth="1"/>
    <col min="6408" max="6408" width="23.28515625" bestFit="1" customWidth="1"/>
    <col min="6409" max="6409" width="7.85546875" bestFit="1" customWidth="1"/>
    <col min="6410" max="6410" width="3.7109375" customWidth="1"/>
    <col min="6411" max="6411" width="15.7109375" customWidth="1"/>
    <col min="6412" max="6412" width="45.7109375" customWidth="1"/>
    <col min="6413" max="6414" width="12.7109375" customWidth="1"/>
    <col min="6417" max="6417" width="10.140625" bestFit="1" customWidth="1"/>
    <col min="6657" max="6657" width="3.7109375" customWidth="1"/>
    <col min="6658" max="6658" width="5.7109375" customWidth="1"/>
    <col min="6659" max="6659" width="15" customWidth="1"/>
    <col min="6660" max="6660" width="45.7109375" customWidth="1"/>
    <col min="6661" max="6661" width="16" bestFit="1" customWidth="1"/>
    <col min="6662" max="6663" width="13.7109375" customWidth="1"/>
    <col min="6664" max="6664" width="23.28515625" bestFit="1" customWidth="1"/>
    <col min="6665" max="6665" width="7.85546875" bestFit="1" customWidth="1"/>
    <col min="6666" max="6666" width="3.7109375" customWidth="1"/>
    <col min="6667" max="6667" width="15.7109375" customWidth="1"/>
    <col min="6668" max="6668" width="45.7109375" customWidth="1"/>
    <col min="6669" max="6670" width="12.7109375" customWidth="1"/>
    <col min="6673" max="6673" width="10.140625" bestFit="1" customWidth="1"/>
    <col min="6913" max="6913" width="3.7109375" customWidth="1"/>
    <col min="6914" max="6914" width="5.7109375" customWidth="1"/>
    <col min="6915" max="6915" width="15" customWidth="1"/>
    <col min="6916" max="6916" width="45.7109375" customWidth="1"/>
    <col min="6917" max="6917" width="16" bestFit="1" customWidth="1"/>
    <col min="6918" max="6919" width="13.7109375" customWidth="1"/>
    <col min="6920" max="6920" width="23.28515625" bestFit="1" customWidth="1"/>
    <col min="6921" max="6921" width="7.85546875" bestFit="1" customWidth="1"/>
    <col min="6922" max="6922" width="3.7109375" customWidth="1"/>
    <col min="6923" max="6923" width="15.7109375" customWidth="1"/>
    <col min="6924" max="6924" width="45.7109375" customWidth="1"/>
    <col min="6925" max="6926" width="12.7109375" customWidth="1"/>
    <col min="6929" max="6929" width="10.140625" bestFit="1" customWidth="1"/>
    <col min="7169" max="7169" width="3.7109375" customWidth="1"/>
    <col min="7170" max="7170" width="5.7109375" customWidth="1"/>
    <col min="7171" max="7171" width="15" customWidth="1"/>
    <col min="7172" max="7172" width="45.7109375" customWidth="1"/>
    <col min="7173" max="7173" width="16" bestFit="1" customWidth="1"/>
    <col min="7174" max="7175" width="13.7109375" customWidth="1"/>
    <col min="7176" max="7176" width="23.28515625" bestFit="1" customWidth="1"/>
    <col min="7177" max="7177" width="7.85546875" bestFit="1" customWidth="1"/>
    <col min="7178" max="7178" width="3.7109375" customWidth="1"/>
    <col min="7179" max="7179" width="15.7109375" customWidth="1"/>
    <col min="7180" max="7180" width="45.7109375" customWidth="1"/>
    <col min="7181" max="7182" width="12.7109375" customWidth="1"/>
    <col min="7185" max="7185" width="10.140625" bestFit="1" customWidth="1"/>
    <col min="7425" max="7425" width="3.7109375" customWidth="1"/>
    <col min="7426" max="7426" width="5.7109375" customWidth="1"/>
    <col min="7427" max="7427" width="15" customWidth="1"/>
    <col min="7428" max="7428" width="45.7109375" customWidth="1"/>
    <col min="7429" max="7429" width="16" bestFit="1" customWidth="1"/>
    <col min="7430" max="7431" width="13.7109375" customWidth="1"/>
    <col min="7432" max="7432" width="23.28515625" bestFit="1" customWidth="1"/>
    <col min="7433" max="7433" width="7.85546875" bestFit="1" customWidth="1"/>
    <col min="7434" max="7434" width="3.7109375" customWidth="1"/>
    <col min="7435" max="7435" width="15.7109375" customWidth="1"/>
    <col min="7436" max="7436" width="45.7109375" customWidth="1"/>
    <col min="7437" max="7438" width="12.7109375" customWidth="1"/>
    <col min="7441" max="7441" width="10.140625" bestFit="1" customWidth="1"/>
    <col min="7681" max="7681" width="3.7109375" customWidth="1"/>
    <col min="7682" max="7682" width="5.7109375" customWidth="1"/>
    <col min="7683" max="7683" width="15" customWidth="1"/>
    <col min="7684" max="7684" width="45.7109375" customWidth="1"/>
    <col min="7685" max="7685" width="16" bestFit="1" customWidth="1"/>
    <col min="7686" max="7687" width="13.7109375" customWidth="1"/>
    <col min="7688" max="7688" width="23.28515625" bestFit="1" customWidth="1"/>
    <col min="7689" max="7689" width="7.85546875" bestFit="1" customWidth="1"/>
    <col min="7690" max="7690" width="3.7109375" customWidth="1"/>
    <col min="7691" max="7691" width="15.7109375" customWidth="1"/>
    <col min="7692" max="7692" width="45.7109375" customWidth="1"/>
    <col min="7693" max="7694" width="12.7109375" customWidth="1"/>
    <col min="7697" max="7697" width="10.140625" bestFit="1" customWidth="1"/>
    <col min="7937" max="7937" width="3.7109375" customWidth="1"/>
    <col min="7938" max="7938" width="5.7109375" customWidth="1"/>
    <col min="7939" max="7939" width="15" customWidth="1"/>
    <col min="7940" max="7940" width="45.7109375" customWidth="1"/>
    <col min="7941" max="7941" width="16" bestFit="1" customWidth="1"/>
    <col min="7942" max="7943" width="13.7109375" customWidth="1"/>
    <col min="7944" max="7944" width="23.28515625" bestFit="1" customWidth="1"/>
    <col min="7945" max="7945" width="7.85546875" bestFit="1" customWidth="1"/>
    <col min="7946" max="7946" width="3.7109375" customWidth="1"/>
    <col min="7947" max="7947" width="15.7109375" customWidth="1"/>
    <col min="7948" max="7948" width="45.7109375" customWidth="1"/>
    <col min="7949" max="7950" width="12.7109375" customWidth="1"/>
    <col min="7953" max="7953" width="10.140625" bestFit="1" customWidth="1"/>
    <col min="8193" max="8193" width="3.7109375" customWidth="1"/>
    <col min="8194" max="8194" width="5.7109375" customWidth="1"/>
    <col min="8195" max="8195" width="15" customWidth="1"/>
    <col min="8196" max="8196" width="45.7109375" customWidth="1"/>
    <col min="8197" max="8197" width="16" bestFit="1" customWidth="1"/>
    <col min="8198" max="8199" width="13.7109375" customWidth="1"/>
    <col min="8200" max="8200" width="23.28515625" bestFit="1" customWidth="1"/>
    <col min="8201" max="8201" width="7.85546875" bestFit="1" customWidth="1"/>
    <col min="8202" max="8202" width="3.7109375" customWidth="1"/>
    <col min="8203" max="8203" width="15.7109375" customWidth="1"/>
    <col min="8204" max="8204" width="45.7109375" customWidth="1"/>
    <col min="8205" max="8206" width="12.7109375" customWidth="1"/>
    <col min="8209" max="8209" width="10.140625" bestFit="1" customWidth="1"/>
    <col min="8449" max="8449" width="3.7109375" customWidth="1"/>
    <col min="8450" max="8450" width="5.7109375" customWidth="1"/>
    <col min="8451" max="8451" width="15" customWidth="1"/>
    <col min="8452" max="8452" width="45.7109375" customWidth="1"/>
    <col min="8453" max="8453" width="16" bestFit="1" customWidth="1"/>
    <col min="8454" max="8455" width="13.7109375" customWidth="1"/>
    <col min="8456" max="8456" width="23.28515625" bestFit="1" customWidth="1"/>
    <col min="8457" max="8457" width="7.85546875" bestFit="1" customWidth="1"/>
    <col min="8458" max="8458" width="3.7109375" customWidth="1"/>
    <col min="8459" max="8459" width="15.7109375" customWidth="1"/>
    <col min="8460" max="8460" width="45.7109375" customWidth="1"/>
    <col min="8461" max="8462" width="12.7109375" customWidth="1"/>
    <col min="8465" max="8465" width="10.140625" bestFit="1" customWidth="1"/>
    <col min="8705" max="8705" width="3.7109375" customWidth="1"/>
    <col min="8706" max="8706" width="5.7109375" customWidth="1"/>
    <col min="8707" max="8707" width="15" customWidth="1"/>
    <col min="8708" max="8708" width="45.7109375" customWidth="1"/>
    <col min="8709" max="8709" width="16" bestFit="1" customWidth="1"/>
    <col min="8710" max="8711" width="13.7109375" customWidth="1"/>
    <col min="8712" max="8712" width="23.28515625" bestFit="1" customWidth="1"/>
    <col min="8713" max="8713" width="7.85546875" bestFit="1" customWidth="1"/>
    <col min="8714" max="8714" width="3.7109375" customWidth="1"/>
    <col min="8715" max="8715" width="15.7109375" customWidth="1"/>
    <col min="8716" max="8716" width="45.7109375" customWidth="1"/>
    <col min="8717" max="8718" width="12.7109375" customWidth="1"/>
    <col min="8721" max="8721" width="10.140625" bestFit="1" customWidth="1"/>
    <col min="8961" max="8961" width="3.7109375" customWidth="1"/>
    <col min="8962" max="8962" width="5.7109375" customWidth="1"/>
    <col min="8963" max="8963" width="15" customWidth="1"/>
    <col min="8964" max="8964" width="45.7109375" customWidth="1"/>
    <col min="8965" max="8965" width="16" bestFit="1" customWidth="1"/>
    <col min="8966" max="8967" width="13.7109375" customWidth="1"/>
    <col min="8968" max="8968" width="23.28515625" bestFit="1" customWidth="1"/>
    <col min="8969" max="8969" width="7.85546875" bestFit="1" customWidth="1"/>
    <col min="8970" max="8970" width="3.7109375" customWidth="1"/>
    <col min="8971" max="8971" width="15.7109375" customWidth="1"/>
    <col min="8972" max="8972" width="45.7109375" customWidth="1"/>
    <col min="8973" max="8974" width="12.7109375" customWidth="1"/>
    <col min="8977" max="8977" width="10.140625" bestFit="1" customWidth="1"/>
    <col min="9217" max="9217" width="3.7109375" customWidth="1"/>
    <col min="9218" max="9218" width="5.7109375" customWidth="1"/>
    <col min="9219" max="9219" width="15" customWidth="1"/>
    <col min="9220" max="9220" width="45.7109375" customWidth="1"/>
    <col min="9221" max="9221" width="16" bestFit="1" customWidth="1"/>
    <col min="9222" max="9223" width="13.7109375" customWidth="1"/>
    <col min="9224" max="9224" width="23.28515625" bestFit="1" customWidth="1"/>
    <col min="9225" max="9225" width="7.85546875" bestFit="1" customWidth="1"/>
    <col min="9226" max="9226" width="3.7109375" customWidth="1"/>
    <col min="9227" max="9227" width="15.7109375" customWidth="1"/>
    <col min="9228" max="9228" width="45.7109375" customWidth="1"/>
    <col min="9229" max="9230" width="12.7109375" customWidth="1"/>
    <col min="9233" max="9233" width="10.140625" bestFit="1" customWidth="1"/>
    <col min="9473" max="9473" width="3.7109375" customWidth="1"/>
    <col min="9474" max="9474" width="5.7109375" customWidth="1"/>
    <col min="9475" max="9475" width="15" customWidth="1"/>
    <col min="9476" max="9476" width="45.7109375" customWidth="1"/>
    <col min="9477" max="9477" width="16" bestFit="1" customWidth="1"/>
    <col min="9478" max="9479" width="13.7109375" customWidth="1"/>
    <col min="9480" max="9480" width="23.28515625" bestFit="1" customWidth="1"/>
    <col min="9481" max="9481" width="7.85546875" bestFit="1" customWidth="1"/>
    <col min="9482" max="9482" width="3.7109375" customWidth="1"/>
    <col min="9483" max="9483" width="15.7109375" customWidth="1"/>
    <col min="9484" max="9484" width="45.7109375" customWidth="1"/>
    <col min="9485" max="9486" width="12.7109375" customWidth="1"/>
    <col min="9489" max="9489" width="10.140625" bestFit="1" customWidth="1"/>
    <col min="9729" max="9729" width="3.7109375" customWidth="1"/>
    <col min="9730" max="9730" width="5.7109375" customWidth="1"/>
    <col min="9731" max="9731" width="15" customWidth="1"/>
    <col min="9732" max="9732" width="45.7109375" customWidth="1"/>
    <col min="9733" max="9733" width="16" bestFit="1" customWidth="1"/>
    <col min="9734" max="9735" width="13.7109375" customWidth="1"/>
    <col min="9736" max="9736" width="23.28515625" bestFit="1" customWidth="1"/>
    <col min="9737" max="9737" width="7.85546875" bestFit="1" customWidth="1"/>
    <col min="9738" max="9738" width="3.7109375" customWidth="1"/>
    <col min="9739" max="9739" width="15.7109375" customWidth="1"/>
    <col min="9740" max="9740" width="45.7109375" customWidth="1"/>
    <col min="9741" max="9742" width="12.7109375" customWidth="1"/>
    <col min="9745" max="9745" width="10.140625" bestFit="1" customWidth="1"/>
    <col min="9985" max="9985" width="3.7109375" customWidth="1"/>
    <col min="9986" max="9986" width="5.7109375" customWidth="1"/>
    <col min="9987" max="9987" width="15" customWidth="1"/>
    <col min="9988" max="9988" width="45.7109375" customWidth="1"/>
    <col min="9989" max="9989" width="16" bestFit="1" customWidth="1"/>
    <col min="9990" max="9991" width="13.7109375" customWidth="1"/>
    <col min="9992" max="9992" width="23.28515625" bestFit="1" customWidth="1"/>
    <col min="9993" max="9993" width="7.85546875" bestFit="1" customWidth="1"/>
    <col min="9994" max="9994" width="3.7109375" customWidth="1"/>
    <col min="9995" max="9995" width="15.7109375" customWidth="1"/>
    <col min="9996" max="9996" width="45.7109375" customWidth="1"/>
    <col min="9997" max="9998" width="12.7109375" customWidth="1"/>
    <col min="10001" max="10001" width="10.140625" bestFit="1" customWidth="1"/>
    <col min="10241" max="10241" width="3.7109375" customWidth="1"/>
    <col min="10242" max="10242" width="5.7109375" customWidth="1"/>
    <col min="10243" max="10243" width="15" customWidth="1"/>
    <col min="10244" max="10244" width="45.7109375" customWidth="1"/>
    <col min="10245" max="10245" width="16" bestFit="1" customWidth="1"/>
    <col min="10246" max="10247" width="13.7109375" customWidth="1"/>
    <col min="10248" max="10248" width="23.28515625" bestFit="1" customWidth="1"/>
    <col min="10249" max="10249" width="7.85546875" bestFit="1" customWidth="1"/>
    <col min="10250" max="10250" width="3.7109375" customWidth="1"/>
    <col min="10251" max="10251" width="15.7109375" customWidth="1"/>
    <col min="10252" max="10252" width="45.7109375" customWidth="1"/>
    <col min="10253" max="10254" width="12.7109375" customWidth="1"/>
    <col min="10257" max="10257" width="10.140625" bestFit="1" customWidth="1"/>
    <col min="10497" max="10497" width="3.7109375" customWidth="1"/>
    <col min="10498" max="10498" width="5.7109375" customWidth="1"/>
    <col min="10499" max="10499" width="15" customWidth="1"/>
    <col min="10500" max="10500" width="45.7109375" customWidth="1"/>
    <col min="10501" max="10501" width="16" bestFit="1" customWidth="1"/>
    <col min="10502" max="10503" width="13.7109375" customWidth="1"/>
    <col min="10504" max="10504" width="23.28515625" bestFit="1" customWidth="1"/>
    <col min="10505" max="10505" width="7.85546875" bestFit="1" customWidth="1"/>
    <col min="10506" max="10506" width="3.7109375" customWidth="1"/>
    <col min="10507" max="10507" width="15.7109375" customWidth="1"/>
    <col min="10508" max="10508" width="45.7109375" customWidth="1"/>
    <col min="10509" max="10510" width="12.7109375" customWidth="1"/>
    <col min="10513" max="10513" width="10.140625" bestFit="1" customWidth="1"/>
    <col min="10753" max="10753" width="3.7109375" customWidth="1"/>
    <col min="10754" max="10754" width="5.7109375" customWidth="1"/>
    <col min="10755" max="10755" width="15" customWidth="1"/>
    <col min="10756" max="10756" width="45.7109375" customWidth="1"/>
    <col min="10757" max="10757" width="16" bestFit="1" customWidth="1"/>
    <col min="10758" max="10759" width="13.7109375" customWidth="1"/>
    <col min="10760" max="10760" width="23.28515625" bestFit="1" customWidth="1"/>
    <col min="10761" max="10761" width="7.85546875" bestFit="1" customWidth="1"/>
    <col min="10762" max="10762" width="3.7109375" customWidth="1"/>
    <col min="10763" max="10763" width="15.7109375" customWidth="1"/>
    <col min="10764" max="10764" width="45.7109375" customWidth="1"/>
    <col min="10765" max="10766" width="12.7109375" customWidth="1"/>
    <col min="10769" max="10769" width="10.140625" bestFit="1" customWidth="1"/>
    <col min="11009" max="11009" width="3.7109375" customWidth="1"/>
    <col min="11010" max="11010" width="5.7109375" customWidth="1"/>
    <col min="11011" max="11011" width="15" customWidth="1"/>
    <col min="11012" max="11012" width="45.7109375" customWidth="1"/>
    <col min="11013" max="11013" width="16" bestFit="1" customWidth="1"/>
    <col min="11014" max="11015" width="13.7109375" customWidth="1"/>
    <col min="11016" max="11016" width="23.28515625" bestFit="1" customWidth="1"/>
    <col min="11017" max="11017" width="7.85546875" bestFit="1" customWidth="1"/>
    <col min="11018" max="11018" width="3.7109375" customWidth="1"/>
    <col min="11019" max="11019" width="15.7109375" customWidth="1"/>
    <col min="11020" max="11020" width="45.7109375" customWidth="1"/>
    <col min="11021" max="11022" width="12.7109375" customWidth="1"/>
    <col min="11025" max="11025" width="10.140625" bestFit="1" customWidth="1"/>
    <col min="11265" max="11265" width="3.7109375" customWidth="1"/>
    <col min="11266" max="11266" width="5.7109375" customWidth="1"/>
    <col min="11267" max="11267" width="15" customWidth="1"/>
    <col min="11268" max="11268" width="45.7109375" customWidth="1"/>
    <col min="11269" max="11269" width="16" bestFit="1" customWidth="1"/>
    <col min="11270" max="11271" width="13.7109375" customWidth="1"/>
    <col min="11272" max="11272" width="23.28515625" bestFit="1" customWidth="1"/>
    <col min="11273" max="11273" width="7.85546875" bestFit="1" customWidth="1"/>
    <col min="11274" max="11274" width="3.7109375" customWidth="1"/>
    <col min="11275" max="11275" width="15.7109375" customWidth="1"/>
    <col min="11276" max="11276" width="45.7109375" customWidth="1"/>
    <col min="11277" max="11278" width="12.7109375" customWidth="1"/>
    <col min="11281" max="11281" width="10.140625" bestFit="1" customWidth="1"/>
    <col min="11521" max="11521" width="3.7109375" customWidth="1"/>
    <col min="11522" max="11522" width="5.7109375" customWidth="1"/>
    <col min="11523" max="11523" width="15" customWidth="1"/>
    <col min="11524" max="11524" width="45.7109375" customWidth="1"/>
    <col min="11525" max="11525" width="16" bestFit="1" customWidth="1"/>
    <col min="11526" max="11527" width="13.7109375" customWidth="1"/>
    <col min="11528" max="11528" width="23.28515625" bestFit="1" customWidth="1"/>
    <col min="11529" max="11529" width="7.85546875" bestFit="1" customWidth="1"/>
    <col min="11530" max="11530" width="3.7109375" customWidth="1"/>
    <col min="11531" max="11531" width="15.7109375" customWidth="1"/>
    <col min="11532" max="11532" width="45.7109375" customWidth="1"/>
    <col min="11533" max="11534" width="12.7109375" customWidth="1"/>
    <col min="11537" max="11537" width="10.140625" bestFit="1" customWidth="1"/>
    <col min="11777" max="11777" width="3.7109375" customWidth="1"/>
    <col min="11778" max="11778" width="5.7109375" customWidth="1"/>
    <col min="11779" max="11779" width="15" customWidth="1"/>
    <col min="11780" max="11780" width="45.7109375" customWidth="1"/>
    <col min="11781" max="11781" width="16" bestFit="1" customWidth="1"/>
    <col min="11782" max="11783" width="13.7109375" customWidth="1"/>
    <col min="11784" max="11784" width="23.28515625" bestFit="1" customWidth="1"/>
    <col min="11785" max="11785" width="7.85546875" bestFit="1" customWidth="1"/>
    <col min="11786" max="11786" width="3.7109375" customWidth="1"/>
    <col min="11787" max="11787" width="15.7109375" customWidth="1"/>
    <col min="11788" max="11788" width="45.7109375" customWidth="1"/>
    <col min="11789" max="11790" width="12.7109375" customWidth="1"/>
    <col min="11793" max="11793" width="10.140625" bestFit="1" customWidth="1"/>
    <col min="12033" max="12033" width="3.7109375" customWidth="1"/>
    <col min="12034" max="12034" width="5.7109375" customWidth="1"/>
    <col min="12035" max="12035" width="15" customWidth="1"/>
    <col min="12036" max="12036" width="45.7109375" customWidth="1"/>
    <col min="12037" max="12037" width="16" bestFit="1" customWidth="1"/>
    <col min="12038" max="12039" width="13.7109375" customWidth="1"/>
    <col min="12040" max="12040" width="23.28515625" bestFit="1" customWidth="1"/>
    <col min="12041" max="12041" width="7.85546875" bestFit="1" customWidth="1"/>
    <col min="12042" max="12042" width="3.7109375" customWidth="1"/>
    <col min="12043" max="12043" width="15.7109375" customWidth="1"/>
    <col min="12044" max="12044" width="45.7109375" customWidth="1"/>
    <col min="12045" max="12046" width="12.7109375" customWidth="1"/>
    <col min="12049" max="12049" width="10.140625" bestFit="1" customWidth="1"/>
    <col min="12289" max="12289" width="3.7109375" customWidth="1"/>
    <col min="12290" max="12290" width="5.7109375" customWidth="1"/>
    <col min="12291" max="12291" width="15" customWidth="1"/>
    <col min="12292" max="12292" width="45.7109375" customWidth="1"/>
    <col min="12293" max="12293" width="16" bestFit="1" customWidth="1"/>
    <col min="12294" max="12295" width="13.7109375" customWidth="1"/>
    <col min="12296" max="12296" width="23.28515625" bestFit="1" customWidth="1"/>
    <col min="12297" max="12297" width="7.85546875" bestFit="1" customWidth="1"/>
    <col min="12298" max="12298" width="3.7109375" customWidth="1"/>
    <col min="12299" max="12299" width="15.7109375" customWidth="1"/>
    <col min="12300" max="12300" width="45.7109375" customWidth="1"/>
    <col min="12301" max="12302" width="12.7109375" customWidth="1"/>
    <col min="12305" max="12305" width="10.140625" bestFit="1" customWidth="1"/>
    <col min="12545" max="12545" width="3.7109375" customWidth="1"/>
    <col min="12546" max="12546" width="5.7109375" customWidth="1"/>
    <col min="12547" max="12547" width="15" customWidth="1"/>
    <col min="12548" max="12548" width="45.7109375" customWidth="1"/>
    <col min="12549" max="12549" width="16" bestFit="1" customWidth="1"/>
    <col min="12550" max="12551" width="13.7109375" customWidth="1"/>
    <col min="12552" max="12552" width="23.28515625" bestFit="1" customWidth="1"/>
    <col min="12553" max="12553" width="7.85546875" bestFit="1" customWidth="1"/>
    <col min="12554" max="12554" width="3.7109375" customWidth="1"/>
    <col min="12555" max="12555" width="15.7109375" customWidth="1"/>
    <col min="12556" max="12556" width="45.7109375" customWidth="1"/>
    <col min="12557" max="12558" width="12.7109375" customWidth="1"/>
    <col min="12561" max="12561" width="10.140625" bestFit="1" customWidth="1"/>
    <col min="12801" max="12801" width="3.7109375" customWidth="1"/>
    <col min="12802" max="12802" width="5.7109375" customWidth="1"/>
    <col min="12803" max="12803" width="15" customWidth="1"/>
    <col min="12804" max="12804" width="45.7109375" customWidth="1"/>
    <col min="12805" max="12805" width="16" bestFit="1" customWidth="1"/>
    <col min="12806" max="12807" width="13.7109375" customWidth="1"/>
    <col min="12808" max="12808" width="23.28515625" bestFit="1" customWidth="1"/>
    <col min="12809" max="12809" width="7.85546875" bestFit="1" customWidth="1"/>
    <col min="12810" max="12810" width="3.7109375" customWidth="1"/>
    <col min="12811" max="12811" width="15.7109375" customWidth="1"/>
    <col min="12812" max="12812" width="45.7109375" customWidth="1"/>
    <col min="12813" max="12814" width="12.7109375" customWidth="1"/>
    <col min="12817" max="12817" width="10.140625" bestFit="1" customWidth="1"/>
    <col min="13057" max="13057" width="3.7109375" customWidth="1"/>
    <col min="13058" max="13058" width="5.7109375" customWidth="1"/>
    <col min="13059" max="13059" width="15" customWidth="1"/>
    <col min="13060" max="13060" width="45.7109375" customWidth="1"/>
    <col min="13061" max="13061" width="16" bestFit="1" customWidth="1"/>
    <col min="13062" max="13063" width="13.7109375" customWidth="1"/>
    <col min="13064" max="13064" width="23.28515625" bestFit="1" customWidth="1"/>
    <col min="13065" max="13065" width="7.85546875" bestFit="1" customWidth="1"/>
    <col min="13066" max="13066" width="3.7109375" customWidth="1"/>
    <col min="13067" max="13067" width="15.7109375" customWidth="1"/>
    <col min="13068" max="13068" width="45.7109375" customWidth="1"/>
    <col min="13069" max="13070" width="12.7109375" customWidth="1"/>
    <col min="13073" max="13073" width="10.140625" bestFit="1" customWidth="1"/>
    <col min="13313" max="13313" width="3.7109375" customWidth="1"/>
    <col min="13314" max="13314" width="5.7109375" customWidth="1"/>
    <col min="13315" max="13315" width="15" customWidth="1"/>
    <col min="13316" max="13316" width="45.7109375" customWidth="1"/>
    <col min="13317" max="13317" width="16" bestFit="1" customWidth="1"/>
    <col min="13318" max="13319" width="13.7109375" customWidth="1"/>
    <col min="13320" max="13320" width="23.28515625" bestFit="1" customWidth="1"/>
    <col min="13321" max="13321" width="7.85546875" bestFit="1" customWidth="1"/>
    <col min="13322" max="13322" width="3.7109375" customWidth="1"/>
    <col min="13323" max="13323" width="15.7109375" customWidth="1"/>
    <col min="13324" max="13324" width="45.7109375" customWidth="1"/>
    <col min="13325" max="13326" width="12.7109375" customWidth="1"/>
    <col min="13329" max="13329" width="10.140625" bestFit="1" customWidth="1"/>
    <col min="13569" max="13569" width="3.7109375" customWidth="1"/>
    <col min="13570" max="13570" width="5.7109375" customWidth="1"/>
    <col min="13571" max="13571" width="15" customWidth="1"/>
    <col min="13572" max="13572" width="45.7109375" customWidth="1"/>
    <col min="13573" max="13573" width="16" bestFit="1" customWidth="1"/>
    <col min="13574" max="13575" width="13.7109375" customWidth="1"/>
    <col min="13576" max="13576" width="23.28515625" bestFit="1" customWidth="1"/>
    <col min="13577" max="13577" width="7.85546875" bestFit="1" customWidth="1"/>
    <col min="13578" max="13578" width="3.7109375" customWidth="1"/>
    <col min="13579" max="13579" width="15.7109375" customWidth="1"/>
    <col min="13580" max="13580" width="45.7109375" customWidth="1"/>
    <col min="13581" max="13582" width="12.7109375" customWidth="1"/>
    <col min="13585" max="13585" width="10.140625" bestFit="1" customWidth="1"/>
    <col min="13825" max="13825" width="3.7109375" customWidth="1"/>
    <col min="13826" max="13826" width="5.7109375" customWidth="1"/>
    <col min="13827" max="13827" width="15" customWidth="1"/>
    <col min="13828" max="13828" width="45.7109375" customWidth="1"/>
    <col min="13829" max="13829" width="16" bestFit="1" customWidth="1"/>
    <col min="13830" max="13831" width="13.7109375" customWidth="1"/>
    <col min="13832" max="13832" width="23.28515625" bestFit="1" customWidth="1"/>
    <col min="13833" max="13833" width="7.85546875" bestFit="1" customWidth="1"/>
    <col min="13834" max="13834" width="3.7109375" customWidth="1"/>
    <col min="13835" max="13835" width="15.7109375" customWidth="1"/>
    <col min="13836" max="13836" width="45.7109375" customWidth="1"/>
    <col min="13837" max="13838" width="12.7109375" customWidth="1"/>
    <col min="13841" max="13841" width="10.140625" bestFit="1" customWidth="1"/>
    <col min="14081" max="14081" width="3.7109375" customWidth="1"/>
    <col min="14082" max="14082" width="5.7109375" customWidth="1"/>
    <col min="14083" max="14083" width="15" customWidth="1"/>
    <col min="14084" max="14084" width="45.7109375" customWidth="1"/>
    <col min="14085" max="14085" width="16" bestFit="1" customWidth="1"/>
    <col min="14086" max="14087" width="13.7109375" customWidth="1"/>
    <col min="14088" max="14088" width="23.28515625" bestFit="1" customWidth="1"/>
    <col min="14089" max="14089" width="7.85546875" bestFit="1" customWidth="1"/>
    <col min="14090" max="14090" width="3.7109375" customWidth="1"/>
    <col min="14091" max="14091" width="15.7109375" customWidth="1"/>
    <col min="14092" max="14092" width="45.7109375" customWidth="1"/>
    <col min="14093" max="14094" width="12.7109375" customWidth="1"/>
    <col min="14097" max="14097" width="10.140625" bestFit="1" customWidth="1"/>
    <col min="14337" max="14337" width="3.7109375" customWidth="1"/>
    <col min="14338" max="14338" width="5.7109375" customWidth="1"/>
    <col min="14339" max="14339" width="15" customWidth="1"/>
    <col min="14340" max="14340" width="45.7109375" customWidth="1"/>
    <col min="14341" max="14341" width="16" bestFit="1" customWidth="1"/>
    <col min="14342" max="14343" width="13.7109375" customWidth="1"/>
    <col min="14344" max="14344" width="23.28515625" bestFit="1" customWidth="1"/>
    <col min="14345" max="14345" width="7.85546875" bestFit="1" customWidth="1"/>
    <col min="14346" max="14346" width="3.7109375" customWidth="1"/>
    <col min="14347" max="14347" width="15.7109375" customWidth="1"/>
    <col min="14348" max="14348" width="45.7109375" customWidth="1"/>
    <col min="14349" max="14350" width="12.7109375" customWidth="1"/>
    <col min="14353" max="14353" width="10.140625" bestFit="1" customWidth="1"/>
    <col min="14593" max="14593" width="3.7109375" customWidth="1"/>
    <col min="14594" max="14594" width="5.7109375" customWidth="1"/>
    <col min="14595" max="14595" width="15" customWidth="1"/>
    <col min="14596" max="14596" width="45.7109375" customWidth="1"/>
    <col min="14597" max="14597" width="16" bestFit="1" customWidth="1"/>
    <col min="14598" max="14599" width="13.7109375" customWidth="1"/>
    <col min="14600" max="14600" width="23.28515625" bestFit="1" customWidth="1"/>
    <col min="14601" max="14601" width="7.85546875" bestFit="1" customWidth="1"/>
    <col min="14602" max="14602" width="3.7109375" customWidth="1"/>
    <col min="14603" max="14603" width="15.7109375" customWidth="1"/>
    <col min="14604" max="14604" width="45.7109375" customWidth="1"/>
    <col min="14605" max="14606" width="12.7109375" customWidth="1"/>
    <col min="14609" max="14609" width="10.140625" bestFit="1" customWidth="1"/>
    <col min="14849" max="14849" width="3.7109375" customWidth="1"/>
    <col min="14850" max="14850" width="5.7109375" customWidth="1"/>
    <col min="14851" max="14851" width="15" customWidth="1"/>
    <col min="14852" max="14852" width="45.7109375" customWidth="1"/>
    <col min="14853" max="14853" width="16" bestFit="1" customWidth="1"/>
    <col min="14854" max="14855" width="13.7109375" customWidth="1"/>
    <col min="14856" max="14856" width="23.28515625" bestFit="1" customWidth="1"/>
    <col min="14857" max="14857" width="7.85546875" bestFit="1" customWidth="1"/>
    <col min="14858" max="14858" width="3.7109375" customWidth="1"/>
    <col min="14859" max="14859" width="15.7109375" customWidth="1"/>
    <col min="14860" max="14860" width="45.7109375" customWidth="1"/>
    <col min="14861" max="14862" width="12.7109375" customWidth="1"/>
    <col min="14865" max="14865" width="10.140625" bestFit="1" customWidth="1"/>
    <col min="15105" max="15105" width="3.7109375" customWidth="1"/>
    <col min="15106" max="15106" width="5.7109375" customWidth="1"/>
    <col min="15107" max="15107" width="15" customWidth="1"/>
    <col min="15108" max="15108" width="45.7109375" customWidth="1"/>
    <col min="15109" max="15109" width="16" bestFit="1" customWidth="1"/>
    <col min="15110" max="15111" width="13.7109375" customWidth="1"/>
    <col min="15112" max="15112" width="23.28515625" bestFit="1" customWidth="1"/>
    <col min="15113" max="15113" width="7.85546875" bestFit="1" customWidth="1"/>
    <col min="15114" max="15114" width="3.7109375" customWidth="1"/>
    <col min="15115" max="15115" width="15.7109375" customWidth="1"/>
    <col min="15116" max="15116" width="45.7109375" customWidth="1"/>
    <col min="15117" max="15118" width="12.7109375" customWidth="1"/>
    <col min="15121" max="15121" width="10.140625" bestFit="1" customWidth="1"/>
    <col min="15361" max="15361" width="3.7109375" customWidth="1"/>
    <col min="15362" max="15362" width="5.7109375" customWidth="1"/>
    <col min="15363" max="15363" width="15" customWidth="1"/>
    <col min="15364" max="15364" width="45.7109375" customWidth="1"/>
    <col min="15365" max="15365" width="16" bestFit="1" customWidth="1"/>
    <col min="15366" max="15367" width="13.7109375" customWidth="1"/>
    <col min="15368" max="15368" width="23.28515625" bestFit="1" customWidth="1"/>
    <col min="15369" max="15369" width="7.85546875" bestFit="1" customWidth="1"/>
    <col min="15370" max="15370" width="3.7109375" customWidth="1"/>
    <col min="15371" max="15371" width="15.7109375" customWidth="1"/>
    <col min="15372" max="15372" width="45.7109375" customWidth="1"/>
    <col min="15373" max="15374" width="12.7109375" customWidth="1"/>
    <col min="15377" max="15377" width="10.140625" bestFit="1" customWidth="1"/>
    <col min="15617" max="15617" width="3.7109375" customWidth="1"/>
    <col min="15618" max="15618" width="5.7109375" customWidth="1"/>
    <col min="15619" max="15619" width="15" customWidth="1"/>
    <col min="15620" max="15620" width="45.7109375" customWidth="1"/>
    <col min="15621" max="15621" width="16" bestFit="1" customWidth="1"/>
    <col min="15622" max="15623" width="13.7109375" customWidth="1"/>
    <col min="15624" max="15624" width="23.28515625" bestFit="1" customWidth="1"/>
    <col min="15625" max="15625" width="7.85546875" bestFit="1" customWidth="1"/>
    <col min="15626" max="15626" width="3.7109375" customWidth="1"/>
    <col min="15627" max="15627" width="15.7109375" customWidth="1"/>
    <col min="15628" max="15628" width="45.7109375" customWidth="1"/>
    <col min="15629" max="15630" width="12.7109375" customWidth="1"/>
    <col min="15633" max="15633" width="10.140625" bestFit="1" customWidth="1"/>
    <col min="15873" max="15873" width="3.7109375" customWidth="1"/>
    <col min="15874" max="15874" width="5.7109375" customWidth="1"/>
    <col min="15875" max="15875" width="15" customWidth="1"/>
    <col min="15876" max="15876" width="45.7109375" customWidth="1"/>
    <col min="15877" max="15877" width="16" bestFit="1" customWidth="1"/>
    <col min="15878" max="15879" width="13.7109375" customWidth="1"/>
    <col min="15880" max="15880" width="23.28515625" bestFit="1" customWidth="1"/>
    <col min="15881" max="15881" width="7.85546875" bestFit="1" customWidth="1"/>
    <col min="15882" max="15882" width="3.7109375" customWidth="1"/>
    <col min="15883" max="15883" width="15.7109375" customWidth="1"/>
    <col min="15884" max="15884" width="45.7109375" customWidth="1"/>
    <col min="15885" max="15886" width="12.7109375" customWidth="1"/>
    <col min="15889" max="15889" width="10.140625" bestFit="1" customWidth="1"/>
    <col min="16129" max="16129" width="3.7109375" customWidth="1"/>
    <col min="16130" max="16130" width="5.7109375" customWidth="1"/>
    <col min="16131" max="16131" width="15" customWidth="1"/>
    <col min="16132" max="16132" width="45.7109375" customWidth="1"/>
    <col min="16133" max="16133" width="16" bestFit="1" customWidth="1"/>
    <col min="16134" max="16135" width="13.7109375" customWidth="1"/>
    <col min="16136" max="16136" width="23.28515625" bestFit="1" customWidth="1"/>
    <col min="16137" max="16137" width="7.85546875" bestFit="1" customWidth="1"/>
    <col min="16138" max="16138" width="3.7109375" customWidth="1"/>
    <col min="16139" max="16139" width="15.7109375" customWidth="1"/>
    <col min="16140" max="16140" width="45.7109375" customWidth="1"/>
    <col min="16141" max="16142" width="12.7109375" customWidth="1"/>
    <col min="16145" max="16145" width="10.140625" bestFit="1" customWidth="1"/>
  </cols>
  <sheetData>
    <row r="1" spans="2:19" ht="21">
      <c r="B1" s="124" t="s">
        <v>111</v>
      </c>
      <c r="C1" s="125"/>
      <c r="D1" s="239" t="s">
        <v>112</v>
      </c>
      <c r="E1" s="239"/>
      <c r="F1" s="239"/>
      <c r="G1" s="239"/>
      <c r="H1" s="240"/>
      <c r="I1" s="240"/>
    </row>
    <row r="2" spans="2:19" ht="18.75">
      <c r="B2" s="126"/>
      <c r="C2" s="125"/>
      <c r="D2" s="127" t="s">
        <v>113</v>
      </c>
      <c r="E2" s="128">
        <f>ROUNDUP(G42,0)</f>
        <v>17677</v>
      </c>
      <c r="F2" s="241"/>
      <c r="G2" s="241"/>
    </row>
    <row r="3" spans="2:19" ht="18.75">
      <c r="B3" s="126"/>
      <c r="C3" s="125"/>
      <c r="D3" s="127" t="s">
        <v>114</v>
      </c>
      <c r="E3" s="129">
        <v>1</v>
      </c>
      <c r="F3" s="130"/>
      <c r="G3" s="131"/>
    </row>
    <row r="4" spans="2:19" ht="18.75">
      <c r="C4" s="132"/>
      <c r="D4" s="133" t="s">
        <v>115</v>
      </c>
      <c r="E4" s="134"/>
      <c r="F4" s="135"/>
      <c r="G4" s="36"/>
    </row>
    <row r="5" spans="2:19">
      <c r="G5" s="136"/>
    </row>
    <row r="7" spans="2:19" ht="13.5" thickBot="1">
      <c r="B7" s="137" t="str">
        <f>'[1]COST SHEET'!A1</f>
        <v>Updated: Inventory Cost Sheet_2019-07-01</v>
      </c>
      <c r="K7" s="138"/>
      <c r="L7" s="138"/>
      <c r="M7" s="138"/>
      <c r="N7" s="138"/>
    </row>
    <row r="8" spans="2:19" ht="15.75" thickBot="1">
      <c r="B8" s="139" t="s">
        <v>116</v>
      </c>
      <c r="C8" s="140"/>
      <c r="E8" s="141"/>
      <c r="F8" s="141"/>
      <c r="K8" s="138"/>
      <c r="L8" s="138"/>
      <c r="M8" s="138"/>
      <c r="N8" s="138"/>
      <c r="R8" s="142"/>
    </row>
    <row r="9" spans="2:19" ht="15.75" thickBot="1">
      <c r="B9" s="143" t="s">
        <v>117</v>
      </c>
      <c r="C9" s="140" t="s">
        <v>118</v>
      </c>
      <c r="D9" s="144" t="s">
        <v>119</v>
      </c>
      <c r="E9" s="145" t="s">
        <v>120</v>
      </c>
      <c r="F9" s="146" t="s">
        <v>121</v>
      </c>
      <c r="G9" s="146" t="s">
        <v>3</v>
      </c>
      <c r="H9" s="147" t="s">
        <v>122</v>
      </c>
      <c r="I9" s="148"/>
      <c r="K9" s="138"/>
      <c r="L9" s="138"/>
      <c r="M9" s="138"/>
      <c r="N9" s="138"/>
    </row>
    <row r="10" spans="2:19" s="149" customFormat="1" ht="15" customHeight="1">
      <c r="B10" s="150">
        <v>1</v>
      </c>
      <c r="C10" s="151" t="s">
        <v>123</v>
      </c>
      <c r="D10" s="152" t="str">
        <f>IF(ISNA(VLOOKUP(C10,'[1]COST SHEET'!A$2:L$2021,2,FALSE)),"",VLOOKUP(C10,'[1]COST SHEET'!A$2:L$2021,2,FALSE))</f>
        <v>8" PVC PIPE, C900-165, DR25</v>
      </c>
      <c r="E10" s="153">
        <v>1100</v>
      </c>
      <c r="F10" s="154">
        <f>IF(ISNA(VLOOKUP(C10,'[1]COST SHEET'!$A$2:$L$2021,12,FALSE)),0,VLOOKUP(C10,'[1]COST SHEET'!$A$2:$L$2021,12,FALSE))</f>
        <v>6.9760600000000004</v>
      </c>
      <c r="G10" s="155">
        <f>E10*F10</f>
        <v>7673.6660000000002</v>
      </c>
      <c r="H10" s="156"/>
      <c r="I10" s="157"/>
      <c r="K10" s="138"/>
      <c r="L10" s="138"/>
      <c r="M10" s="138"/>
      <c r="N10" s="138"/>
      <c r="O10"/>
      <c r="S10" s="158"/>
    </row>
    <row r="11" spans="2:19" s="138" customFormat="1" ht="15" customHeight="1">
      <c r="B11" s="159">
        <f>B10+1</f>
        <v>2</v>
      </c>
      <c r="C11" s="160" t="s">
        <v>124</v>
      </c>
      <c r="D11" s="152" t="str">
        <f>IF(ISNA(VLOOKUP(C11,'[1]COST SHEET'!A$2:L$2021,2,FALSE)),"",VLOOKUP(C11,'[1]COST SHEET'!A$2:L$2021,2,FALSE))</f>
        <v>8" MJ 45  ELBOW</v>
      </c>
      <c r="E11" s="161">
        <v>4</v>
      </c>
      <c r="F11" s="154">
        <f>IF(ISNA(VLOOKUP(C11,'[1]COST SHEET'!$A$2:$L$2021,12,FALSE)),0,VLOOKUP(C11,'[1]COST SHEET'!$A$2:$L$2021,12,FALSE))</f>
        <v>110.82214</v>
      </c>
      <c r="G11" s="155">
        <f>E11*F11</f>
        <v>443.28856000000002</v>
      </c>
      <c r="H11" s="162"/>
      <c r="I11" s="157"/>
      <c r="O11" s="163"/>
      <c r="Q11" s="163"/>
      <c r="R11" s="163"/>
      <c r="S11" s="163"/>
    </row>
    <row r="12" spans="2:19" s="138" customFormat="1" ht="15" customHeight="1">
      <c r="B12" s="159">
        <f t="shared" ref="B12:B38" si="0">B11+1</f>
        <v>3</v>
      </c>
      <c r="C12" s="160" t="s">
        <v>125</v>
      </c>
      <c r="D12" s="152" t="str">
        <f>IF(ISNA(VLOOKUP(C12,'[1]COST SHEET'!A$2:L$2021,2,FALSE)),"",VLOOKUP(C12,'[1]COST SHEET'!A$2:L$2021,2,FALSE))</f>
        <v>8" MJ 22 1/2  ELBOW</v>
      </c>
      <c r="E12" s="161">
        <v>3</v>
      </c>
      <c r="F12" s="154">
        <f>IF(ISNA(VLOOKUP(C12,'[1]COST SHEET'!$A$2:$L$2021,12,FALSE)),0,VLOOKUP(C12,'[1]COST SHEET'!$A$2:$L$2021,12,FALSE))</f>
        <v>102.22628</v>
      </c>
      <c r="G12" s="155">
        <f>E12*F12</f>
        <v>306.67884000000004</v>
      </c>
      <c r="H12" s="164"/>
      <c r="I12" s="157"/>
      <c r="O12" s="163"/>
      <c r="Q12" s="163"/>
      <c r="R12" s="163"/>
      <c r="S12" s="163"/>
    </row>
    <row r="13" spans="2:19" s="138" customFormat="1" ht="15" customHeight="1">
      <c r="B13" s="159">
        <f t="shared" si="0"/>
        <v>4</v>
      </c>
      <c r="C13" s="160" t="s">
        <v>126</v>
      </c>
      <c r="D13" s="152" t="str">
        <f>IF(ISNA(VLOOKUP(C13,'[1]COST SHEET'!A$2:L$2021,2,FALSE)),"",VLOOKUP(C13,'[1]COST SHEET'!A$2:L$2021,2,FALSE))</f>
        <v>8" MJ 11-1/4 ELBOW</v>
      </c>
      <c r="E13" s="161">
        <v>1</v>
      </c>
      <c r="F13" s="154">
        <f>IF(ISNA(VLOOKUP(C13,'[1]COST SHEET'!$A$2:$L$2021,12,FALSE)),0,VLOOKUP(C13,'[1]COST SHEET'!$A$2:$L$2021,12,FALSE))</f>
        <v>95.381000000000014</v>
      </c>
      <c r="G13" s="155">
        <f>E13*F13</f>
        <v>95.381000000000014</v>
      </c>
      <c r="H13" s="164"/>
      <c r="I13" s="157"/>
      <c r="O13" s="163"/>
      <c r="Q13" s="163"/>
      <c r="R13" s="163"/>
      <c r="S13" s="163"/>
    </row>
    <row r="14" spans="2:19" s="138" customFormat="1" ht="15" customHeight="1">
      <c r="B14" s="159">
        <f t="shared" si="0"/>
        <v>5</v>
      </c>
      <c r="C14" s="160" t="s">
        <v>127</v>
      </c>
      <c r="D14" s="152" t="str">
        <f>IF(ISNA(VLOOKUP(C14,'[1]COST SHEET'!A$2:L$2021,2,FALSE)),"",VLOOKUP(C14,'[1]COST SHEET'!A$2:L$2021,2,FALSE))</f>
        <v>8" MJ 90  ELBOW</v>
      </c>
      <c r="E14" s="161">
        <v>1</v>
      </c>
      <c r="F14" s="154">
        <f>IF(ISNA(VLOOKUP(C14,'[1]COST SHEET'!$A$2:$L$2021,12,FALSE)),0,VLOOKUP(C14,'[1]COST SHEET'!$A$2:$L$2021,12,FALSE))</f>
        <v>139.52466580000001</v>
      </c>
      <c r="G14" s="155">
        <f t="shared" ref="G14:G24" si="1">E14*F14</f>
        <v>139.52466580000001</v>
      </c>
      <c r="H14" s="165"/>
      <c r="I14" s="157"/>
      <c r="O14" s="163"/>
      <c r="R14" s="163"/>
    </row>
    <row r="15" spans="2:19" s="138" customFormat="1" ht="15" customHeight="1">
      <c r="B15" s="159">
        <f t="shared" si="0"/>
        <v>6</v>
      </c>
      <c r="C15" s="166" t="s">
        <v>54</v>
      </c>
      <c r="D15" s="152" t="str">
        <f>IF(ISNA(VLOOKUP(C15,'[1]COST SHEET'!A$2:L$2021,2,FALSE)),"",VLOOKUP(C15,'[1]COST SHEET'!A$2:L$2021,2,FALSE))</f>
        <v>8" MEGALUG PK/KIT (PVC)</v>
      </c>
      <c r="E15" s="161">
        <v>13</v>
      </c>
      <c r="F15" s="154">
        <f>IF(ISNA(VLOOKUP(C15,'[1]COST SHEET'!$A$2:$L$2021,12,FALSE)),0,VLOOKUP(C15,'[1]COST SHEET'!$A$2:$L$2021,12,FALSE))</f>
        <v>90.762453600000001</v>
      </c>
      <c r="G15" s="155">
        <f t="shared" si="1"/>
        <v>1179.9118968</v>
      </c>
      <c r="H15" s="165"/>
      <c r="I15" s="157"/>
      <c r="O15" s="163"/>
      <c r="R15" s="163"/>
    </row>
    <row r="16" spans="2:19" s="138" customFormat="1" ht="15" customHeight="1">
      <c r="B16" s="159">
        <f t="shared" si="0"/>
        <v>7</v>
      </c>
      <c r="C16" t="s">
        <v>128</v>
      </c>
      <c r="D16" s="152" t="str">
        <f>IF(ISNA(VLOOKUP(C16,'[1]COST SHEET'!A$2:L$2021,2,FALSE)),"",VLOOKUP(C16,'[1]COST SHEET'!A$2:L$2021,2,FALSE))</f>
        <v>GRAVEL 5/8</v>
      </c>
      <c r="E16" s="161">
        <v>120</v>
      </c>
      <c r="F16" s="154">
        <v>12.5</v>
      </c>
      <c r="G16" s="155">
        <f t="shared" si="1"/>
        <v>1500</v>
      </c>
      <c r="H16" s="165"/>
      <c r="I16" s="157"/>
      <c r="O16" s="163"/>
      <c r="R16" s="163"/>
    </row>
    <row r="17" spans="2:18" s="138" customFormat="1" ht="15" customHeight="1">
      <c r="B17" s="159">
        <f t="shared" si="0"/>
        <v>8</v>
      </c>
      <c r="C17" s="167" t="s">
        <v>129</v>
      </c>
      <c r="D17" s="152" t="s">
        <v>129</v>
      </c>
      <c r="E17" s="161">
        <v>28</v>
      </c>
      <c r="F17" s="154">
        <v>13.47</v>
      </c>
      <c r="G17" s="155">
        <f t="shared" si="1"/>
        <v>377.16</v>
      </c>
      <c r="H17" s="165"/>
      <c r="I17" s="157"/>
      <c r="O17" s="163"/>
      <c r="R17" s="163"/>
    </row>
    <row r="18" spans="2:18" s="138" customFormat="1" ht="15" customHeight="1">
      <c r="B18" s="159">
        <f t="shared" si="0"/>
        <v>9</v>
      </c>
      <c r="C18" s="160" t="s">
        <v>130</v>
      </c>
      <c r="D18" s="152" t="str">
        <f>IF(ISNA(VLOOKUP(C18,'[1]COST SHEET'!A$2:L$2021,2,FALSE)),"",VLOOKUP(C18,'[1]COST SHEET'!A$2:L$2021,2,FALSE))</f>
        <v>BEDDING SAND</v>
      </c>
      <c r="E18" s="161">
        <v>133</v>
      </c>
      <c r="F18" s="154">
        <f>IF(ISNA(VLOOKUP(C18,'[1]COST SHEET'!$A$2:$L$2021,12,FALSE)),0,VLOOKUP(C18,'[1]COST SHEET'!$A$2:$L$2021,12,FALSE))</f>
        <v>7.2168200000000002</v>
      </c>
      <c r="G18" s="155">
        <f t="shared" si="1"/>
        <v>959.83706000000006</v>
      </c>
      <c r="H18" s="165"/>
      <c r="I18" s="157"/>
      <c r="O18" s="163"/>
      <c r="R18" s="163"/>
    </row>
    <row r="19" spans="2:18" s="138" customFormat="1" ht="15" customHeight="1">
      <c r="B19" s="159">
        <f t="shared" si="0"/>
        <v>10</v>
      </c>
      <c r="C19" s="166" t="s">
        <v>48</v>
      </c>
      <c r="D19" s="152" t="str">
        <f>IF(ISNA(VLOOKUP(C19,'[1]COST SHEET'!A$2:L$2021,2,FALSE)),"",VLOOKUP(C19,'[1]COST SHEET'!A$2:L$2021,2,FALSE))</f>
        <v>LOCATOR WIRE, # 14</v>
      </c>
      <c r="E19" s="161">
        <v>1500</v>
      </c>
      <c r="F19" s="154">
        <f>IF(ISNA(VLOOKUP(C19,'[1]COST SHEET'!$A$2:$L$2021,12,FALSE)),0,VLOOKUP(C19,'[1]COST SHEET'!$A$2:$L$2021,12,FALSE))</f>
        <v>0.10685739999999999</v>
      </c>
      <c r="G19" s="155">
        <f t="shared" si="1"/>
        <v>160.28609999999998</v>
      </c>
      <c r="H19" s="165"/>
      <c r="I19" s="157"/>
      <c r="O19" s="163"/>
      <c r="R19" s="163"/>
    </row>
    <row r="20" spans="2:18" s="138" customFormat="1" ht="15" customHeight="1">
      <c r="B20" s="159">
        <f t="shared" si="0"/>
        <v>11</v>
      </c>
      <c r="C20" s="168"/>
      <c r="D20" s="152"/>
      <c r="E20" s="161"/>
      <c r="F20" s="154"/>
      <c r="G20" s="155"/>
      <c r="H20" s="165"/>
      <c r="I20" s="157"/>
      <c r="O20" s="163"/>
      <c r="R20" s="163"/>
    </row>
    <row r="21" spans="2:18" s="138" customFormat="1" ht="15" customHeight="1">
      <c r="B21" s="159">
        <f t="shared" si="0"/>
        <v>12</v>
      </c>
      <c r="C21" s="166"/>
      <c r="D21" s="152" t="str">
        <f>IF(ISNA(VLOOKUP(C21,'[1]COST SHEET'!A$2:L$2021,2,FALSE)),"",VLOOKUP(C21,'[1]COST SHEET'!A$2:L$2021,2,FALSE))</f>
        <v/>
      </c>
      <c r="E21" s="161"/>
      <c r="F21" s="154">
        <f>IF(ISNA(VLOOKUP(C21,'[1]COST SHEET'!$A$2:$L$2021,12,FALSE)),0,VLOOKUP(C21,'[1]COST SHEET'!$A$2:$L$2021,12,FALSE))</f>
        <v>0</v>
      </c>
      <c r="G21" s="155">
        <f t="shared" si="1"/>
        <v>0</v>
      </c>
      <c r="H21" s="165"/>
      <c r="I21" s="157"/>
      <c r="O21" s="163"/>
      <c r="R21" s="163"/>
    </row>
    <row r="22" spans="2:18" s="138" customFormat="1" ht="15" customHeight="1">
      <c r="B22" s="159">
        <f t="shared" si="0"/>
        <v>13</v>
      </c>
      <c r="C22" s="160"/>
      <c r="D22" s="152" t="str">
        <f>IF(ISNA(VLOOKUP(C22,'[1]COST SHEET'!A$2:L$2021,2,FALSE)),"",VLOOKUP(C22,'[1]COST SHEET'!A$2:L$2021,2,FALSE))</f>
        <v/>
      </c>
      <c r="E22" s="161"/>
      <c r="F22" s="154">
        <f>IF(ISNA(VLOOKUP(C22,'[1]COST SHEET'!$A$2:$L$2021,12,FALSE)),0,VLOOKUP(C22,'[1]COST SHEET'!$A$2:$L$2021,12,FALSE))</f>
        <v>0</v>
      </c>
      <c r="G22" s="155">
        <f t="shared" si="1"/>
        <v>0</v>
      </c>
      <c r="H22" s="165"/>
      <c r="I22" s="157"/>
      <c r="O22" s="163"/>
      <c r="R22" s="163"/>
    </row>
    <row r="23" spans="2:18" s="138" customFormat="1" ht="15" customHeight="1">
      <c r="B23" s="159">
        <f t="shared" si="0"/>
        <v>14</v>
      </c>
      <c r="C23" s="168"/>
      <c r="D23" s="152" t="str">
        <f>IF(ISNA(VLOOKUP(C23,'[1]COST SHEET'!A$2:L$2021,2,FALSE)),"",VLOOKUP(C23,'[1]COST SHEET'!A$2:L$2021,2,FALSE))</f>
        <v/>
      </c>
      <c r="E23" s="161"/>
      <c r="F23" s="154">
        <f>IF(ISNA(VLOOKUP(C23,'[1]COST SHEET'!$A$2:$L$2021,12,FALSE)),0,VLOOKUP(C23,'[1]COST SHEET'!$A$2:$L$2021,12,FALSE))</f>
        <v>0</v>
      </c>
      <c r="G23" s="155">
        <f t="shared" si="1"/>
        <v>0</v>
      </c>
      <c r="H23" s="165"/>
      <c r="I23" s="157"/>
      <c r="O23" s="163"/>
      <c r="R23" s="163"/>
    </row>
    <row r="24" spans="2:18" s="138" customFormat="1" ht="15" customHeight="1" thickBot="1">
      <c r="B24" s="169">
        <f t="shared" si="0"/>
        <v>15</v>
      </c>
      <c r="C24" s="170"/>
      <c r="D24" s="171" t="str">
        <f>IF(ISNA(VLOOKUP(C24,'[1]COST SHEET'!A$2:L$2021,2,FALSE)),"",VLOOKUP(C24,'[1]COST SHEET'!A$2:L$2021,2,FALSE))</f>
        <v/>
      </c>
      <c r="E24" s="172"/>
      <c r="F24" s="173">
        <f>IF(ISNA(VLOOKUP(C24,'[1]COST SHEET'!$A$2:$L$2021,12,FALSE)),0,VLOOKUP(C24,'[1]COST SHEET'!$A$2:$L$2021,12,FALSE))</f>
        <v>0</v>
      </c>
      <c r="G24" s="174">
        <f t="shared" si="1"/>
        <v>0</v>
      </c>
      <c r="H24" s="175"/>
      <c r="I24" s="157"/>
    </row>
    <row r="25" spans="2:18" s="138" customFormat="1" ht="4.9000000000000004" customHeight="1" thickBot="1">
      <c r="B25" s="176"/>
      <c r="C25" s="177"/>
      <c r="D25" s="178"/>
      <c r="E25" s="179"/>
      <c r="F25" s="180"/>
      <c r="G25" s="181"/>
      <c r="H25" s="182"/>
      <c r="I25" s="157"/>
    </row>
    <row r="26" spans="2:18" ht="15.75" thickBot="1">
      <c r="B26" s="139" t="s">
        <v>164</v>
      </c>
      <c r="C26" s="140"/>
      <c r="E26" s="141"/>
      <c r="F26" s="141"/>
      <c r="K26" s="138"/>
      <c r="L26" s="138"/>
      <c r="M26" s="138"/>
      <c r="N26" s="138"/>
      <c r="R26" s="142"/>
    </row>
    <row r="27" spans="2:18" s="142" customFormat="1" ht="30" customHeight="1" thickBot="1">
      <c r="B27" s="143" t="s">
        <v>117</v>
      </c>
      <c r="C27" s="183" t="s">
        <v>131</v>
      </c>
      <c r="D27" s="144" t="s">
        <v>132</v>
      </c>
      <c r="E27" s="145" t="s">
        <v>171</v>
      </c>
      <c r="F27" s="145" t="s">
        <v>133</v>
      </c>
      <c r="G27" s="146" t="s">
        <v>3</v>
      </c>
      <c r="H27" s="184" t="s">
        <v>134</v>
      </c>
      <c r="I27" s="185" t="s">
        <v>135</v>
      </c>
      <c r="K27" s="186"/>
      <c r="L27" s="186"/>
      <c r="N27" s="106"/>
    </row>
    <row r="28" spans="2:18" s="138" customFormat="1" ht="15" customHeight="1">
      <c r="B28" s="159">
        <v>1</v>
      </c>
      <c r="C28" s="187" t="s">
        <v>165</v>
      </c>
      <c r="D28" s="188" t="s">
        <v>166</v>
      </c>
      <c r="E28" s="161">
        <v>2</v>
      </c>
      <c r="F28" s="189">
        <v>1106.6033329000002</v>
      </c>
      <c r="G28" s="155">
        <f>F28*E28</f>
        <v>2213.2066658000003</v>
      </c>
      <c r="H28" s="190"/>
      <c r="I28" s="191">
        <f>IF(ISNA(VLOOKUP(C28,'[1]Labor Table'!$C$10:$H$33,6,FALSE)),0,VLOOKUP(C28,'[1]Labor Table'!$C$10:$H$33,6,FALSE))</f>
        <v>0</v>
      </c>
    </row>
    <row r="29" spans="2:18" s="138" customFormat="1" ht="15" customHeight="1">
      <c r="B29" s="159">
        <v>2</v>
      </c>
      <c r="C29" s="187" t="s">
        <v>54</v>
      </c>
      <c r="D29" s="188" t="s">
        <v>55</v>
      </c>
      <c r="E29" s="161">
        <v>2</v>
      </c>
      <c r="F29" s="189">
        <v>90.762453600000001</v>
      </c>
      <c r="G29" s="155">
        <f t="shared" ref="G29:G37" si="2">F29*E29</f>
        <v>181.5249072</v>
      </c>
      <c r="H29" s="190"/>
      <c r="I29" s="191">
        <f>IF(ISNA(VLOOKUP(C29,'[1]Labor Table'!$C$10:$H$33,6,FALSE)),0,VLOOKUP(C29,'[1]Labor Table'!$C$10:$H$33,6,FALSE))</f>
        <v>0</v>
      </c>
    </row>
    <row r="30" spans="2:18" s="138" customFormat="1" ht="15" customHeight="1">
      <c r="B30" s="159">
        <v>3</v>
      </c>
      <c r="C30" s="187" t="s">
        <v>167</v>
      </c>
      <c r="D30" s="188" t="s">
        <v>168</v>
      </c>
      <c r="E30" s="161">
        <v>2</v>
      </c>
      <c r="F30" s="189">
        <v>1111.5187772000002</v>
      </c>
      <c r="G30" s="155">
        <f t="shared" si="2"/>
        <v>2223.0375544000003</v>
      </c>
      <c r="H30" s="190"/>
      <c r="I30" s="191">
        <f>IF(ISNA(VLOOKUP(C30,'[1]Labor Table'!$C$10:$H$33,6,FALSE)),0,VLOOKUP(C30,'[1]Labor Table'!$C$10:$H$33,6,FALSE))</f>
        <v>0</v>
      </c>
    </row>
    <row r="31" spans="2:18" s="138" customFormat="1" ht="15" customHeight="1">
      <c r="B31" s="159">
        <v>4</v>
      </c>
      <c r="C31" s="187" t="s">
        <v>50</v>
      </c>
      <c r="D31" s="188" t="s">
        <v>52</v>
      </c>
      <c r="E31" s="161">
        <v>2</v>
      </c>
      <c r="F31" s="189">
        <v>50.489136100000003</v>
      </c>
      <c r="G31" s="155">
        <f t="shared" si="2"/>
        <v>100.97827220000001</v>
      </c>
      <c r="H31" s="190"/>
      <c r="I31" s="191">
        <f>IF(ISNA(VLOOKUP(C31,'[1]Labor Table'!$C$10:$H$33,6,FALSE)),0,VLOOKUP(C31,'[1]Labor Table'!$C$10:$H$33,6,FALSE))</f>
        <v>0</v>
      </c>
      <c r="O31" s="192"/>
    </row>
    <row r="32" spans="2:18" s="138" customFormat="1" ht="15" customHeight="1">
      <c r="B32" s="159">
        <v>5</v>
      </c>
      <c r="C32" s="187" t="s">
        <v>51</v>
      </c>
      <c r="D32" s="188" t="s">
        <v>53</v>
      </c>
      <c r="E32" s="161">
        <v>2</v>
      </c>
      <c r="F32" s="189">
        <v>28.7576471</v>
      </c>
      <c r="G32" s="155">
        <f t="shared" si="2"/>
        <v>57.5152942</v>
      </c>
      <c r="H32" s="190"/>
      <c r="I32" s="191">
        <f>IF(ISNA(VLOOKUP(C32,'[1]Labor Table'!$C$10:$H$33,6,FALSE)),0,VLOOKUP(C32,'[1]Labor Table'!$C$10:$H$33,6,FALSE))</f>
        <v>0</v>
      </c>
      <c r="K32" s="193" t="s">
        <v>139</v>
      </c>
      <c r="L32" s="193"/>
      <c r="M32" s="194">
        <f>SUM(I28:I38)</f>
        <v>0</v>
      </c>
    </row>
    <row r="33" spans="2:15" s="138" customFormat="1" ht="15" customHeight="1">
      <c r="B33" s="159"/>
      <c r="C33" s="187"/>
      <c r="D33" s="188"/>
      <c r="E33" s="161"/>
      <c r="F33" s="189"/>
      <c r="G33" s="155">
        <f t="shared" si="2"/>
        <v>0</v>
      </c>
      <c r="H33" s="190"/>
      <c r="I33" s="191">
        <f>IF(ISNA(VLOOKUP(C33,'[1]Labor Table'!$C$10:$H$33,6,FALSE)),0,VLOOKUP(C33,'[1]Labor Table'!$C$10:$H$33,6,FALSE))</f>
        <v>0</v>
      </c>
      <c r="K33" s="193" t="s">
        <v>140</v>
      </c>
      <c r="L33" s="193"/>
      <c r="M33" s="195">
        <f>SUM(E28:E38)*E3</f>
        <v>12</v>
      </c>
      <c r="N33" s="196"/>
    </row>
    <row r="34" spans="2:15" s="138" customFormat="1" ht="15" customHeight="1">
      <c r="B34" s="159">
        <v>7</v>
      </c>
      <c r="C34" s="187" t="s">
        <v>169</v>
      </c>
      <c r="D34" s="188" t="s">
        <v>170</v>
      </c>
      <c r="E34" s="161">
        <v>2</v>
      </c>
      <c r="F34" s="189">
        <v>32.5</v>
      </c>
      <c r="G34" s="155">
        <f t="shared" si="2"/>
        <v>65</v>
      </c>
      <c r="H34" s="190"/>
      <c r="I34" s="191">
        <f>IF(ISNA(VLOOKUP(C34,'[1]Labor Table'!$C$10:$H$33,6,FALSE)),0,VLOOKUP(C34,'[1]Labor Table'!$C$10:$H$33,6,FALSE))</f>
        <v>0</v>
      </c>
      <c r="K34" s="193" t="s">
        <v>141</v>
      </c>
      <c r="L34" s="193"/>
      <c r="M34" s="197">
        <f>1.5/8*M33</f>
        <v>2.25</v>
      </c>
      <c r="O34" s="198"/>
    </row>
    <row r="35" spans="2:15" s="138" customFormat="1" ht="15" customHeight="1">
      <c r="B35" s="159">
        <f t="shared" si="0"/>
        <v>8</v>
      </c>
      <c r="C35" s="187"/>
      <c r="D35" s="188" t="str">
        <f>IF(ISNA(VLOOKUP(C35,'[1]Labor Table'!$C$10:$F$33,2,FALSE)),"",VLOOKUP(C35,'[1]Labor Table'!$C$10:$F$33,2,FALSE))</f>
        <v/>
      </c>
      <c r="E35" s="161"/>
      <c r="F35" s="189">
        <f>IF(ISNA(VLOOKUP(C35,'[1]Labor Table'!$C$10:$F$33,4,FALSE)),0,VLOOKUP(C35,'[1]Labor Table'!$C$10:$F$33,4,FALSE))</f>
        <v>0</v>
      </c>
      <c r="G35" s="155">
        <f t="shared" si="2"/>
        <v>0</v>
      </c>
      <c r="H35" s="190"/>
      <c r="I35" s="191">
        <f>IF(ISNA(VLOOKUP(C35,'[1]Labor Table'!$C$10:$H$33,6,FALSE)),0,VLOOKUP(C35,'[1]Labor Table'!$C$10:$H$33,6,FALSE))</f>
        <v>0</v>
      </c>
      <c r="K35" s="193" t="s">
        <v>142</v>
      </c>
      <c r="L35" s="193"/>
      <c r="M35" s="199"/>
    </row>
    <row r="36" spans="2:15" s="138" customFormat="1" ht="15" customHeight="1">
      <c r="B36" s="159">
        <f t="shared" si="0"/>
        <v>9</v>
      </c>
      <c r="C36" s="187"/>
      <c r="D36" s="188" t="str">
        <f>IF(ISNA(VLOOKUP(C36,'[1]Labor Table'!$C$10:$F$33,2,FALSE)),"",VLOOKUP(C36,'[1]Labor Table'!$C$10:$F$33,2,FALSE))</f>
        <v/>
      </c>
      <c r="E36" s="161"/>
      <c r="F36" s="189">
        <f>IF(ISNA(VLOOKUP(C36,'[1]Labor Table'!$C$10:$F$33,4,FALSE)),0,VLOOKUP(C36,'[1]Labor Table'!$C$10:$F$33,4,FALSE))</f>
        <v>0</v>
      </c>
      <c r="G36" s="155">
        <f t="shared" si="2"/>
        <v>0</v>
      </c>
      <c r="H36" s="190"/>
      <c r="I36" s="191">
        <f>IF(ISNA(VLOOKUP(C36,'[1]Labor Table'!$C$10:$H$33,6,FALSE)),0,VLOOKUP(C36,'[1]Labor Table'!$C$10:$H$33,6,FALSE))</f>
        <v>0</v>
      </c>
      <c r="K36"/>
      <c r="L36"/>
    </row>
    <row r="37" spans="2:15" s="138" customFormat="1" ht="15" customHeight="1">
      <c r="B37" s="159">
        <f t="shared" si="0"/>
        <v>10</v>
      </c>
      <c r="C37" s="187"/>
      <c r="D37" s="188" t="str">
        <f>IF(ISNA(VLOOKUP(C37,'[1]Labor Table'!$C$10:$F$33,2,FALSE)),"",VLOOKUP(C37,'[1]Labor Table'!$C$10:$F$33,2,FALSE))</f>
        <v/>
      </c>
      <c r="E37" s="161"/>
      <c r="F37" s="189">
        <f>IF(ISNA(VLOOKUP(C37,'[1]Labor Table'!$C$10:$F$33,4,FALSE)),0,VLOOKUP(C37,'[1]Labor Table'!$C$10:$F$33,4,FALSE))</f>
        <v>0</v>
      </c>
      <c r="G37" s="155">
        <f t="shared" si="2"/>
        <v>0</v>
      </c>
      <c r="H37" s="190"/>
      <c r="I37" s="191">
        <f>IF(ISNA(VLOOKUP(C37,'[1]Labor Table'!$C$10:$H$33,6,FALSE)),0,VLOOKUP(C37,'[1]Labor Table'!$C$10:$H$33,6,FALSE))</f>
        <v>0</v>
      </c>
      <c r="K37"/>
      <c r="L37"/>
    </row>
    <row r="38" spans="2:15" s="138" customFormat="1" ht="15" customHeight="1" thickBot="1">
      <c r="B38" s="169">
        <f t="shared" si="0"/>
        <v>11</v>
      </c>
      <c r="C38" s="200"/>
      <c r="D38" s="201" t="str">
        <f>IF(ISNA(VLOOKUP(C38,'[1]Labor Table'!$C$10:$F$33,2,FALSE)),"",VLOOKUP(C38,'[1]Labor Table'!$C$10:$F$33,2,FALSE))</f>
        <v/>
      </c>
      <c r="E38" s="172"/>
      <c r="F38" s="202">
        <f>IF(ISNA(VLOOKUP(C38,'[1]Labor Table'!$C$10:$F$33,4,FALSE)),0,VLOOKUP(C38,'[1]Labor Table'!$C$10:$F$33,4,FALSE))</f>
        <v>0</v>
      </c>
      <c r="G38" s="155">
        <f>F38*E38</f>
        <v>0</v>
      </c>
      <c r="H38" s="203"/>
      <c r="I38" s="204">
        <f>IF(ISNA(VLOOKUP(C38,'[1]Labor Table'!$C$10:$H$33,6,FALSE)),0,VLOOKUP(C38,'[1]Labor Table'!$C$10:$H$33,6,FALSE))</f>
        <v>0</v>
      </c>
      <c r="K38"/>
      <c r="L38"/>
      <c r="N38" s="176"/>
    </row>
    <row r="39" spans="2:15" s="138" customFormat="1" ht="4.9000000000000004" customHeight="1">
      <c r="B39" s="176"/>
      <c r="C39" s="177"/>
      <c r="D39" s="178"/>
      <c r="E39" s="179"/>
      <c r="F39" s="180"/>
      <c r="G39" s="181"/>
      <c r="H39" s="182"/>
      <c r="I39" s="157"/>
      <c r="K39"/>
      <c r="L39"/>
      <c r="N39" s="176"/>
    </row>
    <row r="40" spans="2:15" ht="15" customHeight="1">
      <c r="D40" s="49"/>
      <c r="E40" s="205" t="s">
        <v>6</v>
      </c>
      <c r="F40" s="206" t="s">
        <v>176</v>
      </c>
      <c r="G40" s="207">
        <f>SUM(G10:G19)</f>
        <v>12835.734122599999</v>
      </c>
      <c r="H40" s="207">
        <f>G40*E3</f>
        <v>12835.734122599999</v>
      </c>
      <c r="I40" s="207"/>
      <c r="M40" s="138"/>
      <c r="N40" s="176"/>
    </row>
    <row r="41" spans="2:15" ht="15" customHeight="1" thickBot="1">
      <c r="E41" s="208"/>
      <c r="F41" s="206" t="s">
        <v>175</v>
      </c>
      <c r="G41" s="84">
        <f>SUM(G28:G39)</f>
        <v>4841.2626938000012</v>
      </c>
      <c r="H41" s="207">
        <f>G41*E3</f>
        <v>4841.2626938000012</v>
      </c>
      <c r="I41" s="209"/>
      <c r="M41" s="138"/>
      <c r="N41" s="176"/>
    </row>
    <row r="42" spans="2:15" ht="15" customHeight="1" thickTop="1">
      <c r="E42" s="210" t="s">
        <v>3</v>
      </c>
      <c r="G42" s="211">
        <f>G40+G41</f>
        <v>17676.996816400002</v>
      </c>
      <c r="H42" s="211">
        <f>H40+H41</f>
        <v>17676.996816400002</v>
      </c>
      <c r="I42" s="209"/>
      <c r="M42" s="138"/>
      <c r="N42" s="176"/>
    </row>
    <row r="43" spans="2:15" ht="15" customHeight="1">
      <c r="E43" s="210"/>
      <c r="G43" s="212"/>
      <c r="H43" s="84"/>
      <c r="M43" s="138"/>
      <c r="N43" s="176"/>
    </row>
    <row r="44" spans="2:15" ht="15" customHeight="1">
      <c r="E44" s="210"/>
      <c r="G44" s="212"/>
    </row>
    <row r="45" spans="2:15" ht="18.75">
      <c r="C45" s="213" t="s">
        <v>143</v>
      </c>
      <c r="E45" s="214" t="s">
        <v>3</v>
      </c>
      <c r="F45" s="214" t="s">
        <v>3</v>
      </c>
      <c r="G45" s="214" t="s">
        <v>144</v>
      </c>
      <c r="H45" s="214" t="s">
        <v>145</v>
      </c>
    </row>
    <row r="46" spans="2:15">
      <c r="D46" s="215" t="s">
        <v>12</v>
      </c>
      <c r="E46" s="214" t="s">
        <v>146</v>
      </c>
      <c r="F46" s="214" t="s">
        <v>59</v>
      </c>
      <c r="G46" s="214" t="s">
        <v>147</v>
      </c>
      <c r="H46" s="214" t="s">
        <v>148</v>
      </c>
    </row>
    <row r="47" spans="2:15">
      <c r="C47" s="216" t="s">
        <v>136</v>
      </c>
      <c r="D47" s="217" t="s">
        <v>149</v>
      </c>
      <c r="E47">
        <v>1</v>
      </c>
      <c r="F47" s="218">
        <f>E3/300*8</f>
        <v>2.6666666666666668E-2</v>
      </c>
      <c r="G47">
        <v>300</v>
      </c>
      <c r="H47" s="219">
        <f>(F47*F28)/12</f>
        <v>2.4591185175555563</v>
      </c>
      <c r="K47" s="220"/>
      <c r="L47" s="220"/>
    </row>
    <row r="48" spans="2:15">
      <c r="C48" s="221" t="s">
        <v>137</v>
      </c>
      <c r="D48" s="209" t="s">
        <v>150</v>
      </c>
      <c r="E48">
        <v>2</v>
      </c>
      <c r="F48" s="218">
        <f>(E3/300*8)*2</f>
        <v>5.3333333333333337E-2</v>
      </c>
      <c r="G48">
        <v>300</v>
      </c>
      <c r="H48" s="222">
        <f>(F48*F29)/12</f>
        <v>0.40338868266666666</v>
      </c>
      <c r="K48" s="220"/>
      <c r="L48" s="220"/>
    </row>
    <row r="49" spans="3:12">
      <c r="C49" s="216" t="s">
        <v>136</v>
      </c>
      <c r="D49" s="217" t="s">
        <v>151</v>
      </c>
      <c r="E49">
        <v>1</v>
      </c>
      <c r="F49" s="218">
        <f>(E3/300*8)*2</f>
        <v>5.3333333333333337E-2</v>
      </c>
      <c r="G49">
        <v>300</v>
      </c>
      <c r="H49" s="219">
        <f>(F49*F28)/12</f>
        <v>4.9182370351111127</v>
      </c>
      <c r="K49" s="220"/>
      <c r="L49" s="220"/>
    </row>
    <row r="50" spans="3:12">
      <c r="C50" s="216" t="s">
        <v>138</v>
      </c>
      <c r="D50" s="209" t="s">
        <v>152</v>
      </c>
      <c r="E50">
        <v>1</v>
      </c>
      <c r="F50" s="218">
        <f>(E3/300*8)*2</f>
        <v>5.3333333333333337E-2</v>
      </c>
      <c r="G50">
        <v>300</v>
      </c>
      <c r="H50" s="219">
        <f>(F49*F28)/12</f>
        <v>4.9182370351111127</v>
      </c>
      <c r="K50" s="84"/>
      <c r="L50" s="84"/>
    </row>
    <row r="51" spans="3:12">
      <c r="C51" s="221"/>
      <c r="D51" s="209"/>
      <c r="G51">
        <v>300</v>
      </c>
      <c r="H51" s="222">
        <f>(F51*F30)/12</f>
        <v>0</v>
      </c>
      <c r="K51" s="220">
        <f>F51/E3</f>
        <v>0</v>
      </c>
      <c r="L51" s="220"/>
    </row>
    <row r="52" spans="3:12">
      <c r="C52" s="221"/>
      <c r="D52" s="209"/>
      <c r="E52">
        <f>SUM(E47:E51)</f>
        <v>5</v>
      </c>
      <c r="F52" s="218">
        <f>SUM(F47:F50)</f>
        <v>0.18666666666666668</v>
      </c>
      <c r="H52" s="223">
        <f>SUM(H47:H50)</f>
        <v>12.698981270444449</v>
      </c>
      <c r="K52" s="84"/>
      <c r="L52" s="84"/>
    </row>
    <row r="53" spans="3:12">
      <c r="C53" s="221"/>
      <c r="D53" s="209"/>
      <c r="K53" s="84"/>
      <c r="L53" s="84"/>
    </row>
    <row r="54" spans="3:12">
      <c r="E54" s="209" t="s">
        <v>153</v>
      </c>
      <c r="F54" t="s">
        <v>154</v>
      </c>
      <c r="G54" t="s">
        <v>155</v>
      </c>
      <c r="H54" t="s">
        <v>156</v>
      </c>
      <c r="K54" s="84"/>
      <c r="L54" s="84"/>
    </row>
    <row r="55" spans="3:12">
      <c r="D55" s="209" t="s">
        <v>157</v>
      </c>
      <c r="E55">
        <f>3*2</f>
        <v>6</v>
      </c>
      <c r="F55">
        <v>1</v>
      </c>
      <c r="G55">
        <f>((F55*E55)-(4*4*3.14/1728))/27</f>
        <v>0.22114540466392316</v>
      </c>
      <c r="H55">
        <v>15</v>
      </c>
      <c r="K55" s="84"/>
      <c r="L55" s="84"/>
    </row>
    <row r="56" spans="3:12">
      <c r="D56" s="209" t="s">
        <v>158</v>
      </c>
      <c r="G56">
        <f>G55*100</f>
        <v>22.114540466392317</v>
      </c>
      <c r="K56" s="84"/>
      <c r="L56" s="84"/>
    </row>
    <row r="57" spans="3:12">
      <c r="D57" s="209" t="s">
        <v>159</v>
      </c>
    </row>
    <row r="58" spans="3:12">
      <c r="K58" s="84"/>
      <c r="L58" s="84"/>
    </row>
    <row r="60" spans="3:12">
      <c r="C60" s="209"/>
    </row>
  </sheetData>
  <mergeCells count="2">
    <mergeCell ref="D1:I1"/>
    <mergeCell ref="F2:G2"/>
  </mergeCells>
  <pageMargins left="0.7" right="0.7" top="1.5" bottom="0.75" header="0.8" footer="0.3"/>
  <pageSetup scale="75" pageOrder="overThenDown" orientation="portrait" r:id="rId1"/>
  <headerFooter>
    <oddFooter>&amp;L&amp;7&amp;Z&amp;F&amp;F&amp;R
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zoomScaleNormal="100" workbookViewId="0">
      <selection activeCell="M31" sqref="M31"/>
    </sheetView>
  </sheetViews>
  <sheetFormatPr defaultRowHeight="12.75"/>
  <sheetData>
    <row r="1" spans="1:25" ht="20.25">
      <c r="D1" s="103" t="str">
        <f>'Estimate Form - WWS to Manage'!$K$6</f>
        <v>Artondale</v>
      </c>
    </row>
    <row r="2" spans="1:25">
      <c r="D2" s="104" t="str">
        <f>CONCATENATE('Estimate Form - WWS to Manage'!$K$8, " County")</f>
        <v>Pierce County County</v>
      </c>
      <c r="H2" s="37" t="s">
        <v>84</v>
      </c>
      <c r="I2" s="108" t="str">
        <f>'Estimate Form - WWS to Manage'!$K$9</f>
        <v>xxxx</v>
      </c>
    </row>
    <row r="3" spans="1:25" ht="15">
      <c r="D3" s="105" t="str">
        <f>'Estimate Form - WWS to Manage'!$K$7</f>
        <v>Elementary Extension</v>
      </c>
    </row>
    <row r="4" spans="1:25">
      <c r="D4" s="106" t="s">
        <v>83</v>
      </c>
    </row>
    <row r="5" spans="1:25">
      <c r="D5" s="107">
        <f ca="1">TODAY()</f>
        <v>44705</v>
      </c>
      <c r="J5" s="14"/>
    </row>
    <row r="6" spans="1:25">
      <c r="D6" s="107"/>
      <c r="J6" s="14"/>
    </row>
    <row r="7" spans="1:25">
      <c r="A7" s="1" t="s">
        <v>86</v>
      </c>
      <c r="J7" s="1" t="s">
        <v>87</v>
      </c>
      <c r="S7" s="1" t="s">
        <v>88</v>
      </c>
    </row>
    <row r="8" spans="1:25">
      <c r="A8" s="14"/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  <c r="P8" s="14"/>
      <c r="S8" s="14"/>
      <c r="T8" s="14"/>
      <c r="U8" s="14"/>
      <c r="V8" s="14"/>
      <c r="W8" s="14"/>
      <c r="X8" s="14"/>
      <c r="Y8" s="14"/>
    </row>
    <row r="9" spans="1:25">
      <c r="A9" s="14"/>
      <c r="B9" s="14"/>
      <c r="C9" s="14"/>
      <c r="D9" s="14"/>
      <c r="E9" s="14"/>
      <c r="F9" s="14" t="s">
        <v>2</v>
      </c>
      <c r="G9" s="14" t="s">
        <v>27</v>
      </c>
      <c r="J9" s="14"/>
      <c r="K9" s="14"/>
      <c r="L9" s="14"/>
      <c r="M9" s="14"/>
      <c r="N9" s="14"/>
      <c r="O9" s="14" t="s">
        <v>2</v>
      </c>
      <c r="P9" s="14" t="s">
        <v>27</v>
      </c>
      <c r="S9" s="14"/>
      <c r="T9" s="14"/>
      <c r="U9" s="14"/>
      <c r="V9" s="14"/>
      <c r="W9" s="14"/>
      <c r="X9" s="14" t="s">
        <v>2</v>
      </c>
      <c r="Y9" s="14" t="s">
        <v>27</v>
      </c>
    </row>
    <row r="10" spans="1:25">
      <c r="A10" s="14" t="s">
        <v>71</v>
      </c>
      <c r="B10" s="14"/>
      <c r="C10" s="14"/>
      <c r="D10" s="14"/>
      <c r="E10" s="14" t="s">
        <v>59</v>
      </c>
      <c r="F10" s="88">
        <v>125</v>
      </c>
      <c r="G10" s="88">
        <f t="shared" ref="G10:G18" si="0">D10*F10</f>
        <v>0</v>
      </c>
      <c r="J10" s="14" t="s">
        <v>71</v>
      </c>
      <c r="K10" s="14"/>
      <c r="L10" s="14"/>
      <c r="M10" s="14"/>
      <c r="N10" s="14" t="s">
        <v>59</v>
      </c>
      <c r="O10" s="88">
        <v>125</v>
      </c>
      <c r="P10" s="88">
        <f t="shared" ref="P10:P18" si="1">M10*O10</f>
        <v>0</v>
      </c>
      <c r="S10" s="14" t="s">
        <v>71</v>
      </c>
      <c r="T10" s="14"/>
      <c r="U10" s="14"/>
      <c r="V10" s="14"/>
      <c r="W10" s="14" t="s">
        <v>59</v>
      </c>
      <c r="X10" s="88">
        <v>125</v>
      </c>
      <c r="Y10" s="88">
        <f t="shared" ref="Y10:Y18" si="2">V10*X10</f>
        <v>0</v>
      </c>
    </row>
    <row r="11" spans="1:25">
      <c r="A11" s="14" t="s">
        <v>70</v>
      </c>
      <c r="B11" s="14"/>
      <c r="C11" s="14"/>
      <c r="D11" s="14"/>
      <c r="E11" s="14" t="s">
        <v>59</v>
      </c>
      <c r="F11" s="88">
        <v>125</v>
      </c>
      <c r="G11" s="88">
        <f t="shared" si="0"/>
        <v>0</v>
      </c>
      <c r="J11" s="14" t="s">
        <v>70</v>
      </c>
      <c r="K11" s="14"/>
      <c r="L11" s="14"/>
      <c r="M11" s="14"/>
      <c r="N11" s="14" t="s">
        <v>59</v>
      </c>
      <c r="O11" s="88">
        <v>125</v>
      </c>
      <c r="P11" s="88">
        <f t="shared" si="1"/>
        <v>0</v>
      </c>
      <c r="S11" s="14" t="s">
        <v>70</v>
      </c>
      <c r="T11" s="14"/>
      <c r="U11" s="14"/>
      <c r="V11" s="14"/>
      <c r="W11" s="14" t="s">
        <v>59</v>
      </c>
      <c r="X11" s="88">
        <v>125</v>
      </c>
      <c r="Y11" s="88">
        <f t="shared" si="2"/>
        <v>0</v>
      </c>
    </row>
    <row r="12" spans="1:25">
      <c r="A12" s="14" t="s">
        <v>56</v>
      </c>
      <c r="B12" s="14"/>
      <c r="C12" s="14"/>
      <c r="D12" s="14"/>
      <c r="E12" s="14" t="s">
        <v>59</v>
      </c>
      <c r="F12" s="88">
        <v>125</v>
      </c>
      <c r="G12" s="88">
        <f t="shared" si="0"/>
        <v>0</v>
      </c>
      <c r="J12" s="14" t="s">
        <v>56</v>
      </c>
      <c r="K12" s="14"/>
      <c r="L12" s="14"/>
      <c r="M12" s="14"/>
      <c r="N12" s="14" t="s">
        <v>59</v>
      </c>
      <c r="O12" s="88">
        <v>125</v>
      </c>
      <c r="P12" s="88">
        <f t="shared" si="1"/>
        <v>0</v>
      </c>
      <c r="S12" s="14" t="s">
        <v>56</v>
      </c>
      <c r="T12" s="14"/>
      <c r="U12" s="14"/>
      <c r="V12" s="14"/>
      <c r="W12" s="14" t="s">
        <v>59</v>
      </c>
      <c r="X12" s="88">
        <v>125</v>
      </c>
      <c r="Y12" s="88">
        <f t="shared" si="2"/>
        <v>0</v>
      </c>
    </row>
    <row r="13" spans="1:25">
      <c r="A13" s="14" t="s">
        <v>57</v>
      </c>
      <c r="B13" s="14"/>
      <c r="C13" s="14"/>
      <c r="D13" s="14"/>
      <c r="E13" s="14" t="s">
        <v>59</v>
      </c>
      <c r="F13" s="88">
        <v>125</v>
      </c>
      <c r="G13" s="88">
        <f t="shared" si="0"/>
        <v>0</v>
      </c>
      <c r="J13" s="14" t="s">
        <v>57</v>
      </c>
      <c r="K13" s="14"/>
      <c r="L13" s="14"/>
      <c r="M13" s="14"/>
      <c r="N13" s="14" t="s">
        <v>59</v>
      </c>
      <c r="O13" s="88">
        <v>125</v>
      </c>
      <c r="P13" s="88">
        <f t="shared" si="1"/>
        <v>0</v>
      </c>
      <c r="S13" s="14" t="s">
        <v>57</v>
      </c>
      <c r="T13" s="14"/>
      <c r="U13" s="14"/>
      <c r="V13" s="14"/>
      <c r="W13" s="14" t="s">
        <v>59</v>
      </c>
      <c r="X13" s="88">
        <v>125</v>
      </c>
      <c r="Y13" s="88">
        <f t="shared" si="2"/>
        <v>0</v>
      </c>
    </row>
    <row r="14" spans="1:25">
      <c r="A14" s="14" t="s">
        <v>63</v>
      </c>
      <c r="B14" s="14"/>
      <c r="C14" s="14"/>
      <c r="D14" s="14"/>
      <c r="E14" s="14" t="s">
        <v>59</v>
      </c>
      <c r="F14" s="88">
        <v>75</v>
      </c>
      <c r="G14" s="88">
        <f t="shared" si="0"/>
        <v>0</v>
      </c>
      <c r="J14" s="14" t="s">
        <v>63</v>
      </c>
      <c r="K14" s="14"/>
      <c r="L14" s="14"/>
      <c r="M14" s="14"/>
      <c r="N14" s="14" t="s">
        <v>59</v>
      </c>
      <c r="O14" s="88">
        <v>75</v>
      </c>
      <c r="P14" s="88">
        <f t="shared" si="1"/>
        <v>0</v>
      </c>
      <c r="S14" s="14" t="s">
        <v>63</v>
      </c>
      <c r="T14" s="14"/>
      <c r="U14" s="14"/>
      <c r="V14" s="14"/>
      <c r="W14" s="14" t="s">
        <v>59</v>
      </c>
      <c r="X14" s="88">
        <v>75</v>
      </c>
      <c r="Y14" s="88">
        <f t="shared" si="2"/>
        <v>0</v>
      </c>
    </row>
    <row r="15" spans="1:25">
      <c r="A15" s="14" t="s">
        <v>58</v>
      </c>
      <c r="B15" s="14"/>
      <c r="C15" s="14"/>
      <c r="D15" s="14"/>
      <c r="E15" s="14" t="s">
        <v>59</v>
      </c>
      <c r="F15" s="88">
        <v>150</v>
      </c>
      <c r="G15" s="88">
        <f t="shared" si="0"/>
        <v>0</v>
      </c>
      <c r="J15" s="14" t="s">
        <v>58</v>
      </c>
      <c r="K15" s="14"/>
      <c r="L15" s="14"/>
      <c r="M15" s="14"/>
      <c r="N15" s="14" t="s">
        <v>59</v>
      </c>
      <c r="O15" s="88">
        <v>150</v>
      </c>
      <c r="P15" s="88">
        <f t="shared" si="1"/>
        <v>0</v>
      </c>
      <c r="S15" s="14" t="s">
        <v>58</v>
      </c>
      <c r="T15" s="14"/>
      <c r="U15" s="14"/>
      <c r="V15" s="14"/>
      <c r="W15" s="14" t="s">
        <v>59</v>
      </c>
      <c r="X15" s="88">
        <v>150</v>
      </c>
      <c r="Y15" s="88">
        <f t="shared" si="2"/>
        <v>0</v>
      </c>
    </row>
    <row r="16" spans="1:25">
      <c r="A16" s="14" t="s">
        <v>64</v>
      </c>
      <c r="B16" s="14"/>
      <c r="C16" s="14"/>
      <c r="D16" s="14"/>
      <c r="E16" s="14" t="s">
        <v>59</v>
      </c>
      <c r="F16" s="88">
        <v>101</v>
      </c>
      <c r="G16" s="88">
        <f t="shared" si="0"/>
        <v>0</v>
      </c>
      <c r="J16" s="14" t="s">
        <v>64</v>
      </c>
      <c r="K16" s="14"/>
      <c r="L16" s="14"/>
      <c r="M16" s="14"/>
      <c r="N16" s="14" t="s">
        <v>59</v>
      </c>
      <c r="O16" s="88">
        <v>101</v>
      </c>
      <c r="P16" s="88">
        <f t="shared" si="1"/>
        <v>0</v>
      </c>
      <c r="S16" s="14" t="s">
        <v>64</v>
      </c>
      <c r="T16" s="14"/>
      <c r="U16" s="14"/>
      <c r="V16" s="14"/>
      <c r="W16" s="14" t="s">
        <v>59</v>
      </c>
      <c r="X16" s="88">
        <v>101</v>
      </c>
      <c r="Y16" s="88">
        <f t="shared" si="2"/>
        <v>0</v>
      </c>
    </row>
    <row r="17" spans="1:25">
      <c r="A17" s="14" t="s">
        <v>65</v>
      </c>
      <c r="B17" s="14"/>
      <c r="C17" s="14"/>
      <c r="D17" s="14"/>
      <c r="E17" s="14" t="s">
        <v>59</v>
      </c>
      <c r="F17" s="88">
        <v>202</v>
      </c>
      <c r="G17" s="88">
        <f t="shared" si="0"/>
        <v>0</v>
      </c>
      <c r="J17" s="14" t="s">
        <v>65</v>
      </c>
      <c r="K17" s="14"/>
      <c r="L17" s="14"/>
      <c r="M17" s="14"/>
      <c r="N17" s="14" t="s">
        <v>59</v>
      </c>
      <c r="O17" s="88">
        <v>202</v>
      </c>
      <c r="P17" s="88">
        <f t="shared" si="1"/>
        <v>0</v>
      </c>
      <c r="S17" s="14" t="s">
        <v>65</v>
      </c>
      <c r="T17" s="14"/>
      <c r="U17" s="14"/>
      <c r="V17" s="14"/>
      <c r="W17" s="14" t="s">
        <v>59</v>
      </c>
      <c r="X17" s="88">
        <v>202</v>
      </c>
      <c r="Y17" s="88">
        <f t="shared" si="2"/>
        <v>0</v>
      </c>
    </row>
    <row r="18" spans="1:25">
      <c r="A18" s="14"/>
      <c r="B18" s="14"/>
      <c r="C18" s="14"/>
      <c r="D18" s="14"/>
      <c r="E18" s="14"/>
      <c r="F18" s="14"/>
      <c r="G18" s="88">
        <f t="shared" si="0"/>
        <v>0</v>
      </c>
      <c r="J18" s="14"/>
      <c r="K18" s="14"/>
      <c r="L18" s="14"/>
      <c r="M18" s="14"/>
      <c r="N18" s="14"/>
      <c r="O18" s="14"/>
      <c r="P18" s="88">
        <f t="shared" si="1"/>
        <v>0</v>
      </c>
      <c r="S18" s="14"/>
      <c r="T18" s="14"/>
      <c r="U18" s="14"/>
      <c r="V18" s="14"/>
      <c r="W18" s="14"/>
      <c r="X18" s="14"/>
      <c r="Y18" s="88">
        <f t="shared" si="2"/>
        <v>0</v>
      </c>
    </row>
    <row r="20" spans="1:25">
      <c r="F20" t="s">
        <v>3</v>
      </c>
      <c r="G20" s="89">
        <f>SUM(G10:G18)</f>
        <v>0</v>
      </c>
      <c r="O20" t="s">
        <v>3</v>
      </c>
      <c r="P20" s="89">
        <f>SUM(P10:P18)</f>
        <v>0</v>
      </c>
      <c r="X20" t="s">
        <v>3</v>
      </c>
      <c r="Y20" s="89">
        <f>SUM(Y10:Y18)</f>
        <v>0</v>
      </c>
    </row>
    <row r="22" spans="1:25">
      <c r="A22" s="1" t="s">
        <v>162</v>
      </c>
      <c r="J22" s="1" t="s">
        <v>163</v>
      </c>
      <c r="S22" s="1" t="s">
        <v>89</v>
      </c>
    </row>
    <row r="23" spans="1:25">
      <c r="A23" s="14"/>
      <c r="B23" s="14"/>
      <c r="C23" s="14"/>
      <c r="D23" s="14"/>
      <c r="E23" s="14"/>
      <c r="F23" s="14"/>
      <c r="G23" s="14"/>
      <c r="J23" s="14"/>
      <c r="K23" s="14"/>
      <c r="L23" s="14"/>
      <c r="M23" s="14"/>
      <c r="N23" s="14"/>
      <c r="O23" s="14"/>
      <c r="P23" s="14"/>
      <c r="S23" s="14"/>
      <c r="T23" s="14"/>
      <c r="U23" s="14"/>
      <c r="V23" s="14"/>
      <c r="W23" s="14"/>
      <c r="X23" s="14"/>
      <c r="Y23" s="14"/>
    </row>
    <row r="24" spans="1:25">
      <c r="A24" s="14"/>
      <c r="B24" s="14"/>
      <c r="C24" s="14"/>
      <c r="D24" s="14"/>
      <c r="E24" s="14"/>
      <c r="F24" s="14" t="s">
        <v>2</v>
      </c>
      <c r="G24" s="14" t="s">
        <v>27</v>
      </c>
      <c r="J24" s="14"/>
      <c r="K24" s="14"/>
      <c r="L24" s="14"/>
      <c r="M24" s="14"/>
      <c r="N24" s="14"/>
      <c r="O24" s="14" t="s">
        <v>2</v>
      </c>
      <c r="P24" s="14" t="s">
        <v>27</v>
      </c>
      <c r="S24" s="14"/>
      <c r="T24" s="14"/>
      <c r="U24" s="14"/>
      <c r="V24" s="14"/>
      <c r="W24" s="14"/>
      <c r="X24" s="14" t="s">
        <v>2</v>
      </c>
      <c r="Y24" s="14" t="s">
        <v>27</v>
      </c>
    </row>
    <row r="25" spans="1:25">
      <c r="A25" s="14" t="s">
        <v>71</v>
      </c>
      <c r="B25" s="14"/>
      <c r="C25" s="14"/>
      <c r="D25" s="14"/>
      <c r="E25" s="14" t="s">
        <v>59</v>
      </c>
      <c r="F25" s="88">
        <v>75</v>
      </c>
      <c r="G25" s="88">
        <f t="shared" ref="G25" si="3">D25*F25</f>
        <v>0</v>
      </c>
      <c r="J25" s="14" t="s">
        <v>71</v>
      </c>
      <c r="K25" s="14"/>
      <c r="L25" s="14"/>
      <c r="M25" s="14"/>
      <c r="N25" s="14" t="s">
        <v>59</v>
      </c>
      <c r="O25" s="88">
        <v>75</v>
      </c>
      <c r="P25" s="88">
        <f t="shared" ref="P25" si="4">M25*O25</f>
        <v>0</v>
      </c>
      <c r="S25" s="14" t="s">
        <v>71</v>
      </c>
      <c r="T25" s="14"/>
      <c r="U25" s="14"/>
      <c r="V25" s="14"/>
      <c r="W25" s="14" t="s">
        <v>59</v>
      </c>
      <c r="X25" s="88">
        <v>75</v>
      </c>
      <c r="Y25" s="88">
        <f t="shared" ref="Y25" si="5">V25*X25</f>
        <v>0</v>
      </c>
    </row>
    <row r="26" spans="1:25">
      <c r="A26" s="14" t="s">
        <v>70</v>
      </c>
      <c r="B26" s="14"/>
      <c r="C26" s="14"/>
      <c r="D26" s="14"/>
      <c r="E26" s="14" t="s">
        <v>59</v>
      </c>
      <c r="F26" s="88">
        <v>75</v>
      </c>
      <c r="G26" s="88">
        <f>D26*F26</f>
        <v>0</v>
      </c>
      <c r="J26" s="14" t="s">
        <v>70</v>
      </c>
      <c r="K26" s="14"/>
      <c r="L26" s="14"/>
      <c r="M26" s="14"/>
      <c r="N26" s="14" t="s">
        <v>59</v>
      </c>
      <c r="O26" s="88">
        <v>75</v>
      </c>
      <c r="P26" s="88">
        <f>M26*O26</f>
        <v>0</v>
      </c>
      <c r="S26" s="14" t="s">
        <v>70</v>
      </c>
      <c r="T26" s="14"/>
      <c r="U26" s="14"/>
      <c r="V26" s="14"/>
      <c r="W26" s="14" t="s">
        <v>59</v>
      </c>
      <c r="X26" s="88">
        <v>75</v>
      </c>
      <c r="Y26" s="88">
        <f>V26*X26</f>
        <v>0</v>
      </c>
    </row>
    <row r="27" spans="1:25">
      <c r="A27" s="14" t="s">
        <v>56</v>
      </c>
      <c r="B27" s="14"/>
      <c r="C27" s="14"/>
      <c r="D27" s="14"/>
      <c r="E27" s="14" t="s">
        <v>59</v>
      </c>
      <c r="F27" s="88">
        <v>75</v>
      </c>
      <c r="G27" s="88">
        <f t="shared" ref="G27:G33" si="6">D27*F27</f>
        <v>0</v>
      </c>
      <c r="J27" s="14" t="s">
        <v>56</v>
      </c>
      <c r="K27" s="14"/>
      <c r="L27" s="14"/>
      <c r="M27" s="14"/>
      <c r="N27" s="14" t="s">
        <v>59</v>
      </c>
      <c r="O27" s="88">
        <v>75</v>
      </c>
      <c r="P27" s="88">
        <f t="shared" ref="P27:P33" si="7">M27*O27</f>
        <v>0</v>
      </c>
      <c r="S27" s="14" t="s">
        <v>56</v>
      </c>
      <c r="T27" s="14"/>
      <c r="U27" s="14"/>
      <c r="V27" s="14"/>
      <c r="W27" s="14" t="s">
        <v>59</v>
      </c>
      <c r="X27" s="88">
        <v>75</v>
      </c>
      <c r="Y27" s="88">
        <f t="shared" ref="Y27:Y33" si="8">V27*X27</f>
        <v>0</v>
      </c>
    </row>
    <row r="28" spans="1:25">
      <c r="A28" s="14" t="s">
        <v>57</v>
      </c>
      <c r="B28" s="14"/>
      <c r="C28" s="14"/>
      <c r="D28" s="14"/>
      <c r="E28" s="14" t="s">
        <v>59</v>
      </c>
      <c r="F28" s="88">
        <v>75</v>
      </c>
      <c r="G28" s="88">
        <f t="shared" si="6"/>
        <v>0</v>
      </c>
      <c r="J28" s="14" t="s">
        <v>57</v>
      </c>
      <c r="K28" s="14"/>
      <c r="L28" s="14"/>
      <c r="M28" s="14"/>
      <c r="N28" s="14" t="s">
        <v>59</v>
      </c>
      <c r="O28" s="88">
        <v>75</v>
      </c>
      <c r="P28" s="88">
        <f t="shared" si="7"/>
        <v>0</v>
      </c>
      <c r="S28" s="14" t="s">
        <v>57</v>
      </c>
      <c r="T28" s="14"/>
      <c r="U28" s="14"/>
      <c r="V28" s="14"/>
      <c r="W28" s="14" t="s">
        <v>59</v>
      </c>
      <c r="X28" s="88">
        <v>75</v>
      </c>
      <c r="Y28" s="88">
        <f t="shared" si="8"/>
        <v>0</v>
      </c>
    </row>
    <row r="29" spans="1:25">
      <c r="A29" s="14" t="s">
        <v>63</v>
      </c>
      <c r="B29" s="14"/>
      <c r="C29" s="14"/>
      <c r="D29" s="14">
        <v>60</v>
      </c>
      <c r="E29" s="14" t="s">
        <v>59</v>
      </c>
      <c r="F29" s="88">
        <v>75</v>
      </c>
      <c r="G29" s="88">
        <f t="shared" si="6"/>
        <v>4500</v>
      </c>
      <c r="J29" s="14" t="s">
        <v>63</v>
      </c>
      <c r="K29" s="14"/>
      <c r="L29" s="14"/>
      <c r="M29" s="14">
        <v>16</v>
      </c>
      <c r="N29" s="14" t="s">
        <v>59</v>
      </c>
      <c r="O29" s="88">
        <v>75</v>
      </c>
      <c r="P29" s="88">
        <f t="shared" si="7"/>
        <v>1200</v>
      </c>
      <c r="S29" s="14" t="s">
        <v>63</v>
      </c>
      <c r="T29" s="14"/>
      <c r="U29" s="14"/>
      <c r="V29" s="14"/>
      <c r="W29" s="14" t="s">
        <v>59</v>
      </c>
      <c r="X29" s="88">
        <v>75</v>
      </c>
      <c r="Y29" s="88">
        <f t="shared" si="8"/>
        <v>0</v>
      </c>
    </row>
    <row r="30" spans="1:25">
      <c r="A30" s="14" t="s">
        <v>58</v>
      </c>
      <c r="B30" s="14"/>
      <c r="C30" s="14"/>
      <c r="D30" s="14"/>
      <c r="E30" s="14" t="s">
        <v>59</v>
      </c>
      <c r="F30" s="88">
        <v>150</v>
      </c>
      <c r="G30" s="88">
        <f t="shared" si="6"/>
        <v>0</v>
      </c>
      <c r="J30" s="14" t="s">
        <v>58</v>
      </c>
      <c r="K30" s="14"/>
      <c r="L30" s="14"/>
      <c r="M30" s="14">
        <v>16</v>
      </c>
      <c r="N30" s="14" t="s">
        <v>59</v>
      </c>
      <c r="O30" s="88">
        <v>150</v>
      </c>
      <c r="P30" s="88">
        <f t="shared" si="7"/>
        <v>2400</v>
      </c>
      <c r="S30" s="14" t="s">
        <v>58</v>
      </c>
      <c r="T30" s="14"/>
      <c r="U30" s="14"/>
      <c r="V30" s="14"/>
      <c r="W30" s="14" t="s">
        <v>59</v>
      </c>
      <c r="X30" s="88">
        <v>150</v>
      </c>
      <c r="Y30" s="88">
        <f t="shared" si="8"/>
        <v>0</v>
      </c>
    </row>
    <row r="31" spans="1:25">
      <c r="A31" s="14" t="s">
        <v>64</v>
      </c>
      <c r="B31" s="14"/>
      <c r="C31" s="14"/>
      <c r="D31" s="14"/>
      <c r="E31" s="14" t="s">
        <v>59</v>
      </c>
      <c r="F31" s="88">
        <v>80</v>
      </c>
      <c r="G31" s="88">
        <f t="shared" si="6"/>
        <v>0</v>
      </c>
      <c r="J31" s="14" t="s">
        <v>64</v>
      </c>
      <c r="K31" s="14"/>
      <c r="L31" s="14"/>
      <c r="M31" s="14"/>
      <c r="N31" s="14" t="s">
        <v>59</v>
      </c>
      <c r="O31" s="88">
        <v>80</v>
      </c>
      <c r="P31" s="88">
        <f t="shared" si="7"/>
        <v>0</v>
      </c>
      <c r="S31" s="14" t="s">
        <v>64</v>
      </c>
      <c r="T31" s="14"/>
      <c r="U31" s="14"/>
      <c r="V31" s="14"/>
      <c r="W31" s="14" t="s">
        <v>59</v>
      </c>
      <c r="X31" s="88">
        <v>80</v>
      </c>
      <c r="Y31" s="88">
        <f t="shared" si="8"/>
        <v>0</v>
      </c>
    </row>
    <row r="32" spans="1:25">
      <c r="A32" s="14" t="s">
        <v>65</v>
      </c>
      <c r="B32" s="14"/>
      <c r="C32" s="14"/>
      <c r="D32" s="14"/>
      <c r="E32" s="14" t="s">
        <v>59</v>
      </c>
      <c r="F32" s="88">
        <v>160</v>
      </c>
      <c r="G32" s="88">
        <f t="shared" si="6"/>
        <v>0</v>
      </c>
      <c r="J32" s="14" t="s">
        <v>65</v>
      </c>
      <c r="K32" s="14"/>
      <c r="L32" s="14"/>
      <c r="M32" s="14"/>
      <c r="N32" s="14" t="s">
        <v>59</v>
      </c>
      <c r="O32" s="88">
        <v>160</v>
      </c>
      <c r="P32" s="88">
        <f t="shared" si="7"/>
        <v>0</v>
      </c>
      <c r="S32" s="14" t="s">
        <v>65</v>
      </c>
      <c r="T32" s="14"/>
      <c r="U32" s="14"/>
      <c r="V32" s="14"/>
      <c r="W32" s="14" t="s">
        <v>59</v>
      </c>
      <c r="X32" s="88">
        <v>160</v>
      </c>
      <c r="Y32" s="88">
        <f t="shared" si="8"/>
        <v>0</v>
      </c>
    </row>
    <row r="33" spans="1:25">
      <c r="A33" s="14"/>
      <c r="B33" s="14"/>
      <c r="C33" s="14"/>
      <c r="D33" s="14"/>
      <c r="E33" s="14"/>
      <c r="F33" s="14"/>
      <c r="G33" s="88">
        <f t="shared" si="6"/>
        <v>0</v>
      </c>
      <c r="J33" s="14"/>
      <c r="K33" s="14"/>
      <c r="L33" s="14"/>
      <c r="M33" s="14"/>
      <c r="N33" s="14"/>
      <c r="O33" s="14"/>
      <c r="P33" s="88">
        <f t="shared" si="7"/>
        <v>0</v>
      </c>
      <c r="S33" s="14"/>
      <c r="T33" s="14"/>
      <c r="U33" s="14"/>
      <c r="V33" s="14"/>
      <c r="W33" s="14"/>
      <c r="X33" s="14"/>
      <c r="Y33" s="88">
        <f t="shared" si="8"/>
        <v>0</v>
      </c>
    </row>
    <row r="35" spans="1:25">
      <c r="F35" t="s">
        <v>3</v>
      </c>
      <c r="G35" s="89">
        <f>SUM(G25:G33)</f>
        <v>4500</v>
      </c>
      <c r="O35" t="s">
        <v>3</v>
      </c>
      <c r="P35" s="89">
        <f>SUM(P25:P33)</f>
        <v>3600</v>
      </c>
      <c r="X35" t="s">
        <v>3</v>
      </c>
      <c r="Y35" s="89">
        <f>SUM(Y25:Y33)</f>
        <v>0</v>
      </c>
    </row>
    <row r="37" spans="1:25">
      <c r="A37" s="1" t="s">
        <v>74</v>
      </c>
    </row>
    <row r="39" spans="1:25">
      <c r="A39" s="14" t="s">
        <v>72</v>
      </c>
      <c r="B39" s="14"/>
      <c r="C39" s="14" t="s">
        <v>59</v>
      </c>
      <c r="D39" s="88">
        <v>24</v>
      </c>
      <c r="E39" s="88">
        <f>B39*D39</f>
        <v>0</v>
      </c>
    </row>
    <row r="41" spans="1:25">
      <c r="A41" s="14" t="s">
        <v>60</v>
      </c>
      <c r="B41" s="14"/>
      <c r="C41" s="14" t="s">
        <v>59</v>
      </c>
      <c r="D41" s="88">
        <v>48</v>
      </c>
      <c r="E41" s="88">
        <f>B41*D41</f>
        <v>0</v>
      </c>
    </row>
    <row r="44" spans="1:25">
      <c r="D44" s="85" t="s">
        <v>73</v>
      </c>
      <c r="E44" s="92">
        <f>SUM(E39:E41)</f>
        <v>0</v>
      </c>
    </row>
    <row r="47" spans="1:25">
      <c r="A47" s="1" t="s">
        <v>69</v>
      </c>
      <c r="B47" s="1"/>
      <c r="C47" s="1"/>
      <c r="D47" s="1"/>
    </row>
    <row r="49" spans="4:7">
      <c r="D49" t="s">
        <v>79</v>
      </c>
      <c r="F49" s="97">
        <v>75</v>
      </c>
      <c r="G49" s="98">
        <f>C49*F49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zoomScaleNormal="100" workbookViewId="0">
      <selection activeCell="E27" sqref="E27"/>
    </sheetView>
  </sheetViews>
  <sheetFormatPr defaultRowHeight="12.75"/>
  <cols>
    <col min="3" max="3" width="4.7109375" customWidth="1"/>
    <col min="4" max="4" width="81" bestFit="1" customWidth="1"/>
    <col min="5" max="5" width="8.85546875" style="5"/>
    <col min="6" max="6" width="13.140625" style="9" bestFit="1" customWidth="1"/>
    <col min="7" max="7" width="8.85546875" style="36"/>
    <col min="8" max="8" width="12.7109375" style="36" customWidth="1"/>
    <col min="9" max="9" width="3.28515625" customWidth="1"/>
  </cols>
  <sheetData>
    <row r="1" spans="2:8" ht="20.25">
      <c r="D1" s="103" t="str">
        <f>'Estimate Form - WWS to Manage'!$K$6</f>
        <v>Artondale</v>
      </c>
      <c r="E1"/>
      <c r="F1"/>
      <c r="G1" s="37" t="s">
        <v>84</v>
      </c>
      <c r="H1" s="108" t="str">
        <f>'Estimate Form - WWS to Manage'!$K$9</f>
        <v>xxxx</v>
      </c>
    </row>
    <row r="2" spans="2:8">
      <c r="D2" s="104" t="str">
        <f>CONCATENATE('Estimate Form - WWS to Manage'!$K$8, " County")</f>
        <v>Pierce County County</v>
      </c>
      <c r="E2"/>
      <c r="F2"/>
      <c r="H2"/>
    </row>
    <row r="3" spans="2:8" ht="15">
      <c r="D3" s="105" t="str">
        <f>'Estimate Form - WWS to Manage'!$K$7</f>
        <v>Elementary Extension</v>
      </c>
      <c r="E3"/>
      <c r="F3"/>
      <c r="H3"/>
    </row>
    <row r="4" spans="2:8">
      <c r="D4" s="106" t="s">
        <v>83</v>
      </c>
      <c r="E4"/>
      <c r="F4"/>
      <c r="H4"/>
    </row>
    <row r="5" spans="2:8">
      <c r="D5" s="107">
        <f ca="1">TODAY()</f>
        <v>44705</v>
      </c>
      <c r="E5"/>
      <c r="F5"/>
      <c r="H5"/>
    </row>
    <row r="8" spans="2:8">
      <c r="F8" s="6" t="s">
        <v>45</v>
      </c>
    </row>
    <row r="9" spans="2:8" ht="13.5" thickBot="1">
      <c r="B9" s="2"/>
      <c r="C9" s="2"/>
      <c r="D9" s="2" t="s">
        <v>0</v>
      </c>
      <c r="E9" s="40" t="s">
        <v>1</v>
      </c>
      <c r="F9" s="7" t="s">
        <v>7</v>
      </c>
      <c r="G9" s="41" t="s">
        <v>2</v>
      </c>
      <c r="H9" s="41" t="s">
        <v>3</v>
      </c>
    </row>
    <row r="10" spans="2:8">
      <c r="D10" s="3"/>
      <c r="E10" s="42"/>
      <c r="F10" s="8"/>
      <c r="G10" s="38"/>
      <c r="H10" s="38"/>
    </row>
    <row r="11" spans="2:8">
      <c r="C11" s="43"/>
      <c r="D11" s="44" t="s">
        <v>26</v>
      </c>
      <c r="E11" s="45"/>
      <c r="F11" s="46"/>
      <c r="G11" s="47"/>
    </row>
    <row r="12" spans="2:8">
      <c r="C12" s="43"/>
      <c r="D12" s="43" t="s">
        <v>39</v>
      </c>
      <c r="E12" s="45"/>
      <c r="F12" s="46" t="s">
        <v>8</v>
      </c>
      <c r="G12" s="47">
        <v>85</v>
      </c>
      <c r="H12" s="36">
        <f>E12*G12</f>
        <v>0</v>
      </c>
    </row>
    <row r="13" spans="2:8">
      <c r="C13" s="43"/>
      <c r="D13" s="43" t="s">
        <v>90</v>
      </c>
      <c r="E13" s="45"/>
      <c r="F13" s="46" t="s">
        <v>8</v>
      </c>
      <c r="G13" s="47">
        <v>85</v>
      </c>
      <c r="H13" s="36">
        <f t="shared" ref="H13" si="0">E13*G13</f>
        <v>0</v>
      </c>
    </row>
    <row r="14" spans="2:8">
      <c r="C14" s="43"/>
      <c r="D14" s="43" t="s">
        <v>91</v>
      </c>
      <c r="E14" s="45"/>
      <c r="F14" s="46" t="s">
        <v>8</v>
      </c>
      <c r="G14" s="47">
        <v>85</v>
      </c>
      <c r="H14" s="36">
        <f t="shared" ref="H14:H15" si="1">E14*G14</f>
        <v>0</v>
      </c>
    </row>
    <row r="15" spans="2:8">
      <c r="C15" s="43"/>
      <c r="D15" s="43" t="s">
        <v>44</v>
      </c>
      <c r="E15" s="45"/>
      <c r="F15" s="46" t="s">
        <v>8</v>
      </c>
      <c r="G15" s="47">
        <v>85</v>
      </c>
      <c r="H15" s="36">
        <f t="shared" si="1"/>
        <v>0</v>
      </c>
    </row>
    <row r="16" spans="2:8">
      <c r="C16" s="43"/>
      <c r="D16" s="43"/>
      <c r="E16" s="45"/>
      <c r="F16" s="46"/>
      <c r="G16" s="47"/>
    </row>
    <row r="17" spans="2:8">
      <c r="C17" s="43"/>
      <c r="D17" s="43" t="s">
        <v>27</v>
      </c>
      <c r="E17" s="45">
        <f>SUM(E12:E16)</f>
        <v>0</v>
      </c>
      <c r="F17" s="46"/>
      <c r="G17" s="47"/>
      <c r="H17" s="36">
        <f>SUM(H12:H16)</f>
        <v>0</v>
      </c>
    </row>
    <row r="18" spans="2:8">
      <c r="C18" s="43"/>
      <c r="D18" s="43"/>
      <c r="E18" s="45"/>
      <c r="F18" s="46"/>
      <c r="G18" s="47"/>
    </row>
    <row r="19" spans="2:8">
      <c r="D19" s="44" t="s">
        <v>40</v>
      </c>
      <c r="E19" s="45"/>
      <c r="F19" s="46"/>
    </row>
    <row r="20" spans="2:8">
      <c r="D20" s="43" t="s">
        <v>28</v>
      </c>
      <c r="E20" s="45">
        <v>2</v>
      </c>
      <c r="F20" s="46" t="s">
        <v>29</v>
      </c>
      <c r="G20" s="47">
        <v>115</v>
      </c>
      <c r="H20" s="36">
        <f t="shared" ref="H20:H22" si="2">E20*G20</f>
        <v>230</v>
      </c>
    </row>
    <row r="21" spans="2:8">
      <c r="D21" s="43" t="s">
        <v>41</v>
      </c>
      <c r="E21" s="45"/>
      <c r="F21" s="46" t="s">
        <v>8</v>
      </c>
      <c r="G21" s="47">
        <v>85</v>
      </c>
      <c r="H21" s="36">
        <f t="shared" si="2"/>
        <v>0</v>
      </c>
    </row>
    <row r="22" spans="2:8">
      <c r="D22" s="43" t="s">
        <v>30</v>
      </c>
      <c r="E22" s="45"/>
      <c r="F22" s="46" t="s">
        <v>9</v>
      </c>
      <c r="G22" s="36">
        <v>60</v>
      </c>
      <c r="H22" s="36">
        <f t="shared" si="2"/>
        <v>0</v>
      </c>
    </row>
    <row r="23" spans="2:8">
      <c r="D23" s="43"/>
      <c r="E23" s="45"/>
      <c r="F23" s="46"/>
    </row>
    <row r="24" spans="2:8">
      <c r="D24" s="43" t="s">
        <v>27</v>
      </c>
      <c r="E24" s="45">
        <f>SUM(E20:E23)</f>
        <v>2</v>
      </c>
      <c r="F24" s="46"/>
      <c r="H24" s="36">
        <f>SUM(H20:H23)</f>
        <v>230</v>
      </c>
    </row>
    <row r="25" spans="2:8">
      <c r="B25" s="49"/>
      <c r="C25" s="49"/>
      <c r="D25" s="50"/>
      <c r="E25" s="51"/>
      <c r="F25" s="52"/>
      <c r="G25" s="47"/>
    </row>
    <row r="26" spans="2:8">
      <c r="D26" s="44" t="s">
        <v>31</v>
      </c>
      <c r="E26" s="45"/>
      <c r="F26" s="46"/>
      <c r="G26" s="47"/>
    </row>
    <row r="27" spans="2:8">
      <c r="D27" s="43" t="s">
        <v>109</v>
      </c>
      <c r="E27" s="45">
        <v>50</v>
      </c>
      <c r="F27" s="46" t="s">
        <v>110</v>
      </c>
      <c r="G27" s="47">
        <v>115</v>
      </c>
      <c r="H27" s="47">
        <f>E27*G27</f>
        <v>5750</v>
      </c>
    </row>
    <row r="28" spans="2:8">
      <c r="D28" s="43" t="s">
        <v>49</v>
      </c>
      <c r="E28" s="45">
        <v>2</v>
      </c>
      <c r="F28" s="46" t="s">
        <v>8</v>
      </c>
      <c r="G28" s="47">
        <v>85</v>
      </c>
      <c r="H28" s="47">
        <f>E28*G28</f>
        <v>170</v>
      </c>
    </row>
    <row r="29" spans="2:8">
      <c r="D29" s="43" t="s">
        <v>92</v>
      </c>
      <c r="E29" s="45">
        <v>8</v>
      </c>
      <c r="F29" s="46" t="s">
        <v>8</v>
      </c>
      <c r="G29" s="47">
        <v>85</v>
      </c>
      <c r="H29" s="36">
        <f t="shared" ref="H29" si="3">E29*G29</f>
        <v>680</v>
      </c>
    </row>
    <row r="30" spans="2:8">
      <c r="D30" s="48"/>
      <c r="E30" s="45"/>
      <c r="F30" s="46"/>
      <c r="G30" s="47"/>
    </row>
    <row r="31" spans="2:8">
      <c r="D31" s="43" t="s">
        <v>27</v>
      </c>
      <c r="E31" s="45">
        <f>SUM(E27:E30)</f>
        <v>60</v>
      </c>
      <c r="F31" s="46"/>
      <c r="G31" s="47"/>
      <c r="H31" s="36">
        <f>SUM(H27:H30)</f>
        <v>6600</v>
      </c>
    </row>
    <row r="32" spans="2:8">
      <c r="D32" s="48"/>
      <c r="E32" s="45"/>
      <c r="F32" s="46"/>
      <c r="G32" s="47"/>
      <c r="H32" s="47"/>
    </row>
    <row r="33" spans="2:8">
      <c r="D33" s="44" t="s">
        <v>4</v>
      </c>
      <c r="E33" s="45"/>
      <c r="F33" s="46"/>
      <c r="G33" s="47"/>
      <c r="H33" s="47"/>
    </row>
    <row r="34" spans="2:8">
      <c r="D34" s="43" t="s">
        <v>32</v>
      </c>
      <c r="E34" s="45">
        <v>4</v>
      </c>
      <c r="F34" s="46" t="s">
        <v>8</v>
      </c>
      <c r="G34" s="47">
        <v>85</v>
      </c>
      <c r="H34" s="36">
        <f t="shared" ref="H34:H37" si="4">E34*G34</f>
        <v>340</v>
      </c>
    </row>
    <row r="35" spans="2:8">
      <c r="D35" s="43" t="s">
        <v>5</v>
      </c>
      <c r="E35" s="45">
        <v>1</v>
      </c>
      <c r="F35" s="46" t="s">
        <v>29</v>
      </c>
      <c r="G35" s="47">
        <f>G20</f>
        <v>115</v>
      </c>
      <c r="H35" s="36">
        <f t="shared" si="4"/>
        <v>115</v>
      </c>
    </row>
    <row r="36" spans="2:8">
      <c r="B36" s="9"/>
      <c r="D36" s="43" t="s">
        <v>42</v>
      </c>
      <c r="E36" s="45">
        <v>8</v>
      </c>
      <c r="F36" s="46" t="s">
        <v>8</v>
      </c>
      <c r="G36" s="47">
        <f t="shared" ref="G36:G37" si="5">G21</f>
        <v>85</v>
      </c>
      <c r="H36" s="36">
        <f t="shared" si="4"/>
        <v>680</v>
      </c>
    </row>
    <row r="37" spans="2:8">
      <c r="B37" s="9"/>
      <c r="D37" s="43" t="s">
        <v>43</v>
      </c>
      <c r="E37" s="45">
        <v>8</v>
      </c>
      <c r="F37" s="46" t="s">
        <v>9</v>
      </c>
      <c r="G37" s="47">
        <f t="shared" si="5"/>
        <v>60</v>
      </c>
      <c r="H37" s="36">
        <f t="shared" si="4"/>
        <v>480</v>
      </c>
    </row>
    <row r="38" spans="2:8">
      <c r="D38" s="43"/>
      <c r="E38" s="45"/>
      <c r="F38" s="46"/>
      <c r="G38" s="47"/>
      <c r="H38" s="47"/>
    </row>
    <row r="39" spans="2:8">
      <c r="D39" s="43" t="s">
        <v>6</v>
      </c>
      <c r="E39" s="45">
        <f>SUM(E34:E38)</f>
        <v>21</v>
      </c>
      <c r="F39" s="46"/>
      <c r="G39" s="47"/>
      <c r="H39" s="47">
        <f>SUM(H34:H38)</f>
        <v>1615</v>
      </c>
    </row>
    <row r="40" spans="2:8">
      <c r="C40" s="43"/>
      <c r="D40" s="44"/>
      <c r="E40" s="45"/>
      <c r="F40" s="53"/>
      <c r="G40" s="47"/>
      <c r="H40" s="47"/>
    </row>
    <row r="41" spans="2:8">
      <c r="C41" s="43"/>
      <c r="D41" s="43"/>
      <c r="E41" s="45"/>
      <c r="F41" s="46"/>
      <c r="G41" s="47"/>
      <c r="H41" s="47"/>
    </row>
    <row r="42" spans="2:8" ht="13.5" thickBot="1">
      <c r="B42" s="10"/>
      <c r="C42" s="54"/>
      <c r="D42" s="55" t="s">
        <v>33</v>
      </c>
      <c r="E42" s="56">
        <f>E17+E24+E31+E39</f>
        <v>83</v>
      </c>
      <c r="F42" s="57"/>
      <c r="G42" s="58"/>
      <c r="H42" s="58">
        <f>H17+H24+H31+H39</f>
        <v>8445</v>
      </c>
    </row>
    <row r="43" spans="2:8" ht="13.5" thickTop="1">
      <c r="C43" s="43"/>
      <c r="D43" s="43"/>
      <c r="E43" s="45"/>
      <c r="F43" s="46"/>
      <c r="G43" s="47"/>
      <c r="H43" s="58"/>
    </row>
    <row r="44" spans="2:8">
      <c r="C44" s="43"/>
      <c r="D44" s="44"/>
      <c r="E44" s="45"/>
      <c r="F44" s="46"/>
      <c r="G44" s="47"/>
      <c r="H44" s="47"/>
    </row>
    <row r="45" spans="2:8">
      <c r="C45" s="43"/>
      <c r="D45" s="43"/>
      <c r="E45" s="59"/>
      <c r="F45" s="46"/>
      <c r="G45" s="47"/>
      <c r="H45" s="47"/>
    </row>
    <row r="46" spans="2:8">
      <c r="C46" s="43"/>
      <c r="D46" s="43"/>
      <c r="E46" s="45"/>
      <c r="F46" s="46"/>
      <c r="G46" s="47"/>
      <c r="H46" s="47"/>
    </row>
    <row r="57" spans="3:3" ht="14.25">
      <c r="C57" s="4"/>
    </row>
    <row r="59" spans="3:3" ht="14.25">
      <c r="C59" s="4"/>
    </row>
    <row r="60" spans="3:3" ht="14.25">
      <c r="C60" s="4"/>
    </row>
  </sheetData>
  <pageMargins left="0.7" right="0.7" top="1.5" bottom="0.75" header="0.3" footer="0.3"/>
  <pageSetup scale="65" pageOrder="overThenDown" orientation="portrait" r:id="rId1"/>
  <headerFooter>
    <oddFooter>&amp;L&amp;7&amp;Z&amp;F&amp;F&amp;R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9798CED5233F4192237B13D63AF179" ma:contentTypeVersion="20" ma:contentTypeDescription="" ma:contentTypeScope="" ma:versionID="1d0b12511871e2230833256bf71ab2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Contract</CaseType>
    <IndustryCode xmlns="dc463f71-b30c-4ab2-9473-d307f9d35888">160</IndustryCode>
    <CaseStatus xmlns="dc463f71-b30c-4ab2-9473-d307f9d35888">Closed</CaseStatus>
    <OpenedDate xmlns="dc463f71-b30c-4ab2-9473-d307f9d35888">2022-05-24T07:00:00+00:00</OpenedDate>
    <SignificantOrder xmlns="dc463f71-b30c-4ab2-9473-d307f9d35888">false</SignificantOrder>
    <Date1 xmlns="dc463f71-b30c-4ab2-9473-d307f9d35888">2022-05-24T07:00:00+00:00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Washington Water Service Company</CaseCompanyNames>
    <Nickname xmlns="http://schemas.microsoft.com/sharepoint/v3" xsi:nil="true"/>
    <DocketNumber xmlns="dc463f71-b30c-4ab2-9473-d307f9d35888">220389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01F4A0-147A-4A9E-94F7-6413E4C5D7EC}"/>
</file>

<file path=customXml/itemProps2.xml><?xml version="1.0" encoding="utf-8"?>
<ds:datastoreItem xmlns:ds="http://schemas.openxmlformats.org/officeDocument/2006/customXml" ds:itemID="{2CB02990-D71E-486A-A166-33B35E08B6AD}"/>
</file>

<file path=customXml/itemProps3.xml><?xml version="1.0" encoding="utf-8"?>
<ds:datastoreItem xmlns:ds="http://schemas.openxmlformats.org/officeDocument/2006/customXml" ds:itemID="{D70DBCCF-A990-48AD-908C-EAF4AD9FC2BB}"/>
</file>

<file path=customXml/itemProps4.xml><?xml version="1.0" encoding="utf-8"?>
<ds:datastoreItem xmlns:ds="http://schemas.openxmlformats.org/officeDocument/2006/customXml" ds:itemID="{53F87A7A-71AC-41FE-AB49-3D4B08441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Estimate Form - WWS to Manage</vt:lpstr>
      <vt:lpstr>Materials Worksheet</vt:lpstr>
      <vt:lpstr>Construction Labor</vt:lpstr>
      <vt:lpstr>Eng Labor</vt:lpstr>
      <vt:lpstr>Miles Construction Est</vt:lpstr>
      <vt:lpstr>'Construction Labor'!Print_Area</vt:lpstr>
      <vt:lpstr>'Eng Labor'!Print_Area</vt:lpstr>
      <vt:lpstr>'Estimate Form - WWS to Manage'!Print_Area</vt:lpstr>
      <vt:lpstr>'Materials Worksheet'!Print_Area</vt:lpstr>
    </vt:vector>
  </TitlesOfParts>
  <Company>California Water Service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koneil</dc:creator>
  <cp:lastModifiedBy>Hoang, Thu</cp:lastModifiedBy>
  <cp:lastPrinted>2019-08-13T21:47:00Z</cp:lastPrinted>
  <dcterms:created xsi:type="dcterms:W3CDTF">2012-09-12T18:24:33Z</dcterms:created>
  <dcterms:modified xsi:type="dcterms:W3CDTF">2022-05-24T16:45:22Z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0x0101006E56B4D1795A2E4DB2F0B01679ED314A00B59798CED5233F4192237B13D63AF179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