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561538\Data Files\Traci Tax Files\Harrison Entities\Transfer Ownership WUTC Reports Nov 2020\Harrison Water Kiona Transfer Ownership Files 2020\"/>
    </mc:Choice>
  </mc:AlternateContent>
  <xr:revisionPtr revIDLastSave="0" documentId="8_{F23524A5-5A7B-40C8-BFF9-751BF37BE59D}" xr6:coauthVersionLast="45" xr6:coauthVersionMax="45" xr10:uidLastSave="{00000000-0000-0000-0000-000000000000}"/>
  <bookViews>
    <workbookView xWindow="-28920" yWindow="-120" windowWidth="29040" windowHeight="15840" xr2:uid="{EE5BABF0-CE2D-488C-B82D-CE25FC47A1C3}"/>
  </bookViews>
  <sheets>
    <sheet name="Kiona" sheetId="1" r:id="rId1"/>
  </sheets>
  <definedNames>
    <definedName name="_xlnm.Print_Area" localSheetId="0">Kiona!$A$1:$O$34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N30" i="1"/>
  <c r="M29" i="1"/>
  <c r="M28" i="1"/>
  <c r="L24" i="1"/>
  <c r="F24" i="1"/>
  <c r="E24" i="1"/>
  <c r="D24" i="1"/>
  <c r="D26" i="1" s="1"/>
  <c r="M23" i="1"/>
  <c r="N23" i="1" s="1"/>
  <c r="H23" i="1"/>
  <c r="M22" i="1"/>
  <c r="N22" i="1" s="1"/>
  <c r="H22" i="1"/>
  <c r="M21" i="1"/>
  <c r="N21" i="1" s="1"/>
  <c r="H21" i="1"/>
  <c r="M20" i="1"/>
  <c r="N20" i="1" s="1"/>
  <c r="H20" i="1"/>
  <c r="H19" i="1"/>
  <c r="M18" i="1"/>
  <c r="N18" i="1" s="1"/>
  <c r="H18" i="1"/>
  <c r="M17" i="1"/>
  <c r="N17" i="1" s="1"/>
  <c r="H17" i="1"/>
  <c r="M16" i="1"/>
  <c r="N16" i="1" s="1"/>
  <c r="H16" i="1"/>
  <c r="M15" i="1"/>
  <c r="N15" i="1" s="1"/>
  <c r="H15" i="1"/>
  <c r="M14" i="1"/>
  <c r="N14" i="1" s="1"/>
  <c r="H14" i="1"/>
  <c r="M13" i="1"/>
  <c r="N13" i="1" s="1"/>
  <c r="H13" i="1"/>
  <c r="G12" i="1"/>
  <c r="M12" i="1" s="1"/>
  <c r="N12" i="1" s="1"/>
  <c r="K11" i="1"/>
  <c r="M11" i="1" s="1"/>
  <c r="N11" i="1" s="1"/>
  <c r="H11" i="1"/>
  <c r="H10" i="1"/>
  <c r="K10" i="1" s="1"/>
  <c r="K24" i="1" s="1"/>
  <c r="G9" i="1"/>
  <c r="G24" i="1" s="1"/>
  <c r="M8" i="1"/>
  <c r="N8" i="1" s="1"/>
  <c r="N7" i="1"/>
  <c r="M7" i="1"/>
  <c r="N6" i="1"/>
  <c r="M6" i="1"/>
  <c r="N5" i="1"/>
  <c r="M5" i="1"/>
  <c r="N4" i="1"/>
  <c r="M4" i="1"/>
  <c r="N3" i="1"/>
  <c r="M3" i="1"/>
  <c r="M9" i="1" l="1"/>
  <c r="N9" i="1" s="1"/>
  <c r="D33" i="1"/>
  <c r="M10" i="1"/>
  <c r="M24" i="1" s="1"/>
  <c r="M33" i="1" s="1"/>
  <c r="N10" i="1"/>
  <c r="N24" i="1" s="1"/>
  <c r="H12" i="1"/>
  <c r="H24" i="1" s="1"/>
</calcChain>
</file>

<file path=xl/sharedStrings.xml><?xml version="1.0" encoding="utf-8"?>
<sst xmlns="http://schemas.openxmlformats.org/spreadsheetml/2006/main" count="41" uniqueCount="35">
  <si>
    <t>Harrison Water Company Kiona</t>
  </si>
  <si>
    <t>Asset Description</t>
  </si>
  <si>
    <t>Date in Service</t>
  </si>
  <si>
    <t>Cost</t>
  </si>
  <si>
    <t>Land</t>
  </si>
  <si>
    <t>Sec 179</t>
  </si>
  <si>
    <t>Special Depreciation Allowance</t>
  </si>
  <si>
    <t>Depreciable Base</t>
  </si>
  <si>
    <t>Life</t>
  </si>
  <si>
    <t>Method</t>
  </si>
  <si>
    <t>Prior Depreciation</t>
  </si>
  <si>
    <t>Current Depreciation</t>
  </si>
  <si>
    <t>Accumulated Depreciation</t>
  </si>
  <si>
    <t>Remaining Basis</t>
  </si>
  <si>
    <t>Water System</t>
  </si>
  <si>
    <t>Water Billing Software</t>
  </si>
  <si>
    <t>Fax Machine</t>
  </si>
  <si>
    <t>Handheld Software</t>
  </si>
  <si>
    <t>Pump Station (Equipment)</t>
  </si>
  <si>
    <t>Pump Station (Building)</t>
  </si>
  <si>
    <t>Pump House Panels</t>
  </si>
  <si>
    <t>2009 Laptop (1/2 of cost)</t>
  </si>
  <si>
    <t>Office Equipment (Desk)</t>
  </si>
  <si>
    <t>2005 Haulmark Trailer</t>
  </si>
  <si>
    <t>Computer (2011)</t>
  </si>
  <si>
    <t>Laser Jet Printer</t>
  </si>
  <si>
    <t>Upper Booster (Pump Equip)</t>
  </si>
  <si>
    <t>Truck Crane</t>
  </si>
  <si>
    <t>Computer (updating laptop)</t>
  </si>
  <si>
    <t>2700 AR Truck Crane (1/4 of Total)</t>
  </si>
  <si>
    <t>Welder, Compressor, Charger for Truck</t>
  </si>
  <si>
    <t>Venting Panels on Tank Roof</t>
  </si>
  <si>
    <t>TOTAL</t>
  </si>
  <si>
    <t>Remove scrapped assets:</t>
  </si>
  <si>
    <t>Remaining Assets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</si>
</sst>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/>
    <xf numFmtId="14" fontId="0" fillId="0" borderId="0" xfId="0" applyNumberFormat="1"/>
    <xf numFmtId="0" fontId="1" fillId="0" borderId="0" xfId="0" applyFont="1"/>
    <xf numFmtId="0" fontId="0" fillId="0" borderId="0" xfId="0" applyFill="1"/>
    <xf numFmtId="0" fontId="2" fillId="0" borderId="0" xfId="0" applyFont="1" applyFill="1" applyAlignment="1">
      <alignment wrapText="1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77C11-9261-40A1-9CF6-1662FA16F227}">
  <sheetPr>
    <pageSetUpPr fitToPage="1"/>
  </sheetPr>
  <dimension ref="A1:O35"/>
  <sheetViews>
    <sheetView tabSelected="1" workbookViewId="0">
      <selection sqref="A1:O34"/>
    </sheetView>
  </sheetViews>
  <sheetFormatPr defaultRowHeight="15" x14ac:dyDescent="0.25"/>
  <cols>
    <col min="1" max="1" width="37.7109375" bestFit="1" customWidth="1"/>
    <col min="2" max="2" width="2" bestFit="1" customWidth="1"/>
    <col min="3" max="3" width="10.7109375" bestFit="1" customWidth="1"/>
    <col min="7" max="7" width="13" customWidth="1"/>
    <col min="8" max="8" width="12.42578125" customWidth="1"/>
    <col min="11" max="11" width="12.5703125" customWidth="1"/>
    <col min="12" max="12" width="13.7109375" customWidth="1"/>
    <col min="13" max="13" width="14.28515625" customWidth="1"/>
    <col min="14" max="14" width="10.5703125" customWidth="1"/>
  </cols>
  <sheetData>
    <row r="1" spans="1:15" x14ac:dyDescent="0.25">
      <c r="A1" s="9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45" x14ac:dyDescent="0.25">
      <c r="A2" s="8" t="s">
        <v>1</v>
      </c>
      <c r="B2" s="2"/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4"/>
    </row>
    <row r="3" spans="1:15" x14ac:dyDescent="0.25">
      <c r="A3" s="7" t="s">
        <v>4</v>
      </c>
      <c r="C3" s="5">
        <v>37710</v>
      </c>
      <c r="E3">
        <v>90400</v>
      </c>
      <c r="H3">
        <v>0</v>
      </c>
      <c r="L3">
        <v>0</v>
      </c>
      <c r="M3">
        <f>K3+L3</f>
        <v>0</v>
      </c>
      <c r="N3">
        <f>D3+E3-F3-G3-K3-L3</f>
        <v>90400</v>
      </c>
    </row>
    <row r="4" spans="1:15" x14ac:dyDescent="0.25">
      <c r="A4" s="7" t="s">
        <v>14</v>
      </c>
      <c r="C4" s="5">
        <v>37710</v>
      </c>
      <c r="D4">
        <v>159600</v>
      </c>
      <c r="I4">
        <v>15</v>
      </c>
      <c r="K4">
        <v>159600</v>
      </c>
      <c r="L4">
        <v>0</v>
      </c>
      <c r="M4">
        <f>K4+L4</f>
        <v>159600</v>
      </c>
      <c r="N4">
        <f>D4-F4-G4-K4-L4</f>
        <v>0</v>
      </c>
    </row>
    <row r="5" spans="1:15" x14ac:dyDescent="0.25">
      <c r="A5" s="7" t="s">
        <v>15</v>
      </c>
      <c r="C5" s="5">
        <v>38324</v>
      </c>
      <c r="D5">
        <v>2229</v>
      </c>
      <c r="I5">
        <v>5</v>
      </c>
      <c r="K5">
        <v>2229</v>
      </c>
      <c r="L5">
        <v>0</v>
      </c>
      <c r="M5">
        <f t="shared" ref="M5:M10" si="0">K5+L5</f>
        <v>2229</v>
      </c>
      <c r="N5">
        <f>D5-F5-G5-K5-L5</f>
        <v>0</v>
      </c>
    </row>
    <row r="6" spans="1:15" x14ac:dyDescent="0.25">
      <c r="A6" s="7" t="s">
        <v>16</v>
      </c>
      <c r="C6" s="5">
        <v>38338</v>
      </c>
      <c r="D6">
        <v>277</v>
      </c>
      <c r="I6">
        <v>5</v>
      </c>
      <c r="K6">
        <v>277</v>
      </c>
      <c r="L6">
        <v>0</v>
      </c>
      <c r="M6">
        <f t="shared" si="0"/>
        <v>277</v>
      </c>
      <c r="N6">
        <f>D6-F6-G6-K6-L6</f>
        <v>0</v>
      </c>
    </row>
    <row r="7" spans="1:15" x14ac:dyDescent="0.25">
      <c r="A7" s="7" t="s">
        <v>17</v>
      </c>
      <c r="C7" s="5">
        <v>38352</v>
      </c>
      <c r="D7">
        <v>625</v>
      </c>
      <c r="I7">
        <v>5</v>
      </c>
      <c r="K7">
        <v>625</v>
      </c>
      <c r="L7">
        <v>0</v>
      </c>
      <c r="M7">
        <f t="shared" si="0"/>
        <v>625</v>
      </c>
      <c r="N7">
        <f>D7-F7-G7-K7-L7</f>
        <v>0</v>
      </c>
    </row>
    <row r="8" spans="1:15" x14ac:dyDescent="0.25">
      <c r="A8" s="7" t="s">
        <v>18</v>
      </c>
      <c r="C8" s="5">
        <v>38352</v>
      </c>
      <c r="D8">
        <v>9887</v>
      </c>
      <c r="G8">
        <v>4944</v>
      </c>
      <c r="I8">
        <v>7</v>
      </c>
      <c r="K8">
        <v>4943</v>
      </c>
      <c r="L8">
        <v>0</v>
      </c>
      <c r="M8">
        <f>F8+G8+K8+L8</f>
        <v>9887</v>
      </c>
      <c r="N8">
        <f>D8-M8</f>
        <v>0</v>
      </c>
    </row>
    <row r="9" spans="1:15" x14ac:dyDescent="0.25">
      <c r="A9" s="7" t="s">
        <v>19</v>
      </c>
      <c r="C9" s="5">
        <v>38352</v>
      </c>
      <c r="D9">
        <v>15863</v>
      </c>
      <c r="G9">
        <f>15863-7931</f>
        <v>7932</v>
      </c>
      <c r="I9">
        <v>15</v>
      </c>
      <c r="K9">
        <v>7931</v>
      </c>
      <c r="L9">
        <v>0</v>
      </c>
      <c r="M9">
        <f>F9+G9+K9+L9</f>
        <v>15863</v>
      </c>
      <c r="N9">
        <f>D9-M9</f>
        <v>0</v>
      </c>
    </row>
    <row r="10" spans="1:15" x14ac:dyDescent="0.25">
      <c r="A10" s="7" t="s">
        <v>18</v>
      </c>
      <c r="C10" s="5">
        <v>38482</v>
      </c>
      <c r="D10">
        <v>3345</v>
      </c>
      <c r="H10">
        <f t="shared" ref="H10:H23" si="1">D10-F10-G10</f>
        <v>3345</v>
      </c>
      <c r="I10">
        <v>7</v>
      </c>
      <c r="K10">
        <f>G10+H10</f>
        <v>3345</v>
      </c>
      <c r="L10">
        <v>0</v>
      </c>
      <c r="M10">
        <f t="shared" si="0"/>
        <v>3345</v>
      </c>
      <c r="N10">
        <f>D10-K10-L10</f>
        <v>0</v>
      </c>
    </row>
    <row r="11" spans="1:15" x14ac:dyDescent="0.25">
      <c r="A11" s="7" t="s">
        <v>19</v>
      </c>
      <c r="C11" s="5">
        <v>39083</v>
      </c>
      <c r="D11">
        <v>3345</v>
      </c>
      <c r="H11">
        <f t="shared" si="1"/>
        <v>3345</v>
      </c>
      <c r="I11">
        <v>15</v>
      </c>
      <c r="K11">
        <f>2421+264</f>
        <v>2685</v>
      </c>
      <c r="L11">
        <v>264</v>
      </c>
      <c r="M11">
        <f t="shared" ref="M11:M16" si="2">G11+K11+L11</f>
        <v>2949</v>
      </c>
      <c r="N11">
        <f t="shared" ref="N11:N18" si="3">D11-M11</f>
        <v>396</v>
      </c>
    </row>
    <row r="12" spans="1:15" x14ac:dyDescent="0.25">
      <c r="A12" s="7" t="s">
        <v>20</v>
      </c>
      <c r="C12" s="5">
        <v>39755</v>
      </c>
      <c r="D12">
        <v>13930</v>
      </c>
      <c r="G12">
        <f>D12/2</f>
        <v>6965</v>
      </c>
      <c r="H12">
        <f t="shared" si="1"/>
        <v>6965</v>
      </c>
      <c r="I12">
        <v>7</v>
      </c>
      <c r="K12">
        <v>6965</v>
      </c>
      <c r="L12">
        <v>0</v>
      </c>
      <c r="M12">
        <f t="shared" si="2"/>
        <v>13930</v>
      </c>
      <c r="N12">
        <f t="shared" si="3"/>
        <v>0</v>
      </c>
    </row>
    <row r="13" spans="1:15" x14ac:dyDescent="0.25">
      <c r="A13" s="7" t="s">
        <v>21</v>
      </c>
      <c r="C13" s="5">
        <v>40148</v>
      </c>
      <c r="D13">
        <v>520</v>
      </c>
      <c r="G13">
        <v>260</v>
      </c>
      <c r="H13">
        <f t="shared" si="1"/>
        <v>260</v>
      </c>
      <c r="I13">
        <v>5</v>
      </c>
      <c r="K13">
        <v>260</v>
      </c>
      <c r="L13">
        <v>0</v>
      </c>
      <c r="M13">
        <f t="shared" si="2"/>
        <v>520</v>
      </c>
      <c r="N13">
        <f t="shared" si="3"/>
        <v>0</v>
      </c>
    </row>
    <row r="14" spans="1:15" x14ac:dyDescent="0.25">
      <c r="A14" s="7" t="s">
        <v>22</v>
      </c>
      <c r="C14" s="5">
        <v>40360</v>
      </c>
      <c r="D14">
        <v>412</v>
      </c>
      <c r="G14">
        <v>206</v>
      </c>
      <c r="H14">
        <f t="shared" si="1"/>
        <v>206</v>
      </c>
      <c r="I14">
        <v>7</v>
      </c>
      <c r="K14">
        <v>206</v>
      </c>
      <c r="L14">
        <v>0</v>
      </c>
      <c r="M14">
        <f t="shared" si="2"/>
        <v>412</v>
      </c>
      <c r="N14">
        <f t="shared" si="3"/>
        <v>0</v>
      </c>
    </row>
    <row r="15" spans="1:15" x14ac:dyDescent="0.25">
      <c r="A15" s="7" t="s">
        <v>23</v>
      </c>
      <c r="C15" s="5">
        <v>40512</v>
      </c>
      <c r="D15">
        <v>1675</v>
      </c>
      <c r="G15">
        <v>1675</v>
      </c>
      <c r="H15">
        <f t="shared" si="1"/>
        <v>0</v>
      </c>
      <c r="I15">
        <v>7</v>
      </c>
      <c r="K15">
        <v>0</v>
      </c>
      <c r="L15">
        <v>0</v>
      </c>
      <c r="M15">
        <f t="shared" si="2"/>
        <v>1675</v>
      </c>
      <c r="N15">
        <f t="shared" si="3"/>
        <v>0</v>
      </c>
    </row>
    <row r="16" spans="1:15" x14ac:dyDescent="0.25">
      <c r="A16" s="7" t="s">
        <v>24</v>
      </c>
      <c r="C16" s="5">
        <v>40602</v>
      </c>
      <c r="D16">
        <v>1060</v>
      </c>
      <c r="G16">
        <v>1060</v>
      </c>
      <c r="H16">
        <f t="shared" si="1"/>
        <v>0</v>
      </c>
      <c r="I16">
        <v>5</v>
      </c>
      <c r="K16">
        <v>0</v>
      </c>
      <c r="L16">
        <v>0</v>
      </c>
      <c r="M16">
        <f t="shared" si="2"/>
        <v>1060</v>
      </c>
      <c r="N16">
        <f t="shared" si="3"/>
        <v>0</v>
      </c>
    </row>
    <row r="17" spans="1:14" x14ac:dyDescent="0.25">
      <c r="A17" s="7" t="s">
        <v>25</v>
      </c>
      <c r="C17" s="5">
        <v>40602</v>
      </c>
      <c r="D17">
        <v>102</v>
      </c>
      <c r="G17">
        <v>102</v>
      </c>
      <c r="H17">
        <f t="shared" si="1"/>
        <v>0</v>
      </c>
      <c r="I17">
        <v>5</v>
      </c>
      <c r="K17">
        <v>0</v>
      </c>
      <c r="L17">
        <v>0</v>
      </c>
      <c r="M17">
        <f>F17+G17+K17+L17</f>
        <v>102</v>
      </c>
      <c r="N17">
        <f t="shared" si="3"/>
        <v>0</v>
      </c>
    </row>
    <row r="18" spans="1:14" x14ac:dyDescent="0.25">
      <c r="A18" s="7" t="s">
        <v>26</v>
      </c>
      <c r="C18" s="5">
        <v>41122</v>
      </c>
      <c r="D18">
        <v>4015</v>
      </c>
      <c r="G18">
        <v>2008</v>
      </c>
      <c r="H18">
        <f t="shared" si="1"/>
        <v>2007</v>
      </c>
      <c r="I18">
        <v>7</v>
      </c>
      <c r="K18">
        <v>2007</v>
      </c>
      <c r="L18">
        <v>0</v>
      </c>
      <c r="M18">
        <f>F18+G18+K18+L18</f>
        <v>4015</v>
      </c>
      <c r="N18">
        <f t="shared" si="3"/>
        <v>0</v>
      </c>
    </row>
    <row r="19" spans="1:14" x14ac:dyDescent="0.25">
      <c r="A19" s="7" t="s">
        <v>27</v>
      </c>
      <c r="C19" s="5">
        <v>42736</v>
      </c>
      <c r="D19">
        <v>15346.13</v>
      </c>
      <c r="G19">
        <v>0</v>
      </c>
      <c r="H19">
        <f t="shared" si="1"/>
        <v>15346.13</v>
      </c>
      <c r="I19">
        <v>7</v>
      </c>
      <c r="K19">
        <v>0</v>
      </c>
      <c r="L19">
        <v>0</v>
      </c>
      <c r="M19">
        <v>0</v>
      </c>
      <c r="N19">
        <v>0</v>
      </c>
    </row>
    <row r="20" spans="1:14" x14ac:dyDescent="0.25">
      <c r="A20" s="7" t="s">
        <v>28</v>
      </c>
      <c r="C20" s="5">
        <v>43502</v>
      </c>
      <c r="D20">
        <v>1039</v>
      </c>
      <c r="G20">
        <v>1039</v>
      </c>
      <c r="H20">
        <f t="shared" si="1"/>
        <v>0</v>
      </c>
      <c r="I20">
        <v>5</v>
      </c>
      <c r="K20">
        <v>0</v>
      </c>
      <c r="L20">
        <v>0</v>
      </c>
      <c r="M20">
        <f>F20+G20+K20+L20</f>
        <v>1039</v>
      </c>
      <c r="N20">
        <f>D20-M20</f>
        <v>0</v>
      </c>
    </row>
    <row r="21" spans="1:14" x14ac:dyDescent="0.25">
      <c r="A21" s="7" t="s">
        <v>29</v>
      </c>
      <c r="C21" s="5">
        <v>43648</v>
      </c>
      <c r="D21">
        <v>1062</v>
      </c>
      <c r="G21">
        <v>1062</v>
      </c>
      <c r="H21">
        <f t="shared" si="1"/>
        <v>0</v>
      </c>
      <c r="I21">
        <v>7</v>
      </c>
      <c r="K21">
        <v>0</v>
      </c>
      <c r="L21">
        <v>0</v>
      </c>
      <c r="M21">
        <f>F21+G21+K21+L21</f>
        <v>1062</v>
      </c>
      <c r="N21">
        <f>D21-M21</f>
        <v>0</v>
      </c>
    </row>
    <row r="22" spans="1:14" x14ac:dyDescent="0.25">
      <c r="A22" s="7" t="s">
        <v>30</v>
      </c>
      <c r="C22" s="5">
        <v>43692</v>
      </c>
      <c r="D22">
        <v>3798</v>
      </c>
      <c r="G22">
        <v>3798</v>
      </c>
      <c r="H22">
        <f t="shared" si="1"/>
        <v>0</v>
      </c>
      <c r="I22">
        <v>7</v>
      </c>
      <c r="K22">
        <v>0</v>
      </c>
      <c r="L22">
        <v>0</v>
      </c>
      <c r="M22">
        <f>F22+G22+K22+L22</f>
        <v>3798</v>
      </c>
      <c r="N22">
        <f>D22-M22</f>
        <v>0</v>
      </c>
    </row>
    <row r="23" spans="1:14" x14ac:dyDescent="0.25">
      <c r="A23" s="7" t="s">
        <v>31</v>
      </c>
      <c r="C23" s="5">
        <v>43738</v>
      </c>
      <c r="D23">
        <v>3085.5</v>
      </c>
      <c r="G23">
        <v>0</v>
      </c>
      <c r="H23">
        <f t="shared" si="1"/>
        <v>3085.5</v>
      </c>
      <c r="I23">
        <v>15</v>
      </c>
      <c r="K23">
        <v>0</v>
      </c>
      <c r="L23">
        <v>0</v>
      </c>
      <c r="M23">
        <f>F23+G23+K23+L23</f>
        <v>0</v>
      </c>
      <c r="N23">
        <f>D23-M23</f>
        <v>3085.5</v>
      </c>
    </row>
    <row r="24" spans="1:14" x14ac:dyDescent="0.25">
      <c r="A24" s="7"/>
      <c r="D24">
        <f>SUM(D3:D23)</f>
        <v>241215.63</v>
      </c>
      <c r="E24">
        <f>SUM(E3:E23)</f>
        <v>90400</v>
      </c>
      <c r="F24">
        <f>SUM(F3:F23)</f>
        <v>0</v>
      </c>
      <c r="G24">
        <f>SUM(G3:G23)</f>
        <v>31051</v>
      </c>
      <c r="H24">
        <f>SUM(H3:H23)</f>
        <v>34559.629999999997</v>
      </c>
      <c r="K24">
        <f>SUM(K3:K23)</f>
        <v>191073</v>
      </c>
      <c r="L24">
        <f>SUM(L3:L23)</f>
        <v>264</v>
      </c>
      <c r="M24">
        <f>SUM(M3:M23)</f>
        <v>222388</v>
      </c>
      <c r="N24">
        <f>SUM(N3:N23)</f>
        <v>93881.5</v>
      </c>
    </row>
    <row r="25" spans="1:14" x14ac:dyDescent="0.25">
      <c r="A25" s="7" t="s">
        <v>32</v>
      </c>
    </row>
    <row r="26" spans="1:14" x14ac:dyDescent="0.25">
      <c r="A26" s="7"/>
      <c r="D26">
        <f>D24+E24</f>
        <v>331615.63</v>
      </c>
    </row>
    <row r="27" spans="1:14" x14ac:dyDescent="0.25">
      <c r="A27" s="7" t="s">
        <v>33</v>
      </c>
    </row>
    <row r="28" spans="1:14" x14ac:dyDescent="0.25">
      <c r="A28" s="7" t="s">
        <v>15</v>
      </c>
      <c r="C28" s="5">
        <v>38324</v>
      </c>
      <c r="D28">
        <v>-2229</v>
      </c>
      <c r="I28">
        <v>5</v>
      </c>
      <c r="K28">
        <v>2229</v>
      </c>
      <c r="L28">
        <v>0</v>
      </c>
      <c r="M28">
        <f>-(K28+L28)</f>
        <v>-2229</v>
      </c>
      <c r="N28">
        <v>0</v>
      </c>
    </row>
    <row r="29" spans="1:14" x14ac:dyDescent="0.25">
      <c r="A29" s="7" t="s">
        <v>17</v>
      </c>
      <c r="C29" s="5">
        <v>38352</v>
      </c>
      <c r="D29">
        <v>-625</v>
      </c>
      <c r="I29">
        <v>5</v>
      </c>
      <c r="K29">
        <v>625</v>
      </c>
      <c r="L29">
        <v>0</v>
      </c>
      <c r="M29">
        <f>-(K29+L29)</f>
        <v>-625</v>
      </c>
      <c r="N29">
        <v>0</v>
      </c>
    </row>
    <row r="30" spans="1:14" x14ac:dyDescent="0.25">
      <c r="A30" s="7" t="s">
        <v>24</v>
      </c>
      <c r="C30" s="5">
        <v>40602</v>
      </c>
      <c r="D30">
        <v>-1060</v>
      </c>
      <c r="G30">
        <v>1060</v>
      </c>
      <c r="I30">
        <v>5</v>
      </c>
      <c r="K30">
        <v>1060</v>
      </c>
      <c r="L30">
        <v>0</v>
      </c>
      <c r="M30">
        <v>-1060</v>
      </c>
      <c r="N30">
        <f>D30-M30</f>
        <v>0</v>
      </c>
    </row>
    <row r="31" spans="1:14" x14ac:dyDescent="0.25">
      <c r="A31" s="7"/>
      <c r="C31" s="5"/>
      <c r="D31" s="6">
        <f>SUM(D28:D30)</f>
        <v>-3914</v>
      </c>
    </row>
    <row r="32" spans="1:14" x14ac:dyDescent="0.25">
      <c r="A32" s="7"/>
      <c r="C32" s="5"/>
    </row>
    <row r="33" spans="1:13" x14ac:dyDescent="0.25">
      <c r="A33" s="6" t="s">
        <v>34</v>
      </c>
      <c r="D33">
        <f>D26+D31</f>
        <v>327701.63</v>
      </c>
      <c r="M33">
        <f>M24+M28+M29+M30</f>
        <v>218474</v>
      </c>
    </row>
    <row r="34" spans="1:13" x14ac:dyDescent="0.25">
      <c r="A34" s="6"/>
    </row>
    <row r="35" spans="1:13" x14ac:dyDescent="0.25">
      <c r="A35" s="6"/>
    </row>
  </sheetData>
  <printOptions horizontalCentered="1"/>
  <pageMargins left="0.7" right="0.7" top="0.75" bottom="0.75" header="0.3" footer="0.3"/>
  <pageSetup scale="6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6E65298CD37244F9E7DFB8E644ED863" ma:contentTypeVersion="44" ma:contentTypeDescription="" ma:contentTypeScope="" ma:versionID="a304ed173eba6298ab951478f1cae68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2021-01-08T08:00:00+00:00</OpenedDate>
    <SignificantOrder xmlns="dc463f71-b30c-4ab2-9473-d307f9d35888">false</SignificantOrder>
    <Date1 xmlns="dc463f71-b30c-4ab2-9473-d307f9d35888">2021-01-08T08:00:00+00:00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Harrison Water Company /Kiona, LLC</CaseCompanyNames>
    <Nickname xmlns="http://schemas.microsoft.com/sharepoint/v3" xsi:nil="true"/>
    <DocketNumber xmlns="dc463f71-b30c-4ab2-9473-d307f9d35888">210020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C7B11F4-2AE8-4382-9478-36E2FC5814B1}"/>
</file>

<file path=customXml/itemProps2.xml><?xml version="1.0" encoding="utf-8"?>
<ds:datastoreItem xmlns:ds="http://schemas.openxmlformats.org/officeDocument/2006/customXml" ds:itemID="{BB480DCA-1CB3-493F-AC03-2B6242AB1696}"/>
</file>

<file path=customXml/itemProps3.xml><?xml version="1.0" encoding="utf-8"?>
<ds:datastoreItem xmlns:ds="http://schemas.openxmlformats.org/officeDocument/2006/customXml" ds:itemID="{7178DB01-7ED8-4248-91BA-55F2715548CE}"/>
</file>

<file path=customXml/itemProps4.xml><?xml version="1.0" encoding="utf-8"?>
<ds:datastoreItem xmlns:ds="http://schemas.openxmlformats.org/officeDocument/2006/customXml" ds:itemID="{586333F8-F375-4C59-8A66-EC473DA147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Kiona</vt:lpstr>
      <vt:lpstr>Kiona!Print_Area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Traci McClure CPA</dc:creator>
  <cp:lastModifiedBy>Traci McClure CPA</cp:lastModifiedBy>
  <cp:lastPrinted>2021-01-09T00:27:54Z</cp:lastPrinted>
  <dcterms:created xsi:type="dcterms:W3CDTF">2021-01-09T00:27:16Z</dcterms:created>
  <dcterms:modified xsi:type="dcterms:W3CDTF">2021-01-09T00:28:15Z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0x0101006E56B4D1795A2E4DB2F0B01679ED314A00C6E65298CD37244F9E7DFB8E644ED863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