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195" windowHeight="11490" tabRatio="792"/>
  </bookViews>
  <sheets>
    <sheet name="Lead 3.05 " sheetId="1" r:id="rId1"/>
    <sheet name="LIP-G 2018" sheetId="28" r:id="rId2"/>
    <sheet name="ZO12 Gas Exp 12ME 12-2018" sheetId="34" r:id="rId3"/>
    <sheet name="SC120G Cons 12ME 12-2018" sheetId="30" r:id="rId4"/>
    <sheet name="SC 137 Carb Offset 12ME 12-2018" sheetId="33" r:id="rId5"/>
    <sheet name="SOGE Mu Tx Wtr Htr 12ME 12-2018" sheetId="37" r:id="rId6"/>
    <sheet name="SOGE Muni Tax 12ME 12-2018" sheetId="36" r:id="rId7"/>
    <sheet name="ZO12 Decoup 12ME 12-2018" sheetId="35" r:id="rId8"/>
    <sheet name="SCH 140 Prop Tax 12ME 12-2018" sheetId="31" r:id="rId9"/>
  </sheets>
  <externalReferences>
    <externalReference r:id="rId10"/>
    <externalReference r:id="rId11"/>
  </externalReferences>
  <definedNames>
    <definedName name="__123Graph_D" hidden="1">#REF!</definedName>
    <definedName name="__123Graph_ECURRENT" hidden="1">[1]ConsolidatingPL!#REF!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ccessDatabase" hidden="1">"I:\COMTREL\FINICLE\TradeSummary.mdb"</definedName>
    <definedName name="AS2DocOpenMode" hidden="1">"AS2DocumentEdit"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SAPBEXhrIndnt" hidden="1">"Wide"</definedName>
    <definedName name="SAPsysID" hidden="1">"708C5W7SBKP804JT78WJ0JNKI"</definedName>
    <definedName name="SAPwbID" hidden="1">"ARS"</definedName>
    <definedName name="Transfer" hidden="1">#REF!</definedName>
    <definedName name="Transfers" hidden="1">#REF!</definedName>
    <definedName name="we" hidden="1">{#N/A,#N/A,FALSE,"Pg 6b CustCount_Gas";#N/A,#N/A,FALSE,"QA";#N/A,#N/A,FALSE,"Report";#N/A,#N/A,FALSE,"forecast"}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hidden="1">{#N/A,#N/A,FALSE,"2002 Small Tool OH";#N/A,#N/A,FALSE,"QA"}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45621" calcMode="autoNoTable"/>
</workbook>
</file>

<file path=xl/calcChain.xml><?xml version="1.0" encoding="utf-8"?>
<calcChain xmlns="http://schemas.openxmlformats.org/spreadsheetml/2006/main">
  <c r="I39" i="31" l="1"/>
  <c r="H39" i="31"/>
  <c r="J38" i="31"/>
  <c r="J37" i="31"/>
  <c r="J36" i="31"/>
  <c r="J35" i="31"/>
  <c r="J34" i="31"/>
  <c r="J33" i="31"/>
  <c r="J32" i="31"/>
  <c r="J31" i="31"/>
  <c r="J30" i="31"/>
  <c r="J29" i="31"/>
  <c r="J28" i="31"/>
  <c r="J39" i="31" s="1"/>
  <c r="E31" i="1" s="1"/>
  <c r="J27" i="31"/>
  <c r="E12" i="1"/>
  <c r="E19" i="1" l="1"/>
  <c r="P9" i="37"/>
  <c r="P8" i="37"/>
  <c r="P7" i="37"/>
  <c r="P6" i="37"/>
  <c r="E34" i="1"/>
  <c r="E18" i="1"/>
  <c r="P27" i="36"/>
  <c r="P26" i="36"/>
  <c r="P25" i="36"/>
  <c r="P24" i="36"/>
  <c r="P23" i="36"/>
  <c r="P22" i="36"/>
  <c r="P21" i="36"/>
  <c r="P20" i="36"/>
  <c r="P19" i="36"/>
  <c r="P18" i="36"/>
  <c r="P17" i="36"/>
  <c r="P16" i="36"/>
  <c r="P15" i="36"/>
  <c r="P14" i="36"/>
  <c r="P13" i="36"/>
  <c r="P12" i="36"/>
  <c r="P11" i="36"/>
  <c r="P10" i="36"/>
  <c r="P9" i="36"/>
  <c r="P8" i="36"/>
  <c r="P7" i="36"/>
  <c r="P6" i="36"/>
  <c r="E17" i="1" l="1"/>
  <c r="E33" i="1" l="1"/>
  <c r="E32" i="1"/>
  <c r="E30" i="1"/>
  <c r="E29" i="1"/>
  <c r="E15" i="1"/>
  <c r="E14" i="1" l="1"/>
  <c r="E18" i="33"/>
  <c r="E17" i="33"/>
  <c r="E16" i="33"/>
  <c r="E15" i="33"/>
  <c r="E14" i="33"/>
  <c r="E13" i="33"/>
  <c r="E12" i="33"/>
  <c r="E11" i="33"/>
  <c r="E10" i="33"/>
  <c r="E9" i="33"/>
  <c r="E8" i="33"/>
  <c r="E7" i="33"/>
  <c r="E6" i="33"/>
  <c r="E11" i="1" l="1"/>
  <c r="E10" i="1" l="1"/>
  <c r="E35" i="1" l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C24" i="1" l="1"/>
  <c r="C23" i="1" l="1"/>
  <c r="C25" i="1" l="1"/>
  <c r="B13" i="35" l="1"/>
  <c r="E16" i="1" s="1"/>
  <c r="E13" i="1"/>
  <c r="E20" i="1" s="1"/>
  <c r="E24" i="1" l="1"/>
  <c r="E23" i="1"/>
  <c r="E25" i="1"/>
  <c r="E26" i="1" l="1"/>
  <c r="E37" i="1" s="1"/>
  <c r="E38" i="1" s="1"/>
  <c r="E39" i="1" s="1"/>
</calcChain>
</file>

<file path=xl/sharedStrings.xml><?xml version="1.0" encoding="utf-8"?>
<sst xmlns="http://schemas.openxmlformats.org/spreadsheetml/2006/main" count="597" uniqueCount="218">
  <si>
    <t>PUGET SOUND ENERGY</t>
  </si>
  <si>
    <t>PASS THROUGH REVENUE AND EXPENSE - GAS</t>
  </si>
  <si>
    <t>LINE</t>
  </si>
  <si>
    <t>ORIGINAL</t>
  </si>
  <si>
    <t>NO.</t>
  </si>
  <si>
    <t>DESCRIPTION</t>
  </si>
  <si>
    <t>ADJUSTMENT</t>
  </si>
  <si>
    <t>REMOVE REVENUES ASSOCIATED WITH RIDERS:</t>
  </si>
  <si>
    <t>REMOVE LOW INCOME RIDER - SCHEDULE 129</t>
  </si>
  <si>
    <t>REMOVE CONSERVATION TRACKER - SCHEDULE 120</t>
  </si>
  <si>
    <t>REMOVE PROPERTY TAX TRACKER - SCHEDULE 140</t>
  </si>
  <si>
    <t>REMOVE REVENUE ASSOC WITH PGA AMORTIZATION - SCHEDULE 106</t>
  </si>
  <si>
    <t>REMOVE CARBON OFFSET - SCHEDULE 137</t>
  </si>
  <si>
    <t>REMOVE OTHER ASSOC WITH CARBON OFFSET - SCHEDULE 137</t>
  </si>
  <si>
    <t>REMOVE DECOUPLING SCH 142 REVENUE</t>
  </si>
  <si>
    <t>REMOVE DECOUPLING SCH 142 SURCHARGE AMORT EXPENSE</t>
  </si>
  <si>
    <t>REMOVE MUNICIPAL TAXES ASSOC WITH SALES TO CUSTOMERS</t>
  </si>
  <si>
    <t>REMOVE MUNICIPAL TAXES ASSOC WITH OTHER OPRTG REV</t>
  </si>
  <si>
    <t>TOTAL (INCREASE) DECREASE REVENUES</t>
  </si>
  <si>
    <t>DECREASE REVENUE SENSITIVE ITEMS FOR DECREASE IN REVENUES:</t>
  </si>
  <si>
    <t>UNCOLLECTIBLES @</t>
  </si>
  <si>
    <t>ANNUAL FILING FEE</t>
  </si>
  <si>
    <t xml:space="preserve">STATE UTILITY TAX </t>
  </si>
  <si>
    <t xml:space="preserve">TOTAL </t>
  </si>
  <si>
    <t>REMOVE EXPENSES ASSOCIATED WITH RIDERS</t>
  </si>
  <si>
    <t>REMOVE LOW INCOME AMORTIZATION - SCHEDULE 129</t>
  </si>
  <si>
    <t>REMOVE CONSERVATION AMORTIZATION - SCHEDULE 120</t>
  </si>
  <si>
    <t>REMOVE PROPERTY TAX AMORTIZATION EXP - SCHEDULE 140</t>
  </si>
  <si>
    <t>REMOVE PGA DEFERRAL AMORTIZATION EXP - SCHEDULE 106</t>
  </si>
  <si>
    <t>REMOVE CARBON OFFSET AMORTIZATION EXP - SCHEDULE 137</t>
  </si>
  <si>
    <t>TOTAL INCREASE (DECREASE) EXPENSE</t>
  </si>
  <si>
    <t>INCREASE (DECREASE) OPERATING INCOME BEFORE FIT</t>
  </si>
  <si>
    <t>INCREASE (DECREASE) NOI</t>
  </si>
  <si>
    <t>Object number</t>
  </si>
  <si>
    <t>Order</t>
  </si>
  <si>
    <t>Order Text</t>
  </si>
  <si>
    <t>Per</t>
  </si>
  <si>
    <t>Year</t>
  </si>
  <si>
    <t>User</t>
  </si>
  <si>
    <t>Statistical Qty</t>
  </si>
  <si>
    <t>StatKF</t>
  </si>
  <si>
    <t>Doc. no.</t>
  </si>
  <si>
    <t>DocDate</t>
  </si>
  <si>
    <t>PostgDate</t>
  </si>
  <si>
    <t>Segment text</t>
  </si>
  <si>
    <t>OR000048000016</t>
  </si>
  <si>
    <t>Residential - Gas Service</t>
  </si>
  <si>
    <t>1</t>
  </si>
  <si>
    <t>LIP-G</t>
  </si>
  <si>
    <t>2</t>
  </si>
  <si>
    <t>4</t>
  </si>
  <si>
    <t>3</t>
  </si>
  <si>
    <t>6</t>
  </si>
  <si>
    <t>5</t>
  </si>
  <si>
    <t>8</t>
  </si>
  <si>
    <t>12</t>
  </si>
  <si>
    <t>7</t>
  </si>
  <si>
    <t>9</t>
  </si>
  <si>
    <t>10</t>
  </si>
  <si>
    <t>11</t>
  </si>
  <si>
    <t/>
  </si>
  <si>
    <t>Overall Result</t>
  </si>
  <si>
    <t>SC120G</t>
  </si>
  <si>
    <t>Background Filter:</t>
  </si>
  <si>
    <t>Key Figures</t>
  </si>
  <si>
    <t>Fiscal year/period</t>
  </si>
  <si>
    <t>Total Billed Amount Incl Tax</t>
  </si>
  <si>
    <t>Division</t>
  </si>
  <si>
    <t>Statistical Rate</t>
  </si>
  <si>
    <t>Result</t>
  </si>
  <si>
    <t>20 : Gas</t>
  </si>
  <si>
    <t>GSC_137</t>
  </si>
  <si>
    <t>GSR_137</t>
  </si>
  <si>
    <t>Rate Category</t>
  </si>
  <si>
    <t>GSU_FFSTAT</t>
  </si>
  <si>
    <t>SCH_071G : Natural Gas Water Heater Rental Service</t>
  </si>
  <si>
    <t>SCH_072G : Natural Gas Large Vol H2O Heater Rental</t>
  </si>
  <si>
    <t>SCH_074G : Natural Gas Conv. Burner Rental Service</t>
  </si>
  <si>
    <t>SCH_023G : Natural Gas Residential General Service</t>
  </si>
  <si>
    <t>GSR_FFSTAT</t>
  </si>
  <si>
    <t>SCH_031GC : Natural Gas Commercial General Service</t>
  </si>
  <si>
    <t>GSC_FFSTAT</t>
  </si>
  <si>
    <t>SCH_031GI : Natural Gas Industrial General Service</t>
  </si>
  <si>
    <t>SCH_031GTC : NGDS Transportation Service Firm Com</t>
  </si>
  <si>
    <t>GST_FFSTAT</t>
  </si>
  <si>
    <t>SCH_041GC : Natural Gas Large Vol. High Load Factor</t>
  </si>
  <si>
    <t>SCH_041GI : Natural Gas Large Vol. High Load Factor</t>
  </si>
  <si>
    <t>SCH_041GTC : NGDS Transportation Service Firm LVHLF</t>
  </si>
  <si>
    <t>SCH_041GTI : NGDS Transportation Service Firm LVHLF</t>
  </si>
  <si>
    <t>SCH_053G : Propane Service</t>
  </si>
  <si>
    <t>SCH_085GC : Natural Gas Inter Service w/ Firm Option</t>
  </si>
  <si>
    <t>SCH_085GI : Natural Gas Inter Service w/ Firm Option</t>
  </si>
  <si>
    <t>SCH_085GTC : NGDS Trans Service Inter. w/ Firm Option</t>
  </si>
  <si>
    <t>SCH_085GTI : NGDS Trans Service Inter. w/ Firm Option</t>
  </si>
  <si>
    <t>SCH_086GC : Nat Gas Limit Inter Serv w/ Firm Option</t>
  </si>
  <si>
    <t>SCH_086GI : Nat Gas Limit Inter Serv w/ Firm Option</t>
  </si>
  <si>
    <t>SCH_086GTI : NGDS Trans Service Limited Inter w/ Firm</t>
  </si>
  <si>
    <t>SCH_087GC : Nat Gas Non-Ex Inter Serv w/ Firm Option</t>
  </si>
  <si>
    <t>SCH_087GTC : NGDS Trans Serv Non-Excl Inter w/ Firm</t>
  </si>
  <si>
    <t>SCH_087GTI : NGDS Trans Serv Non-Excl Inter w/ Firm</t>
  </si>
  <si>
    <t>SCH_099GT : NGDS Transportation Service Special</t>
  </si>
  <si>
    <t>Total</t>
  </si>
  <si>
    <t>COMMISSION BASIS REPORT</t>
  </si>
  <si>
    <t>Page 3.05</t>
  </si>
  <si>
    <t>48000016</t>
  </si>
  <si>
    <t>JDOUGL</t>
  </si>
  <si>
    <t xml:space="preserve">  Pages:                      0</t>
  </si>
  <si>
    <t>90800407  4400-Cust Asst Exp-Consr Trckr Amort-Gas</t>
  </si>
  <si>
    <t>80500012  3545-Other Gas Purch-Carbon Offset Progm</t>
  </si>
  <si>
    <t>80510004  PGA Deferral - PGA Amort -Purch Gas Cos</t>
  </si>
  <si>
    <t>80510006  PGA Deferral - PGA Amort (Demand)</t>
  </si>
  <si>
    <t>80510007  PGA Deferral - PGA Amort (Commodity)</t>
  </si>
  <si>
    <t>49500122  9900- Amort Sch 142 Gas Resid in Rates</t>
  </si>
  <si>
    <t>49500132  9900- Amort Sch 142 Gas NonResid in Rate</t>
  </si>
  <si>
    <t>40810303  Municipal Taxes</t>
  </si>
  <si>
    <t>40810304  Property Taxes-Washington-Gas</t>
  </si>
  <si>
    <t>40810307  Prop Tax Sch140 Tracker Amort Defer -Gas</t>
  </si>
  <si>
    <t>90800350  4465 - Low Income Program  - Gas</t>
  </si>
  <si>
    <t>SCH_016GR : Natural Gas Lighting Service</t>
  </si>
  <si>
    <t>Act. Costs</t>
  </si>
  <si>
    <t>49500012  4430-Other Gas Reven-Carbon Offset Progm</t>
  </si>
  <si>
    <t>Decoupling Revenue</t>
  </si>
  <si>
    <t>49500066  G Decoup Amort Sch 142 - Sch 31 &amp; 31T in</t>
  </si>
  <si>
    <t>49500067  G Decoup Amort Sch 142-Sch 41,41T,86,86T</t>
  </si>
  <si>
    <t xml:space="preserve">Statistical Key </t>
  </si>
  <si>
    <t>Low Income Gas 2018</t>
  </si>
  <si>
    <t>2018</t>
  </si>
  <si>
    <t>400051400</t>
  </si>
  <si>
    <t>1/2018 Billed + Change in Unbilled Sch 129 Revenue</t>
  </si>
  <si>
    <t>400051609</t>
  </si>
  <si>
    <t>2/2018 Billed + Change in Unbilled Sch 129 Revenue</t>
  </si>
  <si>
    <t>400051631</t>
  </si>
  <si>
    <t>3/2018 Billed + Change in Unbilled Sch 129 Revenue</t>
  </si>
  <si>
    <t>400051900</t>
  </si>
  <si>
    <t>4/2018 Billed + Change in Unbilled Sch 129 Revenue</t>
  </si>
  <si>
    <t>400052400</t>
  </si>
  <si>
    <t>5/2018 Billed + Change in Unbilled Sch 129 Revenue</t>
  </si>
  <si>
    <t>400052802</t>
  </si>
  <si>
    <t>6/2018 Billed + Change in Unbilled Sch 129 Revenue</t>
  </si>
  <si>
    <t>400053200</t>
  </si>
  <si>
    <t>7/2018 Billed + Change in Unbilled Sch 129 Revenue</t>
  </si>
  <si>
    <t>400053205</t>
  </si>
  <si>
    <t>10/2018 Billed + Change in Unbilled Sch 129 Revenu</t>
  </si>
  <si>
    <t>400053404</t>
  </si>
  <si>
    <t>8/2018 Billed + Change in Unbilled Sch 129 Revenue</t>
  </si>
  <si>
    <t>400053409</t>
  </si>
  <si>
    <t>9/2018 Billed + Change in Unbilled Sch 129 Revenue</t>
  </si>
  <si>
    <t>400053501</t>
  </si>
  <si>
    <t>11/2018 Billed + Change in Unbilled Sch 129 Revenu</t>
  </si>
  <si>
    <t>400053800</t>
  </si>
  <si>
    <t>12/2018 Billed + Change in Unbilled Sch 129 Revenu</t>
  </si>
  <si>
    <t xml:space="preserve">  ZO12                      Orders: Actual 12 Month Ended 12-2018</t>
  </si>
  <si>
    <t>Orders</t>
  </si>
  <si>
    <t>90800312  CLSD -3545-Cust Asst-Carb Ofst Sch-137-G</t>
  </si>
  <si>
    <t>SAP Statistical Key SC120G 12ME 12-2018</t>
  </si>
  <si>
    <t>Conservation</t>
  </si>
  <si>
    <t>1/2018 Billed + Change in Unbilled Sch 120 Revenue</t>
  </si>
  <si>
    <t>2/2018 Billed + Change in Unbilled Sch 120 Revenue</t>
  </si>
  <si>
    <t>3/2018 Billed + Change in Unbilled Sch 120 Revenue</t>
  </si>
  <si>
    <t>4/2018 Billed + Change in Unbilled Sch 120 Revenue</t>
  </si>
  <si>
    <t>5/2018 Billed + Change in Unbilled Sch 120 Revenue</t>
  </si>
  <si>
    <t>6/2018 Billed + Change in Unbilled Sch 120 Revenue</t>
  </si>
  <si>
    <t>7/2018 Billed + Change in Unbilled Sch 120 Revenue</t>
  </si>
  <si>
    <t>10/2018 Billed + Change in Unbilled Sch 120 Revenu</t>
  </si>
  <si>
    <t>8/2018 Billed + Change in Unbilled Sch 120 Revenue</t>
  </si>
  <si>
    <t>9/2018 Billed + Change in Unbilled Sch 120 Revenue</t>
  </si>
  <si>
    <t>11/2018 Billed + Change in Unbilled Sch 120 Revenu</t>
  </si>
  <si>
    <t>12/2018 Billed + Change in Unbilled Sch 120 Revenu</t>
  </si>
  <si>
    <t>001/2018</t>
  </si>
  <si>
    <t>002/2018</t>
  </si>
  <si>
    <t>003/2018</t>
  </si>
  <si>
    <t>004/2018</t>
  </si>
  <si>
    <t>005/2018</t>
  </si>
  <si>
    <t>006/2018</t>
  </si>
  <si>
    <t>007/2018</t>
  </si>
  <si>
    <t>008/2018</t>
  </si>
  <si>
    <t>009/2018</t>
  </si>
  <si>
    <t>010/2018</t>
  </si>
  <si>
    <t>011/2018</t>
  </si>
  <si>
    <t>012/2018</t>
  </si>
  <si>
    <t xml:space="preserve"> FOR THE TWELVE MONTHS ENDED DECEMBER 30, 2018</t>
  </si>
  <si>
    <t xml:space="preserve">  Date:                     01/17/2019</t>
  </si>
  <si>
    <t>90800313  9810-Cust Assist-Carbon Offset Sch-137-G</t>
  </si>
  <si>
    <t>INCREASE (DECREASE) FIT  (LINE 26 * 21%)</t>
  </si>
  <si>
    <t>OR000048099995</t>
  </si>
  <si>
    <t>Sch 140 Property Tax - Gas</t>
  </si>
  <si>
    <t>SC140G</t>
  </si>
  <si>
    <t>1/2018 Billed + Change in Unbilled Sch 140 Revenue</t>
  </si>
  <si>
    <t>2/2018 Billed + Change in Unbilled Sch 140 Revenue</t>
  </si>
  <si>
    <t>3/2018 Billed + Change in Unbilled Sch 140 Revenue</t>
  </si>
  <si>
    <t>4/2018 Billed + Change in Unbilled Sch 140 Revenue</t>
  </si>
  <si>
    <t>5/2018 Billed + Change in Unbilled Sch 140 Revenue</t>
  </si>
  <si>
    <t>6/2018 Billed + Change in Unbilled Sch 140 Revenue</t>
  </si>
  <si>
    <t>7/2018 Billed + Change in Unbilled Sch 140 Revenue</t>
  </si>
  <si>
    <t>10/2018 Billed + Change in Unbilled Sch 140 Revenu</t>
  </si>
  <si>
    <t>8/2018 Billed + Change in Unbilled Sch 140 Revenue</t>
  </si>
  <si>
    <t>9/2018 Billed + Change in Unbilled Sch 140 Revenue</t>
  </si>
  <si>
    <t>11/2018 Billed + Change in Unbilled Sch 140 Revenu</t>
  </si>
  <si>
    <t>12/2018 Billed + Change in Unbilled Sch 140 Revenu</t>
  </si>
  <si>
    <t>Doc. No.</t>
  </si>
  <si>
    <t>Sement Text</t>
  </si>
  <si>
    <t>Revenue</t>
  </si>
  <si>
    <t xml:space="preserve">   40810304  Property Taxes-Washington-Gas</t>
  </si>
  <si>
    <t xml:space="preserve">   40810307  Prop Tax Sch140 Tracker Amort Defer -Gas</t>
  </si>
  <si>
    <t>12 Months</t>
  </si>
  <si>
    <t>12/2018</t>
  </si>
  <si>
    <t>11/2018</t>
  </si>
  <si>
    <t>10/2018</t>
  </si>
  <si>
    <t>9/2018</t>
  </si>
  <si>
    <t>8/2018</t>
  </si>
  <si>
    <t>7/2018</t>
  </si>
  <si>
    <t>6/2018</t>
  </si>
  <si>
    <t>5/2018</t>
  </si>
  <si>
    <t>4/2018</t>
  </si>
  <si>
    <t>3/2018</t>
  </si>
  <si>
    <t>2/2018</t>
  </si>
  <si>
    <t>1/2018</t>
  </si>
  <si>
    <t>Total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</si>
</sst>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#,##0;\(#,##0\)"/>
    <numFmt numFmtId="167" formatCode="0.000000%"/>
    <numFmt numFmtId="168" formatCode="#,##0.000;\(#,##0.000\)"/>
    <numFmt numFmtId="169" formatCode="_(* #,##0_);_(* \(#,##0\);_(* &quot;-&quot;??_);_(@_)"/>
    <numFmt numFmtId="170" formatCode="&quot;$ &quot;#,##0.00;&quot;$ -&quot;#,##0.00"/>
    <numFmt numFmtId="171" formatCode="_(&quot;$&quot;* #,##0.0000_);_(&quot;$&quot;* \(#,##0.0000\);_(&quot;$&quot;* &quot;-&quot;????_);_(@_)"/>
    <numFmt numFmtId="172" formatCode="_-* #,##0.00\ _D_M_-;\-* #,##0.00\ _D_M_-;_-* &quot;-&quot;??\ _D_M_-;_-@_-"/>
    <numFmt numFmtId="173" formatCode="_-* #,##0.00\ _€_-;\-* #,##0.00\ _€_-;_-* &quot;-&quot;??\ _€_-;_-@_-"/>
    <numFmt numFmtId="174" formatCode="_-* #,##0.00\ &quot;DM&quot;_-;\-* #,##0.00\ &quot;DM&quot;_-;_-* &quot;-&quot;??\ &quot;DM&quot;_-;_-@_-"/>
    <numFmt numFmtId="175" formatCode="00000"/>
    <numFmt numFmtId="176" formatCode="0.00_)"/>
    <numFmt numFmtId="177" formatCode="General_)"/>
    <numFmt numFmtId="178" formatCode="###,000"/>
    <numFmt numFmtId="179" formatCode="_(* #,##0.00000_);_(* \(#,##0.00000\);_(* &quot;-&quot;??_);_(@_)"/>
    <numFmt numFmtId="180" formatCode="0.0000000"/>
    <numFmt numFmtId="181" formatCode="0000"/>
    <numFmt numFmtId="182" formatCode="000000"/>
    <numFmt numFmtId="183" formatCode="d\.mmm\.yy"/>
    <numFmt numFmtId="184" formatCode="dd\-mmm\-yy"/>
    <numFmt numFmtId="185" formatCode="#."/>
    <numFmt numFmtId="186" formatCode="&quot;$&quot;#,##0\ ;\(&quot;$&quot;#,##0\)"/>
    <numFmt numFmtId="187" formatCode="_(&quot;$&quot;* #,##0.0_);_(&quot;$&quot;* \(#,##0.0\);_(&quot;$&quot;* &quot;-&quot;??_);_(@_)"/>
    <numFmt numFmtId="188" formatCode="&quot;$&quot;#,##0.00;\(&quot;$&quot;#,##0.00\)"/>
    <numFmt numFmtId="189" formatCode="mmmm\ d\,\ yyyy"/>
    <numFmt numFmtId="190" formatCode="0.00000%"/>
    <numFmt numFmtId="191" formatCode="0.0%"/>
    <numFmt numFmtId="192" formatCode="_(* #,##0.0_);_(* \(#,##0.0\);_(* &quot;-&quot;_);_(@_)"/>
    <numFmt numFmtId="193" formatCode="&quot;$&quot;#,##0.00"/>
    <numFmt numFmtId="194" formatCode="_(* #,##0.000_);_(* \(#,##0.000\);_(* &quot;-&quot;???_);_(@_)"/>
    <numFmt numFmtId="195" formatCode="_(&quot;$&quot;* #,##0.000_);_(&quot;$&quot;* \(#,##0.000\);_(&quot;$&quot;* &quot;-&quot;???_);_(@_)"/>
    <numFmt numFmtId="196" formatCode="#,##0.00_-;#,##0.00\-;&quot; &quot;"/>
  </numFmts>
  <fonts count="113"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1"/>
      <name val="Calibri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color rgb="FFFF0000"/>
      <name val="Times New Roman"/>
      <family val="1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sz val="11"/>
      <color rgb="FFFF000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i/>
      <sz val="16"/>
      <name val="Helv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56"/>
      <name val="Cambria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0"/>
      <color indexed="8"/>
      <name val="MS Sans Serif"/>
      <family val="2"/>
    </font>
    <font>
      <sz val="12"/>
      <name val="MS Serif"/>
      <family val="1"/>
    </font>
    <font>
      <sz val="10"/>
      <color indexed="8"/>
      <name val="Arial"/>
      <family val="2"/>
    </font>
    <font>
      <sz val="11"/>
      <name val="Arial"/>
      <family val="2"/>
    </font>
    <font>
      <sz val="10"/>
      <color indexed="22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12"/>
      <color indexed="2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0"/>
      <name val="Arial"/>
      <family val="2"/>
    </font>
  </fonts>
  <fills count="1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22"/>
        <bgColor indexed="64"/>
      </patternFill>
    </fill>
    <fill>
      <patternFill patternType="solid">
        <fgColor rgb="FFECECEC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FFFFD7"/>
      </patternFill>
    </fill>
  </fills>
  <borders count="6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rgb="FFECECEC"/>
      </left>
      <right style="medium">
        <color rgb="FFECECEC"/>
      </right>
      <top/>
      <bottom/>
      <diagonal/>
    </border>
    <border>
      <left/>
      <right style="medium">
        <color rgb="FFECECEC"/>
      </right>
      <top style="medium">
        <color rgb="FFECECEC"/>
      </top>
      <bottom/>
      <diagonal/>
    </border>
    <border>
      <left/>
      <right/>
      <top style="medium">
        <color rgb="FFECECEC"/>
      </top>
      <bottom/>
      <diagonal/>
    </border>
    <border>
      <left style="medium">
        <color rgb="FFECECEC"/>
      </left>
      <right style="medium">
        <color rgb="FFECECEC"/>
      </right>
      <top style="medium">
        <color rgb="FFECECEC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1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164" fontId="19" fillId="0" borderId="0">
      <alignment horizontal="left" wrapText="1"/>
    </xf>
    <xf numFmtId="0" fontId="19" fillId="0" borderId="0"/>
    <xf numFmtId="0" fontId="31" fillId="35" borderId="0" applyNumberFormat="0" applyBorder="0" applyAlignment="0" applyProtection="0"/>
    <xf numFmtId="0" fontId="31" fillId="44" borderId="0" applyNumberFormat="0" applyBorder="0" applyAlignment="0" applyProtection="0"/>
    <xf numFmtId="0" fontId="31" fillId="43" borderId="0" applyNumberFormat="0" applyBorder="0" applyAlignment="0" applyProtection="0"/>
    <xf numFmtId="0" fontId="30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5" borderId="0" applyNumberFormat="0" applyBorder="0" applyAlignment="0" applyProtection="0"/>
    <xf numFmtId="0" fontId="30" fillId="40" borderId="0" applyNumberFormat="0" applyBorder="0" applyAlignment="0" applyProtection="0"/>
    <xf numFmtId="0" fontId="30" fillId="38" borderId="0" applyNumberFormat="0" applyBorder="0" applyAlignment="0" applyProtection="0"/>
    <xf numFmtId="0" fontId="31" fillId="40" borderId="0" applyNumberFormat="0" applyBorder="0" applyAlignment="0" applyProtection="0"/>
    <xf numFmtId="0" fontId="31" fillId="36" borderId="0" applyNumberFormat="0" applyBorder="0" applyAlignment="0" applyProtection="0"/>
    <xf numFmtId="0" fontId="31" fillId="47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23" fillId="33" borderId="0"/>
    <xf numFmtId="0" fontId="30" fillId="37" borderId="0" applyNumberFormat="0" applyBorder="0" applyAlignment="0" applyProtection="0"/>
    <xf numFmtId="0" fontId="30" fillId="46" borderId="0" applyNumberFormat="0" applyBorder="0" applyAlignment="0" applyProtection="0"/>
    <xf numFmtId="0" fontId="30" fillId="34" borderId="0" applyNumberFormat="0" applyBorder="0" applyAlignment="0" applyProtection="0"/>
    <xf numFmtId="0" fontId="31" fillId="51" borderId="0" applyNumberFormat="0" applyBorder="0" applyAlignment="0" applyProtection="0"/>
    <xf numFmtId="0" fontId="41" fillId="54" borderId="23" applyNumberFormat="0" applyAlignment="0" applyProtection="0"/>
    <xf numFmtId="0" fontId="38" fillId="0" borderId="21" applyNumberFormat="0" applyFill="0" applyAlignment="0" applyProtection="0"/>
    <xf numFmtId="0" fontId="35" fillId="55" borderId="0" applyNumberFormat="0" applyBorder="0" applyAlignment="0" applyProtection="0"/>
    <xf numFmtId="0" fontId="30" fillId="50" borderId="0" applyNumberFormat="0" applyBorder="0" applyAlignment="0" applyProtection="0"/>
    <xf numFmtId="0" fontId="23" fillId="51" borderId="17" applyNumberFormat="0" applyFont="0" applyAlignment="0" applyProtection="0"/>
    <xf numFmtId="0" fontId="37" fillId="0" borderId="20" applyNumberFormat="0" applyFill="0" applyAlignment="0" applyProtection="0"/>
    <xf numFmtId="0" fontId="34" fillId="46" borderId="18" applyNumberFormat="0" applyAlignment="0" applyProtection="0"/>
    <xf numFmtId="0" fontId="30" fillId="37" borderId="0" applyNumberFormat="0" applyBorder="0" applyAlignment="0" applyProtection="0"/>
    <xf numFmtId="0" fontId="40" fillId="52" borderId="0" applyNumberFormat="0" applyBorder="0" applyAlignment="0" applyProtection="0"/>
    <xf numFmtId="0" fontId="36" fillId="0" borderId="19" applyNumberFormat="0" applyFill="0" applyAlignment="0" applyProtection="0"/>
    <xf numFmtId="0" fontId="33" fillId="54" borderId="17" applyNumberFormat="0" applyAlignment="0" applyProtection="0"/>
    <xf numFmtId="0" fontId="31" fillId="49" borderId="0" applyNumberFormat="0" applyBorder="0" applyAlignment="0" applyProtection="0"/>
    <xf numFmtId="0" fontId="40" fillId="0" borderId="22" applyNumberFormat="0" applyFill="0" applyAlignment="0" applyProtection="0"/>
    <xf numFmtId="0" fontId="31" fillId="44" borderId="0" applyNumberFormat="0" applyBorder="0" applyAlignment="0" applyProtection="0"/>
    <xf numFmtId="0" fontId="32" fillId="51" borderId="0" applyNumberFormat="0" applyBorder="0" applyAlignment="0" applyProtection="0"/>
    <xf numFmtId="0" fontId="31" fillId="48" borderId="0" applyNumberFormat="0" applyBorder="0" applyAlignment="0" applyProtection="0"/>
    <xf numFmtId="0" fontId="39" fillId="52" borderId="17" applyNumberFormat="0" applyAlignment="0" applyProtection="0"/>
    <xf numFmtId="0" fontId="35" fillId="57" borderId="0" applyNumberFormat="0" applyBorder="0" applyAlignment="0" applyProtection="0"/>
    <xf numFmtId="0" fontId="30" fillId="53" borderId="0" applyNumberFormat="0" applyBorder="0" applyAlignment="0" applyProtection="0"/>
    <xf numFmtId="0" fontId="30" fillId="37" borderId="0" applyNumberFormat="0" applyBorder="0" applyAlignment="0" applyProtection="0"/>
    <xf numFmtId="0" fontId="38" fillId="0" borderId="0" applyNumberFormat="0" applyFill="0" applyBorder="0" applyAlignment="0" applyProtection="0"/>
    <xf numFmtId="0" fontId="35" fillId="56" borderId="0" applyNumberFormat="0" applyBorder="0" applyAlignment="0" applyProtection="0"/>
    <xf numFmtId="0" fontId="31" fillId="52" borderId="0" applyNumberFormat="0" applyBorder="0" applyAlignment="0" applyProtection="0"/>
    <xf numFmtId="4" fontId="23" fillId="58" borderId="17" applyNumberFormat="0" applyProtection="0">
      <alignment vertical="center"/>
    </xf>
    <xf numFmtId="4" fontId="44" fillId="59" borderId="17" applyNumberFormat="0" applyProtection="0">
      <alignment vertical="center"/>
    </xf>
    <xf numFmtId="4" fontId="23" fillId="59" borderId="17" applyNumberFormat="0" applyProtection="0">
      <alignment horizontal="left" vertical="center" indent="1"/>
    </xf>
    <xf numFmtId="0" fontId="27" fillId="58" borderId="24" applyNumberFormat="0" applyProtection="0">
      <alignment horizontal="left" vertical="top" indent="1"/>
    </xf>
    <xf numFmtId="4" fontId="23" fillId="60" borderId="17" applyNumberFormat="0" applyProtection="0">
      <alignment horizontal="left" vertical="center" indent="1"/>
    </xf>
    <xf numFmtId="4" fontId="23" fillId="61" borderId="17" applyNumberFormat="0" applyProtection="0">
      <alignment horizontal="right" vertical="center"/>
    </xf>
    <xf numFmtId="4" fontId="23" fillId="62" borderId="17" applyNumberFormat="0" applyProtection="0">
      <alignment horizontal="right" vertical="center"/>
    </xf>
    <xf numFmtId="4" fontId="23" fillId="63" borderId="25" applyNumberFormat="0" applyProtection="0">
      <alignment horizontal="right" vertical="center"/>
    </xf>
    <xf numFmtId="4" fontId="23" fillId="64" borderId="17" applyNumberFormat="0" applyProtection="0">
      <alignment horizontal="right" vertical="center"/>
    </xf>
    <xf numFmtId="4" fontId="23" fillId="65" borderId="17" applyNumberFormat="0" applyProtection="0">
      <alignment horizontal="right" vertical="center"/>
    </xf>
    <xf numFmtId="4" fontId="23" fillId="66" borderId="17" applyNumberFormat="0" applyProtection="0">
      <alignment horizontal="right" vertical="center"/>
    </xf>
    <xf numFmtId="4" fontId="23" fillId="67" borderId="17" applyNumberFormat="0" applyProtection="0">
      <alignment horizontal="right" vertical="center"/>
    </xf>
    <xf numFmtId="4" fontId="23" fillId="68" borderId="17" applyNumberFormat="0" applyProtection="0">
      <alignment horizontal="right" vertical="center"/>
    </xf>
    <xf numFmtId="4" fontId="23" fillId="69" borderId="17" applyNumberFormat="0" applyProtection="0">
      <alignment horizontal="right" vertical="center"/>
    </xf>
    <xf numFmtId="4" fontId="23" fillId="70" borderId="25" applyNumberFormat="0" applyProtection="0">
      <alignment horizontal="left" vertical="center" indent="1"/>
    </xf>
    <xf numFmtId="4" fontId="19" fillId="71" borderId="25" applyNumberFormat="0" applyProtection="0">
      <alignment horizontal="left" vertical="center" indent="1"/>
    </xf>
    <xf numFmtId="4" fontId="19" fillId="71" borderId="25" applyNumberFormat="0" applyProtection="0">
      <alignment horizontal="left" vertical="center" indent="1"/>
    </xf>
    <xf numFmtId="4" fontId="23" fillId="72" borderId="17" applyNumberFormat="0" applyProtection="0">
      <alignment horizontal="right" vertical="center"/>
    </xf>
    <xf numFmtId="4" fontId="23" fillId="73" borderId="25" applyNumberFormat="0" applyProtection="0">
      <alignment horizontal="left" vertical="center" indent="1"/>
    </xf>
    <xf numFmtId="4" fontId="23" fillId="72" borderId="25" applyNumberFormat="0" applyProtection="0">
      <alignment horizontal="left" vertical="center" indent="1"/>
    </xf>
    <xf numFmtId="0" fontId="23" fillId="74" borderId="17" applyNumberFormat="0" applyProtection="0">
      <alignment horizontal="left" vertical="center" indent="1"/>
    </xf>
    <xf numFmtId="0" fontId="23" fillId="71" borderId="24" applyNumberFormat="0" applyProtection="0">
      <alignment horizontal="left" vertical="top" indent="1"/>
    </xf>
    <xf numFmtId="0" fontId="23" fillId="75" borderId="17" applyNumberFormat="0" applyProtection="0">
      <alignment horizontal="left" vertical="center" indent="1"/>
    </xf>
    <xf numFmtId="0" fontId="23" fillId="72" borderId="24" applyNumberFormat="0" applyProtection="0">
      <alignment horizontal="left" vertical="top" indent="1"/>
    </xf>
    <xf numFmtId="0" fontId="23" fillId="76" borderId="17" applyNumberFormat="0" applyProtection="0">
      <alignment horizontal="left" vertical="center" indent="1"/>
    </xf>
    <xf numFmtId="0" fontId="23" fillId="76" borderId="24" applyNumberFormat="0" applyProtection="0">
      <alignment horizontal="left" vertical="top" indent="1"/>
    </xf>
    <xf numFmtId="0" fontId="23" fillId="73" borderId="17" applyNumberFormat="0" applyProtection="0">
      <alignment horizontal="left" vertical="center" indent="1"/>
    </xf>
    <xf numFmtId="0" fontId="23" fillId="73" borderId="24" applyNumberFormat="0" applyProtection="0">
      <alignment horizontal="left" vertical="top" indent="1"/>
    </xf>
    <xf numFmtId="0" fontId="23" fillId="77" borderId="26" applyNumberFormat="0">
      <protection locked="0"/>
    </xf>
    <xf numFmtId="0" fontId="25" fillId="71" borderId="27" applyBorder="0"/>
    <xf numFmtId="4" fontId="26" fillId="78" borderId="24" applyNumberFormat="0" applyProtection="0">
      <alignment vertical="center"/>
    </xf>
    <xf numFmtId="4" fontId="44" fillId="79" borderId="16" applyNumberFormat="0" applyProtection="0">
      <alignment vertical="center"/>
    </xf>
    <xf numFmtId="4" fontId="26" fillId="74" borderId="24" applyNumberFormat="0" applyProtection="0">
      <alignment horizontal="left" vertical="center" indent="1"/>
    </xf>
    <xf numFmtId="0" fontId="26" fillId="78" borderId="24" applyNumberFormat="0" applyProtection="0">
      <alignment horizontal="left" vertical="top" indent="1"/>
    </xf>
    <xf numFmtId="4" fontId="23" fillId="0" borderId="17" applyNumberFormat="0" applyProtection="0">
      <alignment horizontal="right" vertical="center"/>
    </xf>
    <xf numFmtId="4" fontId="44" fillId="80" borderId="17" applyNumberFormat="0" applyProtection="0">
      <alignment horizontal="right" vertical="center"/>
    </xf>
    <xf numFmtId="4" fontId="23" fillId="60" borderId="17" applyNumberFormat="0" applyProtection="0">
      <alignment horizontal="left" vertical="center" indent="1"/>
    </xf>
    <xf numFmtId="0" fontId="26" fillId="72" borderId="24" applyNumberFormat="0" applyProtection="0">
      <alignment horizontal="left" vertical="top" indent="1"/>
    </xf>
    <xf numFmtId="4" fontId="28" fillId="81" borderId="25" applyNumberFormat="0" applyProtection="0">
      <alignment horizontal="left" vertical="center" indent="1"/>
    </xf>
    <xf numFmtId="0" fontId="23" fillId="82" borderId="16"/>
    <xf numFmtId="4" fontId="29" fillId="77" borderId="17" applyNumberFormat="0" applyProtection="0">
      <alignment horizontal="right" vertical="center"/>
    </xf>
    <xf numFmtId="0" fontId="42" fillId="0" borderId="0" applyNumberFormat="0" applyFill="0" applyBorder="0" applyAlignment="0" applyProtection="0"/>
    <xf numFmtId="0" fontId="35" fillId="0" borderId="28" applyNumberFormat="0" applyFill="0" applyAlignment="0" applyProtection="0"/>
    <xf numFmtId="0" fontId="43" fillId="0" borderId="0" applyNumberFormat="0" applyFill="0" applyBorder="0" applyAlignment="0" applyProtection="0"/>
    <xf numFmtId="171" fontId="19" fillId="0" borderId="0">
      <alignment horizontal="left" wrapText="1"/>
    </xf>
    <xf numFmtId="0" fontId="1" fillId="0" borderId="0"/>
    <xf numFmtId="0" fontId="49" fillId="0" borderId="1" applyNumberFormat="0" applyFill="0" applyAlignment="0" applyProtection="0"/>
    <xf numFmtId="0" fontId="50" fillId="0" borderId="2" applyNumberFormat="0" applyFill="0" applyAlignment="0" applyProtection="0"/>
    <xf numFmtId="0" fontId="51" fillId="0" borderId="3" applyNumberFormat="0" applyFill="0" applyAlignment="0" applyProtection="0"/>
    <xf numFmtId="0" fontId="51" fillId="0" borderId="0" applyNumberFormat="0" applyFill="0" applyBorder="0" applyAlignment="0" applyProtection="0"/>
    <xf numFmtId="0" fontId="52" fillId="2" borderId="0" applyNumberFormat="0" applyBorder="0" applyAlignment="0" applyProtection="0"/>
    <xf numFmtId="0" fontId="53" fillId="3" borderId="0" applyNumberFormat="0" applyBorder="0" applyAlignment="0" applyProtection="0"/>
    <xf numFmtId="0" fontId="54" fillId="4" borderId="0" applyNumberFormat="0" applyBorder="0" applyAlignment="0" applyProtection="0"/>
    <xf numFmtId="0" fontId="55" fillId="5" borderId="4" applyNumberFormat="0" applyAlignment="0" applyProtection="0"/>
    <xf numFmtId="0" fontId="56" fillId="6" borderId="5" applyNumberFormat="0" applyAlignment="0" applyProtection="0"/>
    <xf numFmtId="0" fontId="57" fillId="6" borderId="4" applyNumberFormat="0" applyAlignment="0" applyProtection="0"/>
    <xf numFmtId="0" fontId="58" fillId="0" borderId="6" applyNumberFormat="0" applyFill="0" applyAlignment="0" applyProtection="0"/>
    <xf numFmtId="0" fontId="59" fillId="7" borderId="7" applyNumberFormat="0" applyAlignment="0" applyProtection="0"/>
    <xf numFmtId="0" fontId="6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6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63" fillId="12" borderId="0" applyNumberFormat="0" applyBorder="0" applyAlignment="0" applyProtection="0"/>
    <xf numFmtId="0" fontId="6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63" fillId="16" borderId="0" applyNumberFormat="0" applyBorder="0" applyAlignment="0" applyProtection="0"/>
    <xf numFmtId="0" fontId="6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3" fillId="20" borderId="0" applyNumberFormat="0" applyBorder="0" applyAlignment="0" applyProtection="0"/>
    <xf numFmtId="0" fontId="6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3" fillId="24" borderId="0" applyNumberFormat="0" applyBorder="0" applyAlignment="0" applyProtection="0"/>
    <xf numFmtId="0" fontId="6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3" fillId="28" borderId="0" applyNumberFormat="0" applyBorder="0" applyAlignment="0" applyProtection="0"/>
    <xf numFmtId="0" fontId="6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3" fillId="32" borderId="0" applyNumberFormat="0" applyBorder="0" applyAlignment="0" applyProtection="0"/>
    <xf numFmtId="0" fontId="64" fillId="0" borderId="0"/>
    <xf numFmtId="0" fontId="19" fillId="0" borderId="0"/>
    <xf numFmtId="0" fontId="31" fillId="85" borderId="0" applyNumberFormat="0" applyBorder="0" applyAlignment="0" applyProtection="0"/>
    <xf numFmtId="0" fontId="31" fillId="61" borderId="0" applyNumberFormat="0" applyBorder="0" applyAlignment="0" applyProtection="0"/>
    <xf numFmtId="0" fontId="31" fillId="86" borderId="0" applyNumberFormat="0" applyBorder="0" applyAlignment="0" applyProtection="0"/>
    <xf numFmtId="0" fontId="31" fillId="87" borderId="0" applyNumberFormat="0" applyBorder="0" applyAlignment="0" applyProtection="0"/>
    <xf numFmtId="0" fontId="31" fillId="88" borderId="0" applyNumberFormat="0" applyBorder="0" applyAlignment="0" applyProtection="0"/>
    <xf numFmtId="0" fontId="31" fillId="89" borderId="0" applyNumberFormat="0" applyBorder="0" applyAlignment="0" applyProtection="0"/>
    <xf numFmtId="0" fontId="31" fillId="76" borderId="0" applyNumberFormat="0" applyBorder="0" applyAlignment="0" applyProtection="0"/>
    <xf numFmtId="0" fontId="31" fillId="90" borderId="0" applyNumberFormat="0" applyBorder="0" applyAlignment="0" applyProtection="0"/>
    <xf numFmtId="0" fontId="31" fillId="69" borderId="0" applyNumberFormat="0" applyBorder="0" applyAlignment="0" applyProtection="0"/>
    <xf numFmtId="0" fontId="31" fillId="87" borderId="0" applyNumberFormat="0" applyBorder="0" applyAlignment="0" applyProtection="0"/>
    <xf numFmtId="0" fontId="31" fillId="76" borderId="0" applyNumberFormat="0" applyBorder="0" applyAlignment="0" applyProtection="0"/>
    <xf numFmtId="0" fontId="31" fillId="6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172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44" fontId="65" fillId="0" borderId="0" applyFont="0" applyFill="0" applyBorder="0" applyAlignment="0" applyProtection="0"/>
    <xf numFmtId="175" fontId="19" fillId="0" borderId="0"/>
    <xf numFmtId="38" fontId="23" fillId="83" borderId="0" applyNumberFormat="0" applyBorder="0" applyAlignment="0" applyProtection="0"/>
    <xf numFmtId="10" fontId="23" fillId="80" borderId="35" applyNumberFormat="0" applyBorder="0" applyAlignment="0" applyProtection="0"/>
    <xf numFmtId="0" fontId="39" fillId="52" borderId="36" applyNumberFormat="0" applyAlignment="0" applyProtection="0"/>
    <xf numFmtId="0" fontId="55" fillId="5" borderId="4" applyNumberFormat="0" applyAlignment="0" applyProtection="0"/>
    <xf numFmtId="0" fontId="55" fillId="5" borderId="4" applyNumberFormat="0" applyAlignment="0" applyProtection="0"/>
    <xf numFmtId="176" fontId="66" fillId="0" borderId="0"/>
    <xf numFmtId="0" fontId="1" fillId="0" borderId="0"/>
    <xf numFmtId="0" fontId="64" fillId="0" borderId="0"/>
    <xf numFmtId="0" fontId="19" fillId="0" borderId="0"/>
    <xf numFmtId="0" fontId="19" fillId="0" borderId="0"/>
    <xf numFmtId="177" fontId="19" fillId="0" borderId="0"/>
    <xf numFmtId="0" fontId="2" fillId="0" borderId="0"/>
    <xf numFmtId="0" fontId="23" fillId="33" borderId="0"/>
    <xf numFmtId="0" fontId="23" fillId="33" borderId="0"/>
    <xf numFmtId="0" fontId="1" fillId="0" borderId="0"/>
    <xf numFmtId="0" fontId="31" fillId="78" borderId="37" applyNumberFormat="0" applyFont="0" applyAlignment="0" applyProtection="0"/>
    <xf numFmtId="10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67" fillId="0" borderId="38" applyNumberFormat="0" applyFont="0" applyFill="0" applyAlignment="0" applyProtection="0"/>
    <xf numFmtId="178" fontId="68" fillId="0" borderId="39" applyNumberFormat="0" applyProtection="0">
      <alignment horizontal="right" vertical="center"/>
    </xf>
    <xf numFmtId="178" fontId="69" fillId="0" borderId="40" applyNumberFormat="0" applyProtection="0">
      <alignment horizontal="right" vertical="center"/>
    </xf>
    <xf numFmtId="0" fontId="69" fillId="91" borderId="38" applyNumberFormat="0" applyAlignment="0" applyProtection="0">
      <alignment horizontal="left" vertical="center" indent="1"/>
    </xf>
    <xf numFmtId="0" fontId="70" fillId="92" borderId="40" applyNumberFormat="0" applyAlignment="0" applyProtection="0">
      <alignment horizontal="left" vertical="center" indent="1"/>
    </xf>
    <xf numFmtId="0" fontId="70" fillId="92" borderId="40" applyNumberFormat="0" applyAlignment="0" applyProtection="0">
      <alignment horizontal="left" vertical="center" indent="1"/>
    </xf>
    <xf numFmtId="0" fontId="71" fillId="0" borderId="41" applyNumberFormat="0" applyFill="0" applyBorder="0" applyAlignment="0" applyProtection="0"/>
    <xf numFmtId="0" fontId="72" fillId="0" borderId="41" applyBorder="0" applyAlignment="0" applyProtection="0"/>
    <xf numFmtId="178" fontId="73" fillId="93" borderId="42" applyNumberFormat="0" applyBorder="0" applyAlignment="0" applyProtection="0">
      <alignment horizontal="right" vertical="center" indent="1"/>
    </xf>
    <xf numFmtId="178" fontId="74" fillId="94" borderId="42" applyNumberFormat="0" applyBorder="0" applyAlignment="0" applyProtection="0">
      <alignment horizontal="right" vertical="center" indent="1"/>
    </xf>
    <xf numFmtId="178" fontId="74" fillId="95" borderId="42" applyNumberFormat="0" applyBorder="0" applyAlignment="0" applyProtection="0">
      <alignment horizontal="right" vertical="center" indent="1"/>
    </xf>
    <xf numFmtId="178" fontId="75" fillId="96" borderId="42" applyNumberFormat="0" applyBorder="0" applyAlignment="0" applyProtection="0">
      <alignment horizontal="right" vertical="center" indent="1"/>
    </xf>
    <xf numFmtId="178" fontId="75" fillId="97" borderId="42" applyNumberFormat="0" applyBorder="0" applyAlignment="0" applyProtection="0">
      <alignment horizontal="right" vertical="center" indent="1"/>
    </xf>
    <xf numFmtId="178" fontId="75" fillId="98" borderId="42" applyNumberFormat="0" applyBorder="0" applyAlignment="0" applyProtection="0">
      <alignment horizontal="right" vertical="center" indent="1"/>
    </xf>
    <xf numFmtId="178" fontId="76" fillId="99" borderId="42" applyNumberFormat="0" applyBorder="0" applyAlignment="0" applyProtection="0">
      <alignment horizontal="right" vertical="center" indent="1"/>
    </xf>
    <xf numFmtId="178" fontId="76" fillId="100" borderId="42" applyNumberFormat="0" applyBorder="0" applyAlignment="0" applyProtection="0">
      <alignment horizontal="right" vertical="center" indent="1"/>
    </xf>
    <xf numFmtId="178" fontId="76" fillId="101" borderId="42" applyNumberFormat="0" applyBorder="0" applyAlignment="0" applyProtection="0">
      <alignment horizontal="right" vertical="center" indent="1"/>
    </xf>
    <xf numFmtId="0" fontId="70" fillId="102" borderId="38" applyNumberFormat="0" applyAlignment="0" applyProtection="0">
      <alignment horizontal="left" vertical="center" indent="1"/>
    </xf>
    <xf numFmtId="0" fontId="70" fillId="103" borderId="38" applyNumberFormat="0" applyAlignment="0" applyProtection="0">
      <alignment horizontal="left" vertical="center" indent="1"/>
    </xf>
    <xf numFmtId="0" fontId="70" fillId="104" borderId="38" applyNumberFormat="0" applyAlignment="0" applyProtection="0">
      <alignment horizontal="left" vertical="center" indent="1"/>
    </xf>
    <xf numFmtId="0" fontId="70" fillId="105" borderId="38" applyNumberFormat="0" applyAlignment="0" applyProtection="0">
      <alignment horizontal="left" vertical="center" indent="1"/>
    </xf>
    <xf numFmtId="0" fontId="70" fillId="106" borderId="40" applyNumberFormat="0" applyAlignment="0" applyProtection="0">
      <alignment horizontal="left" vertical="center" indent="1"/>
    </xf>
    <xf numFmtId="178" fontId="68" fillId="105" borderId="39" applyNumberFormat="0" applyBorder="0" applyProtection="0">
      <alignment horizontal="right" vertical="center"/>
    </xf>
    <xf numFmtId="178" fontId="69" fillId="105" borderId="40" applyNumberFormat="0" applyBorder="0" applyProtection="0">
      <alignment horizontal="right" vertical="center"/>
    </xf>
    <xf numFmtId="178" fontId="68" fillId="107" borderId="38" applyNumberFormat="0" applyAlignment="0" applyProtection="0">
      <alignment horizontal="left" vertical="center" indent="1"/>
    </xf>
    <xf numFmtId="0" fontId="69" fillId="91" borderId="40" applyNumberFormat="0" applyAlignment="0" applyProtection="0">
      <alignment horizontal="left" vertical="center" indent="1"/>
    </xf>
    <xf numFmtId="0" fontId="70" fillId="106" borderId="40" applyNumberFormat="0" applyAlignment="0" applyProtection="0">
      <alignment horizontal="left" vertical="center" indent="1"/>
    </xf>
    <xf numFmtId="178" fontId="69" fillId="106" borderId="40" applyNumberFormat="0" applyProtection="0">
      <alignment horizontal="right" vertical="center"/>
    </xf>
    <xf numFmtId="0" fontId="77" fillId="0" borderId="0" applyNumberFormat="0" applyFill="0" applyBorder="0" applyAlignment="0" applyProtection="0"/>
    <xf numFmtId="164" fontId="19" fillId="0" borderId="0">
      <alignment horizontal="left" wrapText="1"/>
    </xf>
    <xf numFmtId="179" fontId="19" fillId="0" borderId="0">
      <alignment horizontal="left" wrapText="1"/>
    </xf>
    <xf numFmtId="180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64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0" fontId="78" fillId="0" borderId="0"/>
    <xf numFmtId="179" fontId="19" fillId="0" borderId="0">
      <alignment horizontal="left" wrapText="1"/>
    </xf>
    <xf numFmtId="164" fontId="19" fillId="0" borderId="0">
      <alignment horizontal="left" wrapText="1"/>
    </xf>
    <xf numFmtId="179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0" fontId="78" fillId="0" borderId="0"/>
    <xf numFmtId="181" fontId="79" fillId="0" borderId="0">
      <alignment horizontal="left"/>
    </xf>
    <xf numFmtId="182" fontId="80" fillId="0" borderId="0">
      <alignment horizontal="left"/>
    </xf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1" fillId="85" borderId="0" applyNumberFormat="0" applyBorder="0" applyAlignment="0" applyProtection="0"/>
    <xf numFmtId="0" fontId="31" fillId="8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31" fillId="87" borderId="0" applyNumberFormat="0" applyBorder="0" applyAlignment="0" applyProtection="0"/>
    <xf numFmtId="0" fontId="31" fillId="87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31" fillId="88" borderId="0" applyNumberFormat="0" applyBorder="0" applyAlignment="0" applyProtection="0"/>
    <xf numFmtId="0" fontId="31" fillId="88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31" fillId="89" borderId="0" applyNumberFormat="0" applyBorder="0" applyAlignment="0" applyProtection="0"/>
    <xf numFmtId="0" fontId="31" fillId="89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31" fillId="90" borderId="0" applyNumberFormat="0" applyBorder="0" applyAlignment="0" applyProtection="0"/>
    <xf numFmtId="0" fontId="31" fillId="90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31" fillId="87" borderId="0" applyNumberFormat="0" applyBorder="0" applyAlignment="0" applyProtection="0"/>
    <xf numFmtId="0" fontId="31" fillId="87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0" fillId="0" borderId="0" applyFont="0" applyFill="0" applyBorder="0" applyAlignment="0" applyProtection="0">
      <alignment horizontal="right"/>
    </xf>
    <xf numFmtId="183" fontId="81" fillId="0" borderId="0" applyFill="0" applyBorder="0" applyAlignment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41" fontId="19" fillId="83" borderId="0"/>
    <xf numFmtId="18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82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3" fontId="85" fillId="0" borderId="0" applyFont="0" applyFill="0" applyBorder="0" applyAlignment="0" applyProtection="0"/>
    <xf numFmtId="0" fontId="86" fillId="0" borderId="0"/>
    <xf numFmtId="0" fontId="86" fillId="0" borderId="0"/>
    <xf numFmtId="0" fontId="87" fillId="0" borderId="0"/>
    <xf numFmtId="185" fontId="88" fillId="0" borderId="0">
      <protection locked="0"/>
    </xf>
    <xf numFmtId="0" fontId="87" fillId="0" borderId="0"/>
    <xf numFmtId="0" fontId="89" fillId="0" borderId="0" applyNumberFormat="0" applyAlignment="0">
      <alignment horizontal="left"/>
    </xf>
    <xf numFmtId="0" fontId="90" fillId="0" borderId="0" applyNumberFormat="0" applyAlignment="0"/>
    <xf numFmtId="0" fontId="86" fillId="0" borderId="0"/>
    <xf numFmtId="0" fontId="87" fillId="0" borderId="0"/>
    <xf numFmtId="0" fontId="86" fillId="0" borderId="0"/>
    <xf numFmtId="0" fontId="87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86" fontId="85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2" fontId="91" fillId="0" borderId="0" applyFont="0" applyFill="0" applyBorder="0" applyAlignment="0" applyProtection="0"/>
    <xf numFmtId="0" fontId="86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187" fontId="92" fillId="0" borderId="0" applyNumberFormat="0" applyFill="0" applyBorder="0" applyProtection="0">
      <alignment horizontal="right"/>
    </xf>
    <xf numFmtId="0" fontId="93" fillId="0" borderId="43" applyNumberFormat="0" applyAlignment="0" applyProtection="0">
      <alignment horizontal="left"/>
    </xf>
    <xf numFmtId="0" fontId="93" fillId="0" borderId="44">
      <alignment horizontal="left"/>
    </xf>
    <xf numFmtId="14" fontId="24" fillId="108" borderId="33">
      <alignment horizontal="center" vertical="center" wrapText="1"/>
    </xf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38" fontId="25" fillId="0" borderId="0"/>
    <xf numFmtId="40" fontId="25" fillId="0" borderId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41" fontId="47" fillId="59" borderId="45">
      <alignment horizontal="left"/>
      <protection locked="0"/>
    </xf>
    <xf numFmtId="10" fontId="47" fillId="59" borderId="45">
      <alignment horizontal="right"/>
      <protection locked="0"/>
    </xf>
    <xf numFmtId="0" fontId="23" fillId="83" borderId="0"/>
    <xf numFmtId="3" fontId="94" fillId="0" borderId="0" applyFill="0" applyBorder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44" fontId="24" fillId="0" borderId="46" applyNumberFormat="0" applyFont="0" applyAlignment="0">
      <alignment horizontal="center"/>
    </xf>
    <xf numFmtId="44" fontId="24" fillId="0" borderId="47" applyNumberFormat="0" applyFont="0" applyAlignment="0">
      <alignment horizontal="center"/>
    </xf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37" fontId="95" fillId="0" borderId="0"/>
    <xf numFmtId="176" fontId="66" fillId="0" borderId="0"/>
    <xf numFmtId="0" fontId="31" fillId="0" borderId="0"/>
    <xf numFmtId="0" fontId="19" fillId="0" borderId="0"/>
    <xf numFmtId="188" fontId="19" fillId="0" borderId="0">
      <alignment horizontal="left" wrapText="1"/>
    </xf>
    <xf numFmtId="0" fontId="31" fillId="0" borderId="0"/>
    <xf numFmtId="188" fontId="19" fillId="0" borderId="0">
      <alignment horizontal="left" wrapText="1"/>
    </xf>
    <xf numFmtId="0" fontId="19" fillId="0" borderId="0"/>
    <xf numFmtId="0" fontId="83" fillId="0" borderId="0"/>
    <xf numFmtId="0" fontId="83" fillId="0" borderId="0"/>
    <xf numFmtId="188" fontId="19" fillId="0" borderId="0">
      <alignment horizontal="left" wrapText="1"/>
    </xf>
    <xf numFmtId="188" fontId="19" fillId="0" borderId="0">
      <alignment horizontal="left" wrapText="1"/>
    </xf>
    <xf numFmtId="188" fontId="19" fillId="0" borderId="0">
      <alignment horizontal="left" wrapText="1"/>
    </xf>
    <xf numFmtId="188" fontId="19" fillId="0" borderId="0">
      <alignment horizontal="left" wrapText="1"/>
    </xf>
    <xf numFmtId="0" fontId="3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2" fillId="0" borderId="0"/>
    <xf numFmtId="0" fontId="31" fillId="0" borderId="0"/>
    <xf numFmtId="188" fontId="19" fillId="0" borderId="0">
      <alignment horizontal="left" wrapText="1"/>
    </xf>
    <xf numFmtId="188" fontId="19" fillId="0" borderId="0">
      <alignment horizontal="left" wrapText="1"/>
    </xf>
    <xf numFmtId="188" fontId="19" fillId="0" borderId="0">
      <alignment horizontal="left" wrapText="1"/>
    </xf>
    <xf numFmtId="188" fontId="19" fillId="0" borderId="0">
      <alignment horizontal="left" wrapText="1"/>
    </xf>
    <xf numFmtId="0" fontId="23" fillId="33" borderId="0"/>
    <xf numFmtId="0" fontId="19" fillId="0" borderId="0"/>
    <xf numFmtId="0" fontId="82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31" fillId="0" borderId="0"/>
    <xf numFmtId="0" fontId="19" fillId="0" borderId="0"/>
    <xf numFmtId="0" fontId="2" fillId="0" borderId="0"/>
    <xf numFmtId="0" fontId="84" fillId="0" borderId="0"/>
    <xf numFmtId="189" fontId="19" fillId="0" borderId="0">
      <alignment horizontal="left" wrapText="1"/>
    </xf>
    <xf numFmtId="190" fontId="19" fillId="0" borderId="0">
      <alignment horizontal="left" wrapText="1"/>
    </xf>
    <xf numFmtId="0" fontId="31" fillId="0" borderId="0"/>
    <xf numFmtId="0" fontId="31" fillId="78" borderId="37" applyNumberFormat="0" applyFont="0" applyAlignment="0" applyProtection="0"/>
    <xf numFmtId="0" fontId="31" fillId="78" borderId="37" applyNumberFormat="0" applyFont="0" applyAlignment="0" applyProtection="0"/>
    <xf numFmtId="0" fontId="31" fillId="78" borderId="37" applyNumberFormat="0" applyFont="0" applyAlignment="0" applyProtection="0"/>
    <xf numFmtId="0" fontId="31" fillId="78" borderId="37" applyNumberFormat="0" applyFont="0" applyAlignment="0" applyProtection="0"/>
    <xf numFmtId="0" fontId="31" fillId="78" borderId="37" applyNumberFormat="0" applyFont="0" applyAlignment="0" applyProtection="0"/>
    <xf numFmtId="0" fontId="31" fillId="78" borderId="37" applyNumberFormat="0" applyFont="0" applyAlignment="0" applyProtection="0"/>
    <xf numFmtId="0" fontId="2" fillId="8" borderId="8" applyNumberFormat="0" applyFont="0" applyAlignment="0" applyProtection="0"/>
    <xf numFmtId="0" fontId="31" fillId="8" borderId="8" applyNumberFormat="0" applyFont="0" applyAlignment="0" applyProtection="0"/>
    <xf numFmtId="0" fontId="31" fillId="78" borderId="37" applyNumberFormat="0" applyFont="0" applyAlignment="0" applyProtection="0"/>
    <xf numFmtId="0" fontId="31" fillId="8" borderId="8" applyNumberFormat="0" applyFont="0" applyAlignment="0" applyProtection="0"/>
    <xf numFmtId="0" fontId="31" fillId="78" borderId="37" applyNumberFormat="0" applyFont="0" applyAlignment="0" applyProtection="0"/>
    <xf numFmtId="0" fontId="31" fillId="78" borderId="37" applyNumberFormat="0" applyFont="0" applyAlignment="0" applyProtection="0"/>
    <xf numFmtId="0" fontId="31" fillId="78" borderId="37" applyNumberFormat="0" applyFont="0" applyAlignment="0" applyProtection="0"/>
    <xf numFmtId="0" fontId="31" fillId="78" borderId="37" applyNumberFormat="0" applyFont="0" applyAlignment="0" applyProtection="0"/>
    <xf numFmtId="0" fontId="31" fillId="78" borderId="37" applyNumberFormat="0" applyFont="0" applyAlignment="0" applyProtection="0"/>
    <xf numFmtId="0" fontId="31" fillId="78" borderId="37" applyNumberFormat="0" applyFont="0" applyAlignment="0" applyProtection="0"/>
    <xf numFmtId="0" fontId="31" fillId="78" borderId="37" applyNumberFormat="0" applyFont="0" applyAlignment="0" applyProtection="0"/>
    <xf numFmtId="0" fontId="31" fillId="78" borderId="37" applyNumberFormat="0" applyFont="0" applyAlignment="0" applyProtection="0"/>
    <xf numFmtId="0" fontId="31" fillId="78" borderId="37" applyNumberFormat="0" applyFont="0" applyAlignment="0" applyProtection="0"/>
    <xf numFmtId="0" fontId="31" fillId="78" borderId="37" applyNumberFormat="0" applyFon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86" fillId="0" borderId="0"/>
    <xf numFmtId="0" fontId="86" fillId="0" borderId="0"/>
    <xf numFmtId="0" fontId="87" fillId="0" borderId="0"/>
    <xf numFmtId="191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1" fontId="19" fillId="109" borderId="45"/>
    <xf numFmtId="0" fontId="96" fillId="0" borderId="0" applyNumberFormat="0" applyFont="0" applyFill="0" applyBorder="0" applyAlignment="0" applyProtection="0">
      <alignment horizontal="left"/>
    </xf>
    <xf numFmtId="15" fontId="96" fillId="0" borderId="0" applyFont="0" applyFill="0" applyBorder="0" applyAlignment="0" applyProtection="0"/>
    <xf numFmtId="4" fontId="96" fillId="0" borderId="0" applyFont="0" applyFill="0" applyBorder="0" applyAlignment="0" applyProtection="0"/>
    <xf numFmtId="0" fontId="97" fillId="0" borderId="33">
      <alignment horizontal="center"/>
    </xf>
    <xf numFmtId="3" fontId="96" fillId="0" borderId="0" applyFont="0" applyFill="0" applyBorder="0" applyAlignment="0" applyProtection="0"/>
    <xf numFmtId="0" fontId="96" fillId="110" borderId="0" applyNumberFormat="0" applyFont="0" applyBorder="0" applyAlignment="0" applyProtection="0"/>
    <xf numFmtId="0" fontId="87" fillId="0" borderId="0"/>
    <xf numFmtId="3" fontId="98" fillId="0" borderId="0" applyFill="0" applyBorder="0" applyAlignment="0" applyProtection="0"/>
    <xf numFmtId="0" fontId="99" fillId="0" borderId="0"/>
    <xf numFmtId="42" fontId="19" fillId="80" borderId="0"/>
    <xf numFmtId="42" fontId="19" fillId="80" borderId="34">
      <alignment vertical="center"/>
    </xf>
    <xf numFmtId="0" fontId="24" fillId="80" borderId="12" applyNumberFormat="0">
      <alignment horizontal="center" vertical="center" wrapText="1"/>
    </xf>
    <xf numFmtId="10" fontId="19" fillId="80" borderId="0"/>
    <xf numFmtId="171" fontId="19" fillId="80" borderId="0"/>
    <xf numFmtId="169" fontId="25" fillId="0" borderId="0" applyBorder="0" applyAlignment="0"/>
    <xf numFmtId="42" fontId="19" fillId="80" borderId="48">
      <alignment horizontal="left"/>
    </xf>
    <xf numFmtId="171" fontId="100" fillId="80" borderId="48">
      <alignment horizontal="left"/>
    </xf>
    <xf numFmtId="14" fontId="101" fillId="0" borderId="0" applyNumberFormat="0" applyFill="0" applyBorder="0" applyAlignment="0" applyProtection="0">
      <alignment horizontal="left"/>
    </xf>
    <xf numFmtId="192" fontId="19" fillId="0" borderId="0" applyFont="0" applyFill="0" applyAlignment="0">
      <alignment horizontal="right"/>
    </xf>
    <xf numFmtId="4" fontId="102" fillId="58" borderId="49" applyNumberFormat="0" applyProtection="0">
      <alignment vertical="center"/>
    </xf>
    <xf numFmtId="4" fontId="103" fillId="59" borderId="49" applyNumberFormat="0" applyProtection="0">
      <alignment vertical="center"/>
    </xf>
    <xf numFmtId="4" fontId="102" fillId="59" borderId="49" applyNumberFormat="0" applyProtection="0">
      <alignment horizontal="left" vertical="center" indent="1"/>
    </xf>
    <xf numFmtId="0" fontId="102" fillId="59" borderId="49" applyNumberFormat="0" applyProtection="0">
      <alignment horizontal="left" vertical="top" indent="1"/>
    </xf>
    <xf numFmtId="0" fontId="19" fillId="39" borderId="0" applyNumberFormat="0" applyProtection="0">
      <alignment horizontal="left" vertical="center" indent="1"/>
    </xf>
    <xf numFmtId="4" fontId="102" fillId="111" borderId="0" applyNumberFormat="0" applyProtection="0">
      <alignment horizontal="left" vertical="center" indent="1"/>
    </xf>
    <xf numFmtId="4" fontId="83" fillId="61" borderId="49" applyNumberFormat="0" applyProtection="0">
      <alignment horizontal="right" vertical="center"/>
    </xf>
    <xf numFmtId="4" fontId="83" fillId="90" borderId="49" applyNumberFormat="0" applyProtection="0">
      <alignment horizontal="right" vertical="center"/>
    </xf>
    <xf numFmtId="4" fontId="83" fillId="63" borderId="49" applyNumberFormat="0" applyProtection="0">
      <alignment horizontal="right" vertical="center"/>
    </xf>
    <xf numFmtId="4" fontId="83" fillId="64" borderId="49" applyNumberFormat="0" applyProtection="0">
      <alignment horizontal="right" vertical="center"/>
    </xf>
    <xf numFmtId="4" fontId="83" fillId="65" borderId="49" applyNumberFormat="0" applyProtection="0">
      <alignment horizontal="right" vertical="center"/>
    </xf>
    <xf numFmtId="4" fontId="83" fillId="66" borderId="49" applyNumberFormat="0" applyProtection="0">
      <alignment horizontal="right" vertical="center"/>
    </xf>
    <xf numFmtId="4" fontId="83" fillId="67" borderId="49" applyNumberFormat="0" applyProtection="0">
      <alignment horizontal="right" vertical="center"/>
    </xf>
    <xf numFmtId="4" fontId="83" fillId="68" borderId="49" applyNumberFormat="0" applyProtection="0">
      <alignment horizontal="right" vertical="center"/>
    </xf>
    <xf numFmtId="4" fontId="83" fillId="69" borderId="49" applyNumberFormat="0" applyProtection="0">
      <alignment horizontal="right" vertical="center"/>
    </xf>
    <xf numFmtId="4" fontId="102" fillId="70" borderId="50" applyNumberFormat="0" applyProtection="0">
      <alignment horizontal="left" vertical="center" indent="1"/>
    </xf>
    <xf numFmtId="4" fontId="83" fillId="73" borderId="0" applyNumberFormat="0" applyProtection="0">
      <alignment horizontal="left" vertical="center" indent="1"/>
    </xf>
    <xf numFmtId="4" fontId="83" fillId="72" borderId="49" applyNumberFormat="0" applyProtection="0">
      <alignment horizontal="right" vertical="center"/>
    </xf>
    <xf numFmtId="4" fontId="83" fillId="73" borderId="0" applyNumberFormat="0" applyProtection="0">
      <alignment horizontal="left" vertical="center" indent="1"/>
    </xf>
    <xf numFmtId="4" fontId="83" fillId="111" borderId="0" applyNumberFormat="0" applyProtection="0">
      <alignment horizontal="left" vertical="center" indent="1"/>
    </xf>
    <xf numFmtId="0" fontId="19" fillId="112" borderId="49" applyNumberFormat="0" applyProtection="0">
      <alignment horizontal="left" vertical="center" indent="1"/>
    </xf>
    <xf numFmtId="0" fontId="19" fillId="112" borderId="49" applyNumberFormat="0" applyProtection="0">
      <alignment horizontal="left" vertical="top" indent="1"/>
    </xf>
    <xf numFmtId="0" fontId="19" fillId="111" borderId="49" applyNumberFormat="0" applyProtection="0">
      <alignment horizontal="left" vertical="center" indent="1"/>
    </xf>
    <xf numFmtId="0" fontId="19" fillId="111" borderId="49" applyNumberFormat="0" applyProtection="0">
      <alignment horizontal="left" vertical="top" indent="1"/>
    </xf>
    <xf numFmtId="0" fontId="19" fillId="113" borderId="49" applyNumberFormat="0" applyProtection="0">
      <alignment horizontal="left" vertical="center" indent="1"/>
    </xf>
    <xf numFmtId="0" fontId="19" fillId="113" borderId="49" applyNumberFormat="0" applyProtection="0">
      <alignment horizontal="left" vertical="top" indent="1"/>
    </xf>
    <xf numFmtId="0" fontId="19" fillId="109" borderId="49" applyNumberFormat="0" applyProtection="0">
      <alignment horizontal="left" vertical="center" indent="1"/>
    </xf>
    <xf numFmtId="0" fontId="19" fillId="109" borderId="49" applyNumberFormat="0" applyProtection="0">
      <alignment horizontal="left" vertical="top" indent="1"/>
    </xf>
    <xf numFmtId="4" fontId="83" fillId="79" borderId="49" applyNumberFormat="0" applyProtection="0">
      <alignment vertical="center"/>
    </xf>
    <xf numFmtId="4" fontId="104" fillId="79" borderId="49" applyNumberFormat="0" applyProtection="0">
      <alignment vertical="center"/>
    </xf>
    <xf numFmtId="4" fontId="83" fillId="79" borderId="49" applyNumberFormat="0" applyProtection="0">
      <alignment horizontal="left" vertical="center" indent="1"/>
    </xf>
    <xf numFmtId="0" fontId="83" fillId="79" borderId="49" applyNumberFormat="0" applyProtection="0">
      <alignment horizontal="left" vertical="top" indent="1"/>
    </xf>
    <xf numFmtId="4" fontId="83" fillId="73" borderId="49" applyNumberFormat="0" applyProtection="0">
      <alignment horizontal="right" vertical="center"/>
    </xf>
    <xf numFmtId="4" fontId="104" fillId="73" borderId="49" applyNumberFormat="0" applyProtection="0">
      <alignment horizontal="right" vertical="center"/>
    </xf>
    <xf numFmtId="4" fontId="83" fillId="72" borderId="49" applyNumberFormat="0" applyProtection="0">
      <alignment horizontal="left" vertical="center" indent="1"/>
    </xf>
    <xf numFmtId="0" fontId="83" fillId="111" borderId="49" applyNumberFormat="0" applyProtection="0">
      <alignment horizontal="left" vertical="top" indent="1"/>
    </xf>
    <xf numFmtId="4" fontId="105" fillId="81" borderId="0" applyNumberFormat="0" applyProtection="0">
      <alignment horizontal="left" vertical="center" indent="1"/>
    </xf>
    <xf numFmtId="4" fontId="106" fillId="73" borderId="49" applyNumberFormat="0" applyProtection="0">
      <alignment horizontal="right" vertical="center"/>
    </xf>
    <xf numFmtId="39" fontId="19" fillId="114" borderId="0"/>
    <xf numFmtId="38" fontId="23" fillId="0" borderId="51"/>
    <xf numFmtId="38" fontId="25" fillId="0" borderId="48"/>
    <xf numFmtId="39" fontId="101" fillId="115" borderId="0"/>
    <xf numFmtId="179" fontId="19" fillId="0" borderId="0">
      <alignment horizontal="left" wrapText="1"/>
    </xf>
    <xf numFmtId="185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89" fontId="19" fillId="0" borderId="0">
      <alignment horizontal="left" wrapText="1"/>
    </xf>
    <xf numFmtId="40" fontId="107" fillId="0" borderId="0" applyBorder="0">
      <alignment horizontal="right"/>
    </xf>
    <xf numFmtId="41" fontId="108" fillId="80" borderId="0">
      <alignment horizontal="left"/>
    </xf>
    <xf numFmtId="0" fontId="109" fillId="0" borderId="0"/>
    <xf numFmtId="0" fontId="46" fillId="0" borderId="0" applyFill="0" applyBorder="0" applyProtection="0">
      <alignment horizontal="left"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93" fontId="110" fillId="80" borderId="0">
      <alignment horizontal="left" vertical="center"/>
    </xf>
    <xf numFmtId="0" fontId="24" fillId="80" borderId="0">
      <alignment horizontal="left" wrapText="1"/>
    </xf>
    <xf numFmtId="0" fontId="111" fillId="0" borderId="0">
      <alignment horizontal="left" vertical="center"/>
    </xf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87" fillId="0" borderId="52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2" fillId="0" borderId="0"/>
    <xf numFmtId="4" fontId="23" fillId="60" borderId="54" applyNumberFormat="0" applyProtection="0">
      <alignment horizontal="left" vertical="center" indent="1"/>
    </xf>
    <xf numFmtId="4" fontId="23" fillId="0" borderId="54" applyNumberFormat="0" applyProtection="0">
      <alignment horizontal="right" vertical="center"/>
    </xf>
    <xf numFmtId="4" fontId="23" fillId="60" borderId="54" applyNumberFormat="0" applyProtection="0">
      <alignment horizontal="left" vertical="center" indent="1"/>
    </xf>
    <xf numFmtId="4" fontId="23" fillId="59" borderId="54" applyNumberFormat="0" applyProtection="0">
      <alignment horizontal="left" vertical="center" indent="1"/>
    </xf>
    <xf numFmtId="4" fontId="23" fillId="58" borderId="54" applyNumberFormat="0" applyProtection="0">
      <alignment vertical="center"/>
    </xf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3" fillId="54" borderId="54" applyNumberFormat="0" applyAlignment="0" applyProtection="0"/>
    <xf numFmtId="0" fontId="33" fillId="54" borderId="54" applyNumberFormat="0" applyAlignment="0" applyProtection="0"/>
    <xf numFmtId="0" fontId="33" fillId="54" borderId="54" applyNumberFormat="0" applyAlignment="0" applyProtection="0"/>
    <xf numFmtId="0" fontId="33" fillId="54" borderId="54" applyNumberFormat="0" applyAlignment="0" applyProtection="0"/>
    <xf numFmtId="0" fontId="33" fillId="54" borderId="54" applyNumberFormat="0" applyAlignment="0" applyProtection="0"/>
    <xf numFmtId="0" fontId="33" fillId="54" borderId="54" applyNumberFormat="0" applyAlignment="0" applyProtection="0"/>
    <xf numFmtId="0" fontId="33" fillId="54" borderId="54" applyNumberFormat="0" applyAlignment="0" applyProtection="0"/>
    <xf numFmtId="0" fontId="33" fillId="54" borderId="54" applyNumberFormat="0" applyAlignment="0" applyProtection="0"/>
    <xf numFmtId="0" fontId="93" fillId="0" borderId="44">
      <alignment horizontal="left"/>
    </xf>
    <xf numFmtId="0" fontId="93" fillId="0" borderId="44">
      <alignment horizontal="left"/>
    </xf>
    <xf numFmtId="0" fontId="93" fillId="0" borderId="44">
      <alignment horizontal="left"/>
    </xf>
    <xf numFmtId="0" fontId="93" fillId="0" borderId="44">
      <alignment horizontal="left"/>
    </xf>
    <xf numFmtId="0" fontId="93" fillId="0" borderId="44">
      <alignment horizontal="left"/>
    </xf>
    <xf numFmtId="10" fontId="23" fillId="80" borderId="35" applyNumberFormat="0" applyBorder="0" applyAlignment="0" applyProtection="0"/>
    <xf numFmtId="10" fontId="23" fillId="80" borderId="35" applyNumberFormat="0" applyBorder="0" applyAlignment="0" applyProtection="0"/>
    <xf numFmtId="10" fontId="23" fillId="80" borderId="35" applyNumberFormat="0" applyBorder="0" applyAlignment="0" applyProtection="0"/>
    <xf numFmtId="10" fontId="23" fillId="80" borderId="35" applyNumberFormat="0" applyBorder="0" applyAlignment="0" applyProtection="0"/>
    <xf numFmtId="10" fontId="23" fillId="80" borderId="35" applyNumberFormat="0" applyBorder="0" applyAlignment="0" applyProtection="0"/>
    <xf numFmtId="10" fontId="23" fillId="80" borderId="35" applyNumberFormat="0" applyBorder="0" applyAlignment="0" applyProtection="0"/>
    <xf numFmtId="10" fontId="23" fillId="80" borderId="35" applyNumberFormat="0" applyBorder="0" applyAlignment="0" applyProtection="0"/>
    <xf numFmtId="10" fontId="23" fillId="80" borderId="35" applyNumberFormat="0" applyBorder="0" applyAlignment="0" applyProtection="0"/>
    <xf numFmtId="10" fontId="23" fillId="80" borderId="35" applyNumberFormat="0" applyBorder="0" applyAlignment="0" applyProtection="0"/>
    <xf numFmtId="0" fontId="39" fillId="52" borderId="54" applyNumberFormat="0" applyAlignment="0" applyProtection="0"/>
    <xf numFmtId="0" fontId="39" fillId="52" borderId="54" applyNumberFormat="0" applyAlignment="0" applyProtection="0"/>
    <xf numFmtId="0" fontId="39" fillId="52" borderId="54" applyNumberFormat="0" applyAlignment="0" applyProtection="0"/>
    <xf numFmtId="0" fontId="39" fillId="52" borderId="54" applyNumberFormat="0" applyAlignment="0" applyProtection="0"/>
    <xf numFmtId="0" fontId="39" fillId="52" borderId="54" applyNumberFormat="0" applyAlignment="0" applyProtection="0"/>
    <xf numFmtId="0" fontId="39" fillId="52" borderId="54" applyNumberFormat="0" applyAlignment="0" applyProtection="0"/>
    <xf numFmtId="0" fontId="39" fillId="52" borderId="54" applyNumberFormat="0" applyAlignment="0" applyProtection="0"/>
    <xf numFmtId="0" fontId="39" fillId="52" borderId="54" applyNumberFormat="0" applyAlignment="0" applyProtection="0"/>
    <xf numFmtId="0" fontId="39" fillId="52" borderId="54" applyNumberFormat="0" applyAlignment="0" applyProtection="0"/>
    <xf numFmtId="0" fontId="39" fillId="52" borderId="54" applyNumberFormat="0" applyAlignment="0" applyProtection="0"/>
    <xf numFmtId="0" fontId="39" fillId="52" borderId="54" applyNumberFormat="0" applyAlignment="0" applyProtection="0"/>
    <xf numFmtId="0" fontId="39" fillId="52" borderId="54" applyNumberFormat="0" applyAlignment="0" applyProtection="0"/>
    <xf numFmtId="0" fontId="39" fillId="52" borderId="54" applyNumberFormat="0" applyAlignment="0" applyProtection="0"/>
    <xf numFmtId="0" fontId="39" fillId="52" borderId="54" applyNumberFormat="0" applyAlignment="0" applyProtection="0"/>
    <xf numFmtId="0" fontId="39" fillId="52" borderId="54" applyNumberFormat="0" applyAlignment="0" applyProtection="0"/>
    <xf numFmtId="0" fontId="39" fillId="52" borderId="54" applyNumberFormat="0" applyAlignment="0" applyProtection="0"/>
    <xf numFmtId="0" fontId="39" fillId="52" borderId="54" applyNumberFormat="0" applyAlignment="0" applyProtection="0"/>
    <xf numFmtId="0" fontId="39" fillId="52" borderId="54" applyNumberFormat="0" applyAlignment="0" applyProtection="0"/>
    <xf numFmtId="0" fontId="23" fillId="33" borderId="0"/>
    <xf numFmtId="0" fontId="23" fillId="33" borderId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23" fillId="51" borderId="54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23" fillId="51" borderId="54" applyNumberFormat="0" applyFont="0" applyAlignment="0" applyProtection="0"/>
    <xf numFmtId="0" fontId="23" fillId="51" borderId="54" applyNumberFormat="0" applyFont="0" applyAlignment="0" applyProtection="0"/>
    <xf numFmtId="0" fontId="23" fillId="51" borderId="54" applyNumberFormat="0" applyFont="0" applyAlignment="0" applyProtection="0"/>
    <xf numFmtId="0" fontId="23" fillId="51" borderId="54" applyNumberFormat="0" applyFont="0" applyAlignment="0" applyProtection="0"/>
    <xf numFmtId="0" fontId="23" fillId="51" borderId="54" applyNumberFormat="0" applyFont="0" applyAlignment="0" applyProtection="0"/>
    <xf numFmtId="0" fontId="23" fillId="51" borderId="54" applyNumberFormat="0" applyFont="0" applyAlignment="0" applyProtection="0"/>
    <xf numFmtId="0" fontId="23" fillId="51" borderId="54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31" fillId="78" borderId="55" applyNumberFormat="0" applyFont="0" applyAlignment="0" applyProtection="0"/>
    <xf numFmtId="0" fontId="41" fillId="54" borderId="56" applyNumberFormat="0" applyAlignment="0" applyProtection="0"/>
    <xf numFmtId="0" fontId="41" fillId="54" borderId="56" applyNumberFormat="0" applyAlignment="0" applyProtection="0"/>
    <xf numFmtId="0" fontId="41" fillId="54" borderId="56" applyNumberFormat="0" applyAlignment="0" applyProtection="0"/>
    <xf numFmtId="0" fontId="41" fillId="54" borderId="56" applyNumberFormat="0" applyAlignment="0" applyProtection="0"/>
    <xf numFmtId="0" fontId="41" fillId="54" borderId="56" applyNumberFormat="0" applyAlignment="0" applyProtection="0"/>
    <xf numFmtId="0" fontId="41" fillId="54" borderId="56" applyNumberFormat="0" applyAlignment="0" applyProtection="0"/>
    <xf numFmtId="42" fontId="19" fillId="80" borderId="57">
      <alignment vertical="center"/>
    </xf>
    <xf numFmtId="42" fontId="19" fillId="80" borderId="57">
      <alignment vertical="center"/>
    </xf>
    <xf numFmtId="42" fontId="19" fillId="80" borderId="57">
      <alignment vertical="center"/>
    </xf>
    <xf numFmtId="42" fontId="19" fillId="80" borderId="57">
      <alignment vertical="center"/>
    </xf>
    <xf numFmtId="42" fontId="19" fillId="80" borderId="57">
      <alignment vertical="center"/>
    </xf>
    <xf numFmtId="42" fontId="19" fillId="80" borderId="57">
      <alignment vertical="center"/>
    </xf>
    <xf numFmtId="42" fontId="19" fillId="80" borderId="57">
      <alignment vertical="center"/>
    </xf>
    <xf numFmtId="42" fontId="19" fillId="80" borderId="57">
      <alignment vertical="center"/>
    </xf>
    <xf numFmtId="42" fontId="19" fillId="80" borderId="57">
      <alignment vertical="center"/>
    </xf>
    <xf numFmtId="42" fontId="19" fillId="80" borderId="53">
      <alignment horizontal="left"/>
    </xf>
    <xf numFmtId="42" fontId="19" fillId="80" borderId="53">
      <alignment horizontal="left"/>
    </xf>
    <xf numFmtId="42" fontId="19" fillId="80" borderId="53">
      <alignment horizontal="left"/>
    </xf>
    <xf numFmtId="42" fontId="19" fillId="80" borderId="53">
      <alignment horizontal="left"/>
    </xf>
    <xf numFmtId="42" fontId="19" fillId="80" borderId="53">
      <alignment horizontal="left"/>
    </xf>
    <xf numFmtId="42" fontId="19" fillId="80" borderId="53">
      <alignment horizontal="left"/>
    </xf>
    <xf numFmtId="171" fontId="100" fillId="80" borderId="53">
      <alignment horizontal="left"/>
    </xf>
    <xf numFmtId="171" fontId="100" fillId="80" borderId="53">
      <alignment horizontal="left"/>
    </xf>
    <xf numFmtId="171" fontId="100" fillId="80" borderId="53">
      <alignment horizontal="left"/>
    </xf>
    <xf numFmtId="171" fontId="100" fillId="80" borderId="53">
      <alignment horizontal="left"/>
    </xf>
    <xf numFmtId="171" fontId="100" fillId="80" borderId="53">
      <alignment horizontal="left"/>
    </xf>
    <xf numFmtId="171" fontId="100" fillId="80" borderId="53">
      <alignment horizontal="left"/>
    </xf>
    <xf numFmtId="4" fontId="102" fillId="58" borderId="58" applyNumberFormat="0" applyProtection="0">
      <alignment vertical="center"/>
    </xf>
    <xf numFmtId="4" fontId="102" fillId="58" borderId="58" applyNumberFormat="0" applyProtection="0">
      <alignment vertical="center"/>
    </xf>
    <xf numFmtId="4" fontId="102" fillId="58" borderId="58" applyNumberFormat="0" applyProtection="0">
      <alignment vertical="center"/>
    </xf>
    <xf numFmtId="4" fontId="102" fillId="58" borderId="58" applyNumberFormat="0" applyProtection="0">
      <alignment vertical="center"/>
    </xf>
    <xf numFmtId="4" fontId="102" fillId="58" borderId="58" applyNumberFormat="0" applyProtection="0">
      <alignment vertical="center"/>
    </xf>
    <xf numFmtId="4" fontId="102" fillId="58" borderId="58" applyNumberFormat="0" applyProtection="0">
      <alignment vertical="center"/>
    </xf>
    <xf numFmtId="4" fontId="23" fillId="58" borderId="54" applyNumberFormat="0" applyProtection="0">
      <alignment vertical="center"/>
    </xf>
    <xf numFmtId="4" fontId="23" fillId="58" borderId="54" applyNumberFormat="0" applyProtection="0">
      <alignment vertical="center"/>
    </xf>
    <xf numFmtId="4" fontId="23" fillId="58" borderId="54" applyNumberFormat="0" applyProtection="0">
      <alignment vertical="center"/>
    </xf>
    <xf numFmtId="4" fontId="23" fillId="58" borderId="54" applyNumberFormat="0" applyProtection="0">
      <alignment vertical="center"/>
    </xf>
    <xf numFmtId="4" fontId="23" fillId="58" borderId="54" applyNumberFormat="0" applyProtection="0">
      <alignment vertical="center"/>
    </xf>
    <xf numFmtId="4" fontId="23" fillId="58" borderId="54" applyNumberFormat="0" applyProtection="0">
      <alignment vertical="center"/>
    </xf>
    <xf numFmtId="4" fontId="23" fillId="58" borderId="54" applyNumberFormat="0" applyProtection="0">
      <alignment vertical="center"/>
    </xf>
    <xf numFmtId="4" fontId="44" fillId="59" borderId="54" applyNumberFormat="0" applyProtection="0">
      <alignment vertical="center"/>
    </xf>
    <xf numFmtId="4" fontId="103" fillId="59" borderId="58" applyNumberFormat="0" applyProtection="0">
      <alignment vertical="center"/>
    </xf>
    <xf numFmtId="4" fontId="103" fillId="59" borderId="58" applyNumberFormat="0" applyProtection="0">
      <alignment vertical="center"/>
    </xf>
    <xf numFmtId="4" fontId="103" fillId="59" borderId="58" applyNumberFormat="0" applyProtection="0">
      <alignment vertical="center"/>
    </xf>
    <xf numFmtId="4" fontId="103" fillId="59" borderId="58" applyNumberFormat="0" applyProtection="0">
      <alignment vertical="center"/>
    </xf>
    <xf numFmtId="4" fontId="103" fillId="59" borderId="58" applyNumberFormat="0" applyProtection="0">
      <alignment vertical="center"/>
    </xf>
    <xf numFmtId="4" fontId="103" fillId="59" borderId="58" applyNumberFormat="0" applyProtection="0">
      <alignment vertical="center"/>
    </xf>
    <xf numFmtId="4" fontId="44" fillId="59" borderId="54" applyNumberFormat="0" applyProtection="0">
      <alignment vertical="center"/>
    </xf>
    <xf numFmtId="4" fontId="44" fillId="59" borderId="54" applyNumberFormat="0" applyProtection="0">
      <alignment vertical="center"/>
    </xf>
    <xf numFmtId="4" fontId="44" fillId="59" borderId="54" applyNumberFormat="0" applyProtection="0">
      <alignment vertical="center"/>
    </xf>
    <xf numFmtId="4" fontId="44" fillId="59" borderId="54" applyNumberFormat="0" applyProtection="0">
      <alignment vertical="center"/>
    </xf>
    <xf numFmtId="4" fontId="44" fillId="59" borderId="54" applyNumberFormat="0" applyProtection="0">
      <alignment vertical="center"/>
    </xf>
    <xf numFmtId="4" fontId="44" fillId="59" borderId="54" applyNumberFormat="0" applyProtection="0">
      <alignment vertical="center"/>
    </xf>
    <xf numFmtId="4" fontId="44" fillId="59" borderId="54" applyNumberFormat="0" applyProtection="0">
      <alignment vertical="center"/>
    </xf>
    <xf numFmtId="4" fontId="102" fillId="59" borderId="58" applyNumberFormat="0" applyProtection="0">
      <alignment horizontal="left" vertical="center" indent="1"/>
    </xf>
    <xf numFmtId="4" fontId="102" fillId="59" borderId="58" applyNumberFormat="0" applyProtection="0">
      <alignment horizontal="left" vertical="center" indent="1"/>
    </xf>
    <xf numFmtId="4" fontId="102" fillId="59" borderId="58" applyNumberFormat="0" applyProtection="0">
      <alignment horizontal="left" vertical="center" indent="1"/>
    </xf>
    <xf numFmtId="4" fontId="102" fillId="59" borderId="58" applyNumberFormat="0" applyProtection="0">
      <alignment horizontal="left" vertical="center" indent="1"/>
    </xf>
    <xf numFmtId="4" fontId="102" fillId="59" borderId="58" applyNumberFormat="0" applyProtection="0">
      <alignment horizontal="left" vertical="center" indent="1"/>
    </xf>
    <xf numFmtId="4" fontId="102" fillId="59" borderId="58" applyNumberFormat="0" applyProtection="0">
      <alignment horizontal="left" vertical="center" indent="1"/>
    </xf>
    <xf numFmtId="4" fontId="23" fillId="59" borderId="54" applyNumberFormat="0" applyProtection="0">
      <alignment horizontal="left" vertical="center" indent="1"/>
    </xf>
    <xf numFmtId="4" fontId="23" fillId="59" borderId="54" applyNumberFormat="0" applyProtection="0">
      <alignment horizontal="left" vertical="center" indent="1"/>
    </xf>
    <xf numFmtId="4" fontId="23" fillId="59" borderId="54" applyNumberFormat="0" applyProtection="0">
      <alignment horizontal="left" vertical="center" indent="1"/>
    </xf>
    <xf numFmtId="4" fontId="23" fillId="59" borderId="54" applyNumberFormat="0" applyProtection="0">
      <alignment horizontal="left" vertical="center" indent="1"/>
    </xf>
    <xf numFmtId="4" fontId="23" fillId="59" borderId="54" applyNumberFormat="0" applyProtection="0">
      <alignment horizontal="left" vertical="center" indent="1"/>
    </xf>
    <xf numFmtId="4" fontId="23" fillId="59" borderId="54" applyNumberFormat="0" applyProtection="0">
      <alignment horizontal="left" vertical="center" indent="1"/>
    </xf>
    <xf numFmtId="4" fontId="23" fillId="59" borderId="54" applyNumberFormat="0" applyProtection="0">
      <alignment horizontal="left" vertical="center" indent="1"/>
    </xf>
    <xf numFmtId="0" fontId="102" fillId="59" borderId="58" applyNumberFormat="0" applyProtection="0">
      <alignment horizontal="left" vertical="top" indent="1"/>
    </xf>
    <xf numFmtId="0" fontId="102" fillId="59" borderId="58" applyNumberFormat="0" applyProtection="0">
      <alignment horizontal="left" vertical="top" indent="1"/>
    </xf>
    <xf numFmtId="0" fontId="102" fillId="59" borderId="58" applyNumberFormat="0" applyProtection="0">
      <alignment horizontal="left" vertical="top" indent="1"/>
    </xf>
    <xf numFmtId="0" fontId="102" fillId="59" borderId="58" applyNumberFormat="0" applyProtection="0">
      <alignment horizontal="left" vertical="top" indent="1"/>
    </xf>
    <xf numFmtId="0" fontId="102" fillId="59" borderId="58" applyNumberFormat="0" applyProtection="0">
      <alignment horizontal="left" vertical="top" indent="1"/>
    </xf>
    <xf numFmtId="0" fontId="102" fillId="59" borderId="58" applyNumberFormat="0" applyProtection="0">
      <alignment horizontal="left" vertical="top" indent="1"/>
    </xf>
    <xf numFmtId="0" fontId="27" fillId="58" borderId="58" applyNumberFormat="0" applyProtection="0">
      <alignment horizontal="left" vertical="top" indent="1"/>
    </xf>
    <xf numFmtId="0" fontId="27" fillId="58" borderId="58" applyNumberFormat="0" applyProtection="0">
      <alignment horizontal="left" vertical="top" indent="1"/>
    </xf>
    <xf numFmtId="0" fontId="27" fillId="58" borderId="58" applyNumberFormat="0" applyProtection="0">
      <alignment horizontal="left" vertical="top" indent="1"/>
    </xf>
    <xf numFmtId="0" fontId="27" fillId="58" borderId="58" applyNumberFormat="0" applyProtection="0">
      <alignment horizontal="left" vertical="top" indent="1"/>
    </xf>
    <xf numFmtId="0" fontId="27" fillId="58" borderId="58" applyNumberFormat="0" applyProtection="0">
      <alignment horizontal="left" vertical="top" indent="1"/>
    </xf>
    <xf numFmtId="0" fontId="27" fillId="58" borderId="58" applyNumberFormat="0" applyProtection="0">
      <alignment horizontal="left" vertical="top" indent="1"/>
    </xf>
    <xf numFmtId="4" fontId="23" fillId="60" borderId="54" applyNumberFormat="0" applyProtection="0">
      <alignment horizontal="left" vertical="center" indent="1"/>
    </xf>
    <xf numFmtId="4" fontId="23" fillId="60" borderId="54" applyNumberFormat="0" applyProtection="0">
      <alignment horizontal="left" vertical="center" indent="1"/>
    </xf>
    <xf numFmtId="4" fontId="23" fillId="60" borderId="54" applyNumberFormat="0" applyProtection="0">
      <alignment horizontal="left" vertical="center" indent="1"/>
    </xf>
    <xf numFmtId="4" fontId="23" fillId="60" borderId="54" applyNumberFormat="0" applyProtection="0">
      <alignment horizontal="left" vertical="center" indent="1"/>
    </xf>
    <xf numFmtId="4" fontId="23" fillId="60" borderId="54" applyNumberFormat="0" applyProtection="0">
      <alignment horizontal="left" vertical="center" indent="1"/>
    </xf>
    <xf numFmtId="4" fontId="23" fillId="60" borderId="54" applyNumberFormat="0" applyProtection="0">
      <alignment horizontal="left" vertical="center" indent="1"/>
    </xf>
    <xf numFmtId="4" fontId="23" fillId="60" borderId="54" applyNumberFormat="0" applyProtection="0">
      <alignment horizontal="left" vertical="center" indent="1"/>
    </xf>
    <xf numFmtId="4" fontId="23" fillId="61" borderId="54" applyNumberFormat="0" applyProtection="0">
      <alignment horizontal="right" vertical="center"/>
    </xf>
    <xf numFmtId="4" fontId="83" fillId="61" borderId="58" applyNumberFormat="0" applyProtection="0">
      <alignment horizontal="right" vertical="center"/>
    </xf>
    <xf numFmtId="4" fontId="83" fillId="61" borderId="58" applyNumberFormat="0" applyProtection="0">
      <alignment horizontal="right" vertical="center"/>
    </xf>
    <xf numFmtId="4" fontId="83" fillId="61" borderId="58" applyNumberFormat="0" applyProtection="0">
      <alignment horizontal="right" vertical="center"/>
    </xf>
    <xf numFmtId="4" fontId="83" fillId="61" borderId="58" applyNumberFormat="0" applyProtection="0">
      <alignment horizontal="right" vertical="center"/>
    </xf>
    <xf numFmtId="4" fontId="83" fillId="61" borderId="58" applyNumberFormat="0" applyProtection="0">
      <alignment horizontal="right" vertical="center"/>
    </xf>
    <xf numFmtId="4" fontId="83" fillId="61" borderId="58" applyNumberFormat="0" applyProtection="0">
      <alignment horizontal="right" vertical="center"/>
    </xf>
    <xf numFmtId="4" fontId="23" fillId="61" borderId="54" applyNumberFormat="0" applyProtection="0">
      <alignment horizontal="right" vertical="center"/>
    </xf>
    <xf numFmtId="4" fontId="23" fillId="61" borderId="54" applyNumberFormat="0" applyProtection="0">
      <alignment horizontal="right" vertical="center"/>
    </xf>
    <xf numFmtId="4" fontId="23" fillId="61" borderId="54" applyNumberFormat="0" applyProtection="0">
      <alignment horizontal="right" vertical="center"/>
    </xf>
    <xf numFmtId="4" fontId="23" fillId="61" borderId="54" applyNumberFormat="0" applyProtection="0">
      <alignment horizontal="right" vertical="center"/>
    </xf>
    <xf numFmtId="4" fontId="23" fillId="61" borderId="54" applyNumberFormat="0" applyProtection="0">
      <alignment horizontal="right" vertical="center"/>
    </xf>
    <xf numFmtId="4" fontId="23" fillId="61" borderId="54" applyNumberFormat="0" applyProtection="0">
      <alignment horizontal="right" vertical="center"/>
    </xf>
    <xf numFmtId="4" fontId="23" fillId="61" borderId="54" applyNumberFormat="0" applyProtection="0">
      <alignment horizontal="right" vertical="center"/>
    </xf>
    <xf numFmtId="4" fontId="23" fillId="62" borderId="54" applyNumberFormat="0" applyProtection="0">
      <alignment horizontal="right" vertical="center"/>
    </xf>
    <xf numFmtId="4" fontId="83" fillId="90" borderId="58" applyNumberFormat="0" applyProtection="0">
      <alignment horizontal="right" vertical="center"/>
    </xf>
    <xf numFmtId="4" fontId="83" fillId="90" borderId="58" applyNumberFormat="0" applyProtection="0">
      <alignment horizontal="right" vertical="center"/>
    </xf>
    <xf numFmtId="4" fontId="83" fillId="90" borderId="58" applyNumberFormat="0" applyProtection="0">
      <alignment horizontal="right" vertical="center"/>
    </xf>
    <xf numFmtId="4" fontId="83" fillId="90" borderId="58" applyNumberFormat="0" applyProtection="0">
      <alignment horizontal="right" vertical="center"/>
    </xf>
    <xf numFmtId="4" fontId="83" fillId="90" borderId="58" applyNumberFormat="0" applyProtection="0">
      <alignment horizontal="right" vertical="center"/>
    </xf>
    <xf numFmtId="4" fontId="83" fillId="90" borderId="58" applyNumberFormat="0" applyProtection="0">
      <alignment horizontal="right" vertical="center"/>
    </xf>
    <xf numFmtId="4" fontId="23" fillId="62" borderId="54" applyNumberFormat="0" applyProtection="0">
      <alignment horizontal="right" vertical="center"/>
    </xf>
    <xf numFmtId="4" fontId="23" fillId="62" borderId="54" applyNumberFormat="0" applyProtection="0">
      <alignment horizontal="right" vertical="center"/>
    </xf>
    <xf numFmtId="4" fontId="23" fillId="62" borderId="54" applyNumberFormat="0" applyProtection="0">
      <alignment horizontal="right" vertical="center"/>
    </xf>
    <xf numFmtId="4" fontId="23" fillId="62" borderId="54" applyNumberFormat="0" applyProtection="0">
      <alignment horizontal="right" vertical="center"/>
    </xf>
    <xf numFmtId="4" fontId="23" fillId="62" borderId="54" applyNumberFormat="0" applyProtection="0">
      <alignment horizontal="right" vertical="center"/>
    </xf>
    <xf numFmtId="4" fontId="23" fillId="62" borderId="54" applyNumberFormat="0" applyProtection="0">
      <alignment horizontal="right" vertical="center"/>
    </xf>
    <xf numFmtId="4" fontId="23" fillId="62" borderId="54" applyNumberFormat="0" applyProtection="0">
      <alignment horizontal="right" vertical="center"/>
    </xf>
    <xf numFmtId="4" fontId="23" fillId="63" borderId="59" applyNumberFormat="0" applyProtection="0">
      <alignment horizontal="right" vertical="center"/>
    </xf>
    <xf numFmtId="4" fontId="83" fillId="63" borderId="58" applyNumberFormat="0" applyProtection="0">
      <alignment horizontal="right" vertical="center"/>
    </xf>
    <xf numFmtId="4" fontId="83" fillId="63" borderId="58" applyNumberFormat="0" applyProtection="0">
      <alignment horizontal="right" vertical="center"/>
    </xf>
    <xf numFmtId="4" fontId="83" fillId="63" borderId="58" applyNumberFormat="0" applyProtection="0">
      <alignment horizontal="right" vertical="center"/>
    </xf>
    <xf numFmtId="4" fontId="83" fillId="63" borderId="58" applyNumberFormat="0" applyProtection="0">
      <alignment horizontal="right" vertical="center"/>
    </xf>
    <xf numFmtId="4" fontId="83" fillId="63" borderId="58" applyNumberFormat="0" applyProtection="0">
      <alignment horizontal="right" vertical="center"/>
    </xf>
    <xf numFmtId="4" fontId="83" fillId="63" borderId="58" applyNumberFormat="0" applyProtection="0">
      <alignment horizontal="right" vertical="center"/>
    </xf>
    <xf numFmtId="4" fontId="23" fillId="63" borderId="59" applyNumberFormat="0" applyProtection="0">
      <alignment horizontal="right" vertical="center"/>
    </xf>
    <xf numFmtId="4" fontId="23" fillId="63" borderId="59" applyNumberFormat="0" applyProtection="0">
      <alignment horizontal="right" vertical="center"/>
    </xf>
    <xf numFmtId="4" fontId="23" fillId="63" borderId="59" applyNumberFormat="0" applyProtection="0">
      <alignment horizontal="right" vertical="center"/>
    </xf>
    <xf numFmtId="4" fontId="23" fillId="63" borderId="59" applyNumberFormat="0" applyProtection="0">
      <alignment horizontal="right" vertical="center"/>
    </xf>
    <xf numFmtId="4" fontId="23" fillId="63" borderId="59" applyNumberFormat="0" applyProtection="0">
      <alignment horizontal="right" vertical="center"/>
    </xf>
    <xf numFmtId="4" fontId="23" fillId="63" borderId="59" applyNumberFormat="0" applyProtection="0">
      <alignment horizontal="right" vertical="center"/>
    </xf>
    <xf numFmtId="4" fontId="23" fillId="63" borderId="59" applyNumberFormat="0" applyProtection="0">
      <alignment horizontal="right" vertical="center"/>
    </xf>
    <xf numFmtId="4" fontId="23" fillId="64" borderId="54" applyNumberFormat="0" applyProtection="0">
      <alignment horizontal="right" vertical="center"/>
    </xf>
    <xf numFmtId="4" fontId="83" fillId="64" borderId="58" applyNumberFormat="0" applyProtection="0">
      <alignment horizontal="right" vertical="center"/>
    </xf>
    <xf numFmtId="4" fontId="83" fillId="64" borderId="58" applyNumberFormat="0" applyProtection="0">
      <alignment horizontal="right" vertical="center"/>
    </xf>
    <xf numFmtId="4" fontId="83" fillId="64" borderId="58" applyNumberFormat="0" applyProtection="0">
      <alignment horizontal="right" vertical="center"/>
    </xf>
    <xf numFmtId="4" fontId="83" fillId="64" borderId="58" applyNumberFormat="0" applyProtection="0">
      <alignment horizontal="right" vertical="center"/>
    </xf>
    <xf numFmtId="4" fontId="83" fillId="64" borderId="58" applyNumberFormat="0" applyProtection="0">
      <alignment horizontal="right" vertical="center"/>
    </xf>
    <xf numFmtId="4" fontId="83" fillId="64" borderId="58" applyNumberFormat="0" applyProtection="0">
      <alignment horizontal="right" vertical="center"/>
    </xf>
    <xf numFmtId="4" fontId="23" fillId="64" borderId="54" applyNumberFormat="0" applyProtection="0">
      <alignment horizontal="right" vertical="center"/>
    </xf>
    <xf numFmtId="4" fontId="23" fillId="64" borderId="54" applyNumberFormat="0" applyProtection="0">
      <alignment horizontal="right" vertical="center"/>
    </xf>
    <xf numFmtId="4" fontId="23" fillId="64" borderId="54" applyNumberFormat="0" applyProtection="0">
      <alignment horizontal="right" vertical="center"/>
    </xf>
    <xf numFmtId="4" fontId="23" fillId="64" borderId="54" applyNumberFormat="0" applyProtection="0">
      <alignment horizontal="right" vertical="center"/>
    </xf>
    <xf numFmtId="4" fontId="23" fillId="64" borderId="54" applyNumberFormat="0" applyProtection="0">
      <alignment horizontal="right" vertical="center"/>
    </xf>
    <xf numFmtId="4" fontId="23" fillId="64" borderId="54" applyNumberFormat="0" applyProtection="0">
      <alignment horizontal="right" vertical="center"/>
    </xf>
    <xf numFmtId="4" fontId="23" fillId="64" borderId="54" applyNumberFormat="0" applyProtection="0">
      <alignment horizontal="right" vertical="center"/>
    </xf>
    <xf numFmtId="4" fontId="23" fillId="65" borderId="54" applyNumberFormat="0" applyProtection="0">
      <alignment horizontal="right" vertical="center"/>
    </xf>
    <xf numFmtId="4" fontId="83" fillId="65" borderId="58" applyNumberFormat="0" applyProtection="0">
      <alignment horizontal="right" vertical="center"/>
    </xf>
    <xf numFmtId="4" fontId="83" fillId="65" borderId="58" applyNumberFormat="0" applyProtection="0">
      <alignment horizontal="right" vertical="center"/>
    </xf>
    <xf numFmtId="4" fontId="83" fillId="65" borderId="58" applyNumberFormat="0" applyProtection="0">
      <alignment horizontal="right" vertical="center"/>
    </xf>
    <xf numFmtId="4" fontId="83" fillId="65" borderId="58" applyNumberFormat="0" applyProtection="0">
      <alignment horizontal="right" vertical="center"/>
    </xf>
    <xf numFmtId="4" fontId="83" fillId="65" borderId="58" applyNumberFormat="0" applyProtection="0">
      <alignment horizontal="right" vertical="center"/>
    </xf>
    <xf numFmtId="4" fontId="83" fillId="65" borderId="58" applyNumberFormat="0" applyProtection="0">
      <alignment horizontal="right" vertical="center"/>
    </xf>
    <xf numFmtId="4" fontId="23" fillId="65" borderId="54" applyNumberFormat="0" applyProtection="0">
      <alignment horizontal="right" vertical="center"/>
    </xf>
    <xf numFmtId="4" fontId="23" fillId="65" borderId="54" applyNumberFormat="0" applyProtection="0">
      <alignment horizontal="right" vertical="center"/>
    </xf>
    <xf numFmtId="4" fontId="23" fillId="65" borderId="54" applyNumberFormat="0" applyProtection="0">
      <alignment horizontal="right" vertical="center"/>
    </xf>
    <xf numFmtId="4" fontId="23" fillId="65" borderId="54" applyNumberFormat="0" applyProtection="0">
      <alignment horizontal="right" vertical="center"/>
    </xf>
    <xf numFmtId="4" fontId="23" fillId="65" borderId="54" applyNumberFormat="0" applyProtection="0">
      <alignment horizontal="right" vertical="center"/>
    </xf>
    <xf numFmtId="4" fontId="23" fillId="65" borderId="54" applyNumberFormat="0" applyProtection="0">
      <alignment horizontal="right" vertical="center"/>
    </xf>
    <xf numFmtId="4" fontId="23" fillId="65" borderId="54" applyNumberFormat="0" applyProtection="0">
      <alignment horizontal="right" vertical="center"/>
    </xf>
    <xf numFmtId="4" fontId="23" fillId="66" borderId="54" applyNumberFormat="0" applyProtection="0">
      <alignment horizontal="right" vertical="center"/>
    </xf>
    <xf numFmtId="4" fontId="83" fillId="66" borderId="58" applyNumberFormat="0" applyProtection="0">
      <alignment horizontal="right" vertical="center"/>
    </xf>
    <xf numFmtId="4" fontId="83" fillId="66" borderId="58" applyNumberFormat="0" applyProtection="0">
      <alignment horizontal="right" vertical="center"/>
    </xf>
    <xf numFmtId="4" fontId="83" fillId="66" borderId="58" applyNumberFormat="0" applyProtection="0">
      <alignment horizontal="right" vertical="center"/>
    </xf>
    <xf numFmtId="4" fontId="83" fillId="66" borderId="58" applyNumberFormat="0" applyProtection="0">
      <alignment horizontal="right" vertical="center"/>
    </xf>
    <xf numFmtId="4" fontId="83" fillId="66" borderId="58" applyNumberFormat="0" applyProtection="0">
      <alignment horizontal="right" vertical="center"/>
    </xf>
    <xf numFmtId="4" fontId="83" fillId="66" borderId="58" applyNumberFormat="0" applyProtection="0">
      <alignment horizontal="right" vertical="center"/>
    </xf>
    <xf numFmtId="4" fontId="23" fillId="66" borderId="54" applyNumberFormat="0" applyProtection="0">
      <alignment horizontal="right" vertical="center"/>
    </xf>
    <xf numFmtId="4" fontId="23" fillId="66" borderId="54" applyNumberFormat="0" applyProtection="0">
      <alignment horizontal="right" vertical="center"/>
    </xf>
    <xf numFmtId="4" fontId="23" fillId="66" borderId="54" applyNumberFormat="0" applyProtection="0">
      <alignment horizontal="right" vertical="center"/>
    </xf>
    <xf numFmtId="4" fontId="23" fillId="66" borderId="54" applyNumberFormat="0" applyProtection="0">
      <alignment horizontal="right" vertical="center"/>
    </xf>
    <xf numFmtId="4" fontId="23" fillId="66" borderId="54" applyNumberFormat="0" applyProtection="0">
      <alignment horizontal="right" vertical="center"/>
    </xf>
    <xf numFmtId="4" fontId="23" fillId="66" borderId="54" applyNumberFormat="0" applyProtection="0">
      <alignment horizontal="right" vertical="center"/>
    </xf>
    <xf numFmtId="4" fontId="23" fillId="66" borderId="54" applyNumberFormat="0" applyProtection="0">
      <alignment horizontal="right" vertical="center"/>
    </xf>
    <xf numFmtId="4" fontId="23" fillId="67" borderId="54" applyNumberFormat="0" applyProtection="0">
      <alignment horizontal="right" vertical="center"/>
    </xf>
    <xf numFmtId="4" fontId="83" fillId="67" borderId="58" applyNumberFormat="0" applyProtection="0">
      <alignment horizontal="right" vertical="center"/>
    </xf>
    <xf numFmtId="4" fontId="83" fillId="67" borderId="58" applyNumberFormat="0" applyProtection="0">
      <alignment horizontal="right" vertical="center"/>
    </xf>
    <xf numFmtId="4" fontId="83" fillId="67" borderId="58" applyNumberFormat="0" applyProtection="0">
      <alignment horizontal="right" vertical="center"/>
    </xf>
    <xf numFmtId="4" fontId="83" fillId="67" borderId="58" applyNumberFormat="0" applyProtection="0">
      <alignment horizontal="right" vertical="center"/>
    </xf>
    <xf numFmtId="4" fontId="83" fillId="67" borderId="58" applyNumberFormat="0" applyProtection="0">
      <alignment horizontal="right" vertical="center"/>
    </xf>
    <xf numFmtId="4" fontId="83" fillId="67" borderId="58" applyNumberFormat="0" applyProtection="0">
      <alignment horizontal="right" vertical="center"/>
    </xf>
    <xf numFmtId="4" fontId="23" fillId="67" borderId="54" applyNumberFormat="0" applyProtection="0">
      <alignment horizontal="right" vertical="center"/>
    </xf>
    <xf numFmtId="4" fontId="23" fillId="67" borderId="54" applyNumberFormat="0" applyProtection="0">
      <alignment horizontal="right" vertical="center"/>
    </xf>
    <xf numFmtId="4" fontId="23" fillId="67" borderId="54" applyNumberFormat="0" applyProtection="0">
      <alignment horizontal="right" vertical="center"/>
    </xf>
    <xf numFmtId="4" fontId="23" fillId="67" borderId="54" applyNumberFormat="0" applyProtection="0">
      <alignment horizontal="right" vertical="center"/>
    </xf>
    <xf numFmtId="4" fontId="23" fillId="67" borderId="54" applyNumberFormat="0" applyProtection="0">
      <alignment horizontal="right" vertical="center"/>
    </xf>
    <xf numFmtId="4" fontId="23" fillId="67" borderId="54" applyNumberFormat="0" applyProtection="0">
      <alignment horizontal="right" vertical="center"/>
    </xf>
    <xf numFmtId="4" fontId="23" fillId="67" borderId="54" applyNumberFormat="0" applyProtection="0">
      <alignment horizontal="right" vertical="center"/>
    </xf>
    <xf numFmtId="4" fontId="23" fillId="68" borderId="54" applyNumberFormat="0" applyProtection="0">
      <alignment horizontal="right" vertical="center"/>
    </xf>
    <xf numFmtId="4" fontId="83" fillId="68" borderId="58" applyNumberFormat="0" applyProtection="0">
      <alignment horizontal="right" vertical="center"/>
    </xf>
    <xf numFmtId="4" fontId="83" fillId="68" borderId="58" applyNumberFormat="0" applyProtection="0">
      <alignment horizontal="right" vertical="center"/>
    </xf>
    <xf numFmtId="4" fontId="83" fillId="68" borderId="58" applyNumberFormat="0" applyProtection="0">
      <alignment horizontal="right" vertical="center"/>
    </xf>
    <xf numFmtId="4" fontId="83" fillId="68" borderId="58" applyNumberFormat="0" applyProtection="0">
      <alignment horizontal="right" vertical="center"/>
    </xf>
    <xf numFmtId="4" fontId="83" fillId="68" borderId="58" applyNumberFormat="0" applyProtection="0">
      <alignment horizontal="right" vertical="center"/>
    </xf>
    <xf numFmtId="4" fontId="83" fillId="68" borderId="58" applyNumberFormat="0" applyProtection="0">
      <alignment horizontal="right" vertical="center"/>
    </xf>
    <xf numFmtId="4" fontId="23" fillId="68" borderId="54" applyNumberFormat="0" applyProtection="0">
      <alignment horizontal="right" vertical="center"/>
    </xf>
    <xf numFmtId="4" fontId="23" fillId="68" borderId="54" applyNumberFormat="0" applyProtection="0">
      <alignment horizontal="right" vertical="center"/>
    </xf>
    <xf numFmtId="4" fontId="23" fillId="68" borderId="54" applyNumberFormat="0" applyProtection="0">
      <alignment horizontal="right" vertical="center"/>
    </xf>
    <xf numFmtId="4" fontId="23" fillId="68" borderId="54" applyNumberFormat="0" applyProtection="0">
      <alignment horizontal="right" vertical="center"/>
    </xf>
    <xf numFmtId="4" fontId="23" fillId="68" borderId="54" applyNumberFormat="0" applyProtection="0">
      <alignment horizontal="right" vertical="center"/>
    </xf>
    <xf numFmtId="4" fontId="23" fillId="68" borderId="54" applyNumberFormat="0" applyProtection="0">
      <alignment horizontal="right" vertical="center"/>
    </xf>
    <xf numFmtId="4" fontId="23" fillId="68" borderId="54" applyNumberFormat="0" applyProtection="0">
      <alignment horizontal="right" vertical="center"/>
    </xf>
    <xf numFmtId="4" fontId="23" fillId="69" borderId="54" applyNumberFormat="0" applyProtection="0">
      <alignment horizontal="right" vertical="center"/>
    </xf>
    <xf numFmtId="4" fontId="83" fillId="69" borderId="58" applyNumberFormat="0" applyProtection="0">
      <alignment horizontal="right" vertical="center"/>
    </xf>
    <xf numFmtId="4" fontId="83" fillId="69" borderId="58" applyNumberFormat="0" applyProtection="0">
      <alignment horizontal="right" vertical="center"/>
    </xf>
    <xf numFmtId="4" fontId="83" fillId="69" borderId="58" applyNumberFormat="0" applyProtection="0">
      <alignment horizontal="right" vertical="center"/>
    </xf>
    <xf numFmtId="4" fontId="83" fillId="69" borderId="58" applyNumberFormat="0" applyProtection="0">
      <alignment horizontal="right" vertical="center"/>
    </xf>
    <xf numFmtId="4" fontId="83" fillId="69" borderId="58" applyNumberFormat="0" applyProtection="0">
      <alignment horizontal="right" vertical="center"/>
    </xf>
    <xf numFmtId="4" fontId="83" fillId="69" borderId="58" applyNumberFormat="0" applyProtection="0">
      <alignment horizontal="right" vertical="center"/>
    </xf>
    <xf numFmtId="4" fontId="23" fillId="69" borderId="54" applyNumberFormat="0" applyProtection="0">
      <alignment horizontal="right" vertical="center"/>
    </xf>
    <xf numFmtId="4" fontId="23" fillId="69" borderId="54" applyNumberFormat="0" applyProtection="0">
      <alignment horizontal="right" vertical="center"/>
    </xf>
    <xf numFmtId="4" fontId="23" fillId="69" borderId="54" applyNumberFormat="0" applyProtection="0">
      <alignment horizontal="right" vertical="center"/>
    </xf>
    <xf numFmtId="4" fontId="23" fillId="69" borderId="54" applyNumberFormat="0" applyProtection="0">
      <alignment horizontal="right" vertical="center"/>
    </xf>
    <xf numFmtId="4" fontId="23" fillId="69" borderId="54" applyNumberFormat="0" applyProtection="0">
      <alignment horizontal="right" vertical="center"/>
    </xf>
    <xf numFmtId="4" fontId="23" fillId="69" borderId="54" applyNumberFormat="0" applyProtection="0">
      <alignment horizontal="right" vertical="center"/>
    </xf>
    <xf numFmtId="4" fontId="23" fillId="69" borderId="54" applyNumberFormat="0" applyProtection="0">
      <alignment horizontal="right" vertical="center"/>
    </xf>
    <xf numFmtId="4" fontId="23" fillId="70" borderId="59" applyNumberFormat="0" applyProtection="0">
      <alignment horizontal="left" vertical="center" indent="1"/>
    </xf>
    <xf numFmtId="4" fontId="23" fillId="70" borderId="59" applyNumberFormat="0" applyProtection="0">
      <alignment horizontal="left" vertical="center" indent="1"/>
    </xf>
    <xf numFmtId="4" fontId="23" fillId="70" borderId="59" applyNumberFormat="0" applyProtection="0">
      <alignment horizontal="left" vertical="center" indent="1"/>
    </xf>
    <xf numFmtId="4" fontId="23" fillId="70" borderId="59" applyNumberFormat="0" applyProtection="0">
      <alignment horizontal="left" vertical="center" indent="1"/>
    </xf>
    <xf numFmtId="4" fontId="23" fillId="70" borderId="59" applyNumberFormat="0" applyProtection="0">
      <alignment horizontal="left" vertical="center" indent="1"/>
    </xf>
    <xf numFmtId="4" fontId="23" fillId="70" borderId="59" applyNumberFormat="0" applyProtection="0">
      <alignment horizontal="left" vertical="center" indent="1"/>
    </xf>
    <xf numFmtId="4" fontId="23" fillId="70" borderId="59" applyNumberFormat="0" applyProtection="0">
      <alignment horizontal="left" vertical="center" indent="1"/>
    </xf>
    <xf numFmtId="4" fontId="23" fillId="70" borderId="59" applyNumberFormat="0" applyProtection="0">
      <alignment horizontal="left" vertical="center" indent="1"/>
    </xf>
    <xf numFmtId="4" fontId="19" fillId="71" borderId="59" applyNumberFormat="0" applyProtection="0">
      <alignment horizontal="left" vertical="center" indent="1"/>
    </xf>
    <xf numFmtId="4" fontId="19" fillId="71" borderId="59" applyNumberFormat="0" applyProtection="0">
      <alignment horizontal="left" vertical="center" indent="1"/>
    </xf>
    <xf numFmtId="4" fontId="19" fillId="71" borderId="59" applyNumberFormat="0" applyProtection="0">
      <alignment horizontal="left" vertical="center" indent="1"/>
    </xf>
    <xf numFmtId="4" fontId="19" fillId="71" borderId="59" applyNumberFormat="0" applyProtection="0">
      <alignment horizontal="left" vertical="center" indent="1"/>
    </xf>
    <xf numFmtId="4" fontId="19" fillId="71" borderId="59" applyNumberFormat="0" applyProtection="0">
      <alignment horizontal="left" vertical="center" indent="1"/>
    </xf>
    <xf numFmtId="4" fontId="19" fillId="71" borderId="59" applyNumberFormat="0" applyProtection="0">
      <alignment horizontal="left" vertical="center" indent="1"/>
    </xf>
    <xf numFmtId="4" fontId="19" fillId="71" borderId="59" applyNumberFormat="0" applyProtection="0">
      <alignment horizontal="left" vertical="center" indent="1"/>
    </xf>
    <xf numFmtId="4" fontId="19" fillId="71" borderId="59" applyNumberFormat="0" applyProtection="0">
      <alignment horizontal="left" vertical="center" indent="1"/>
    </xf>
    <xf numFmtId="4" fontId="19" fillId="71" borderId="59" applyNumberFormat="0" applyProtection="0">
      <alignment horizontal="left" vertical="center" indent="1"/>
    </xf>
    <xf numFmtId="4" fontId="19" fillId="71" borderId="59" applyNumberFormat="0" applyProtection="0">
      <alignment horizontal="left" vertical="center" indent="1"/>
    </xf>
    <xf numFmtId="4" fontId="19" fillId="71" borderId="59" applyNumberFormat="0" applyProtection="0">
      <alignment horizontal="left" vertical="center" indent="1"/>
    </xf>
    <xf numFmtId="4" fontId="19" fillId="71" borderId="59" applyNumberFormat="0" applyProtection="0">
      <alignment horizontal="left" vertical="center" indent="1"/>
    </xf>
    <xf numFmtId="4" fontId="19" fillId="71" borderId="59" applyNumberFormat="0" applyProtection="0">
      <alignment horizontal="left" vertical="center" indent="1"/>
    </xf>
    <xf numFmtId="4" fontId="19" fillId="71" borderId="59" applyNumberFormat="0" applyProtection="0">
      <alignment horizontal="left" vertical="center" indent="1"/>
    </xf>
    <xf numFmtId="4" fontId="19" fillId="71" borderId="59" applyNumberFormat="0" applyProtection="0">
      <alignment horizontal="left" vertical="center" indent="1"/>
    </xf>
    <xf numFmtId="4" fontId="19" fillId="71" borderId="59" applyNumberFormat="0" applyProtection="0">
      <alignment horizontal="left" vertical="center" indent="1"/>
    </xf>
    <xf numFmtId="4" fontId="23" fillId="72" borderId="54" applyNumberFormat="0" applyProtection="0">
      <alignment horizontal="right" vertical="center"/>
    </xf>
    <xf numFmtId="4" fontId="83" fillId="72" borderId="58" applyNumberFormat="0" applyProtection="0">
      <alignment horizontal="right" vertical="center"/>
    </xf>
    <xf numFmtId="4" fontId="83" fillId="72" borderId="58" applyNumberFormat="0" applyProtection="0">
      <alignment horizontal="right" vertical="center"/>
    </xf>
    <xf numFmtId="4" fontId="83" fillId="72" borderId="58" applyNumberFormat="0" applyProtection="0">
      <alignment horizontal="right" vertical="center"/>
    </xf>
    <xf numFmtId="4" fontId="83" fillId="72" borderId="58" applyNumberFormat="0" applyProtection="0">
      <alignment horizontal="right" vertical="center"/>
    </xf>
    <xf numFmtId="4" fontId="83" fillId="72" borderId="58" applyNumberFormat="0" applyProtection="0">
      <alignment horizontal="right" vertical="center"/>
    </xf>
    <xf numFmtId="4" fontId="83" fillId="72" borderId="58" applyNumberFormat="0" applyProtection="0">
      <alignment horizontal="right" vertical="center"/>
    </xf>
    <xf numFmtId="4" fontId="23" fillId="72" borderId="54" applyNumberFormat="0" applyProtection="0">
      <alignment horizontal="right" vertical="center"/>
    </xf>
    <xf numFmtId="4" fontId="23" fillId="72" borderId="54" applyNumberFormat="0" applyProtection="0">
      <alignment horizontal="right" vertical="center"/>
    </xf>
    <xf numFmtId="4" fontId="23" fillId="72" borderId="54" applyNumberFormat="0" applyProtection="0">
      <alignment horizontal="right" vertical="center"/>
    </xf>
    <xf numFmtId="4" fontId="23" fillId="72" borderId="54" applyNumberFormat="0" applyProtection="0">
      <alignment horizontal="right" vertical="center"/>
    </xf>
    <xf numFmtId="4" fontId="23" fillId="72" borderId="54" applyNumberFormat="0" applyProtection="0">
      <alignment horizontal="right" vertical="center"/>
    </xf>
    <xf numFmtId="4" fontId="23" fillId="72" borderId="54" applyNumberFormat="0" applyProtection="0">
      <alignment horizontal="right" vertical="center"/>
    </xf>
    <xf numFmtId="4" fontId="23" fillId="72" borderId="54" applyNumberFormat="0" applyProtection="0">
      <alignment horizontal="right" vertical="center"/>
    </xf>
    <xf numFmtId="4" fontId="23" fillId="73" borderId="59" applyNumberFormat="0" applyProtection="0">
      <alignment horizontal="left" vertical="center" indent="1"/>
    </xf>
    <xf numFmtId="4" fontId="23" fillId="73" borderId="59" applyNumberFormat="0" applyProtection="0">
      <alignment horizontal="left" vertical="center" indent="1"/>
    </xf>
    <xf numFmtId="4" fontId="23" fillId="73" borderId="59" applyNumberFormat="0" applyProtection="0">
      <alignment horizontal="left" vertical="center" indent="1"/>
    </xf>
    <xf numFmtId="4" fontId="23" fillId="73" borderId="59" applyNumberFormat="0" applyProtection="0">
      <alignment horizontal="left" vertical="center" indent="1"/>
    </xf>
    <xf numFmtId="4" fontId="23" fillId="73" borderId="59" applyNumberFormat="0" applyProtection="0">
      <alignment horizontal="left" vertical="center" indent="1"/>
    </xf>
    <xf numFmtId="4" fontId="23" fillId="73" borderId="59" applyNumberFormat="0" applyProtection="0">
      <alignment horizontal="left" vertical="center" indent="1"/>
    </xf>
    <xf numFmtId="4" fontId="23" fillId="73" borderId="59" applyNumberFormat="0" applyProtection="0">
      <alignment horizontal="left" vertical="center" indent="1"/>
    </xf>
    <xf numFmtId="4" fontId="23" fillId="73" borderId="59" applyNumberFormat="0" applyProtection="0">
      <alignment horizontal="left" vertical="center" indent="1"/>
    </xf>
    <xf numFmtId="4" fontId="23" fillId="72" borderId="59" applyNumberFormat="0" applyProtection="0">
      <alignment horizontal="left" vertical="center" indent="1"/>
    </xf>
    <xf numFmtId="4" fontId="23" fillId="72" borderId="59" applyNumberFormat="0" applyProtection="0">
      <alignment horizontal="left" vertical="center" indent="1"/>
    </xf>
    <xf numFmtId="4" fontId="23" fillId="72" borderId="59" applyNumberFormat="0" applyProtection="0">
      <alignment horizontal="left" vertical="center" indent="1"/>
    </xf>
    <xf numFmtId="4" fontId="23" fillId="72" borderId="59" applyNumberFormat="0" applyProtection="0">
      <alignment horizontal="left" vertical="center" indent="1"/>
    </xf>
    <xf numFmtId="4" fontId="23" fillId="72" borderId="59" applyNumberFormat="0" applyProtection="0">
      <alignment horizontal="left" vertical="center" indent="1"/>
    </xf>
    <xf numFmtId="4" fontId="23" fillId="72" borderId="59" applyNumberFormat="0" applyProtection="0">
      <alignment horizontal="left" vertical="center" indent="1"/>
    </xf>
    <xf numFmtId="4" fontId="23" fillId="72" borderId="59" applyNumberFormat="0" applyProtection="0">
      <alignment horizontal="left" vertical="center" indent="1"/>
    </xf>
    <xf numFmtId="4" fontId="23" fillId="72" borderId="59" applyNumberFormat="0" applyProtection="0">
      <alignment horizontal="left" vertical="center" indent="1"/>
    </xf>
    <xf numFmtId="0" fontId="23" fillId="74" borderId="54" applyNumberFormat="0" applyProtection="0">
      <alignment horizontal="left" vertical="center" indent="1"/>
    </xf>
    <xf numFmtId="0" fontId="19" fillId="112" borderId="58" applyNumberFormat="0" applyProtection="0">
      <alignment horizontal="left" vertical="center" indent="1"/>
    </xf>
    <xf numFmtId="0" fontId="19" fillId="112" borderId="58" applyNumberFormat="0" applyProtection="0">
      <alignment horizontal="left" vertical="center" indent="1"/>
    </xf>
    <xf numFmtId="0" fontId="19" fillId="112" borderId="58" applyNumberFormat="0" applyProtection="0">
      <alignment horizontal="left" vertical="center" indent="1"/>
    </xf>
    <xf numFmtId="0" fontId="19" fillId="112" borderId="58" applyNumberFormat="0" applyProtection="0">
      <alignment horizontal="left" vertical="center" indent="1"/>
    </xf>
    <xf numFmtId="0" fontId="19" fillId="112" borderId="58" applyNumberFormat="0" applyProtection="0">
      <alignment horizontal="left" vertical="center" indent="1"/>
    </xf>
    <xf numFmtId="0" fontId="19" fillId="112" borderId="58" applyNumberFormat="0" applyProtection="0">
      <alignment horizontal="left" vertical="center" indent="1"/>
    </xf>
    <xf numFmtId="0" fontId="23" fillId="74" borderId="54" applyNumberFormat="0" applyProtection="0">
      <alignment horizontal="left" vertical="center" indent="1"/>
    </xf>
    <xf numFmtId="0" fontId="23" fillId="74" borderId="54" applyNumberFormat="0" applyProtection="0">
      <alignment horizontal="left" vertical="center" indent="1"/>
    </xf>
    <xf numFmtId="0" fontId="23" fillId="74" borderId="54" applyNumberFormat="0" applyProtection="0">
      <alignment horizontal="left" vertical="center" indent="1"/>
    </xf>
    <xf numFmtId="0" fontId="23" fillId="74" borderId="54" applyNumberFormat="0" applyProtection="0">
      <alignment horizontal="left" vertical="center" indent="1"/>
    </xf>
    <xf numFmtId="0" fontId="23" fillId="74" borderId="54" applyNumberFormat="0" applyProtection="0">
      <alignment horizontal="left" vertical="center" indent="1"/>
    </xf>
    <xf numFmtId="0" fontId="23" fillId="74" borderId="54" applyNumberFormat="0" applyProtection="0">
      <alignment horizontal="left" vertical="center" indent="1"/>
    </xf>
    <xf numFmtId="0" fontId="23" fillId="74" borderId="54" applyNumberFormat="0" applyProtection="0">
      <alignment horizontal="left" vertical="center" indent="1"/>
    </xf>
    <xf numFmtId="0" fontId="19" fillId="112" borderId="58" applyNumberFormat="0" applyProtection="0">
      <alignment horizontal="left" vertical="top" indent="1"/>
    </xf>
    <xf numFmtId="0" fontId="19" fillId="112" borderId="58" applyNumberFormat="0" applyProtection="0">
      <alignment horizontal="left" vertical="top" indent="1"/>
    </xf>
    <xf numFmtId="0" fontId="19" fillId="112" borderId="58" applyNumberFormat="0" applyProtection="0">
      <alignment horizontal="left" vertical="top" indent="1"/>
    </xf>
    <xf numFmtId="0" fontId="19" fillId="112" borderId="58" applyNumberFormat="0" applyProtection="0">
      <alignment horizontal="left" vertical="top" indent="1"/>
    </xf>
    <xf numFmtId="0" fontId="19" fillId="112" borderId="58" applyNumberFormat="0" applyProtection="0">
      <alignment horizontal="left" vertical="top" indent="1"/>
    </xf>
    <xf numFmtId="0" fontId="19" fillId="112" borderId="58" applyNumberFormat="0" applyProtection="0">
      <alignment horizontal="left" vertical="top" indent="1"/>
    </xf>
    <xf numFmtId="0" fontId="23" fillId="71" borderId="58" applyNumberFormat="0" applyProtection="0">
      <alignment horizontal="left" vertical="top" indent="1"/>
    </xf>
    <xf numFmtId="0" fontId="23" fillId="71" borderId="58" applyNumberFormat="0" applyProtection="0">
      <alignment horizontal="left" vertical="top" indent="1"/>
    </xf>
    <xf numFmtId="0" fontId="23" fillId="71" borderId="58" applyNumberFormat="0" applyProtection="0">
      <alignment horizontal="left" vertical="top" indent="1"/>
    </xf>
    <xf numFmtId="0" fontId="23" fillId="71" borderId="58" applyNumberFormat="0" applyProtection="0">
      <alignment horizontal="left" vertical="top" indent="1"/>
    </xf>
    <xf numFmtId="0" fontId="23" fillId="71" borderId="58" applyNumberFormat="0" applyProtection="0">
      <alignment horizontal="left" vertical="top" indent="1"/>
    </xf>
    <xf numFmtId="0" fontId="23" fillId="71" borderId="58" applyNumberFormat="0" applyProtection="0">
      <alignment horizontal="left" vertical="top" indent="1"/>
    </xf>
    <xf numFmtId="0" fontId="23" fillId="75" borderId="54" applyNumberFormat="0" applyProtection="0">
      <alignment horizontal="left" vertical="center" indent="1"/>
    </xf>
    <xf numFmtId="0" fontId="19" fillId="111" borderId="58" applyNumberFormat="0" applyProtection="0">
      <alignment horizontal="left" vertical="center" indent="1"/>
    </xf>
    <xf numFmtId="0" fontId="19" fillId="111" borderId="58" applyNumberFormat="0" applyProtection="0">
      <alignment horizontal="left" vertical="center" indent="1"/>
    </xf>
    <xf numFmtId="0" fontId="19" fillId="111" borderId="58" applyNumberFormat="0" applyProtection="0">
      <alignment horizontal="left" vertical="center" indent="1"/>
    </xf>
    <xf numFmtId="0" fontId="19" fillId="111" borderId="58" applyNumberFormat="0" applyProtection="0">
      <alignment horizontal="left" vertical="center" indent="1"/>
    </xf>
    <xf numFmtId="0" fontId="19" fillId="111" borderId="58" applyNumberFormat="0" applyProtection="0">
      <alignment horizontal="left" vertical="center" indent="1"/>
    </xf>
    <xf numFmtId="0" fontId="19" fillId="111" borderId="58" applyNumberFormat="0" applyProtection="0">
      <alignment horizontal="left" vertical="center" indent="1"/>
    </xf>
    <xf numFmtId="0" fontId="23" fillId="75" borderId="54" applyNumberFormat="0" applyProtection="0">
      <alignment horizontal="left" vertical="center" indent="1"/>
    </xf>
    <xf numFmtId="0" fontId="23" fillId="75" borderId="54" applyNumberFormat="0" applyProtection="0">
      <alignment horizontal="left" vertical="center" indent="1"/>
    </xf>
    <xf numFmtId="0" fontId="23" fillId="75" borderId="54" applyNumberFormat="0" applyProtection="0">
      <alignment horizontal="left" vertical="center" indent="1"/>
    </xf>
    <xf numFmtId="0" fontId="23" fillId="75" borderId="54" applyNumberFormat="0" applyProtection="0">
      <alignment horizontal="left" vertical="center" indent="1"/>
    </xf>
    <xf numFmtId="0" fontId="23" fillId="75" borderId="54" applyNumberFormat="0" applyProtection="0">
      <alignment horizontal="left" vertical="center" indent="1"/>
    </xf>
    <xf numFmtId="0" fontId="23" fillId="75" borderId="54" applyNumberFormat="0" applyProtection="0">
      <alignment horizontal="left" vertical="center" indent="1"/>
    </xf>
    <xf numFmtId="0" fontId="23" fillId="75" borderId="54" applyNumberFormat="0" applyProtection="0">
      <alignment horizontal="left" vertical="center" indent="1"/>
    </xf>
    <xf numFmtId="0" fontId="19" fillId="111" borderId="58" applyNumberFormat="0" applyProtection="0">
      <alignment horizontal="left" vertical="top" indent="1"/>
    </xf>
    <xf numFmtId="0" fontId="19" fillId="111" borderId="58" applyNumberFormat="0" applyProtection="0">
      <alignment horizontal="left" vertical="top" indent="1"/>
    </xf>
    <xf numFmtId="0" fontId="19" fillId="111" borderId="58" applyNumberFormat="0" applyProtection="0">
      <alignment horizontal="left" vertical="top" indent="1"/>
    </xf>
    <xf numFmtId="0" fontId="19" fillId="111" borderId="58" applyNumberFormat="0" applyProtection="0">
      <alignment horizontal="left" vertical="top" indent="1"/>
    </xf>
    <xf numFmtId="0" fontId="19" fillId="111" borderId="58" applyNumberFormat="0" applyProtection="0">
      <alignment horizontal="left" vertical="top" indent="1"/>
    </xf>
    <xf numFmtId="0" fontId="19" fillId="111" borderId="58" applyNumberFormat="0" applyProtection="0">
      <alignment horizontal="left" vertical="top" indent="1"/>
    </xf>
    <xf numFmtId="0" fontId="23" fillId="72" borderId="58" applyNumberFormat="0" applyProtection="0">
      <alignment horizontal="left" vertical="top" indent="1"/>
    </xf>
    <xf numFmtId="0" fontId="23" fillId="72" borderId="58" applyNumberFormat="0" applyProtection="0">
      <alignment horizontal="left" vertical="top" indent="1"/>
    </xf>
    <xf numFmtId="0" fontId="23" fillId="72" borderId="58" applyNumberFormat="0" applyProtection="0">
      <alignment horizontal="left" vertical="top" indent="1"/>
    </xf>
    <xf numFmtId="0" fontId="23" fillId="72" borderId="58" applyNumberFormat="0" applyProtection="0">
      <alignment horizontal="left" vertical="top" indent="1"/>
    </xf>
    <xf numFmtId="0" fontId="23" fillId="72" borderId="58" applyNumberFormat="0" applyProtection="0">
      <alignment horizontal="left" vertical="top" indent="1"/>
    </xf>
    <xf numFmtId="0" fontId="23" fillId="72" borderId="58" applyNumberFormat="0" applyProtection="0">
      <alignment horizontal="left" vertical="top" indent="1"/>
    </xf>
    <xf numFmtId="0" fontId="23" fillId="76" borderId="54" applyNumberFormat="0" applyProtection="0">
      <alignment horizontal="left" vertical="center" indent="1"/>
    </xf>
    <xf numFmtId="0" fontId="19" fillId="113" borderId="58" applyNumberFormat="0" applyProtection="0">
      <alignment horizontal="left" vertical="center" indent="1"/>
    </xf>
    <xf numFmtId="0" fontId="19" fillId="113" borderId="58" applyNumberFormat="0" applyProtection="0">
      <alignment horizontal="left" vertical="center" indent="1"/>
    </xf>
    <xf numFmtId="0" fontId="19" fillId="113" borderId="58" applyNumberFormat="0" applyProtection="0">
      <alignment horizontal="left" vertical="center" indent="1"/>
    </xf>
    <xf numFmtId="0" fontId="19" fillId="113" borderId="58" applyNumberFormat="0" applyProtection="0">
      <alignment horizontal="left" vertical="center" indent="1"/>
    </xf>
    <xf numFmtId="0" fontId="19" fillId="113" borderId="58" applyNumberFormat="0" applyProtection="0">
      <alignment horizontal="left" vertical="center" indent="1"/>
    </xf>
    <xf numFmtId="0" fontId="19" fillId="113" borderId="58" applyNumberFormat="0" applyProtection="0">
      <alignment horizontal="left" vertical="center" indent="1"/>
    </xf>
    <xf numFmtId="0" fontId="23" fillId="76" borderId="54" applyNumberFormat="0" applyProtection="0">
      <alignment horizontal="left" vertical="center" indent="1"/>
    </xf>
    <xf numFmtId="0" fontId="23" fillId="76" borderId="54" applyNumberFormat="0" applyProtection="0">
      <alignment horizontal="left" vertical="center" indent="1"/>
    </xf>
    <xf numFmtId="0" fontId="23" fillId="76" borderId="54" applyNumberFormat="0" applyProtection="0">
      <alignment horizontal="left" vertical="center" indent="1"/>
    </xf>
    <xf numFmtId="0" fontId="23" fillId="76" borderId="54" applyNumberFormat="0" applyProtection="0">
      <alignment horizontal="left" vertical="center" indent="1"/>
    </xf>
    <xf numFmtId="0" fontId="23" fillId="76" borderId="54" applyNumberFormat="0" applyProtection="0">
      <alignment horizontal="left" vertical="center" indent="1"/>
    </xf>
    <xf numFmtId="0" fontId="23" fillId="76" borderId="54" applyNumberFormat="0" applyProtection="0">
      <alignment horizontal="left" vertical="center" indent="1"/>
    </xf>
    <xf numFmtId="0" fontId="23" fillId="76" borderId="54" applyNumberFormat="0" applyProtection="0">
      <alignment horizontal="left" vertical="center" indent="1"/>
    </xf>
    <xf numFmtId="0" fontId="19" fillId="113" borderId="58" applyNumberFormat="0" applyProtection="0">
      <alignment horizontal="left" vertical="top" indent="1"/>
    </xf>
    <xf numFmtId="0" fontId="19" fillId="113" borderId="58" applyNumberFormat="0" applyProtection="0">
      <alignment horizontal="left" vertical="top" indent="1"/>
    </xf>
    <xf numFmtId="0" fontId="19" fillId="113" borderId="58" applyNumberFormat="0" applyProtection="0">
      <alignment horizontal="left" vertical="top" indent="1"/>
    </xf>
    <xf numFmtId="0" fontId="19" fillId="113" borderId="58" applyNumberFormat="0" applyProtection="0">
      <alignment horizontal="left" vertical="top" indent="1"/>
    </xf>
    <xf numFmtId="0" fontId="19" fillId="113" borderId="58" applyNumberFormat="0" applyProtection="0">
      <alignment horizontal="left" vertical="top" indent="1"/>
    </xf>
    <xf numFmtId="0" fontId="19" fillId="113" borderId="58" applyNumberFormat="0" applyProtection="0">
      <alignment horizontal="left" vertical="top" indent="1"/>
    </xf>
    <xf numFmtId="0" fontId="23" fillId="76" borderId="58" applyNumberFormat="0" applyProtection="0">
      <alignment horizontal="left" vertical="top" indent="1"/>
    </xf>
    <xf numFmtId="0" fontId="23" fillId="76" borderId="58" applyNumberFormat="0" applyProtection="0">
      <alignment horizontal="left" vertical="top" indent="1"/>
    </xf>
    <xf numFmtId="0" fontId="23" fillId="76" borderId="58" applyNumberFormat="0" applyProtection="0">
      <alignment horizontal="left" vertical="top" indent="1"/>
    </xf>
    <xf numFmtId="0" fontId="23" fillId="76" borderId="58" applyNumberFormat="0" applyProtection="0">
      <alignment horizontal="left" vertical="top" indent="1"/>
    </xf>
    <xf numFmtId="0" fontId="23" fillId="76" borderId="58" applyNumberFormat="0" applyProtection="0">
      <alignment horizontal="left" vertical="top" indent="1"/>
    </xf>
    <xf numFmtId="0" fontId="23" fillId="76" borderId="58" applyNumberFormat="0" applyProtection="0">
      <alignment horizontal="left" vertical="top" indent="1"/>
    </xf>
    <xf numFmtId="0" fontId="23" fillId="73" borderId="54" applyNumberFormat="0" applyProtection="0">
      <alignment horizontal="left" vertical="center" indent="1"/>
    </xf>
    <xf numFmtId="0" fontId="19" fillId="109" borderId="58" applyNumberFormat="0" applyProtection="0">
      <alignment horizontal="left" vertical="center" indent="1"/>
    </xf>
    <xf numFmtId="0" fontId="19" fillId="109" borderId="58" applyNumberFormat="0" applyProtection="0">
      <alignment horizontal="left" vertical="center" indent="1"/>
    </xf>
    <xf numFmtId="0" fontId="19" fillId="109" borderId="58" applyNumberFormat="0" applyProtection="0">
      <alignment horizontal="left" vertical="center" indent="1"/>
    </xf>
    <xf numFmtId="0" fontId="19" fillId="109" borderId="58" applyNumberFormat="0" applyProtection="0">
      <alignment horizontal="left" vertical="center" indent="1"/>
    </xf>
    <xf numFmtId="0" fontId="19" fillId="109" borderId="58" applyNumberFormat="0" applyProtection="0">
      <alignment horizontal="left" vertical="center" indent="1"/>
    </xf>
    <xf numFmtId="0" fontId="19" fillId="109" borderId="58" applyNumberFormat="0" applyProtection="0">
      <alignment horizontal="left" vertical="center" indent="1"/>
    </xf>
    <xf numFmtId="0" fontId="23" fillId="73" borderId="54" applyNumberFormat="0" applyProtection="0">
      <alignment horizontal="left" vertical="center" indent="1"/>
    </xf>
    <xf numFmtId="0" fontId="23" fillId="73" borderId="54" applyNumberFormat="0" applyProtection="0">
      <alignment horizontal="left" vertical="center" indent="1"/>
    </xf>
    <xf numFmtId="0" fontId="23" fillId="73" borderId="54" applyNumberFormat="0" applyProtection="0">
      <alignment horizontal="left" vertical="center" indent="1"/>
    </xf>
    <xf numFmtId="0" fontId="23" fillId="73" borderId="54" applyNumberFormat="0" applyProtection="0">
      <alignment horizontal="left" vertical="center" indent="1"/>
    </xf>
    <xf numFmtId="0" fontId="23" fillId="73" borderId="54" applyNumberFormat="0" applyProtection="0">
      <alignment horizontal="left" vertical="center" indent="1"/>
    </xf>
    <xf numFmtId="0" fontId="23" fillId="73" borderId="54" applyNumberFormat="0" applyProtection="0">
      <alignment horizontal="left" vertical="center" indent="1"/>
    </xf>
    <xf numFmtId="0" fontId="23" fillId="73" borderId="54" applyNumberFormat="0" applyProtection="0">
      <alignment horizontal="left" vertical="center" indent="1"/>
    </xf>
    <xf numFmtId="0" fontId="19" fillId="109" borderId="58" applyNumberFormat="0" applyProtection="0">
      <alignment horizontal="left" vertical="top" indent="1"/>
    </xf>
    <xf numFmtId="0" fontId="19" fillId="109" borderId="58" applyNumberFormat="0" applyProtection="0">
      <alignment horizontal="left" vertical="top" indent="1"/>
    </xf>
    <xf numFmtId="0" fontId="19" fillId="109" borderId="58" applyNumberFormat="0" applyProtection="0">
      <alignment horizontal="left" vertical="top" indent="1"/>
    </xf>
    <xf numFmtId="0" fontId="19" fillId="109" borderId="58" applyNumberFormat="0" applyProtection="0">
      <alignment horizontal="left" vertical="top" indent="1"/>
    </xf>
    <xf numFmtId="0" fontId="19" fillId="109" borderId="58" applyNumberFormat="0" applyProtection="0">
      <alignment horizontal="left" vertical="top" indent="1"/>
    </xf>
    <xf numFmtId="0" fontId="19" fillId="109" borderId="58" applyNumberFormat="0" applyProtection="0">
      <alignment horizontal="left" vertical="top" indent="1"/>
    </xf>
    <xf numFmtId="0" fontId="23" fillId="73" borderId="58" applyNumberFormat="0" applyProtection="0">
      <alignment horizontal="left" vertical="top" indent="1"/>
    </xf>
    <xf numFmtId="0" fontId="23" fillId="73" borderId="58" applyNumberFormat="0" applyProtection="0">
      <alignment horizontal="left" vertical="top" indent="1"/>
    </xf>
    <xf numFmtId="0" fontId="23" fillId="73" borderId="58" applyNumberFormat="0" applyProtection="0">
      <alignment horizontal="left" vertical="top" indent="1"/>
    </xf>
    <xf numFmtId="0" fontId="23" fillId="73" borderId="58" applyNumberFormat="0" applyProtection="0">
      <alignment horizontal="left" vertical="top" indent="1"/>
    </xf>
    <xf numFmtId="0" fontId="23" fillId="73" borderId="58" applyNumberFormat="0" applyProtection="0">
      <alignment horizontal="left" vertical="top" indent="1"/>
    </xf>
    <xf numFmtId="0" fontId="23" fillId="73" borderId="58" applyNumberFormat="0" applyProtection="0">
      <alignment horizontal="left" vertical="top" indent="1"/>
    </xf>
    <xf numFmtId="0" fontId="25" fillId="71" borderId="60" applyBorder="0"/>
    <xf numFmtId="0" fontId="25" fillId="71" borderId="60" applyBorder="0"/>
    <xf numFmtId="0" fontId="25" fillId="71" borderId="60" applyBorder="0"/>
    <xf numFmtId="0" fontId="25" fillId="71" borderId="60" applyBorder="0"/>
    <xf numFmtId="0" fontId="25" fillId="71" borderId="60" applyBorder="0"/>
    <xf numFmtId="0" fontId="25" fillId="71" borderId="60" applyBorder="0"/>
    <xf numFmtId="4" fontId="83" fillId="79" borderId="58" applyNumberFormat="0" applyProtection="0">
      <alignment vertical="center"/>
    </xf>
    <xf numFmtId="4" fontId="83" fillId="79" borderId="58" applyNumberFormat="0" applyProtection="0">
      <alignment vertical="center"/>
    </xf>
    <xf numFmtId="4" fontId="83" fillId="79" borderId="58" applyNumberFormat="0" applyProtection="0">
      <alignment vertical="center"/>
    </xf>
    <xf numFmtId="4" fontId="83" fillId="79" borderId="58" applyNumberFormat="0" applyProtection="0">
      <alignment vertical="center"/>
    </xf>
    <xf numFmtId="4" fontId="83" fillId="79" borderId="58" applyNumberFormat="0" applyProtection="0">
      <alignment vertical="center"/>
    </xf>
    <xf numFmtId="4" fontId="83" fillId="79" borderId="58" applyNumberFormat="0" applyProtection="0">
      <alignment vertical="center"/>
    </xf>
    <xf numFmtId="4" fontId="26" fillId="78" borderId="58" applyNumberFormat="0" applyProtection="0">
      <alignment vertical="center"/>
    </xf>
    <xf numFmtId="4" fontId="26" fillId="78" borderId="58" applyNumberFormat="0" applyProtection="0">
      <alignment vertical="center"/>
    </xf>
    <xf numFmtId="4" fontId="26" fillId="78" borderId="58" applyNumberFormat="0" applyProtection="0">
      <alignment vertical="center"/>
    </xf>
    <xf numFmtId="4" fontId="26" fillId="78" borderId="58" applyNumberFormat="0" applyProtection="0">
      <alignment vertical="center"/>
    </xf>
    <xf numFmtId="4" fontId="26" fillId="78" borderId="58" applyNumberFormat="0" applyProtection="0">
      <alignment vertical="center"/>
    </xf>
    <xf numFmtId="4" fontId="26" fillId="78" borderId="58" applyNumberFormat="0" applyProtection="0">
      <alignment vertical="center"/>
    </xf>
    <xf numFmtId="4" fontId="104" fillId="79" borderId="58" applyNumberFormat="0" applyProtection="0">
      <alignment vertical="center"/>
    </xf>
    <xf numFmtId="4" fontId="104" fillId="79" borderId="58" applyNumberFormat="0" applyProtection="0">
      <alignment vertical="center"/>
    </xf>
    <xf numFmtId="4" fontId="104" fillId="79" borderId="58" applyNumberFormat="0" applyProtection="0">
      <alignment vertical="center"/>
    </xf>
    <xf numFmtId="4" fontId="104" fillId="79" borderId="58" applyNumberFormat="0" applyProtection="0">
      <alignment vertical="center"/>
    </xf>
    <xf numFmtId="4" fontId="104" fillId="79" borderId="58" applyNumberFormat="0" applyProtection="0">
      <alignment vertical="center"/>
    </xf>
    <xf numFmtId="4" fontId="104" fillId="79" borderId="58" applyNumberFormat="0" applyProtection="0">
      <alignment vertical="center"/>
    </xf>
    <xf numFmtId="4" fontId="44" fillId="79" borderId="35" applyNumberFormat="0" applyProtection="0">
      <alignment vertical="center"/>
    </xf>
    <xf numFmtId="4" fontId="44" fillId="79" borderId="35" applyNumberFormat="0" applyProtection="0">
      <alignment vertical="center"/>
    </xf>
    <xf numFmtId="4" fontId="44" fillId="79" borderId="35" applyNumberFormat="0" applyProtection="0">
      <alignment vertical="center"/>
    </xf>
    <xf numFmtId="4" fontId="44" fillId="79" borderId="35" applyNumberFormat="0" applyProtection="0">
      <alignment vertical="center"/>
    </xf>
    <xf numFmtId="4" fontId="44" fillId="79" borderId="35" applyNumberFormat="0" applyProtection="0">
      <alignment vertical="center"/>
    </xf>
    <xf numFmtId="4" fontId="44" fillId="79" borderId="35" applyNumberFormat="0" applyProtection="0">
      <alignment vertical="center"/>
    </xf>
    <xf numFmtId="4" fontId="83" fillId="79" borderId="58" applyNumberFormat="0" applyProtection="0">
      <alignment horizontal="left" vertical="center" indent="1"/>
    </xf>
    <xf numFmtId="4" fontId="83" fillId="79" borderId="58" applyNumberFormat="0" applyProtection="0">
      <alignment horizontal="left" vertical="center" indent="1"/>
    </xf>
    <xf numFmtId="4" fontId="83" fillId="79" borderId="58" applyNumberFormat="0" applyProtection="0">
      <alignment horizontal="left" vertical="center" indent="1"/>
    </xf>
    <xf numFmtId="4" fontId="83" fillId="79" borderId="58" applyNumberFormat="0" applyProtection="0">
      <alignment horizontal="left" vertical="center" indent="1"/>
    </xf>
    <xf numFmtId="4" fontId="83" fillId="79" borderId="58" applyNumberFormat="0" applyProtection="0">
      <alignment horizontal="left" vertical="center" indent="1"/>
    </xf>
    <xf numFmtId="4" fontId="83" fillId="79" borderId="58" applyNumberFormat="0" applyProtection="0">
      <alignment horizontal="left" vertical="center" indent="1"/>
    </xf>
    <xf numFmtId="4" fontId="26" fillId="74" borderId="58" applyNumberFormat="0" applyProtection="0">
      <alignment horizontal="left" vertical="center" indent="1"/>
    </xf>
    <xf numFmtId="4" fontId="26" fillId="74" borderId="58" applyNumberFormat="0" applyProtection="0">
      <alignment horizontal="left" vertical="center" indent="1"/>
    </xf>
    <xf numFmtId="4" fontId="26" fillId="74" borderId="58" applyNumberFormat="0" applyProtection="0">
      <alignment horizontal="left" vertical="center" indent="1"/>
    </xf>
    <xf numFmtId="4" fontId="26" fillId="74" borderId="58" applyNumberFormat="0" applyProtection="0">
      <alignment horizontal="left" vertical="center" indent="1"/>
    </xf>
    <xf numFmtId="4" fontId="26" fillId="74" borderId="58" applyNumberFormat="0" applyProtection="0">
      <alignment horizontal="left" vertical="center" indent="1"/>
    </xf>
    <xf numFmtId="4" fontId="26" fillId="74" borderId="58" applyNumberFormat="0" applyProtection="0">
      <alignment horizontal="left" vertical="center" indent="1"/>
    </xf>
    <xf numFmtId="0" fontId="83" fillId="79" borderId="58" applyNumberFormat="0" applyProtection="0">
      <alignment horizontal="left" vertical="top" indent="1"/>
    </xf>
    <xf numFmtId="0" fontId="83" fillId="79" borderId="58" applyNumberFormat="0" applyProtection="0">
      <alignment horizontal="left" vertical="top" indent="1"/>
    </xf>
    <xf numFmtId="0" fontId="83" fillId="79" borderId="58" applyNumberFormat="0" applyProtection="0">
      <alignment horizontal="left" vertical="top" indent="1"/>
    </xf>
    <xf numFmtId="0" fontId="83" fillId="79" borderId="58" applyNumberFormat="0" applyProtection="0">
      <alignment horizontal="left" vertical="top" indent="1"/>
    </xf>
    <xf numFmtId="0" fontId="83" fillId="79" borderId="58" applyNumberFormat="0" applyProtection="0">
      <alignment horizontal="left" vertical="top" indent="1"/>
    </xf>
    <xf numFmtId="0" fontId="83" fillId="79" borderId="58" applyNumberFormat="0" applyProtection="0">
      <alignment horizontal="left" vertical="top" indent="1"/>
    </xf>
    <xf numFmtId="0" fontId="26" fillId="78" borderId="58" applyNumberFormat="0" applyProtection="0">
      <alignment horizontal="left" vertical="top" indent="1"/>
    </xf>
    <xf numFmtId="0" fontId="26" fillId="78" borderId="58" applyNumberFormat="0" applyProtection="0">
      <alignment horizontal="left" vertical="top" indent="1"/>
    </xf>
    <xf numFmtId="0" fontId="26" fillId="78" borderId="58" applyNumberFormat="0" applyProtection="0">
      <alignment horizontal="left" vertical="top" indent="1"/>
    </xf>
    <xf numFmtId="0" fontId="26" fillId="78" borderId="58" applyNumberFormat="0" applyProtection="0">
      <alignment horizontal="left" vertical="top" indent="1"/>
    </xf>
    <xf numFmtId="0" fontId="26" fillId="78" borderId="58" applyNumberFormat="0" applyProtection="0">
      <alignment horizontal="left" vertical="top" indent="1"/>
    </xf>
    <xf numFmtId="0" fontId="26" fillId="78" borderId="58" applyNumberFormat="0" applyProtection="0">
      <alignment horizontal="left" vertical="top" indent="1"/>
    </xf>
    <xf numFmtId="4" fontId="83" fillId="73" borderId="58" applyNumberFormat="0" applyProtection="0">
      <alignment horizontal="right" vertical="center"/>
    </xf>
    <xf numFmtId="4" fontId="83" fillId="73" borderId="58" applyNumberFormat="0" applyProtection="0">
      <alignment horizontal="right" vertical="center"/>
    </xf>
    <xf numFmtId="4" fontId="83" fillId="73" borderId="58" applyNumberFormat="0" applyProtection="0">
      <alignment horizontal="right" vertical="center"/>
    </xf>
    <xf numFmtId="4" fontId="83" fillId="73" borderId="58" applyNumberFormat="0" applyProtection="0">
      <alignment horizontal="right" vertical="center"/>
    </xf>
    <xf numFmtId="4" fontId="83" fillId="73" borderId="58" applyNumberFormat="0" applyProtection="0">
      <alignment horizontal="right" vertical="center"/>
    </xf>
    <xf numFmtId="4" fontId="83" fillId="73" borderId="58" applyNumberFormat="0" applyProtection="0">
      <alignment horizontal="right" vertical="center"/>
    </xf>
    <xf numFmtId="4" fontId="23" fillId="0" borderId="54" applyNumberFormat="0" applyProtection="0">
      <alignment horizontal="right" vertical="center"/>
    </xf>
    <xf numFmtId="4" fontId="23" fillId="0" borderId="54" applyNumberFormat="0" applyProtection="0">
      <alignment horizontal="right" vertical="center"/>
    </xf>
    <xf numFmtId="4" fontId="23" fillId="0" borderId="54" applyNumberFormat="0" applyProtection="0">
      <alignment horizontal="right" vertical="center"/>
    </xf>
    <xf numFmtId="4" fontId="23" fillId="0" borderId="54" applyNumberFormat="0" applyProtection="0">
      <alignment horizontal="right" vertical="center"/>
    </xf>
    <xf numFmtId="4" fontId="23" fillId="0" borderId="54" applyNumberFormat="0" applyProtection="0">
      <alignment horizontal="right" vertical="center"/>
    </xf>
    <xf numFmtId="4" fontId="23" fillId="0" borderId="54" applyNumberFormat="0" applyProtection="0">
      <alignment horizontal="right" vertical="center"/>
    </xf>
    <xf numFmtId="4" fontId="23" fillId="0" borderId="54" applyNumberFormat="0" applyProtection="0">
      <alignment horizontal="right" vertical="center"/>
    </xf>
    <xf numFmtId="4" fontId="44" fillId="80" borderId="54" applyNumberFormat="0" applyProtection="0">
      <alignment horizontal="right" vertical="center"/>
    </xf>
    <xf numFmtId="4" fontId="104" fillId="73" borderId="58" applyNumberFormat="0" applyProtection="0">
      <alignment horizontal="right" vertical="center"/>
    </xf>
    <xf numFmtId="4" fontId="104" fillId="73" borderId="58" applyNumberFormat="0" applyProtection="0">
      <alignment horizontal="right" vertical="center"/>
    </xf>
    <xf numFmtId="4" fontId="104" fillId="73" borderId="58" applyNumberFormat="0" applyProtection="0">
      <alignment horizontal="right" vertical="center"/>
    </xf>
    <xf numFmtId="4" fontId="104" fillId="73" borderId="58" applyNumberFormat="0" applyProtection="0">
      <alignment horizontal="right" vertical="center"/>
    </xf>
    <xf numFmtId="4" fontId="104" fillId="73" borderId="58" applyNumberFormat="0" applyProtection="0">
      <alignment horizontal="right" vertical="center"/>
    </xf>
    <xf numFmtId="4" fontId="104" fillId="73" borderId="58" applyNumberFormat="0" applyProtection="0">
      <alignment horizontal="right" vertical="center"/>
    </xf>
    <xf numFmtId="4" fontId="44" fillId="80" borderId="54" applyNumberFormat="0" applyProtection="0">
      <alignment horizontal="right" vertical="center"/>
    </xf>
    <xf numFmtId="4" fontId="44" fillId="80" borderId="54" applyNumberFormat="0" applyProtection="0">
      <alignment horizontal="right" vertical="center"/>
    </xf>
    <xf numFmtId="4" fontId="44" fillId="80" borderId="54" applyNumberFormat="0" applyProtection="0">
      <alignment horizontal="right" vertical="center"/>
    </xf>
    <xf numFmtId="4" fontId="44" fillId="80" borderId="54" applyNumberFormat="0" applyProtection="0">
      <alignment horizontal="right" vertical="center"/>
    </xf>
    <xf numFmtId="4" fontId="44" fillId="80" borderId="54" applyNumberFormat="0" applyProtection="0">
      <alignment horizontal="right" vertical="center"/>
    </xf>
    <xf numFmtId="4" fontId="44" fillId="80" borderId="54" applyNumberFormat="0" applyProtection="0">
      <alignment horizontal="right" vertical="center"/>
    </xf>
    <xf numFmtId="4" fontId="44" fillId="80" borderId="54" applyNumberFormat="0" applyProtection="0">
      <alignment horizontal="right" vertical="center"/>
    </xf>
    <xf numFmtId="4" fontId="83" fillId="72" borderId="58" applyNumberFormat="0" applyProtection="0">
      <alignment horizontal="left" vertical="center" indent="1"/>
    </xf>
    <xf numFmtId="4" fontId="83" fillId="72" borderId="58" applyNumberFormat="0" applyProtection="0">
      <alignment horizontal="left" vertical="center" indent="1"/>
    </xf>
    <xf numFmtId="4" fontId="83" fillId="72" borderId="58" applyNumberFormat="0" applyProtection="0">
      <alignment horizontal="left" vertical="center" indent="1"/>
    </xf>
    <xf numFmtId="4" fontId="83" fillId="72" borderId="58" applyNumberFormat="0" applyProtection="0">
      <alignment horizontal="left" vertical="center" indent="1"/>
    </xf>
    <xf numFmtId="4" fontId="83" fillId="72" borderId="58" applyNumberFormat="0" applyProtection="0">
      <alignment horizontal="left" vertical="center" indent="1"/>
    </xf>
    <xf numFmtId="4" fontId="83" fillId="72" borderId="58" applyNumberFormat="0" applyProtection="0">
      <alignment horizontal="left" vertical="center" indent="1"/>
    </xf>
    <xf numFmtId="4" fontId="23" fillId="60" borderId="54" applyNumberFormat="0" applyProtection="0">
      <alignment horizontal="left" vertical="center" indent="1"/>
    </xf>
    <xf numFmtId="4" fontId="23" fillId="60" borderId="54" applyNumberFormat="0" applyProtection="0">
      <alignment horizontal="left" vertical="center" indent="1"/>
    </xf>
    <xf numFmtId="4" fontId="23" fillId="60" borderId="54" applyNumberFormat="0" applyProtection="0">
      <alignment horizontal="left" vertical="center" indent="1"/>
    </xf>
    <xf numFmtId="4" fontId="23" fillId="60" borderId="54" applyNumberFormat="0" applyProtection="0">
      <alignment horizontal="left" vertical="center" indent="1"/>
    </xf>
    <xf numFmtId="4" fontId="23" fillId="60" borderId="54" applyNumberFormat="0" applyProtection="0">
      <alignment horizontal="left" vertical="center" indent="1"/>
    </xf>
    <xf numFmtId="4" fontId="23" fillId="60" borderId="54" applyNumberFormat="0" applyProtection="0">
      <alignment horizontal="left" vertical="center" indent="1"/>
    </xf>
    <xf numFmtId="4" fontId="23" fillId="60" borderId="54" applyNumberFormat="0" applyProtection="0">
      <alignment horizontal="left" vertical="center" indent="1"/>
    </xf>
    <xf numFmtId="0" fontId="83" fillId="111" borderId="58" applyNumberFormat="0" applyProtection="0">
      <alignment horizontal="left" vertical="top" indent="1"/>
    </xf>
    <xf numFmtId="0" fontId="83" fillId="111" borderId="58" applyNumberFormat="0" applyProtection="0">
      <alignment horizontal="left" vertical="top" indent="1"/>
    </xf>
    <xf numFmtId="0" fontId="83" fillId="111" borderId="58" applyNumberFormat="0" applyProtection="0">
      <alignment horizontal="left" vertical="top" indent="1"/>
    </xf>
    <xf numFmtId="0" fontId="83" fillId="111" borderId="58" applyNumberFormat="0" applyProtection="0">
      <alignment horizontal="left" vertical="top" indent="1"/>
    </xf>
    <xf numFmtId="0" fontId="83" fillId="111" borderId="58" applyNumberFormat="0" applyProtection="0">
      <alignment horizontal="left" vertical="top" indent="1"/>
    </xf>
    <xf numFmtId="0" fontId="83" fillId="111" borderId="58" applyNumberFormat="0" applyProtection="0">
      <alignment horizontal="left" vertical="top" indent="1"/>
    </xf>
    <xf numFmtId="0" fontId="26" fillId="72" borderId="58" applyNumberFormat="0" applyProtection="0">
      <alignment horizontal="left" vertical="top" indent="1"/>
    </xf>
    <xf numFmtId="0" fontId="26" fillId="72" borderId="58" applyNumberFormat="0" applyProtection="0">
      <alignment horizontal="left" vertical="top" indent="1"/>
    </xf>
    <xf numFmtId="0" fontId="26" fillId="72" borderId="58" applyNumberFormat="0" applyProtection="0">
      <alignment horizontal="left" vertical="top" indent="1"/>
    </xf>
    <xf numFmtId="0" fontId="26" fillId="72" borderId="58" applyNumberFormat="0" applyProtection="0">
      <alignment horizontal="left" vertical="top" indent="1"/>
    </xf>
    <xf numFmtId="0" fontId="26" fillId="72" borderId="58" applyNumberFormat="0" applyProtection="0">
      <alignment horizontal="left" vertical="top" indent="1"/>
    </xf>
    <xf numFmtId="0" fontId="26" fillId="72" borderId="58" applyNumberFormat="0" applyProtection="0">
      <alignment horizontal="left" vertical="top" indent="1"/>
    </xf>
    <xf numFmtId="4" fontId="28" fillId="81" borderId="59" applyNumberFormat="0" applyProtection="0">
      <alignment horizontal="left" vertical="center" indent="1"/>
    </xf>
    <xf numFmtId="4" fontId="28" fillId="81" borderId="59" applyNumberFormat="0" applyProtection="0">
      <alignment horizontal="left" vertical="center" indent="1"/>
    </xf>
    <xf numFmtId="4" fontId="28" fillId="81" borderId="59" applyNumberFormat="0" applyProtection="0">
      <alignment horizontal="left" vertical="center" indent="1"/>
    </xf>
    <xf numFmtId="4" fontId="28" fillId="81" borderId="59" applyNumberFormat="0" applyProtection="0">
      <alignment horizontal="left" vertical="center" indent="1"/>
    </xf>
    <xf numFmtId="4" fontId="28" fillId="81" borderId="59" applyNumberFormat="0" applyProtection="0">
      <alignment horizontal="left" vertical="center" indent="1"/>
    </xf>
    <xf numFmtId="4" fontId="28" fillId="81" borderId="59" applyNumberFormat="0" applyProtection="0">
      <alignment horizontal="left" vertical="center" indent="1"/>
    </xf>
    <xf numFmtId="4" fontId="28" fillId="81" borderId="59" applyNumberFormat="0" applyProtection="0">
      <alignment horizontal="left" vertical="center" indent="1"/>
    </xf>
    <xf numFmtId="4" fontId="28" fillId="81" borderId="59" applyNumberFormat="0" applyProtection="0">
      <alignment horizontal="left" vertical="center" indent="1"/>
    </xf>
    <xf numFmtId="0" fontId="23" fillId="82" borderId="35"/>
    <xf numFmtId="0" fontId="23" fillId="82" borderId="35"/>
    <xf numFmtId="0" fontId="23" fillId="82" borderId="35"/>
    <xf numFmtId="0" fontId="23" fillId="82" borderId="35"/>
    <xf numFmtId="0" fontId="23" fillId="82" borderId="35"/>
    <xf numFmtId="0" fontId="23" fillId="82" borderId="35"/>
    <xf numFmtId="4" fontId="29" fillId="77" borderId="54" applyNumberFormat="0" applyProtection="0">
      <alignment horizontal="right" vertical="center"/>
    </xf>
    <xf numFmtId="4" fontId="106" fillId="73" borderId="58" applyNumberFormat="0" applyProtection="0">
      <alignment horizontal="right" vertical="center"/>
    </xf>
    <xf numFmtId="4" fontId="106" fillId="73" borderId="58" applyNumberFormat="0" applyProtection="0">
      <alignment horizontal="right" vertical="center"/>
    </xf>
    <xf numFmtId="4" fontId="106" fillId="73" borderId="58" applyNumberFormat="0" applyProtection="0">
      <alignment horizontal="right" vertical="center"/>
    </xf>
    <xf numFmtId="4" fontId="106" fillId="73" borderId="58" applyNumberFormat="0" applyProtection="0">
      <alignment horizontal="right" vertical="center"/>
    </xf>
    <xf numFmtId="4" fontId="106" fillId="73" borderId="58" applyNumberFormat="0" applyProtection="0">
      <alignment horizontal="right" vertical="center"/>
    </xf>
    <xf numFmtId="4" fontId="106" fillId="73" borderId="58" applyNumberFormat="0" applyProtection="0">
      <alignment horizontal="right" vertical="center"/>
    </xf>
    <xf numFmtId="4" fontId="29" fillId="77" borderId="54" applyNumberFormat="0" applyProtection="0">
      <alignment horizontal="right" vertical="center"/>
    </xf>
    <xf numFmtId="4" fontId="29" fillId="77" borderId="54" applyNumberFormat="0" applyProtection="0">
      <alignment horizontal="right" vertical="center"/>
    </xf>
    <xf numFmtId="4" fontId="29" fillId="77" borderId="54" applyNumberFormat="0" applyProtection="0">
      <alignment horizontal="right" vertical="center"/>
    </xf>
    <xf numFmtId="4" fontId="29" fillId="77" borderId="54" applyNumberFormat="0" applyProtection="0">
      <alignment horizontal="right" vertical="center"/>
    </xf>
    <xf numFmtId="4" fontId="29" fillId="77" borderId="54" applyNumberFormat="0" applyProtection="0">
      <alignment horizontal="right" vertical="center"/>
    </xf>
    <xf numFmtId="4" fontId="29" fillId="77" borderId="54" applyNumberFormat="0" applyProtection="0">
      <alignment horizontal="right" vertical="center"/>
    </xf>
    <xf numFmtId="4" fontId="29" fillId="77" borderId="54" applyNumberFormat="0" applyProtection="0">
      <alignment horizontal="right" vertical="center"/>
    </xf>
    <xf numFmtId="38" fontId="25" fillId="0" borderId="61"/>
    <xf numFmtId="38" fontId="25" fillId="0" borderId="61"/>
    <xf numFmtId="38" fontId="25" fillId="0" borderId="61"/>
    <xf numFmtId="38" fontId="25" fillId="0" borderId="61"/>
    <xf numFmtId="38" fontId="25" fillId="0" borderId="61"/>
    <xf numFmtId="38" fontId="25" fillId="0" borderId="61"/>
    <xf numFmtId="0" fontId="35" fillId="0" borderId="62" applyNumberFormat="0" applyFill="0" applyAlignment="0" applyProtection="0"/>
    <xf numFmtId="0" fontId="35" fillId="0" borderId="62" applyNumberFormat="0" applyFill="0" applyAlignment="0" applyProtection="0"/>
    <xf numFmtId="0" fontId="35" fillId="0" borderId="62" applyNumberFormat="0" applyFill="0" applyAlignment="0" applyProtection="0"/>
    <xf numFmtId="0" fontId="35" fillId="0" borderId="62" applyNumberFormat="0" applyFill="0" applyAlignment="0" applyProtection="0"/>
    <xf numFmtId="0" fontId="35" fillId="0" borderId="62" applyNumberFormat="0" applyFill="0" applyAlignment="0" applyProtection="0"/>
    <xf numFmtId="0" fontId="35" fillId="0" borderId="62" applyNumberFormat="0" applyFill="0" applyAlignment="0" applyProtection="0"/>
  </cellStyleXfs>
  <cellXfs count="115">
    <xf numFmtId="0" fontId="0" fillId="0" borderId="0" xfId="0"/>
    <xf numFmtId="164" fontId="20" fillId="0" borderId="0" xfId="44" applyFont="1" applyFill="1" applyAlignment="1" applyProtection="1">
      <alignment horizontal="left"/>
      <protection locked="0"/>
    </xf>
    <xf numFmtId="2" fontId="20" fillId="0" borderId="11" xfId="44" applyNumberFormat="1" applyFont="1" applyFill="1" applyBorder="1" applyAlignment="1" applyProtection="1">
      <alignment horizontal="center"/>
      <protection locked="0"/>
    </xf>
    <xf numFmtId="164" fontId="20" fillId="0" borderId="0" xfId="44" applyFont="1" applyFill="1" applyAlignment="1" applyProtection="1">
      <protection locked="0"/>
    </xf>
    <xf numFmtId="0" fontId="0" fillId="0" borderId="0" xfId="0" applyAlignment="1">
      <alignment horizontal="left"/>
    </xf>
    <xf numFmtId="164" fontId="20" fillId="0" borderId="0" xfId="44" applyFont="1" applyFill="1" applyAlignment="1" applyProtection="1">
      <alignment horizontal="centerContinuous"/>
      <protection locked="0"/>
    </xf>
    <xf numFmtId="164" fontId="20" fillId="0" borderId="0" xfId="44" applyFont="1" applyFill="1" applyAlignment="1">
      <alignment horizontal="centerContinuous"/>
    </xf>
    <xf numFmtId="18" fontId="20" fillId="0" borderId="0" xfId="44" applyNumberFormat="1" applyFont="1" applyFill="1">
      <alignment horizontal="left" wrapText="1"/>
    </xf>
    <xf numFmtId="164" fontId="20" fillId="0" borderId="0" xfId="44" applyFont="1" applyFill="1" applyAlignment="1">
      <alignment horizontal="center"/>
    </xf>
    <xf numFmtId="164" fontId="20" fillId="0" borderId="0" xfId="44" applyFont="1" applyFill="1">
      <alignment horizontal="left" wrapText="1"/>
    </xf>
    <xf numFmtId="164" fontId="20" fillId="0" borderId="0" xfId="44" applyFont="1" applyFill="1" applyAlignment="1" applyProtection="1">
      <alignment horizontal="center"/>
      <protection locked="0"/>
    </xf>
    <xf numFmtId="164" fontId="20" fillId="0" borderId="0" xfId="44" applyFont="1" applyFill="1" applyBorder="1" applyAlignment="1" applyProtection="1">
      <alignment horizontal="center"/>
      <protection locked="0"/>
    </xf>
    <xf numFmtId="164" fontId="20" fillId="0" borderId="12" xfId="44" applyFont="1" applyFill="1" applyBorder="1" applyAlignment="1">
      <alignment horizontal="center"/>
    </xf>
    <xf numFmtId="164" fontId="20" fillId="0" borderId="12" xfId="44" applyFont="1" applyFill="1" applyBorder="1" applyAlignment="1">
      <alignment horizontal="left"/>
    </xf>
    <xf numFmtId="164" fontId="20" fillId="0" borderId="12" xfId="44" applyFont="1" applyFill="1" applyBorder="1">
      <alignment horizontal="left" wrapText="1"/>
    </xf>
    <xf numFmtId="164" fontId="20" fillId="0" borderId="12" xfId="44" applyFont="1" applyFill="1" applyBorder="1" applyAlignment="1" applyProtection="1">
      <alignment horizontal="center"/>
      <protection locked="0"/>
    </xf>
    <xf numFmtId="1" fontId="21" fillId="0" borderId="0" xfId="44" applyNumberFormat="1" applyFont="1" applyFill="1" applyAlignment="1">
      <alignment horizontal="center"/>
    </xf>
    <xf numFmtId="164" fontId="22" fillId="0" borderId="0" xfId="44" applyFont="1" applyFill="1" applyAlignment="1">
      <alignment horizontal="left"/>
    </xf>
    <xf numFmtId="9" fontId="21" fillId="0" borderId="0" xfId="44" applyNumberFormat="1" applyFont="1" applyFill="1" applyBorder="1" applyAlignment="1" applyProtection="1">
      <alignment horizontal="left"/>
      <protection locked="0"/>
    </xf>
    <xf numFmtId="164" fontId="21" fillId="0" borderId="0" xfId="44" applyFont="1" applyFill="1" applyAlignment="1">
      <alignment horizontal="left"/>
    </xf>
    <xf numFmtId="0" fontId="0" fillId="0" borderId="0" xfId="0" applyFill="1"/>
    <xf numFmtId="164" fontId="21" fillId="0" borderId="0" xfId="44" applyFont="1" applyFill="1" applyBorder="1" applyAlignment="1"/>
    <xf numFmtId="166" fontId="21" fillId="0" borderId="0" xfId="44" applyNumberFormat="1" applyFont="1" applyFill="1" applyBorder="1" applyAlignment="1" applyProtection="1">
      <protection locked="0"/>
    </xf>
    <xf numFmtId="164" fontId="22" fillId="0" borderId="0" xfId="44" applyFont="1" applyBorder="1" applyAlignment="1">
      <alignment horizontal="left"/>
    </xf>
    <xf numFmtId="164" fontId="21" fillId="0" borderId="0" xfId="44" quotePrefix="1" applyFont="1" applyFill="1" applyAlignment="1">
      <alignment horizontal="left"/>
    </xf>
    <xf numFmtId="164" fontId="21" fillId="0" borderId="12" xfId="44" quotePrefix="1" applyFont="1" applyFill="1" applyBorder="1" applyAlignment="1">
      <alignment horizontal="left"/>
    </xf>
    <xf numFmtId="164" fontId="21" fillId="0" borderId="0" xfId="44" quotePrefix="1" applyFont="1" applyFill="1" applyBorder="1" applyAlignment="1">
      <alignment horizontal="left"/>
    </xf>
    <xf numFmtId="166" fontId="22" fillId="0" borderId="0" xfId="44" applyNumberFormat="1" applyFont="1" applyFill="1" applyBorder="1" applyAlignment="1" applyProtection="1">
      <protection locked="0"/>
    </xf>
    <xf numFmtId="164" fontId="21" fillId="0" borderId="0" xfId="44" applyNumberFormat="1" applyFont="1" applyFill="1" applyAlignment="1">
      <alignment horizontal="left"/>
    </xf>
    <xf numFmtId="0" fontId="0" fillId="0" borderId="0" xfId="0" applyFill="1" applyBorder="1"/>
    <xf numFmtId="164" fontId="48" fillId="0" borderId="0" xfId="44" applyFont="1" applyFill="1" applyAlignment="1" applyProtection="1">
      <alignment horizontal="centerContinuous"/>
      <protection locked="0"/>
    </xf>
    <xf numFmtId="43" fontId="0" fillId="0" borderId="0" xfId="0" applyNumberFormat="1"/>
    <xf numFmtId="164" fontId="22" fillId="0" borderId="0" xfId="44" applyFont="1" applyFill="1" applyBorder="1" applyAlignment="1" applyProtection="1">
      <alignment horizontal="left"/>
      <protection locked="0"/>
    </xf>
    <xf numFmtId="164" fontId="21" fillId="0" borderId="0" xfId="44" applyFont="1" applyFill="1">
      <alignment horizontal="left" wrapText="1"/>
    </xf>
    <xf numFmtId="168" fontId="21" fillId="0" borderId="0" xfId="44" applyNumberFormat="1" applyFont="1" applyFill="1" applyBorder="1" applyAlignment="1" applyProtection="1">
      <protection locked="0"/>
    </xf>
    <xf numFmtId="41" fontId="21" fillId="0" borderId="0" xfId="44" applyNumberFormat="1" applyFont="1" applyFill="1" applyBorder="1" applyAlignment="1"/>
    <xf numFmtId="165" fontId="21" fillId="0" borderId="0" xfId="2" applyNumberFormat="1" applyFont="1" applyFill="1" applyAlignment="1">
      <alignment horizontal="right" wrapText="1"/>
    </xf>
    <xf numFmtId="37" fontId="21" fillId="0" borderId="0" xfId="44" applyNumberFormat="1" applyFont="1" applyFill="1" applyAlignment="1">
      <alignment horizontal="right" wrapText="1"/>
    </xf>
    <xf numFmtId="0" fontId="0" fillId="0" borderId="12" xfId="0" applyFill="1" applyBorder="1"/>
    <xf numFmtId="167" fontId="21" fillId="0" borderId="0" xfId="44" applyNumberFormat="1" applyFont="1" applyFill="1" applyBorder="1" applyAlignment="1">
      <alignment horizontal="right" wrapText="1"/>
    </xf>
    <xf numFmtId="165" fontId="21" fillId="0" borderId="14" xfId="2" applyNumberFormat="1" applyFont="1" applyFill="1" applyBorder="1" applyAlignment="1">
      <alignment horizontal="right" wrapText="1"/>
    </xf>
    <xf numFmtId="164" fontId="21" fillId="0" borderId="0" xfId="44" applyFont="1" applyFill="1" applyBorder="1">
      <alignment horizontal="left" wrapText="1"/>
    </xf>
    <xf numFmtId="4" fontId="0" fillId="0" borderId="0" xfId="0" applyNumberFormat="1" applyFill="1"/>
    <xf numFmtId="165" fontId="21" fillId="0" borderId="0" xfId="2" applyNumberFormat="1" applyFont="1" applyFill="1" applyBorder="1" applyAlignment="1" applyProtection="1">
      <protection locked="0"/>
    </xf>
    <xf numFmtId="41" fontId="21" fillId="0" borderId="0" xfId="1" applyNumberFormat="1" applyFont="1" applyFill="1"/>
    <xf numFmtId="165" fontId="21" fillId="0" borderId="15" xfId="2" applyNumberFormat="1" applyFont="1" applyFill="1" applyBorder="1"/>
    <xf numFmtId="165" fontId="21" fillId="0" borderId="13" xfId="2" applyNumberFormat="1" applyFont="1" applyFill="1" applyBorder="1" applyAlignment="1">
      <alignment horizontal="right" wrapText="1"/>
    </xf>
    <xf numFmtId="165" fontId="21" fillId="0" borderId="13" xfId="2" applyNumberFormat="1" applyFont="1" applyFill="1" applyBorder="1" applyAlignment="1"/>
    <xf numFmtId="0" fontId="17" fillId="0" borderId="0" xfId="0" applyFont="1"/>
    <xf numFmtId="42" fontId="21" fillId="0" borderId="0" xfId="44" applyNumberFormat="1" applyFont="1" applyFill="1" applyAlignment="1"/>
    <xf numFmtId="0" fontId="45" fillId="0" borderId="0" xfId="228" applyFont="1" applyAlignment="1">
      <alignment horizontal="left" vertical="top"/>
    </xf>
    <xf numFmtId="0" fontId="64" fillId="0" borderId="0" xfId="228"/>
    <xf numFmtId="0" fontId="64" fillId="0" borderId="0" xfId="228" applyAlignment="1">
      <alignment horizontal="center"/>
    </xf>
    <xf numFmtId="0" fontId="64" fillId="0" borderId="0" xfId="228" applyAlignment="1">
      <alignment horizontal="left" vertical="top"/>
    </xf>
    <xf numFmtId="170" fontId="64" fillId="0" borderId="29" xfId="228" applyNumberFormat="1" applyBorder="1" applyAlignment="1">
      <alignment horizontal="right" vertical="top"/>
    </xf>
    <xf numFmtId="0" fontId="64" fillId="84" borderId="0" xfId="228" applyFill="1" applyAlignment="1">
      <alignment horizontal="left" vertical="top"/>
    </xf>
    <xf numFmtId="170" fontId="64" fillId="84" borderId="29" xfId="228" applyNumberFormat="1" applyFill="1" applyBorder="1" applyAlignment="1">
      <alignment horizontal="right" vertical="top"/>
    </xf>
    <xf numFmtId="0" fontId="64" fillId="0" borderId="29" xfId="228" applyBorder="1" applyAlignment="1">
      <alignment horizontal="left" vertical="top"/>
    </xf>
    <xf numFmtId="0" fontId="64" fillId="0" borderId="30" xfId="228" applyBorder="1" applyAlignment="1">
      <alignment horizontal="left" vertical="top"/>
    </xf>
    <xf numFmtId="0" fontId="24" fillId="0" borderId="0" xfId="968" applyFont="1" applyAlignment="1">
      <alignment vertical="top"/>
    </xf>
    <xf numFmtId="0" fontId="112" fillId="0" borderId="0" xfId="968" applyAlignment="1">
      <alignment vertical="top"/>
    </xf>
    <xf numFmtId="0" fontId="112" fillId="83" borderId="35" xfId="968" applyFill="1" applyBorder="1" applyAlignment="1">
      <alignment vertical="top"/>
    </xf>
    <xf numFmtId="43" fontId="112" fillId="0" borderId="0" xfId="968" applyNumberFormat="1" applyAlignment="1">
      <alignment horizontal="right" vertical="top"/>
    </xf>
    <xf numFmtId="14" fontId="112" fillId="0" borderId="0" xfId="968" applyNumberFormat="1" applyAlignment="1">
      <alignment horizontal="right" vertical="top"/>
    </xf>
    <xf numFmtId="0" fontId="112" fillId="0" borderId="48" xfId="968" applyFill="1" applyBorder="1" applyAlignment="1">
      <alignment vertical="top"/>
    </xf>
    <xf numFmtId="43" fontId="24" fillId="0" borderId="34" xfId="968" applyNumberFormat="1" applyFont="1" applyFill="1" applyBorder="1" applyAlignment="1">
      <alignment horizontal="right" vertical="top"/>
    </xf>
    <xf numFmtId="14" fontId="112" fillId="0" borderId="48" xfId="968" applyNumberFormat="1" applyFill="1" applyBorder="1" applyAlignment="1">
      <alignment horizontal="right" vertical="top"/>
    </xf>
    <xf numFmtId="43" fontId="17" fillId="0" borderId="0" xfId="0" applyNumberFormat="1" applyFont="1"/>
    <xf numFmtId="0" fontId="24" fillId="0" borderId="0" xfId="768" applyFont="1" applyAlignment="1">
      <alignment vertical="top"/>
    </xf>
    <xf numFmtId="0" fontId="19" fillId="0" borderId="0" xfId="768" applyAlignment="1">
      <alignment vertical="top"/>
    </xf>
    <xf numFmtId="0" fontId="19" fillId="83" borderId="35" xfId="768" applyFill="1" applyBorder="1" applyAlignment="1">
      <alignment vertical="top"/>
    </xf>
    <xf numFmtId="194" fontId="19" fillId="0" borderId="0" xfId="768" applyNumberFormat="1" applyAlignment="1">
      <alignment horizontal="right" vertical="top"/>
    </xf>
    <xf numFmtId="14" fontId="19" fillId="0" borderId="0" xfId="768" applyNumberFormat="1" applyAlignment="1">
      <alignment horizontal="right" vertical="top"/>
    </xf>
    <xf numFmtId="0" fontId="19" fillId="0" borderId="48" xfId="768" applyFill="1" applyBorder="1" applyAlignment="1">
      <alignment vertical="top"/>
    </xf>
    <xf numFmtId="195" fontId="24" fillId="0" borderId="34" xfId="768" applyNumberFormat="1" applyFont="1" applyFill="1" applyBorder="1" applyAlignment="1">
      <alignment horizontal="right" vertical="top"/>
    </xf>
    <xf numFmtId="14" fontId="19" fillId="0" borderId="48" xfId="768" applyNumberFormat="1" applyFill="1" applyBorder="1" applyAlignment="1">
      <alignment horizontal="right" vertical="top"/>
    </xf>
    <xf numFmtId="41" fontId="21" fillId="0" borderId="0" xfId="44" applyNumberFormat="1" applyFont="1" applyFill="1" applyAlignment="1"/>
    <xf numFmtId="169" fontId="21" fillId="0" borderId="0" xfId="44" applyNumberFormat="1" applyFont="1" applyFill="1" applyBorder="1" applyAlignment="1"/>
    <xf numFmtId="0" fontId="19" fillId="0" borderId="0" xfId="768"/>
    <xf numFmtId="0" fontId="19" fillId="0" borderId="0" xfId="768" applyBorder="1"/>
    <xf numFmtId="0" fontId="19" fillId="0" borderId="0" xfId="768" applyBorder="1" applyAlignment="1">
      <alignment horizontal="center"/>
    </xf>
    <xf numFmtId="0" fontId="45" fillId="116" borderId="31" xfId="228" applyFont="1" applyFill="1" applyBorder="1" applyAlignment="1">
      <alignment horizontal="left" vertical="top"/>
    </xf>
    <xf numFmtId="170" fontId="45" fillId="116" borderId="32" xfId="228" applyNumberFormat="1" applyFont="1" applyFill="1" applyBorder="1" applyAlignment="1">
      <alignment horizontal="right" vertical="top"/>
    </xf>
    <xf numFmtId="0" fontId="64" fillId="0" borderId="29" xfId="228" applyBorder="1" applyAlignment="1">
      <alignment horizontal="left" vertical="top"/>
    </xf>
    <xf numFmtId="0" fontId="64" fillId="0" borderId="30" xfId="228" applyBorder="1" applyAlignment="1">
      <alignment horizontal="left" vertical="top"/>
    </xf>
    <xf numFmtId="0" fontId="64" fillId="0" borderId="29" xfId="228" applyFill="1" applyBorder="1" applyAlignment="1">
      <alignment horizontal="center" vertical="top"/>
    </xf>
    <xf numFmtId="0" fontId="64" fillId="84" borderId="29" xfId="228" applyFill="1" applyBorder="1" applyAlignment="1">
      <alignment horizontal="left" vertical="top"/>
    </xf>
    <xf numFmtId="164" fontId="21" fillId="0" borderId="0" xfId="44" applyNumberFormat="1" applyFont="1" applyFill="1" applyBorder="1">
      <alignment horizontal="left" wrapText="1"/>
    </xf>
    <xf numFmtId="44" fontId="19" fillId="0" borderId="34" xfId="2" applyFont="1" applyBorder="1"/>
    <xf numFmtId="0" fontId="0" fillId="0" borderId="0" xfId="0" applyNumberFormat="1" applyFill="1"/>
    <xf numFmtId="0" fontId="19" fillId="0" borderId="63" xfId="768" applyBorder="1"/>
    <xf numFmtId="0" fontId="19" fillId="0" borderId="61" xfId="768" applyBorder="1"/>
    <xf numFmtId="0" fontId="19" fillId="0" borderId="64" xfId="768" applyBorder="1"/>
    <xf numFmtId="0" fontId="19" fillId="0" borderId="65" xfId="768" applyBorder="1"/>
    <xf numFmtId="44" fontId="19" fillId="0" borderId="0" xfId="2" applyFont="1" applyBorder="1"/>
    <xf numFmtId="14" fontId="19" fillId="0" borderId="0" xfId="768" applyNumberFormat="1" applyBorder="1"/>
    <xf numFmtId="0" fontId="19" fillId="0" borderId="66" xfId="768" applyBorder="1"/>
    <xf numFmtId="43" fontId="19" fillId="0" borderId="0" xfId="1" applyFont="1" applyBorder="1"/>
    <xf numFmtId="0" fontId="19" fillId="0" borderId="67" xfId="768" applyBorder="1"/>
    <xf numFmtId="0" fontId="19" fillId="0" borderId="12" xfId="768" applyBorder="1"/>
    <xf numFmtId="0" fontId="19" fillId="0" borderId="68" xfId="768" applyBorder="1"/>
    <xf numFmtId="42" fontId="19" fillId="0" borderId="34" xfId="2" applyNumberFormat="1" applyFont="1" applyBorder="1"/>
    <xf numFmtId="49" fontId="92" fillId="0" borderId="0" xfId="0" applyNumberFormat="1" applyFont="1" applyFill="1" applyBorder="1" applyAlignment="1">
      <alignment horizontal="left"/>
    </xf>
    <xf numFmtId="49" fontId="92" fillId="0" borderId="0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196" fontId="0" fillId="0" borderId="0" xfId="0" applyNumberFormat="1" applyFill="1" applyBorder="1"/>
    <xf numFmtId="0" fontId="19" fillId="0" borderId="12" xfId="768" applyBorder="1" applyAlignment="1">
      <alignment horizontal="center" wrapText="1"/>
    </xf>
    <xf numFmtId="42" fontId="19" fillId="0" borderId="0" xfId="2" applyNumberFormat="1" applyFont="1" applyBorder="1"/>
    <xf numFmtId="41" fontId="19" fillId="0" borderId="0" xfId="1" applyNumberFormat="1" applyFont="1" applyBorder="1"/>
    <xf numFmtId="0" fontId="19" fillId="0" borderId="12" xfId="768" applyBorder="1" applyAlignment="1">
      <alignment horizontal="center"/>
    </xf>
    <xf numFmtId="164" fontId="20" fillId="0" borderId="0" xfId="44" applyFont="1" applyFill="1" applyAlignment="1" applyProtection="1">
      <alignment horizontal="center"/>
      <protection locked="0"/>
    </xf>
    <xf numFmtId="164" fontId="20" fillId="0" borderId="10" xfId="44" applyFont="1" applyFill="1" applyBorder="1" applyAlignment="1" applyProtection="1">
      <alignment horizontal="center"/>
      <protection locked="0"/>
    </xf>
    <xf numFmtId="164" fontId="20" fillId="0" borderId="0" xfId="44" applyFont="1" applyFill="1" applyAlignment="1" applyProtection="1">
      <alignment horizontal="center" wrapText="1"/>
      <protection locked="0"/>
    </xf>
    <xf numFmtId="0" fontId="64" fillId="0" borderId="29" xfId="228" applyBorder="1" applyAlignment="1">
      <alignment horizontal="left" vertical="top"/>
    </xf>
    <xf numFmtId="0" fontId="64" fillId="0" borderId="30" xfId="228" applyBorder="1" applyAlignment="1">
      <alignment horizontal="left" vertical="top"/>
    </xf>
  </cellXfs>
  <cellStyles count="1714">
    <cellStyle name="_4.06E Pass Throughs" xfId="269"/>
    <cellStyle name="_4.13E Montana Energy Tax" xfId="270"/>
    <cellStyle name="_Book1" xfId="271"/>
    <cellStyle name="_Book1 (2)" xfId="272"/>
    <cellStyle name="_Book2" xfId="273"/>
    <cellStyle name="_Chelan Debt Forecast 12.19.05" xfId="274"/>
    <cellStyle name="_Costs not in AURORA 06GRC" xfId="275"/>
    <cellStyle name="_Costs not in AURORA 2006GRC 6.15.06" xfId="276"/>
    <cellStyle name="_Costs not in AURORA 2007 Rate Case" xfId="277"/>
    <cellStyle name="_Costs not in KWI3000 '06Budget" xfId="278"/>
    <cellStyle name="_DEM-WP (C) Power Cost 2006GRC Order" xfId="279"/>
    <cellStyle name="_DEM-WP Revised (HC) Wild Horse 2006GRC" xfId="280"/>
    <cellStyle name="_DEM-WP(C) Costs not in AURORA 2006GRC" xfId="281"/>
    <cellStyle name="_DEM-WP(C) Costs not in AURORA 2007GRC" xfId="282"/>
    <cellStyle name="_DEM-WP(C) Costs not in AURORA 2007PCORC-5.07Update" xfId="283"/>
    <cellStyle name="_DEM-WP(C) Sumas Proforma 11.5.07" xfId="284"/>
    <cellStyle name="_DEM-WP(C) Westside Hydro Data_051007" xfId="285"/>
    <cellStyle name="_Fuel Prices 4-14" xfId="286"/>
    <cellStyle name="_Power Cost Value Copy 11.30.05 gas 1.09.06 AURORA at 1.10.06" xfId="287"/>
    <cellStyle name="_Pro Forma Rev 07 GRC" xfId="288"/>
    <cellStyle name="_Recon to Darrin's 5.11.05 proforma" xfId="289"/>
    <cellStyle name="_Revenue" xfId="290"/>
    <cellStyle name="_Revenue_Data" xfId="291"/>
    <cellStyle name="_Revenue_Data_1" xfId="292"/>
    <cellStyle name="_Revenue_Data_Pro Forma Rev 09 GRC" xfId="293"/>
    <cellStyle name="_Revenue_Data_Pro Forma Rev 2010 GRC" xfId="294"/>
    <cellStyle name="_Revenue_Data_Pro Forma Rev 2010 GRC_Preliminary" xfId="295"/>
    <cellStyle name="_Revenue_Data_Revenue (Feb 09 - Jan 10)" xfId="296"/>
    <cellStyle name="_Revenue_Data_Revenue (Jan 09 - Dec 09)" xfId="297"/>
    <cellStyle name="_Revenue_Data_Revenue (Mar 09 - Feb 10)" xfId="298"/>
    <cellStyle name="_Revenue_Data_Volume Exhibit (Jan09 - Dec09)" xfId="299"/>
    <cellStyle name="_Revenue_Mins" xfId="300"/>
    <cellStyle name="_Revenue_Pro Forma Rev 07 GRC" xfId="301"/>
    <cellStyle name="_Revenue_Pro Forma Rev 08 GRC" xfId="302"/>
    <cellStyle name="_Revenue_Pro Forma Rev 09 GRC" xfId="303"/>
    <cellStyle name="_Revenue_Pro Forma Rev 2010 GRC" xfId="304"/>
    <cellStyle name="_Revenue_Pro Forma Rev 2010 GRC_Preliminary" xfId="305"/>
    <cellStyle name="_Revenue_Revenue (Feb 09 - Jan 10)" xfId="306"/>
    <cellStyle name="_Revenue_Revenue (Jan 09 - Dec 09)" xfId="307"/>
    <cellStyle name="_Revenue_Revenue (Mar 09 - Feb 10)" xfId="308"/>
    <cellStyle name="_Revenue_Sheet2" xfId="309"/>
    <cellStyle name="_Revenue_Therms Data" xfId="310"/>
    <cellStyle name="_Revenue_Therms Data Rerun" xfId="311"/>
    <cellStyle name="_Revenue_Volume Exhibit (Jan09 - Dec09)" xfId="312"/>
    <cellStyle name="_Tenaska Comparison" xfId="313"/>
    <cellStyle name="_Therms Data" xfId="314"/>
    <cellStyle name="_Therms Data_Pro Forma Rev 09 GRC" xfId="315"/>
    <cellStyle name="_Therms Data_Pro Forma Rev 2010 GRC" xfId="316"/>
    <cellStyle name="_Therms Data_Pro Forma Rev 2010 GRC_Preliminary" xfId="317"/>
    <cellStyle name="_Therms Data_Revenue (Feb 09 - Jan 10)" xfId="318"/>
    <cellStyle name="_Therms Data_Revenue (Jan 09 - Dec 09)" xfId="319"/>
    <cellStyle name="_Therms Data_Revenue (Mar 09 - Feb 10)" xfId="320"/>
    <cellStyle name="_Therms Data_Volume Exhibit (Jan09 - Dec09)" xfId="321"/>
    <cellStyle name="_Value Copy 11 30 05 gas 12 09 05 AURORA at 12 14 05" xfId="322"/>
    <cellStyle name="_VC 6.15.06 update on 06GRC power costs.xls Chart 1" xfId="323"/>
    <cellStyle name="_VC 6.15.06 update on 06GRC power costs.xls Chart 2" xfId="324"/>
    <cellStyle name="_VC 6.15.06 update on 06GRC power costs.xls Chart 3" xfId="325"/>
    <cellStyle name="0,0_x000d__x000a_NA_x000d__x000a_" xfId="326"/>
    <cellStyle name="0000" xfId="327"/>
    <cellStyle name="000000" xfId="328"/>
    <cellStyle name="20% - Accent1" xfId="21" builtinId="30" customBuiltin="1"/>
    <cellStyle name="20% - Accent1 10" xfId="329"/>
    <cellStyle name="20% - Accent1 11" xfId="330"/>
    <cellStyle name="20% - Accent1 12" xfId="331"/>
    <cellStyle name="20% - Accent1 13" xfId="332"/>
    <cellStyle name="20% - Accent1 2" xfId="150"/>
    <cellStyle name="20% - Accent1 2 2" xfId="175"/>
    <cellStyle name="20% - Accent1 3" xfId="333"/>
    <cellStyle name="20% - Accent1 3 2" xfId="334"/>
    <cellStyle name="20% - Accent1 4" xfId="335"/>
    <cellStyle name="20% - Accent1 5" xfId="336"/>
    <cellStyle name="20% - Accent1 6" xfId="337"/>
    <cellStyle name="20% - Accent1 7" xfId="338"/>
    <cellStyle name="20% - Accent1 8" xfId="339"/>
    <cellStyle name="20% - Accent1 9" xfId="340"/>
    <cellStyle name="20% - Accent2" xfId="25" builtinId="34" customBuiltin="1"/>
    <cellStyle name="20% - Accent2 10" xfId="341"/>
    <cellStyle name="20% - Accent2 11" xfId="342"/>
    <cellStyle name="20% - Accent2 12" xfId="343"/>
    <cellStyle name="20% - Accent2 13" xfId="344"/>
    <cellStyle name="20% - Accent2 2" xfId="154"/>
    <cellStyle name="20% - Accent2 2 2" xfId="176"/>
    <cellStyle name="20% - Accent2 3" xfId="345"/>
    <cellStyle name="20% - Accent2 3 2" xfId="346"/>
    <cellStyle name="20% - Accent2 4" xfId="347"/>
    <cellStyle name="20% - Accent2 5" xfId="348"/>
    <cellStyle name="20% - Accent2 6" xfId="349"/>
    <cellStyle name="20% - Accent2 7" xfId="350"/>
    <cellStyle name="20% - Accent2 8" xfId="351"/>
    <cellStyle name="20% - Accent2 9" xfId="352"/>
    <cellStyle name="20% - Accent3" xfId="29" builtinId="38" customBuiltin="1"/>
    <cellStyle name="20% - Accent3 10" xfId="353"/>
    <cellStyle name="20% - Accent3 11" xfId="354"/>
    <cellStyle name="20% - Accent3 12" xfId="355"/>
    <cellStyle name="20% - Accent3 13" xfId="356"/>
    <cellStyle name="20% - Accent3 2" xfId="158"/>
    <cellStyle name="20% - Accent3 2 2" xfId="177"/>
    <cellStyle name="20% - Accent3 3" xfId="357"/>
    <cellStyle name="20% - Accent3 3 2" xfId="358"/>
    <cellStyle name="20% - Accent3 4" xfId="359"/>
    <cellStyle name="20% - Accent3 5" xfId="360"/>
    <cellStyle name="20% - Accent3 6" xfId="361"/>
    <cellStyle name="20% - Accent3 7" xfId="362"/>
    <cellStyle name="20% - Accent3 8" xfId="363"/>
    <cellStyle name="20% - Accent3 9" xfId="364"/>
    <cellStyle name="20% - Accent4" xfId="33" builtinId="42" customBuiltin="1"/>
    <cellStyle name="20% - Accent4 10" xfId="365"/>
    <cellStyle name="20% - Accent4 11" xfId="366"/>
    <cellStyle name="20% - Accent4 12" xfId="367"/>
    <cellStyle name="20% - Accent4 13" xfId="368"/>
    <cellStyle name="20% - Accent4 2" xfId="162"/>
    <cellStyle name="20% - Accent4 2 2" xfId="178"/>
    <cellStyle name="20% - Accent4 3" xfId="369"/>
    <cellStyle name="20% - Accent4 3 2" xfId="370"/>
    <cellStyle name="20% - Accent4 4" xfId="371"/>
    <cellStyle name="20% - Accent4 5" xfId="372"/>
    <cellStyle name="20% - Accent4 6" xfId="373"/>
    <cellStyle name="20% - Accent4 7" xfId="374"/>
    <cellStyle name="20% - Accent4 8" xfId="375"/>
    <cellStyle name="20% - Accent4 9" xfId="376"/>
    <cellStyle name="20% - Accent5" xfId="37" builtinId="46" customBuiltin="1"/>
    <cellStyle name="20% - Accent5 10" xfId="377"/>
    <cellStyle name="20% - Accent5 11" xfId="378"/>
    <cellStyle name="20% - Accent5 12" xfId="379"/>
    <cellStyle name="20% - Accent5 13" xfId="380"/>
    <cellStyle name="20% - Accent5 2" xfId="166"/>
    <cellStyle name="20% - Accent5 2 2" xfId="179"/>
    <cellStyle name="20% - Accent5 3" xfId="381"/>
    <cellStyle name="20% - Accent5 3 2" xfId="382"/>
    <cellStyle name="20% - Accent5 4" xfId="383"/>
    <cellStyle name="20% - Accent5 5" xfId="384"/>
    <cellStyle name="20% - Accent5 6" xfId="385"/>
    <cellStyle name="20% - Accent5 7" xfId="386"/>
    <cellStyle name="20% - Accent5 8" xfId="387"/>
    <cellStyle name="20% - Accent5 9" xfId="388"/>
    <cellStyle name="20% - Accent6" xfId="41" builtinId="50" customBuiltin="1"/>
    <cellStyle name="20% - Accent6 10" xfId="389"/>
    <cellStyle name="20% - Accent6 11" xfId="390"/>
    <cellStyle name="20% - Accent6 12" xfId="391"/>
    <cellStyle name="20% - Accent6 13" xfId="392"/>
    <cellStyle name="20% - Accent6 2" xfId="170"/>
    <cellStyle name="20% - Accent6 2 2" xfId="180"/>
    <cellStyle name="20% - Accent6 3" xfId="393"/>
    <cellStyle name="20% - Accent6 3 2" xfId="394"/>
    <cellStyle name="20% - Accent6 4" xfId="395"/>
    <cellStyle name="20% - Accent6 5" xfId="396"/>
    <cellStyle name="20% - Accent6 6" xfId="397"/>
    <cellStyle name="20% - Accent6 7" xfId="398"/>
    <cellStyle name="20% - Accent6 8" xfId="399"/>
    <cellStyle name="20% - Accent6 9" xfId="400"/>
    <cellStyle name="40% - Accent1" xfId="22" builtinId="31" customBuiltin="1"/>
    <cellStyle name="40% - Accent1 10" xfId="401"/>
    <cellStyle name="40% - Accent1 11" xfId="402"/>
    <cellStyle name="40% - Accent1 12" xfId="403"/>
    <cellStyle name="40% - Accent1 13" xfId="404"/>
    <cellStyle name="40% - Accent1 2" xfId="151"/>
    <cellStyle name="40% - Accent1 2 2" xfId="181"/>
    <cellStyle name="40% - Accent1 3" xfId="405"/>
    <cellStyle name="40% - Accent1 3 2" xfId="406"/>
    <cellStyle name="40% - Accent1 4" xfId="407"/>
    <cellStyle name="40% - Accent1 5" xfId="408"/>
    <cellStyle name="40% - Accent1 6" xfId="409"/>
    <cellStyle name="40% - Accent1 7" xfId="410"/>
    <cellStyle name="40% - Accent1 8" xfId="411"/>
    <cellStyle name="40% - Accent1 9" xfId="412"/>
    <cellStyle name="40% - Accent2" xfId="26" builtinId="35" customBuiltin="1"/>
    <cellStyle name="40% - Accent2 10" xfId="413"/>
    <cellStyle name="40% - Accent2 11" xfId="414"/>
    <cellStyle name="40% - Accent2 12" xfId="415"/>
    <cellStyle name="40% - Accent2 13" xfId="416"/>
    <cellStyle name="40% - Accent2 2" xfId="155"/>
    <cellStyle name="40% - Accent2 2 2" xfId="182"/>
    <cellStyle name="40% - Accent2 3" xfId="417"/>
    <cellStyle name="40% - Accent2 3 2" xfId="418"/>
    <cellStyle name="40% - Accent2 4" xfId="419"/>
    <cellStyle name="40% - Accent2 5" xfId="420"/>
    <cellStyle name="40% - Accent2 6" xfId="421"/>
    <cellStyle name="40% - Accent2 7" xfId="422"/>
    <cellStyle name="40% - Accent2 8" xfId="423"/>
    <cellStyle name="40% - Accent2 9" xfId="424"/>
    <cellStyle name="40% - Accent3" xfId="30" builtinId="39" customBuiltin="1"/>
    <cellStyle name="40% - Accent3 10" xfId="425"/>
    <cellStyle name="40% - Accent3 11" xfId="426"/>
    <cellStyle name="40% - Accent3 12" xfId="427"/>
    <cellStyle name="40% - Accent3 13" xfId="428"/>
    <cellStyle name="40% - Accent3 2" xfId="159"/>
    <cellStyle name="40% - Accent3 2 2" xfId="183"/>
    <cellStyle name="40% - Accent3 3" xfId="429"/>
    <cellStyle name="40% - Accent3 3 2" xfId="430"/>
    <cellStyle name="40% - Accent3 4" xfId="431"/>
    <cellStyle name="40% - Accent3 5" xfId="432"/>
    <cellStyle name="40% - Accent3 6" xfId="433"/>
    <cellStyle name="40% - Accent3 7" xfId="434"/>
    <cellStyle name="40% - Accent3 8" xfId="435"/>
    <cellStyle name="40% - Accent3 9" xfId="436"/>
    <cellStyle name="40% - Accent4" xfId="34" builtinId="43" customBuiltin="1"/>
    <cellStyle name="40% - Accent4 10" xfId="437"/>
    <cellStyle name="40% - Accent4 11" xfId="438"/>
    <cellStyle name="40% - Accent4 12" xfId="439"/>
    <cellStyle name="40% - Accent4 13" xfId="440"/>
    <cellStyle name="40% - Accent4 2" xfId="163"/>
    <cellStyle name="40% - Accent4 2 2" xfId="184"/>
    <cellStyle name="40% - Accent4 3" xfId="441"/>
    <cellStyle name="40% - Accent4 3 2" xfId="442"/>
    <cellStyle name="40% - Accent4 4" xfId="443"/>
    <cellStyle name="40% - Accent4 5" xfId="444"/>
    <cellStyle name="40% - Accent4 6" xfId="445"/>
    <cellStyle name="40% - Accent4 7" xfId="446"/>
    <cellStyle name="40% - Accent4 8" xfId="447"/>
    <cellStyle name="40% - Accent4 9" xfId="448"/>
    <cellStyle name="40% - Accent5" xfId="38" builtinId="47" customBuiltin="1"/>
    <cellStyle name="40% - Accent5 10" xfId="449"/>
    <cellStyle name="40% - Accent5 11" xfId="450"/>
    <cellStyle name="40% - Accent5 12" xfId="451"/>
    <cellStyle name="40% - Accent5 13" xfId="452"/>
    <cellStyle name="40% - Accent5 2" xfId="167"/>
    <cellStyle name="40% - Accent5 2 2" xfId="185"/>
    <cellStyle name="40% - Accent5 3" xfId="453"/>
    <cellStyle name="40% - Accent5 3 2" xfId="454"/>
    <cellStyle name="40% - Accent5 4" xfId="455"/>
    <cellStyle name="40% - Accent5 5" xfId="456"/>
    <cellStyle name="40% - Accent5 6" xfId="457"/>
    <cellStyle name="40% - Accent5 7" xfId="458"/>
    <cellStyle name="40% - Accent5 8" xfId="459"/>
    <cellStyle name="40% - Accent5 9" xfId="460"/>
    <cellStyle name="40% - Accent6" xfId="42" builtinId="51" customBuiltin="1"/>
    <cellStyle name="40% - Accent6 10" xfId="461"/>
    <cellStyle name="40% - Accent6 11" xfId="462"/>
    <cellStyle name="40% - Accent6 12" xfId="463"/>
    <cellStyle name="40% - Accent6 13" xfId="464"/>
    <cellStyle name="40% - Accent6 2" xfId="171"/>
    <cellStyle name="40% - Accent6 2 2" xfId="186"/>
    <cellStyle name="40% - Accent6 3" xfId="465"/>
    <cellStyle name="40% - Accent6 3 2" xfId="466"/>
    <cellStyle name="40% - Accent6 4" xfId="467"/>
    <cellStyle name="40% - Accent6 5" xfId="468"/>
    <cellStyle name="40% - Accent6 6" xfId="469"/>
    <cellStyle name="40% - Accent6 7" xfId="470"/>
    <cellStyle name="40% - Accent6 8" xfId="471"/>
    <cellStyle name="40% - Accent6 9" xfId="472"/>
    <cellStyle name="60% - Accent1" xfId="23" builtinId="32" customBuiltin="1"/>
    <cellStyle name="60% - Accent1 2" xfId="152"/>
    <cellStyle name="60% - Accent1 3" xfId="473"/>
    <cellStyle name="60% - Accent1 4" xfId="474"/>
    <cellStyle name="60% - Accent1 5" xfId="475"/>
    <cellStyle name="60% - Accent1 6" xfId="476"/>
    <cellStyle name="60% - Accent1 7" xfId="477"/>
    <cellStyle name="60% - Accent1 8" xfId="478"/>
    <cellStyle name="60% - Accent1 9" xfId="479"/>
    <cellStyle name="60% - Accent2" xfId="27" builtinId="36" customBuiltin="1"/>
    <cellStyle name="60% - Accent2 2" xfId="156"/>
    <cellStyle name="60% - Accent2 3" xfId="480"/>
    <cellStyle name="60% - Accent2 4" xfId="481"/>
    <cellStyle name="60% - Accent2 5" xfId="482"/>
    <cellStyle name="60% - Accent2 6" xfId="483"/>
    <cellStyle name="60% - Accent2 7" xfId="484"/>
    <cellStyle name="60% - Accent2 8" xfId="485"/>
    <cellStyle name="60% - Accent2 9" xfId="486"/>
    <cellStyle name="60% - Accent3" xfId="31" builtinId="40" customBuiltin="1"/>
    <cellStyle name="60% - Accent3 2" xfId="160"/>
    <cellStyle name="60% - Accent3 3" xfId="487"/>
    <cellStyle name="60% - Accent3 4" xfId="488"/>
    <cellStyle name="60% - Accent3 5" xfId="489"/>
    <cellStyle name="60% - Accent3 6" xfId="490"/>
    <cellStyle name="60% - Accent3 7" xfId="491"/>
    <cellStyle name="60% - Accent3 8" xfId="492"/>
    <cellStyle name="60% - Accent3 9" xfId="493"/>
    <cellStyle name="60% - Accent4" xfId="35" builtinId="44" customBuiltin="1"/>
    <cellStyle name="60% - Accent4 2" xfId="164"/>
    <cellStyle name="60% - Accent4 3" xfId="494"/>
    <cellStyle name="60% - Accent4 4" xfId="495"/>
    <cellStyle name="60% - Accent4 5" xfId="496"/>
    <cellStyle name="60% - Accent4 6" xfId="497"/>
    <cellStyle name="60% - Accent4 7" xfId="498"/>
    <cellStyle name="60% - Accent4 8" xfId="499"/>
    <cellStyle name="60% - Accent4 9" xfId="500"/>
    <cellStyle name="60% - Accent5" xfId="39" builtinId="48" customBuiltin="1"/>
    <cellStyle name="60% - Accent5 2" xfId="168"/>
    <cellStyle name="60% - Accent5 3" xfId="501"/>
    <cellStyle name="60% - Accent5 4" xfId="502"/>
    <cellStyle name="60% - Accent5 5" xfId="503"/>
    <cellStyle name="60% - Accent5 6" xfId="504"/>
    <cellStyle name="60% - Accent5 7" xfId="505"/>
    <cellStyle name="60% - Accent5 8" xfId="506"/>
    <cellStyle name="60% - Accent5 9" xfId="507"/>
    <cellStyle name="60% - Accent6" xfId="43" builtinId="52" customBuiltin="1"/>
    <cellStyle name="60% - Accent6 2" xfId="172"/>
    <cellStyle name="60% - Accent6 3" xfId="508"/>
    <cellStyle name="60% - Accent6 4" xfId="509"/>
    <cellStyle name="60% - Accent6 5" xfId="510"/>
    <cellStyle name="60% - Accent6 6" xfId="511"/>
    <cellStyle name="60% - Accent6 7" xfId="512"/>
    <cellStyle name="60% - Accent6 8" xfId="513"/>
    <cellStyle name="60% - Accent6 9" xfId="514"/>
    <cellStyle name="Accent1" xfId="20" builtinId="29" customBuiltin="1"/>
    <cellStyle name="Accent1 - 20%" xfId="46"/>
    <cellStyle name="Accent1 - 40%" xfId="55"/>
    <cellStyle name="Accent1 - 60%" xfId="60"/>
    <cellStyle name="Accent1 10" xfId="515"/>
    <cellStyle name="Accent1 11" xfId="516"/>
    <cellStyle name="Accent1 12" xfId="517"/>
    <cellStyle name="Accent1 13" xfId="518"/>
    <cellStyle name="Accent1 14" xfId="519"/>
    <cellStyle name="Accent1 15" xfId="520"/>
    <cellStyle name="Accent1 16" xfId="521"/>
    <cellStyle name="Accent1 17" xfId="522"/>
    <cellStyle name="Accent1 18" xfId="523"/>
    <cellStyle name="Accent1 19" xfId="524"/>
    <cellStyle name="Accent1 2" xfId="62"/>
    <cellStyle name="Accent1 20" xfId="525"/>
    <cellStyle name="Accent1 21" xfId="526"/>
    <cellStyle name="Accent1 22" xfId="527"/>
    <cellStyle name="Accent1 23" xfId="974"/>
    <cellStyle name="Accent1 24" xfId="975"/>
    <cellStyle name="Accent1 3" xfId="149"/>
    <cellStyle name="Accent1 4" xfId="187"/>
    <cellStyle name="Accent1 5" xfId="188"/>
    <cellStyle name="Accent1 6" xfId="189"/>
    <cellStyle name="Accent1 7" xfId="190"/>
    <cellStyle name="Accent1 8" xfId="528"/>
    <cellStyle name="Accent1 9" xfId="529"/>
    <cellStyle name="Accent2" xfId="24" builtinId="33" customBuiltin="1"/>
    <cellStyle name="Accent2 - 20%" xfId="57"/>
    <cellStyle name="Accent2 - 40%" xfId="54"/>
    <cellStyle name="Accent2 - 60%" xfId="50"/>
    <cellStyle name="Accent2 10" xfId="530"/>
    <cellStyle name="Accent2 11" xfId="531"/>
    <cellStyle name="Accent2 12" xfId="532"/>
    <cellStyle name="Accent2 13" xfId="533"/>
    <cellStyle name="Accent2 14" xfId="534"/>
    <cellStyle name="Accent2 15" xfId="535"/>
    <cellStyle name="Accent2 16" xfId="536"/>
    <cellStyle name="Accent2 17" xfId="537"/>
    <cellStyle name="Accent2 18" xfId="538"/>
    <cellStyle name="Accent2 19" xfId="539"/>
    <cellStyle name="Accent2 2" xfId="53"/>
    <cellStyle name="Accent2 20" xfId="540"/>
    <cellStyle name="Accent2 21" xfId="541"/>
    <cellStyle name="Accent2 22" xfId="542"/>
    <cellStyle name="Accent2 23" xfId="976"/>
    <cellStyle name="Accent2 24" xfId="977"/>
    <cellStyle name="Accent2 3" xfId="153"/>
    <cellStyle name="Accent2 4" xfId="191"/>
    <cellStyle name="Accent2 5" xfId="192"/>
    <cellStyle name="Accent2 6" xfId="193"/>
    <cellStyle name="Accent2 7" xfId="194"/>
    <cellStyle name="Accent2 8" xfId="543"/>
    <cellStyle name="Accent2 9" xfId="544"/>
    <cellStyle name="Accent3" xfId="28" builtinId="37" customBuiltin="1"/>
    <cellStyle name="Accent3 - 20%" xfId="48"/>
    <cellStyle name="Accent3 - 40%" xfId="47"/>
    <cellStyle name="Accent3 - 60%" xfId="51"/>
    <cellStyle name="Accent3 10" xfId="545"/>
    <cellStyle name="Accent3 11" xfId="546"/>
    <cellStyle name="Accent3 12" xfId="547"/>
    <cellStyle name="Accent3 13" xfId="548"/>
    <cellStyle name="Accent3 14" xfId="549"/>
    <cellStyle name="Accent3 15" xfId="550"/>
    <cellStyle name="Accent3 16" xfId="551"/>
    <cellStyle name="Accent3 17" xfId="552"/>
    <cellStyle name="Accent3 18" xfId="553"/>
    <cellStyle name="Accent3 19" xfId="554"/>
    <cellStyle name="Accent3 2" xfId="49"/>
    <cellStyle name="Accent3 20" xfId="555"/>
    <cellStyle name="Accent3 21" xfId="556"/>
    <cellStyle name="Accent3 22" xfId="557"/>
    <cellStyle name="Accent3 23" xfId="978"/>
    <cellStyle name="Accent3 24" xfId="979"/>
    <cellStyle name="Accent3 3" xfId="157"/>
    <cellStyle name="Accent3 4" xfId="195"/>
    <cellStyle name="Accent3 5" xfId="196"/>
    <cellStyle name="Accent3 6" xfId="197"/>
    <cellStyle name="Accent3 7" xfId="198"/>
    <cellStyle name="Accent3 8" xfId="558"/>
    <cellStyle name="Accent3 9" xfId="559"/>
    <cellStyle name="Accent4" xfId="32" builtinId="41" customBuiltin="1"/>
    <cellStyle name="Accent4 - 20%" xfId="58"/>
    <cellStyle name="Accent4 - 40%" xfId="56"/>
    <cellStyle name="Accent4 - 60%" xfId="52"/>
    <cellStyle name="Accent4 10" xfId="560"/>
    <cellStyle name="Accent4 11" xfId="561"/>
    <cellStyle name="Accent4 12" xfId="562"/>
    <cellStyle name="Accent4 13" xfId="563"/>
    <cellStyle name="Accent4 14" xfId="564"/>
    <cellStyle name="Accent4 15" xfId="565"/>
    <cellStyle name="Accent4 16" xfId="566"/>
    <cellStyle name="Accent4 17" xfId="567"/>
    <cellStyle name="Accent4 18" xfId="568"/>
    <cellStyle name="Accent4 19" xfId="569"/>
    <cellStyle name="Accent4 2" xfId="61"/>
    <cellStyle name="Accent4 20" xfId="570"/>
    <cellStyle name="Accent4 21" xfId="571"/>
    <cellStyle name="Accent4 22" xfId="572"/>
    <cellStyle name="Accent4 23" xfId="980"/>
    <cellStyle name="Accent4 24" xfId="981"/>
    <cellStyle name="Accent4 3" xfId="161"/>
    <cellStyle name="Accent4 4" xfId="199"/>
    <cellStyle name="Accent4 5" xfId="200"/>
    <cellStyle name="Accent4 6" xfId="201"/>
    <cellStyle name="Accent4 7" xfId="202"/>
    <cellStyle name="Accent4 8" xfId="573"/>
    <cellStyle name="Accent4 9" xfId="574"/>
    <cellStyle name="Accent5" xfId="36" builtinId="45" customBuiltin="1"/>
    <cellStyle name="Accent5 - 20%" xfId="79"/>
    <cellStyle name="Accent5 - 40%" xfId="75"/>
    <cellStyle name="Accent5 - 60%" xfId="71"/>
    <cellStyle name="Accent5 10" xfId="575"/>
    <cellStyle name="Accent5 11" xfId="576"/>
    <cellStyle name="Accent5 12" xfId="577"/>
    <cellStyle name="Accent5 13" xfId="578"/>
    <cellStyle name="Accent5 14" xfId="579"/>
    <cellStyle name="Accent5 15" xfId="580"/>
    <cellStyle name="Accent5 16" xfId="581"/>
    <cellStyle name="Accent5 17" xfId="582"/>
    <cellStyle name="Accent5 18" xfId="583"/>
    <cellStyle name="Accent5 19" xfId="584"/>
    <cellStyle name="Accent5 2" xfId="83"/>
    <cellStyle name="Accent5 20" xfId="585"/>
    <cellStyle name="Accent5 21" xfId="586"/>
    <cellStyle name="Accent5 22" xfId="587"/>
    <cellStyle name="Accent5 23" xfId="982"/>
    <cellStyle name="Accent5 24" xfId="983"/>
    <cellStyle name="Accent5 3" xfId="165"/>
    <cellStyle name="Accent5 4" xfId="203"/>
    <cellStyle name="Accent5 5" xfId="204"/>
    <cellStyle name="Accent5 6" xfId="205"/>
    <cellStyle name="Accent5 7" xfId="206"/>
    <cellStyle name="Accent5 8" xfId="588"/>
    <cellStyle name="Accent5 9" xfId="589"/>
    <cellStyle name="Accent6" xfId="40" builtinId="49" customBuiltin="1"/>
    <cellStyle name="Accent6 - 20%" xfId="63"/>
    <cellStyle name="Accent6 - 40%" xfId="86"/>
    <cellStyle name="Accent6 - 60%" xfId="82"/>
    <cellStyle name="Accent6 10" xfId="590"/>
    <cellStyle name="Accent6 11" xfId="591"/>
    <cellStyle name="Accent6 12" xfId="592"/>
    <cellStyle name="Accent6 13" xfId="593"/>
    <cellStyle name="Accent6 14" xfId="594"/>
    <cellStyle name="Accent6 15" xfId="595"/>
    <cellStyle name="Accent6 16" xfId="596"/>
    <cellStyle name="Accent6 17" xfId="597"/>
    <cellStyle name="Accent6 18" xfId="598"/>
    <cellStyle name="Accent6 19" xfId="599"/>
    <cellStyle name="Accent6 2" xfId="67"/>
    <cellStyle name="Accent6 20" xfId="600"/>
    <cellStyle name="Accent6 21" xfId="601"/>
    <cellStyle name="Accent6 22" xfId="602"/>
    <cellStyle name="Accent6 23" xfId="984"/>
    <cellStyle name="Accent6 24" xfId="985"/>
    <cellStyle name="Accent6 3" xfId="169"/>
    <cellStyle name="Accent6 4" xfId="207"/>
    <cellStyle name="Accent6 5" xfId="208"/>
    <cellStyle name="Accent6 6" xfId="209"/>
    <cellStyle name="Accent6 7" xfId="210"/>
    <cellStyle name="Accent6 8" xfId="603"/>
    <cellStyle name="Accent6 9" xfId="604"/>
    <cellStyle name="Bad" xfId="9" builtinId="27" customBuiltin="1"/>
    <cellStyle name="Bad 2" xfId="78"/>
    <cellStyle name="Bad 3" xfId="138"/>
    <cellStyle name="Bad 4" xfId="605"/>
    <cellStyle name="Bad 5" xfId="606"/>
    <cellStyle name="Bad 6" xfId="607"/>
    <cellStyle name="Bad 7" xfId="608"/>
    <cellStyle name="Bad 8" xfId="609"/>
    <cellStyle name="Bad 9" xfId="610"/>
    <cellStyle name="blank" xfId="611"/>
    <cellStyle name="Calc Currency (0)" xfId="612"/>
    <cellStyle name="Calculation" xfId="13" builtinId="22" customBuiltin="1"/>
    <cellStyle name="Calculation 10" xfId="986"/>
    <cellStyle name="Calculation 2" xfId="74"/>
    <cellStyle name="Calculation 2 2" xfId="987"/>
    <cellStyle name="Calculation 2 3" xfId="988"/>
    <cellStyle name="Calculation 2 4" xfId="989"/>
    <cellStyle name="Calculation 2 5" xfId="990"/>
    <cellStyle name="Calculation 2 6" xfId="991"/>
    <cellStyle name="Calculation 2 7" xfId="992"/>
    <cellStyle name="Calculation 2 8" xfId="993"/>
    <cellStyle name="Calculation 3" xfId="142"/>
    <cellStyle name="Calculation 4" xfId="613"/>
    <cellStyle name="Calculation 5" xfId="614"/>
    <cellStyle name="Calculation 6" xfId="615"/>
    <cellStyle name="Calculation 7" xfId="616"/>
    <cellStyle name="Calculation 8" xfId="617"/>
    <cellStyle name="Calculation 9" xfId="618"/>
    <cellStyle name="Check Cell" xfId="15" builtinId="23" customBuiltin="1"/>
    <cellStyle name="Check Cell 2" xfId="70"/>
    <cellStyle name="Check Cell 3" xfId="144"/>
    <cellStyle name="Check Cell 4" xfId="619"/>
    <cellStyle name="Check Cell 5" xfId="620"/>
    <cellStyle name="Check Cell 6" xfId="621"/>
    <cellStyle name="Check Cell 7" xfId="622"/>
    <cellStyle name="Check Cell 8" xfId="623"/>
    <cellStyle name="Check Cell 9" xfId="624"/>
    <cellStyle name="CheckCell" xfId="625"/>
    <cellStyle name="Comma" xfId="1" builtinId="3"/>
    <cellStyle name="Comma 10" xfId="626"/>
    <cellStyle name="Comma 11" xfId="627"/>
    <cellStyle name="Comma 12" xfId="628"/>
    <cellStyle name="Comma 13" xfId="629"/>
    <cellStyle name="Comma 14" xfId="630"/>
    <cellStyle name="Comma 15" xfId="631"/>
    <cellStyle name="Comma 16" xfId="632"/>
    <cellStyle name="Comma 17" xfId="633"/>
    <cellStyle name="Comma 18" xfId="634"/>
    <cellStyle name="Comma 19" xfId="635"/>
    <cellStyle name="Comma 2" xfId="211"/>
    <cellStyle name="Comma 2 2" xfId="212"/>
    <cellStyle name="Comma 2 3" xfId="636"/>
    <cellStyle name="Comma 20" xfId="637"/>
    <cellStyle name="Comma 21" xfId="638"/>
    <cellStyle name="Comma 22" xfId="639"/>
    <cellStyle name="Comma 23" xfId="640"/>
    <cellStyle name="Comma 24" xfId="641"/>
    <cellStyle name="Comma 25" xfId="642"/>
    <cellStyle name="Comma 3" xfId="213"/>
    <cellStyle name="Comma 3 2" xfId="643"/>
    <cellStyle name="Comma 3 3" xfId="644"/>
    <cellStyle name="Comma 4" xfId="214"/>
    <cellStyle name="Comma 4 2" xfId="645"/>
    <cellStyle name="Comma 4 3" xfId="950"/>
    <cellStyle name="Comma 4 4" xfId="951"/>
    <cellStyle name="Comma 4 5" xfId="952"/>
    <cellStyle name="Comma 5" xfId="215"/>
    <cellStyle name="Comma 5 2" xfId="646"/>
    <cellStyle name="Comma 6" xfId="216"/>
    <cellStyle name="Comma 6 2" xfId="647"/>
    <cellStyle name="Comma 6 3" xfId="953"/>
    <cellStyle name="Comma 6 4" xfId="954"/>
    <cellStyle name="Comma 6 5" xfId="955"/>
    <cellStyle name="Comma 7" xfId="217"/>
    <cellStyle name="Comma 8" xfId="648"/>
    <cellStyle name="Comma 9" xfId="649"/>
    <cellStyle name="Comma0" xfId="650"/>
    <cellStyle name="Comma0 - Style2" xfId="651"/>
    <cellStyle name="Comma0 - Style4" xfId="652"/>
    <cellStyle name="Comma0 - Style5" xfId="653"/>
    <cellStyle name="Comma0_00COS Ind Allocators" xfId="654"/>
    <cellStyle name="Comma1 - Style1" xfId="655"/>
    <cellStyle name="Copied" xfId="656"/>
    <cellStyle name="COST1" xfId="657"/>
    <cellStyle name="Curren - Style1" xfId="658"/>
    <cellStyle name="Curren - Style2" xfId="659"/>
    <cellStyle name="Curren - Style5" xfId="660"/>
    <cellStyle name="Curren - Style6" xfId="661"/>
    <cellStyle name="Currency" xfId="2" builtinId="4"/>
    <cellStyle name="Currency 10" xfId="662"/>
    <cellStyle name="Currency 11" xfId="663"/>
    <cellStyle name="Currency 12" xfId="664"/>
    <cellStyle name="Currency 13" xfId="665"/>
    <cellStyle name="Currency 14" xfId="666"/>
    <cellStyle name="Currency 15" xfId="667"/>
    <cellStyle name="Currency 16" xfId="668"/>
    <cellStyle name="Currency 17" xfId="669"/>
    <cellStyle name="Currency 18" xfId="670"/>
    <cellStyle name="Currency 19" xfId="671"/>
    <cellStyle name="Currency 2" xfId="218"/>
    <cellStyle name="Currency 2 2" xfId="672"/>
    <cellStyle name="Currency 20" xfId="673"/>
    <cellStyle name="Currency 21" xfId="674"/>
    <cellStyle name="Currency 22" xfId="675"/>
    <cellStyle name="Currency 23" xfId="676"/>
    <cellStyle name="Currency 3" xfId="219"/>
    <cellStyle name="Currency 3 2" xfId="677"/>
    <cellStyle name="Currency 4" xfId="678"/>
    <cellStyle name="Currency 5" xfId="679"/>
    <cellStyle name="Currency 6" xfId="680"/>
    <cellStyle name="Currency 7" xfId="681"/>
    <cellStyle name="Currency 8" xfId="682"/>
    <cellStyle name="Currency 9" xfId="683"/>
    <cellStyle name="Currency0" xfId="684"/>
    <cellStyle name="Date" xfId="685"/>
    <cellStyle name="Emphasis 1" xfId="66"/>
    <cellStyle name="Emphasis 2" xfId="85"/>
    <cellStyle name="Emphasis 3" xfId="81"/>
    <cellStyle name="Entered" xfId="220"/>
    <cellStyle name="Explanatory Text" xfId="18" builtinId="53" customBuiltin="1"/>
    <cellStyle name="Explanatory Text 2" xfId="147"/>
    <cellStyle name="Explanatory Text 3" xfId="686"/>
    <cellStyle name="Explanatory Text 4" xfId="687"/>
    <cellStyle name="Explanatory Text 5" xfId="688"/>
    <cellStyle name="Explanatory Text 6" xfId="689"/>
    <cellStyle name="Explanatory Text 7" xfId="690"/>
    <cellStyle name="Explanatory Text 8" xfId="691"/>
    <cellStyle name="Explanatory Text 9" xfId="692"/>
    <cellStyle name="Fixed" xfId="693"/>
    <cellStyle name="Fixed3 - Style3" xfId="694"/>
    <cellStyle name="Good" xfId="8" builtinId="26" customBuiltin="1"/>
    <cellStyle name="Good 2" xfId="77"/>
    <cellStyle name="Good 3" xfId="137"/>
    <cellStyle name="Good 4" xfId="695"/>
    <cellStyle name="Good 5" xfId="696"/>
    <cellStyle name="Good 6" xfId="697"/>
    <cellStyle name="Good 7" xfId="698"/>
    <cellStyle name="Good 8" xfId="699"/>
    <cellStyle name="Good 9" xfId="700"/>
    <cellStyle name="Grey" xfId="221"/>
    <cellStyle name="Header" xfId="701"/>
    <cellStyle name="Header1" xfId="702"/>
    <cellStyle name="Header2" xfId="703"/>
    <cellStyle name="Header2 2" xfId="994"/>
    <cellStyle name="Header2 3" xfId="995"/>
    <cellStyle name="Header2 4" xfId="996"/>
    <cellStyle name="Header2 5" xfId="997"/>
    <cellStyle name="Header2 6" xfId="998"/>
    <cellStyle name="Heading" xfId="704"/>
    <cellStyle name="Heading 1" xfId="4" builtinId="16" customBuiltin="1"/>
    <cellStyle name="Heading 1 2" xfId="73"/>
    <cellStyle name="Heading 1 3" xfId="133"/>
    <cellStyle name="Heading 1 4" xfId="705"/>
    <cellStyle name="Heading 1 5" xfId="706"/>
    <cellStyle name="Heading 1 6" xfId="707"/>
    <cellStyle name="Heading 1 7" xfId="708"/>
    <cellStyle name="Heading 1 8" xfId="709"/>
    <cellStyle name="Heading 1 9" xfId="710"/>
    <cellStyle name="Heading 2" xfId="5" builtinId="17" customBuiltin="1"/>
    <cellStyle name="Heading 2 2" xfId="69"/>
    <cellStyle name="Heading 2 3" xfId="134"/>
    <cellStyle name="Heading 2 4" xfId="711"/>
    <cellStyle name="Heading 2 5" xfId="712"/>
    <cellStyle name="Heading 2 6" xfId="713"/>
    <cellStyle name="Heading 2 7" xfId="714"/>
    <cellStyle name="Heading 2 8" xfId="715"/>
    <cellStyle name="Heading 2 9" xfId="716"/>
    <cellStyle name="Heading 3" xfId="6" builtinId="18" customBuiltin="1"/>
    <cellStyle name="Heading 3 2" xfId="65"/>
    <cellStyle name="Heading 3 3" xfId="135"/>
    <cellStyle name="Heading 3 4" xfId="717"/>
    <cellStyle name="Heading 3 5" xfId="718"/>
    <cellStyle name="Heading 3 6" xfId="719"/>
    <cellStyle name="Heading 3 7" xfId="720"/>
    <cellStyle name="Heading 3 8" xfId="721"/>
    <cellStyle name="Heading 3 9" xfId="722"/>
    <cellStyle name="Heading 4" xfId="7" builtinId="19" customBuiltin="1"/>
    <cellStyle name="Heading 4 2" xfId="84"/>
    <cellStyle name="Heading 4 3" xfId="136"/>
    <cellStyle name="Heading 4 4" xfId="723"/>
    <cellStyle name="Heading 4 5" xfId="724"/>
    <cellStyle name="Heading 4 6" xfId="725"/>
    <cellStyle name="Heading 4 7" xfId="726"/>
    <cellStyle name="Heading 4 8" xfId="727"/>
    <cellStyle name="Heading 4 9" xfId="728"/>
    <cellStyle name="Heading1" xfId="729"/>
    <cellStyle name="Heading2" xfId="730"/>
    <cellStyle name="Input" xfId="11" builtinId="20" customBuiltin="1"/>
    <cellStyle name="Input [yellow]" xfId="222"/>
    <cellStyle name="Input [yellow] 10" xfId="999"/>
    <cellStyle name="Input [yellow] 2" xfId="1000"/>
    <cellStyle name="Input [yellow] 3" xfId="1001"/>
    <cellStyle name="Input [yellow] 4" xfId="1002"/>
    <cellStyle name="Input [yellow] 5" xfId="1003"/>
    <cellStyle name="Input [yellow] 6" xfId="1004"/>
    <cellStyle name="Input [yellow] 7" xfId="1005"/>
    <cellStyle name="Input [yellow] 8" xfId="1006"/>
    <cellStyle name="Input [yellow] 9" xfId="1007"/>
    <cellStyle name="Input 10" xfId="731"/>
    <cellStyle name="Input 11" xfId="732"/>
    <cellStyle name="Input 12" xfId="733"/>
    <cellStyle name="Input 13" xfId="734"/>
    <cellStyle name="Input 14" xfId="735"/>
    <cellStyle name="Input 15" xfId="736"/>
    <cellStyle name="Input 16" xfId="737"/>
    <cellStyle name="Input 17" xfId="738"/>
    <cellStyle name="Input 18" xfId="739"/>
    <cellStyle name="Input 19" xfId="740"/>
    <cellStyle name="Input 2" xfId="80"/>
    <cellStyle name="Input 2 2" xfId="1008"/>
    <cellStyle name="Input 2 3" xfId="1009"/>
    <cellStyle name="Input 2 4" xfId="1010"/>
    <cellStyle name="Input 2 5" xfId="1011"/>
    <cellStyle name="Input 2 6" xfId="1012"/>
    <cellStyle name="Input 2 7" xfId="1013"/>
    <cellStyle name="Input 2 8" xfId="1014"/>
    <cellStyle name="Input 20" xfId="741"/>
    <cellStyle name="Input 21" xfId="742"/>
    <cellStyle name="Input 22" xfId="743"/>
    <cellStyle name="Input 23" xfId="1015"/>
    <cellStyle name="Input 24" xfId="1016"/>
    <cellStyle name="Input 3" xfId="140"/>
    <cellStyle name="Input 4" xfId="223"/>
    <cellStyle name="Input 4 10" xfId="1017"/>
    <cellStyle name="Input 4 2" xfId="1018"/>
    <cellStyle name="Input 4 3" xfId="1019"/>
    <cellStyle name="Input 4 4" xfId="1020"/>
    <cellStyle name="Input 4 5" xfId="1021"/>
    <cellStyle name="Input 4 6" xfId="1022"/>
    <cellStyle name="Input 4 7" xfId="1023"/>
    <cellStyle name="Input 4 8" xfId="1024"/>
    <cellStyle name="Input 4 9" xfId="1025"/>
    <cellStyle name="Input 5" xfId="224"/>
    <cellStyle name="Input 6" xfId="225"/>
    <cellStyle name="Input 7" xfId="744"/>
    <cellStyle name="Input 8" xfId="745"/>
    <cellStyle name="Input 9" xfId="746"/>
    <cellStyle name="Input Cells" xfId="747"/>
    <cellStyle name="Input Cells Percent" xfId="748"/>
    <cellStyle name="Lines" xfId="749"/>
    <cellStyle name="LINKED" xfId="750"/>
    <cellStyle name="Linked Cell" xfId="14" builtinId="24" customBuiltin="1"/>
    <cellStyle name="Linked Cell 2" xfId="76"/>
    <cellStyle name="Linked Cell 3" xfId="143"/>
    <cellStyle name="Linked Cell 4" xfId="751"/>
    <cellStyle name="Linked Cell 5" xfId="752"/>
    <cellStyle name="Linked Cell 6" xfId="753"/>
    <cellStyle name="Linked Cell 7" xfId="754"/>
    <cellStyle name="Linked Cell 8" xfId="755"/>
    <cellStyle name="Linked Cell 9" xfId="756"/>
    <cellStyle name="modified border" xfId="757"/>
    <cellStyle name="modified border1" xfId="758"/>
    <cellStyle name="Neutral" xfId="10" builtinId="28" customBuiltin="1"/>
    <cellStyle name="Neutral 2" xfId="72"/>
    <cellStyle name="Neutral 3" xfId="139"/>
    <cellStyle name="Neutral 4" xfId="759"/>
    <cellStyle name="Neutral 5" xfId="760"/>
    <cellStyle name="Neutral 6" xfId="761"/>
    <cellStyle name="Neutral 7" xfId="762"/>
    <cellStyle name="Neutral 8" xfId="763"/>
    <cellStyle name="Neutral 9" xfId="764"/>
    <cellStyle name="no dec" xfId="765"/>
    <cellStyle name="Normal" xfId="0" builtinId="0"/>
    <cellStyle name="Normal - Style1" xfId="226"/>
    <cellStyle name="Normal - Style1 2" xfId="766"/>
    <cellStyle name="Normal 10" xfId="227"/>
    <cellStyle name="Normal 10 2" xfId="767"/>
    <cellStyle name="Normal 11" xfId="228"/>
    <cellStyle name="Normal 11 2" xfId="768"/>
    <cellStyle name="Normal 12" xfId="769"/>
    <cellStyle name="Normal 12 2" xfId="770"/>
    <cellStyle name="Normal 13" xfId="771"/>
    <cellStyle name="Normal 13 2" xfId="772"/>
    <cellStyle name="Normal 14" xfId="773"/>
    <cellStyle name="Normal 15" xfId="774"/>
    <cellStyle name="Normal 155" xfId="174"/>
    <cellStyle name="Normal 16" xfId="775"/>
    <cellStyle name="Normal 17" xfId="776"/>
    <cellStyle name="Normal 18" xfId="777"/>
    <cellStyle name="Normal 19" xfId="778"/>
    <cellStyle name="Normal 2" xfId="45"/>
    <cellStyle name="Normal 2 2" xfId="229"/>
    <cellStyle name="Normal 2 2 2" xfId="779"/>
    <cellStyle name="Normal 2 2 3" xfId="780"/>
    <cellStyle name="Normal 2 3" xfId="230"/>
    <cellStyle name="Normal 2 4" xfId="231"/>
    <cellStyle name="Normal 2 5" xfId="781"/>
    <cellStyle name="Normal 2 5 2" xfId="956"/>
    <cellStyle name="Normal 2 5 3" xfId="957"/>
    <cellStyle name="Normal 2 6" xfId="782"/>
    <cellStyle name="Normal 2 7" xfId="783"/>
    <cellStyle name="Normal 2 8" xfId="784"/>
    <cellStyle name="Normal 2_Allocation Method - Working File" xfId="785"/>
    <cellStyle name="Normal 20" xfId="786"/>
    <cellStyle name="Normal 21" xfId="787"/>
    <cellStyle name="Normal 22" xfId="788"/>
    <cellStyle name="Normal 23" xfId="789"/>
    <cellStyle name="Normal 24" xfId="790"/>
    <cellStyle name="Normal 25" xfId="791"/>
    <cellStyle name="Normal 26" xfId="792"/>
    <cellStyle name="Normal 27" xfId="793"/>
    <cellStyle name="Normal 28" xfId="794"/>
    <cellStyle name="Normal 29" xfId="795"/>
    <cellStyle name="Normal 3" xfId="59"/>
    <cellStyle name="Normal 3 2" xfId="232"/>
    <cellStyle name="Normal 3 2 2" xfId="958"/>
    <cellStyle name="Normal 3 2 3" xfId="959"/>
    <cellStyle name="Normal 3 2 4" xfId="960"/>
    <cellStyle name="Normal 3 2 5" xfId="961"/>
    <cellStyle name="Normal 3 3" xfId="796"/>
    <cellStyle name="Normal 3 4" xfId="797"/>
    <cellStyle name="Normal 3 5" xfId="798"/>
    <cellStyle name="Normal 3 6" xfId="799"/>
    <cellStyle name="Normal 3_Net Classified Plant" xfId="800"/>
    <cellStyle name="Normal 30" xfId="801"/>
    <cellStyle name="Normal 31" xfId="802"/>
    <cellStyle name="Normal 32" xfId="803"/>
    <cellStyle name="Normal 33" xfId="804"/>
    <cellStyle name="Normal 34" xfId="805"/>
    <cellStyle name="Normal 35" xfId="968"/>
    <cellStyle name="Normal 36" xfId="1026"/>
    <cellStyle name="Normal 37" xfId="1027"/>
    <cellStyle name="Normal 4" xfId="132"/>
    <cellStyle name="Normal 4 2" xfId="806"/>
    <cellStyle name="Normal 4 3" xfId="807"/>
    <cellStyle name="Normal 4_Net Classified Plant" xfId="808"/>
    <cellStyle name="Normal 5" xfId="173"/>
    <cellStyle name="Normal 5 2" xfId="809"/>
    <cellStyle name="Normal 5 3" xfId="962"/>
    <cellStyle name="Normal 5 4" xfId="963"/>
    <cellStyle name="Normal 5 5" xfId="964"/>
    <cellStyle name="Normal 6" xfId="233"/>
    <cellStyle name="Normal 6 2" xfId="810"/>
    <cellStyle name="Normal 7" xfId="234"/>
    <cellStyle name="Normal 7 2" xfId="811"/>
    <cellStyle name="Normal 7 3" xfId="965"/>
    <cellStyle name="Normal 7 4" xfId="966"/>
    <cellStyle name="Normal 7 5" xfId="967"/>
    <cellStyle name="Normal 8" xfId="131"/>
    <cellStyle name="Normal 8 2" xfId="812"/>
    <cellStyle name="Normal 9" xfId="235"/>
    <cellStyle name="Normal 9 2" xfId="813"/>
    <cellStyle name="Note" xfId="17" builtinId="10" customBuiltin="1"/>
    <cellStyle name="Note 10" xfId="814"/>
    <cellStyle name="Note 10 10" xfId="1028"/>
    <cellStyle name="Note 10 11" xfId="1029"/>
    <cellStyle name="Note 10 2" xfId="815"/>
    <cellStyle name="Note 10 2 10" xfId="1030"/>
    <cellStyle name="Note 10 2 2" xfId="1031"/>
    <cellStyle name="Note 10 2 3" xfId="1032"/>
    <cellStyle name="Note 10 2 4" xfId="1033"/>
    <cellStyle name="Note 10 2 5" xfId="1034"/>
    <cellStyle name="Note 10 2 6" xfId="1035"/>
    <cellStyle name="Note 10 2 7" xfId="1036"/>
    <cellStyle name="Note 10 2 8" xfId="1037"/>
    <cellStyle name="Note 10 2 9" xfId="1038"/>
    <cellStyle name="Note 10 3" xfId="1039"/>
    <cellStyle name="Note 10 4" xfId="1040"/>
    <cellStyle name="Note 10 5" xfId="1041"/>
    <cellStyle name="Note 10 6" xfId="1042"/>
    <cellStyle name="Note 10 7" xfId="1043"/>
    <cellStyle name="Note 10 8" xfId="1044"/>
    <cellStyle name="Note 10 9" xfId="1045"/>
    <cellStyle name="Note 11" xfId="816"/>
    <cellStyle name="Note 11 10" xfId="1046"/>
    <cellStyle name="Note 11 11" xfId="1047"/>
    <cellStyle name="Note 11 2" xfId="817"/>
    <cellStyle name="Note 11 2 10" xfId="1048"/>
    <cellStyle name="Note 11 2 2" xfId="1049"/>
    <cellStyle name="Note 11 2 3" xfId="1050"/>
    <cellStyle name="Note 11 2 4" xfId="1051"/>
    <cellStyle name="Note 11 2 5" xfId="1052"/>
    <cellStyle name="Note 11 2 6" xfId="1053"/>
    <cellStyle name="Note 11 2 7" xfId="1054"/>
    <cellStyle name="Note 11 2 8" xfId="1055"/>
    <cellStyle name="Note 11 2 9" xfId="1056"/>
    <cellStyle name="Note 11 3" xfId="1057"/>
    <cellStyle name="Note 11 4" xfId="1058"/>
    <cellStyle name="Note 11 5" xfId="1059"/>
    <cellStyle name="Note 11 6" xfId="1060"/>
    <cellStyle name="Note 11 7" xfId="1061"/>
    <cellStyle name="Note 11 8" xfId="1062"/>
    <cellStyle name="Note 11 9" xfId="1063"/>
    <cellStyle name="Note 12" xfId="818"/>
    <cellStyle name="Note 12 10" xfId="1064"/>
    <cellStyle name="Note 12 11" xfId="1065"/>
    <cellStyle name="Note 12 2" xfId="819"/>
    <cellStyle name="Note 12 2 10" xfId="1066"/>
    <cellStyle name="Note 12 2 2" xfId="1067"/>
    <cellStyle name="Note 12 2 3" xfId="1068"/>
    <cellStyle name="Note 12 2 4" xfId="1069"/>
    <cellStyle name="Note 12 2 5" xfId="1070"/>
    <cellStyle name="Note 12 2 6" xfId="1071"/>
    <cellStyle name="Note 12 2 7" xfId="1072"/>
    <cellStyle name="Note 12 2 8" xfId="1073"/>
    <cellStyle name="Note 12 2 9" xfId="1074"/>
    <cellStyle name="Note 12 3" xfId="1075"/>
    <cellStyle name="Note 12 4" xfId="1076"/>
    <cellStyle name="Note 12 5" xfId="1077"/>
    <cellStyle name="Note 12 6" xfId="1078"/>
    <cellStyle name="Note 12 7" xfId="1079"/>
    <cellStyle name="Note 12 8" xfId="1080"/>
    <cellStyle name="Note 12 9" xfId="1081"/>
    <cellStyle name="Note 13" xfId="820"/>
    <cellStyle name="Note 14" xfId="1082"/>
    <cellStyle name="Note 2" xfId="68"/>
    <cellStyle name="Note 2 2" xfId="236"/>
    <cellStyle name="Note 2 2 10" xfId="1083"/>
    <cellStyle name="Note 2 2 2" xfId="1084"/>
    <cellStyle name="Note 2 2 3" xfId="1085"/>
    <cellStyle name="Note 2 2 4" xfId="1086"/>
    <cellStyle name="Note 2 2 5" xfId="1087"/>
    <cellStyle name="Note 2 2 6" xfId="1088"/>
    <cellStyle name="Note 2 2 7" xfId="1089"/>
    <cellStyle name="Note 2 2 8" xfId="1090"/>
    <cellStyle name="Note 2 2 9" xfId="1091"/>
    <cellStyle name="Note 2 3" xfId="1092"/>
    <cellStyle name="Note 2 4" xfId="1093"/>
    <cellStyle name="Note 2 5" xfId="1094"/>
    <cellStyle name="Note 2 6" xfId="1095"/>
    <cellStyle name="Note 2 7" xfId="1096"/>
    <cellStyle name="Note 2 8" xfId="1097"/>
    <cellStyle name="Note 2 9" xfId="1098"/>
    <cellStyle name="Note 3" xfId="146"/>
    <cellStyle name="Note 3 2" xfId="821"/>
    <cellStyle name="Note 4" xfId="822"/>
    <cellStyle name="Note 4 10" xfId="1099"/>
    <cellStyle name="Note 4 11" xfId="1100"/>
    <cellStyle name="Note 4 2" xfId="823"/>
    <cellStyle name="Note 4 3" xfId="1101"/>
    <cellStyle name="Note 4 4" xfId="1102"/>
    <cellStyle name="Note 4 5" xfId="1103"/>
    <cellStyle name="Note 4 6" xfId="1104"/>
    <cellStyle name="Note 4 7" xfId="1105"/>
    <cellStyle name="Note 4 8" xfId="1106"/>
    <cellStyle name="Note 4 9" xfId="1107"/>
    <cellStyle name="Note 5" xfId="824"/>
    <cellStyle name="Note 5 10" xfId="1108"/>
    <cellStyle name="Note 5 11" xfId="1109"/>
    <cellStyle name="Note 5 2" xfId="825"/>
    <cellStyle name="Note 5 2 10" xfId="1110"/>
    <cellStyle name="Note 5 2 2" xfId="1111"/>
    <cellStyle name="Note 5 2 3" xfId="1112"/>
    <cellStyle name="Note 5 2 4" xfId="1113"/>
    <cellStyle name="Note 5 2 5" xfId="1114"/>
    <cellStyle name="Note 5 2 6" xfId="1115"/>
    <cellStyle name="Note 5 2 7" xfId="1116"/>
    <cellStyle name="Note 5 2 8" xfId="1117"/>
    <cellStyle name="Note 5 2 9" xfId="1118"/>
    <cellStyle name="Note 5 3" xfId="1119"/>
    <cellStyle name="Note 5 4" xfId="1120"/>
    <cellStyle name="Note 5 5" xfId="1121"/>
    <cellStyle name="Note 5 6" xfId="1122"/>
    <cellStyle name="Note 5 7" xfId="1123"/>
    <cellStyle name="Note 5 8" xfId="1124"/>
    <cellStyle name="Note 5 9" xfId="1125"/>
    <cellStyle name="Note 6" xfId="826"/>
    <cellStyle name="Note 6 10" xfId="1126"/>
    <cellStyle name="Note 6 11" xfId="1127"/>
    <cellStyle name="Note 6 2" xfId="827"/>
    <cellStyle name="Note 6 2 10" xfId="1128"/>
    <cellStyle name="Note 6 2 2" xfId="1129"/>
    <cellStyle name="Note 6 2 3" xfId="1130"/>
    <cellStyle name="Note 6 2 4" xfId="1131"/>
    <cellStyle name="Note 6 2 5" xfId="1132"/>
    <cellStyle name="Note 6 2 6" xfId="1133"/>
    <cellStyle name="Note 6 2 7" xfId="1134"/>
    <cellStyle name="Note 6 2 8" xfId="1135"/>
    <cellStyle name="Note 6 2 9" xfId="1136"/>
    <cellStyle name="Note 6 3" xfId="1137"/>
    <cellStyle name="Note 6 4" xfId="1138"/>
    <cellStyle name="Note 6 5" xfId="1139"/>
    <cellStyle name="Note 6 6" xfId="1140"/>
    <cellStyle name="Note 6 7" xfId="1141"/>
    <cellStyle name="Note 6 8" xfId="1142"/>
    <cellStyle name="Note 6 9" xfId="1143"/>
    <cellStyle name="Note 7" xfId="828"/>
    <cellStyle name="Note 7 10" xfId="1144"/>
    <cellStyle name="Note 7 11" xfId="1145"/>
    <cellStyle name="Note 7 2" xfId="829"/>
    <cellStyle name="Note 7 2 10" xfId="1146"/>
    <cellStyle name="Note 7 2 2" xfId="1147"/>
    <cellStyle name="Note 7 2 3" xfId="1148"/>
    <cellStyle name="Note 7 2 4" xfId="1149"/>
    <cellStyle name="Note 7 2 5" xfId="1150"/>
    <cellStyle name="Note 7 2 6" xfId="1151"/>
    <cellStyle name="Note 7 2 7" xfId="1152"/>
    <cellStyle name="Note 7 2 8" xfId="1153"/>
    <cellStyle name="Note 7 2 9" xfId="1154"/>
    <cellStyle name="Note 7 3" xfId="1155"/>
    <cellStyle name="Note 7 4" xfId="1156"/>
    <cellStyle name="Note 7 5" xfId="1157"/>
    <cellStyle name="Note 7 6" xfId="1158"/>
    <cellStyle name="Note 7 7" xfId="1159"/>
    <cellStyle name="Note 7 8" xfId="1160"/>
    <cellStyle name="Note 7 9" xfId="1161"/>
    <cellStyle name="Note 8" xfId="830"/>
    <cellStyle name="Note 8 10" xfId="1162"/>
    <cellStyle name="Note 8 11" xfId="1163"/>
    <cellStyle name="Note 8 2" xfId="831"/>
    <cellStyle name="Note 8 2 10" xfId="1164"/>
    <cellStyle name="Note 8 2 2" xfId="1165"/>
    <cellStyle name="Note 8 2 3" xfId="1166"/>
    <cellStyle name="Note 8 2 4" xfId="1167"/>
    <cellStyle name="Note 8 2 5" xfId="1168"/>
    <cellStyle name="Note 8 2 6" xfId="1169"/>
    <cellStyle name="Note 8 2 7" xfId="1170"/>
    <cellStyle name="Note 8 2 8" xfId="1171"/>
    <cellStyle name="Note 8 2 9" xfId="1172"/>
    <cellStyle name="Note 8 3" xfId="1173"/>
    <cellStyle name="Note 8 4" xfId="1174"/>
    <cellStyle name="Note 8 5" xfId="1175"/>
    <cellStyle name="Note 8 6" xfId="1176"/>
    <cellStyle name="Note 8 7" xfId="1177"/>
    <cellStyle name="Note 8 8" xfId="1178"/>
    <cellStyle name="Note 8 9" xfId="1179"/>
    <cellStyle name="Note 9" xfId="832"/>
    <cellStyle name="Note 9 10" xfId="1180"/>
    <cellStyle name="Note 9 11" xfId="1181"/>
    <cellStyle name="Note 9 2" xfId="833"/>
    <cellStyle name="Note 9 2 10" xfId="1182"/>
    <cellStyle name="Note 9 2 2" xfId="1183"/>
    <cellStyle name="Note 9 2 3" xfId="1184"/>
    <cellStyle name="Note 9 2 4" xfId="1185"/>
    <cellStyle name="Note 9 2 5" xfId="1186"/>
    <cellStyle name="Note 9 2 6" xfId="1187"/>
    <cellStyle name="Note 9 2 7" xfId="1188"/>
    <cellStyle name="Note 9 2 8" xfId="1189"/>
    <cellStyle name="Note 9 2 9" xfId="1190"/>
    <cellStyle name="Note 9 3" xfId="1191"/>
    <cellStyle name="Note 9 4" xfId="1192"/>
    <cellStyle name="Note 9 5" xfId="1193"/>
    <cellStyle name="Note 9 6" xfId="1194"/>
    <cellStyle name="Note 9 7" xfId="1195"/>
    <cellStyle name="Note 9 8" xfId="1196"/>
    <cellStyle name="Note 9 9" xfId="1197"/>
    <cellStyle name="Output" xfId="12" builtinId="21" customBuiltin="1"/>
    <cellStyle name="Output 10" xfId="1198"/>
    <cellStyle name="Output 2" xfId="64"/>
    <cellStyle name="Output 2 2" xfId="1199"/>
    <cellStyle name="Output 2 3" xfId="1200"/>
    <cellStyle name="Output 2 4" xfId="1201"/>
    <cellStyle name="Output 2 5" xfId="1202"/>
    <cellStyle name="Output 2 6" xfId="1203"/>
    <cellStyle name="Output 3" xfId="141"/>
    <cellStyle name="Output 4" xfId="834"/>
    <cellStyle name="Output 5" xfId="835"/>
    <cellStyle name="Output 6" xfId="836"/>
    <cellStyle name="Output 7" xfId="837"/>
    <cellStyle name="Output 8" xfId="838"/>
    <cellStyle name="Output 9" xfId="839"/>
    <cellStyle name="Percen - Style1" xfId="840"/>
    <cellStyle name="Percen - Style2" xfId="841"/>
    <cellStyle name="Percen - Style3" xfId="842"/>
    <cellStyle name="Percent (0)" xfId="843"/>
    <cellStyle name="Percent [2]" xfId="237"/>
    <cellStyle name="Percent 10" xfId="844"/>
    <cellStyle name="Percent 2" xfId="238"/>
    <cellStyle name="Percent 3" xfId="239"/>
    <cellStyle name="Percent 3 2" xfId="845"/>
    <cellStyle name="Percent 4" xfId="846"/>
    <cellStyle name="Percent 5" xfId="847"/>
    <cellStyle name="Percent 6" xfId="848"/>
    <cellStyle name="Percent 7" xfId="849"/>
    <cellStyle name="Percent 8" xfId="850"/>
    <cellStyle name="Percent 9" xfId="851"/>
    <cellStyle name="Processing" xfId="852"/>
    <cellStyle name="PSChar" xfId="853"/>
    <cellStyle name="PSDate" xfId="854"/>
    <cellStyle name="PSDec" xfId="855"/>
    <cellStyle name="PSHeading" xfId="856"/>
    <cellStyle name="PSInt" xfId="857"/>
    <cellStyle name="PSSpacer" xfId="858"/>
    <cellStyle name="purple - Style8" xfId="859"/>
    <cellStyle name="RED" xfId="860"/>
    <cellStyle name="Red - Style7" xfId="861"/>
    <cellStyle name="Report" xfId="862"/>
    <cellStyle name="Report Bar" xfId="863"/>
    <cellStyle name="Report Bar 10" xfId="1204"/>
    <cellStyle name="Report Bar 2" xfId="1205"/>
    <cellStyle name="Report Bar 3" xfId="1206"/>
    <cellStyle name="Report Bar 4" xfId="1207"/>
    <cellStyle name="Report Bar 5" xfId="1208"/>
    <cellStyle name="Report Bar 6" xfId="1209"/>
    <cellStyle name="Report Bar 7" xfId="1210"/>
    <cellStyle name="Report Bar 8" xfId="1211"/>
    <cellStyle name="Report Bar 9" xfId="1212"/>
    <cellStyle name="Report Heading" xfId="864"/>
    <cellStyle name="Report Percent" xfId="865"/>
    <cellStyle name="Report Unit Cost" xfId="866"/>
    <cellStyle name="Reports" xfId="867"/>
    <cellStyle name="Reports Total" xfId="868"/>
    <cellStyle name="Reports Total 2" xfId="1213"/>
    <cellStyle name="Reports Total 3" xfId="1214"/>
    <cellStyle name="Reports Total 4" xfId="1215"/>
    <cellStyle name="Reports Total 5" xfId="1216"/>
    <cellStyle name="Reports Total 6" xfId="1217"/>
    <cellStyle name="Reports Total 7" xfId="1218"/>
    <cellStyle name="Reports Unit Cost Total" xfId="869"/>
    <cellStyle name="Reports Unit Cost Total 2" xfId="1219"/>
    <cellStyle name="Reports Unit Cost Total 3" xfId="1220"/>
    <cellStyle name="Reports Unit Cost Total 4" xfId="1221"/>
    <cellStyle name="Reports Unit Cost Total 5" xfId="1222"/>
    <cellStyle name="Reports Unit Cost Total 6" xfId="1223"/>
    <cellStyle name="Reports Unit Cost Total 7" xfId="1224"/>
    <cellStyle name="RevList" xfId="870"/>
    <cellStyle name="round100" xfId="871"/>
    <cellStyle name="SAPBEXaggData" xfId="87"/>
    <cellStyle name="SAPBEXaggData 10" xfId="973"/>
    <cellStyle name="SAPBEXaggData 2" xfId="872"/>
    <cellStyle name="SAPBEXaggData 2 2" xfId="1225"/>
    <cellStyle name="SAPBEXaggData 2 3" xfId="1226"/>
    <cellStyle name="SAPBEXaggData 2 4" xfId="1227"/>
    <cellStyle name="SAPBEXaggData 2 5" xfId="1228"/>
    <cellStyle name="SAPBEXaggData 2 6" xfId="1229"/>
    <cellStyle name="SAPBEXaggData 2 7" xfId="1230"/>
    <cellStyle name="SAPBEXaggData 3" xfId="1231"/>
    <cellStyle name="SAPBEXaggData 4" xfId="1232"/>
    <cellStyle name="SAPBEXaggData 5" xfId="1233"/>
    <cellStyle name="SAPBEXaggData 6" xfId="1234"/>
    <cellStyle name="SAPBEXaggData 7" xfId="1235"/>
    <cellStyle name="SAPBEXaggData 8" xfId="1236"/>
    <cellStyle name="SAPBEXaggData 9" xfId="1237"/>
    <cellStyle name="SAPBEXaggDataEmph" xfId="88"/>
    <cellStyle name="SAPBEXaggDataEmph 10" xfId="1238"/>
    <cellStyle name="SAPBEXaggDataEmph 2" xfId="873"/>
    <cellStyle name="SAPBEXaggDataEmph 2 2" xfId="1239"/>
    <cellStyle name="SAPBEXaggDataEmph 2 3" xfId="1240"/>
    <cellStyle name="SAPBEXaggDataEmph 2 4" xfId="1241"/>
    <cellStyle name="SAPBEXaggDataEmph 2 5" xfId="1242"/>
    <cellStyle name="SAPBEXaggDataEmph 2 6" xfId="1243"/>
    <cellStyle name="SAPBEXaggDataEmph 2 7" xfId="1244"/>
    <cellStyle name="SAPBEXaggDataEmph 3" xfId="1245"/>
    <cellStyle name="SAPBEXaggDataEmph 4" xfId="1246"/>
    <cellStyle name="SAPBEXaggDataEmph 5" xfId="1247"/>
    <cellStyle name="SAPBEXaggDataEmph 6" xfId="1248"/>
    <cellStyle name="SAPBEXaggDataEmph 7" xfId="1249"/>
    <cellStyle name="SAPBEXaggDataEmph 8" xfId="1250"/>
    <cellStyle name="SAPBEXaggDataEmph 9" xfId="1251"/>
    <cellStyle name="SAPBEXaggItem" xfId="89"/>
    <cellStyle name="SAPBEXaggItem 10" xfId="972"/>
    <cellStyle name="SAPBEXaggItem 2" xfId="874"/>
    <cellStyle name="SAPBEXaggItem 2 2" xfId="1252"/>
    <cellStyle name="SAPBEXaggItem 2 3" xfId="1253"/>
    <cellStyle name="SAPBEXaggItem 2 4" xfId="1254"/>
    <cellStyle name="SAPBEXaggItem 2 5" xfId="1255"/>
    <cellStyle name="SAPBEXaggItem 2 6" xfId="1256"/>
    <cellStyle name="SAPBEXaggItem 2 7" xfId="1257"/>
    <cellStyle name="SAPBEXaggItem 3" xfId="1258"/>
    <cellStyle name="SAPBEXaggItem 4" xfId="1259"/>
    <cellStyle name="SAPBEXaggItem 5" xfId="1260"/>
    <cellStyle name="SAPBEXaggItem 6" xfId="1261"/>
    <cellStyle name="SAPBEXaggItem 7" xfId="1262"/>
    <cellStyle name="SAPBEXaggItem 8" xfId="1263"/>
    <cellStyle name="SAPBEXaggItem 9" xfId="1264"/>
    <cellStyle name="SAPBEXaggItemX" xfId="90"/>
    <cellStyle name="SAPBEXaggItemX 2" xfId="875"/>
    <cellStyle name="SAPBEXaggItemX 2 2" xfId="1265"/>
    <cellStyle name="SAPBEXaggItemX 2 3" xfId="1266"/>
    <cellStyle name="SAPBEXaggItemX 2 4" xfId="1267"/>
    <cellStyle name="SAPBEXaggItemX 2 5" xfId="1268"/>
    <cellStyle name="SAPBEXaggItemX 2 6" xfId="1269"/>
    <cellStyle name="SAPBEXaggItemX 2 7" xfId="1270"/>
    <cellStyle name="SAPBEXaggItemX 3" xfId="1271"/>
    <cellStyle name="SAPBEXaggItemX 4" xfId="1272"/>
    <cellStyle name="SAPBEXaggItemX 5" xfId="1273"/>
    <cellStyle name="SAPBEXaggItemX 6" xfId="1274"/>
    <cellStyle name="SAPBEXaggItemX 7" xfId="1275"/>
    <cellStyle name="SAPBEXaggItemX 8" xfId="1276"/>
    <cellStyle name="SAPBEXchaText" xfId="91"/>
    <cellStyle name="SAPBEXchaText 10" xfId="1277"/>
    <cellStyle name="SAPBEXchaText 11" xfId="971"/>
    <cellStyle name="SAPBEXchaText 2" xfId="876"/>
    <cellStyle name="SAPBEXchaText 3" xfId="877"/>
    <cellStyle name="SAPBEXchaText 4" xfId="1278"/>
    <cellStyle name="SAPBEXchaText 5" xfId="1279"/>
    <cellStyle name="SAPBEXchaText 6" xfId="1280"/>
    <cellStyle name="SAPBEXchaText 7" xfId="1281"/>
    <cellStyle name="SAPBEXchaText 8" xfId="1282"/>
    <cellStyle name="SAPBEXchaText 9" xfId="1283"/>
    <cellStyle name="SAPBEXexcBad7" xfId="92"/>
    <cellStyle name="SAPBEXexcBad7 10" xfId="1284"/>
    <cellStyle name="SAPBEXexcBad7 2" xfId="878"/>
    <cellStyle name="SAPBEXexcBad7 2 2" xfId="1285"/>
    <cellStyle name="SAPBEXexcBad7 2 3" xfId="1286"/>
    <cellStyle name="SAPBEXexcBad7 2 4" xfId="1287"/>
    <cellStyle name="SAPBEXexcBad7 2 5" xfId="1288"/>
    <cellStyle name="SAPBEXexcBad7 2 6" xfId="1289"/>
    <cellStyle name="SAPBEXexcBad7 2 7" xfId="1290"/>
    <cellStyle name="SAPBEXexcBad7 3" xfId="1291"/>
    <cellStyle name="SAPBEXexcBad7 4" xfId="1292"/>
    <cellStyle name="SAPBEXexcBad7 5" xfId="1293"/>
    <cellStyle name="SAPBEXexcBad7 6" xfId="1294"/>
    <cellStyle name="SAPBEXexcBad7 7" xfId="1295"/>
    <cellStyle name="SAPBEXexcBad7 8" xfId="1296"/>
    <cellStyle name="SAPBEXexcBad7 9" xfId="1297"/>
    <cellStyle name="SAPBEXexcBad8" xfId="93"/>
    <cellStyle name="SAPBEXexcBad8 10" xfId="1298"/>
    <cellStyle name="SAPBEXexcBad8 2" xfId="879"/>
    <cellStyle name="SAPBEXexcBad8 2 2" xfId="1299"/>
    <cellStyle name="SAPBEXexcBad8 2 3" xfId="1300"/>
    <cellStyle name="SAPBEXexcBad8 2 4" xfId="1301"/>
    <cellStyle name="SAPBEXexcBad8 2 5" xfId="1302"/>
    <cellStyle name="SAPBEXexcBad8 2 6" xfId="1303"/>
    <cellStyle name="SAPBEXexcBad8 2 7" xfId="1304"/>
    <cellStyle name="SAPBEXexcBad8 3" xfId="1305"/>
    <cellStyle name="SAPBEXexcBad8 4" xfId="1306"/>
    <cellStyle name="SAPBEXexcBad8 5" xfId="1307"/>
    <cellStyle name="SAPBEXexcBad8 6" xfId="1308"/>
    <cellStyle name="SAPBEXexcBad8 7" xfId="1309"/>
    <cellStyle name="SAPBEXexcBad8 8" xfId="1310"/>
    <cellStyle name="SAPBEXexcBad8 9" xfId="1311"/>
    <cellStyle name="SAPBEXexcBad9" xfId="94"/>
    <cellStyle name="SAPBEXexcBad9 10" xfId="1312"/>
    <cellStyle name="SAPBEXexcBad9 2" xfId="880"/>
    <cellStyle name="SAPBEXexcBad9 2 2" xfId="1313"/>
    <cellStyle name="SAPBEXexcBad9 2 3" xfId="1314"/>
    <cellStyle name="SAPBEXexcBad9 2 4" xfId="1315"/>
    <cellStyle name="SAPBEXexcBad9 2 5" xfId="1316"/>
    <cellStyle name="SAPBEXexcBad9 2 6" xfId="1317"/>
    <cellStyle name="SAPBEXexcBad9 2 7" xfId="1318"/>
    <cellStyle name="SAPBEXexcBad9 3" xfId="1319"/>
    <cellStyle name="SAPBEXexcBad9 4" xfId="1320"/>
    <cellStyle name="SAPBEXexcBad9 5" xfId="1321"/>
    <cellStyle name="SAPBEXexcBad9 6" xfId="1322"/>
    <cellStyle name="SAPBEXexcBad9 7" xfId="1323"/>
    <cellStyle name="SAPBEXexcBad9 8" xfId="1324"/>
    <cellStyle name="SAPBEXexcBad9 9" xfId="1325"/>
    <cellStyle name="SAPBEXexcCritical4" xfId="95"/>
    <cellStyle name="SAPBEXexcCritical4 10" xfId="1326"/>
    <cellStyle name="SAPBEXexcCritical4 2" xfId="881"/>
    <cellStyle name="SAPBEXexcCritical4 2 2" xfId="1327"/>
    <cellStyle name="SAPBEXexcCritical4 2 3" xfId="1328"/>
    <cellStyle name="SAPBEXexcCritical4 2 4" xfId="1329"/>
    <cellStyle name="SAPBEXexcCritical4 2 5" xfId="1330"/>
    <cellStyle name="SAPBEXexcCritical4 2 6" xfId="1331"/>
    <cellStyle name="SAPBEXexcCritical4 2 7" xfId="1332"/>
    <cellStyle name="SAPBEXexcCritical4 3" xfId="1333"/>
    <cellStyle name="SAPBEXexcCritical4 4" xfId="1334"/>
    <cellStyle name="SAPBEXexcCritical4 5" xfId="1335"/>
    <cellStyle name="SAPBEXexcCritical4 6" xfId="1336"/>
    <cellStyle name="SAPBEXexcCritical4 7" xfId="1337"/>
    <cellStyle name="SAPBEXexcCritical4 8" xfId="1338"/>
    <cellStyle name="SAPBEXexcCritical4 9" xfId="1339"/>
    <cellStyle name="SAPBEXexcCritical5" xfId="96"/>
    <cellStyle name="SAPBEXexcCritical5 10" xfId="1340"/>
    <cellStyle name="SAPBEXexcCritical5 2" xfId="882"/>
    <cellStyle name="SAPBEXexcCritical5 2 2" xfId="1341"/>
    <cellStyle name="SAPBEXexcCritical5 2 3" xfId="1342"/>
    <cellStyle name="SAPBEXexcCritical5 2 4" xfId="1343"/>
    <cellStyle name="SAPBEXexcCritical5 2 5" xfId="1344"/>
    <cellStyle name="SAPBEXexcCritical5 2 6" xfId="1345"/>
    <cellStyle name="SAPBEXexcCritical5 2 7" xfId="1346"/>
    <cellStyle name="SAPBEXexcCritical5 3" xfId="1347"/>
    <cellStyle name="SAPBEXexcCritical5 4" xfId="1348"/>
    <cellStyle name="SAPBEXexcCritical5 5" xfId="1349"/>
    <cellStyle name="SAPBEXexcCritical5 6" xfId="1350"/>
    <cellStyle name="SAPBEXexcCritical5 7" xfId="1351"/>
    <cellStyle name="SAPBEXexcCritical5 8" xfId="1352"/>
    <cellStyle name="SAPBEXexcCritical5 9" xfId="1353"/>
    <cellStyle name="SAPBEXexcCritical6" xfId="97"/>
    <cellStyle name="SAPBEXexcCritical6 10" xfId="1354"/>
    <cellStyle name="SAPBEXexcCritical6 2" xfId="883"/>
    <cellStyle name="SAPBEXexcCritical6 2 2" xfId="1355"/>
    <cellStyle name="SAPBEXexcCritical6 2 3" xfId="1356"/>
    <cellStyle name="SAPBEXexcCritical6 2 4" xfId="1357"/>
    <cellStyle name="SAPBEXexcCritical6 2 5" xfId="1358"/>
    <cellStyle name="SAPBEXexcCritical6 2 6" xfId="1359"/>
    <cellStyle name="SAPBEXexcCritical6 2 7" xfId="1360"/>
    <cellStyle name="SAPBEXexcCritical6 3" xfId="1361"/>
    <cellStyle name="SAPBEXexcCritical6 4" xfId="1362"/>
    <cellStyle name="SAPBEXexcCritical6 5" xfId="1363"/>
    <cellStyle name="SAPBEXexcCritical6 6" xfId="1364"/>
    <cellStyle name="SAPBEXexcCritical6 7" xfId="1365"/>
    <cellStyle name="SAPBEXexcCritical6 8" xfId="1366"/>
    <cellStyle name="SAPBEXexcCritical6 9" xfId="1367"/>
    <cellStyle name="SAPBEXexcGood1" xfId="98"/>
    <cellStyle name="SAPBEXexcGood1 10" xfId="1368"/>
    <cellStyle name="SAPBEXexcGood1 2" xfId="884"/>
    <cellStyle name="SAPBEXexcGood1 2 2" xfId="1369"/>
    <cellStyle name="SAPBEXexcGood1 2 3" xfId="1370"/>
    <cellStyle name="SAPBEXexcGood1 2 4" xfId="1371"/>
    <cellStyle name="SAPBEXexcGood1 2 5" xfId="1372"/>
    <cellStyle name="SAPBEXexcGood1 2 6" xfId="1373"/>
    <cellStyle name="SAPBEXexcGood1 2 7" xfId="1374"/>
    <cellStyle name="SAPBEXexcGood1 3" xfId="1375"/>
    <cellStyle name="SAPBEXexcGood1 4" xfId="1376"/>
    <cellStyle name="SAPBEXexcGood1 5" xfId="1377"/>
    <cellStyle name="SAPBEXexcGood1 6" xfId="1378"/>
    <cellStyle name="SAPBEXexcGood1 7" xfId="1379"/>
    <cellStyle name="SAPBEXexcGood1 8" xfId="1380"/>
    <cellStyle name="SAPBEXexcGood1 9" xfId="1381"/>
    <cellStyle name="SAPBEXexcGood2" xfId="99"/>
    <cellStyle name="SAPBEXexcGood2 10" xfId="1382"/>
    <cellStyle name="SAPBEXexcGood2 2" xfId="885"/>
    <cellStyle name="SAPBEXexcGood2 2 2" xfId="1383"/>
    <cellStyle name="SAPBEXexcGood2 2 3" xfId="1384"/>
    <cellStyle name="SAPBEXexcGood2 2 4" xfId="1385"/>
    <cellStyle name="SAPBEXexcGood2 2 5" xfId="1386"/>
    <cellStyle name="SAPBEXexcGood2 2 6" xfId="1387"/>
    <cellStyle name="SAPBEXexcGood2 2 7" xfId="1388"/>
    <cellStyle name="SAPBEXexcGood2 3" xfId="1389"/>
    <cellStyle name="SAPBEXexcGood2 4" xfId="1390"/>
    <cellStyle name="SAPBEXexcGood2 5" xfId="1391"/>
    <cellStyle name="SAPBEXexcGood2 6" xfId="1392"/>
    <cellStyle name="SAPBEXexcGood2 7" xfId="1393"/>
    <cellStyle name="SAPBEXexcGood2 8" xfId="1394"/>
    <cellStyle name="SAPBEXexcGood2 9" xfId="1395"/>
    <cellStyle name="SAPBEXexcGood3" xfId="100"/>
    <cellStyle name="SAPBEXexcGood3 10" xfId="1396"/>
    <cellStyle name="SAPBEXexcGood3 2" xfId="886"/>
    <cellStyle name="SAPBEXexcGood3 2 2" xfId="1397"/>
    <cellStyle name="SAPBEXexcGood3 2 3" xfId="1398"/>
    <cellStyle name="SAPBEXexcGood3 2 4" xfId="1399"/>
    <cellStyle name="SAPBEXexcGood3 2 5" xfId="1400"/>
    <cellStyle name="SAPBEXexcGood3 2 6" xfId="1401"/>
    <cellStyle name="SAPBEXexcGood3 2 7" xfId="1402"/>
    <cellStyle name="SAPBEXexcGood3 3" xfId="1403"/>
    <cellStyle name="SAPBEXexcGood3 4" xfId="1404"/>
    <cellStyle name="SAPBEXexcGood3 5" xfId="1405"/>
    <cellStyle name="SAPBEXexcGood3 6" xfId="1406"/>
    <cellStyle name="SAPBEXexcGood3 7" xfId="1407"/>
    <cellStyle name="SAPBEXexcGood3 8" xfId="1408"/>
    <cellStyle name="SAPBEXexcGood3 9" xfId="1409"/>
    <cellStyle name="SAPBEXfilterDrill" xfId="101"/>
    <cellStyle name="SAPBEXfilterDrill 10" xfId="1410"/>
    <cellStyle name="SAPBEXfilterDrill 2" xfId="887"/>
    <cellStyle name="SAPBEXfilterDrill 3" xfId="1411"/>
    <cellStyle name="SAPBEXfilterDrill 4" xfId="1412"/>
    <cellStyle name="SAPBEXfilterDrill 5" xfId="1413"/>
    <cellStyle name="SAPBEXfilterDrill 6" xfId="1414"/>
    <cellStyle name="SAPBEXfilterDrill 7" xfId="1415"/>
    <cellStyle name="SAPBEXfilterDrill 8" xfId="1416"/>
    <cellStyle name="SAPBEXfilterDrill 9" xfId="1417"/>
    <cellStyle name="SAPBEXfilterItem" xfId="102"/>
    <cellStyle name="SAPBEXfilterItem 10" xfId="1418"/>
    <cellStyle name="SAPBEXfilterItem 2" xfId="888"/>
    <cellStyle name="SAPBEXfilterItem 3" xfId="1419"/>
    <cellStyle name="SAPBEXfilterItem 4" xfId="1420"/>
    <cellStyle name="SAPBEXfilterItem 5" xfId="1421"/>
    <cellStyle name="SAPBEXfilterItem 6" xfId="1422"/>
    <cellStyle name="SAPBEXfilterItem 7" xfId="1423"/>
    <cellStyle name="SAPBEXfilterItem 8" xfId="1424"/>
    <cellStyle name="SAPBEXfilterItem 9" xfId="1425"/>
    <cellStyle name="SAPBEXfilterText" xfId="103"/>
    <cellStyle name="SAPBEXfilterText 2" xfId="1426"/>
    <cellStyle name="SAPBEXfilterText 3" xfId="1427"/>
    <cellStyle name="SAPBEXfilterText 4" xfId="1428"/>
    <cellStyle name="SAPBEXfilterText 5" xfId="1429"/>
    <cellStyle name="SAPBEXfilterText 6" xfId="1430"/>
    <cellStyle name="SAPBEXfilterText 7" xfId="1431"/>
    <cellStyle name="SAPBEXfilterText 8" xfId="1432"/>
    <cellStyle name="SAPBEXfilterText 9" xfId="1433"/>
    <cellStyle name="SAPBEXformats" xfId="104"/>
    <cellStyle name="SAPBEXformats 10" xfId="1434"/>
    <cellStyle name="SAPBEXformats 2" xfId="889"/>
    <cellStyle name="SAPBEXformats 2 2" xfId="1435"/>
    <cellStyle name="SAPBEXformats 2 3" xfId="1436"/>
    <cellStyle name="SAPBEXformats 2 4" xfId="1437"/>
    <cellStyle name="SAPBEXformats 2 5" xfId="1438"/>
    <cellStyle name="SAPBEXformats 2 6" xfId="1439"/>
    <cellStyle name="SAPBEXformats 2 7" xfId="1440"/>
    <cellStyle name="SAPBEXformats 3" xfId="1441"/>
    <cellStyle name="SAPBEXformats 4" xfId="1442"/>
    <cellStyle name="SAPBEXformats 5" xfId="1443"/>
    <cellStyle name="SAPBEXformats 6" xfId="1444"/>
    <cellStyle name="SAPBEXformats 7" xfId="1445"/>
    <cellStyle name="SAPBEXformats 8" xfId="1446"/>
    <cellStyle name="SAPBEXformats 9" xfId="1447"/>
    <cellStyle name="SAPBEXheaderItem" xfId="105"/>
    <cellStyle name="SAPBEXheaderItem 10" xfId="1448"/>
    <cellStyle name="SAPBEXheaderItem 2" xfId="890"/>
    <cellStyle name="SAPBEXheaderItem 3" xfId="1449"/>
    <cellStyle name="SAPBEXheaderItem 4" xfId="1450"/>
    <cellStyle name="SAPBEXheaderItem 5" xfId="1451"/>
    <cellStyle name="SAPBEXheaderItem 6" xfId="1452"/>
    <cellStyle name="SAPBEXheaderItem 7" xfId="1453"/>
    <cellStyle name="SAPBEXheaderItem 8" xfId="1454"/>
    <cellStyle name="SAPBEXheaderItem 9" xfId="1455"/>
    <cellStyle name="SAPBEXheaderText" xfId="106"/>
    <cellStyle name="SAPBEXheaderText 10" xfId="1456"/>
    <cellStyle name="SAPBEXheaderText 2" xfId="891"/>
    <cellStyle name="SAPBEXheaderText 3" xfId="1457"/>
    <cellStyle name="SAPBEXheaderText 4" xfId="1458"/>
    <cellStyle name="SAPBEXheaderText 5" xfId="1459"/>
    <cellStyle name="SAPBEXheaderText 6" xfId="1460"/>
    <cellStyle name="SAPBEXheaderText 7" xfId="1461"/>
    <cellStyle name="SAPBEXheaderText 8" xfId="1462"/>
    <cellStyle name="SAPBEXheaderText 9" xfId="1463"/>
    <cellStyle name="SAPBEXHLevel0" xfId="107"/>
    <cellStyle name="SAPBEXHLevel0 10" xfId="1464"/>
    <cellStyle name="SAPBEXHLevel0 2" xfId="892"/>
    <cellStyle name="SAPBEXHLevel0 2 2" xfId="1465"/>
    <cellStyle name="SAPBEXHLevel0 2 3" xfId="1466"/>
    <cellStyle name="SAPBEXHLevel0 2 4" xfId="1467"/>
    <cellStyle name="SAPBEXHLevel0 2 5" xfId="1468"/>
    <cellStyle name="SAPBEXHLevel0 2 6" xfId="1469"/>
    <cellStyle name="SAPBEXHLevel0 2 7" xfId="1470"/>
    <cellStyle name="SAPBEXHLevel0 3" xfId="1471"/>
    <cellStyle name="SAPBEXHLevel0 4" xfId="1472"/>
    <cellStyle name="SAPBEXHLevel0 5" xfId="1473"/>
    <cellStyle name="SAPBEXHLevel0 6" xfId="1474"/>
    <cellStyle name="SAPBEXHLevel0 7" xfId="1475"/>
    <cellStyle name="SAPBEXHLevel0 8" xfId="1476"/>
    <cellStyle name="SAPBEXHLevel0 9" xfId="1477"/>
    <cellStyle name="SAPBEXHLevel0X" xfId="108"/>
    <cellStyle name="SAPBEXHLevel0X 2" xfId="893"/>
    <cellStyle name="SAPBEXHLevel0X 2 2" xfId="1478"/>
    <cellStyle name="SAPBEXHLevel0X 2 3" xfId="1479"/>
    <cellStyle name="SAPBEXHLevel0X 2 4" xfId="1480"/>
    <cellStyle name="SAPBEXHLevel0X 2 5" xfId="1481"/>
    <cellStyle name="SAPBEXHLevel0X 2 6" xfId="1482"/>
    <cellStyle name="SAPBEXHLevel0X 2 7" xfId="1483"/>
    <cellStyle name="SAPBEXHLevel0X 3" xfId="1484"/>
    <cellStyle name="SAPBEXHLevel0X 4" xfId="1485"/>
    <cellStyle name="SAPBEXHLevel0X 5" xfId="1486"/>
    <cellStyle name="SAPBEXHLevel0X 6" xfId="1487"/>
    <cellStyle name="SAPBEXHLevel0X 7" xfId="1488"/>
    <cellStyle name="SAPBEXHLevel0X 8" xfId="1489"/>
    <cellStyle name="SAPBEXHLevel1" xfId="109"/>
    <cellStyle name="SAPBEXHLevel1 10" xfId="1490"/>
    <cellStyle name="SAPBEXHLevel1 2" xfId="894"/>
    <cellStyle name="SAPBEXHLevel1 2 2" xfId="1491"/>
    <cellStyle name="SAPBEXHLevel1 2 3" xfId="1492"/>
    <cellStyle name="SAPBEXHLevel1 2 4" xfId="1493"/>
    <cellStyle name="SAPBEXHLevel1 2 5" xfId="1494"/>
    <cellStyle name="SAPBEXHLevel1 2 6" xfId="1495"/>
    <cellStyle name="SAPBEXHLevel1 2 7" xfId="1496"/>
    <cellStyle name="SAPBEXHLevel1 3" xfId="1497"/>
    <cellStyle name="SAPBEXHLevel1 4" xfId="1498"/>
    <cellStyle name="SAPBEXHLevel1 5" xfId="1499"/>
    <cellStyle name="SAPBEXHLevel1 6" xfId="1500"/>
    <cellStyle name="SAPBEXHLevel1 7" xfId="1501"/>
    <cellStyle name="SAPBEXHLevel1 8" xfId="1502"/>
    <cellStyle name="SAPBEXHLevel1 9" xfId="1503"/>
    <cellStyle name="SAPBEXHLevel1X" xfId="110"/>
    <cellStyle name="SAPBEXHLevel1X 2" xfId="895"/>
    <cellStyle name="SAPBEXHLevel1X 2 2" xfId="1504"/>
    <cellStyle name="SAPBEXHLevel1X 2 3" xfId="1505"/>
    <cellStyle name="SAPBEXHLevel1X 2 4" xfId="1506"/>
    <cellStyle name="SAPBEXHLevel1X 2 5" xfId="1507"/>
    <cellStyle name="SAPBEXHLevel1X 2 6" xfId="1508"/>
    <cellStyle name="SAPBEXHLevel1X 2 7" xfId="1509"/>
    <cellStyle name="SAPBEXHLevel1X 3" xfId="1510"/>
    <cellStyle name="SAPBEXHLevel1X 4" xfId="1511"/>
    <cellStyle name="SAPBEXHLevel1X 5" xfId="1512"/>
    <cellStyle name="SAPBEXHLevel1X 6" xfId="1513"/>
    <cellStyle name="SAPBEXHLevel1X 7" xfId="1514"/>
    <cellStyle name="SAPBEXHLevel1X 8" xfId="1515"/>
    <cellStyle name="SAPBEXHLevel2" xfId="111"/>
    <cellStyle name="SAPBEXHLevel2 10" xfId="1516"/>
    <cellStyle name="SAPBEXHLevel2 2" xfId="896"/>
    <cellStyle name="SAPBEXHLevel2 2 2" xfId="1517"/>
    <cellStyle name="SAPBEXHLevel2 2 3" xfId="1518"/>
    <cellStyle name="SAPBEXHLevel2 2 4" xfId="1519"/>
    <cellStyle name="SAPBEXHLevel2 2 5" xfId="1520"/>
    <cellStyle name="SAPBEXHLevel2 2 6" xfId="1521"/>
    <cellStyle name="SAPBEXHLevel2 2 7" xfId="1522"/>
    <cellStyle name="SAPBEXHLevel2 3" xfId="1523"/>
    <cellStyle name="SAPBEXHLevel2 4" xfId="1524"/>
    <cellStyle name="SAPBEXHLevel2 5" xfId="1525"/>
    <cellStyle name="SAPBEXHLevel2 6" xfId="1526"/>
    <cellStyle name="SAPBEXHLevel2 7" xfId="1527"/>
    <cellStyle name="SAPBEXHLevel2 8" xfId="1528"/>
    <cellStyle name="SAPBEXHLevel2 9" xfId="1529"/>
    <cellStyle name="SAPBEXHLevel2X" xfId="112"/>
    <cellStyle name="SAPBEXHLevel2X 2" xfId="897"/>
    <cellStyle name="SAPBEXHLevel2X 2 2" xfId="1530"/>
    <cellStyle name="SAPBEXHLevel2X 2 3" xfId="1531"/>
    <cellStyle name="SAPBEXHLevel2X 2 4" xfId="1532"/>
    <cellStyle name="SAPBEXHLevel2X 2 5" xfId="1533"/>
    <cellStyle name="SAPBEXHLevel2X 2 6" xfId="1534"/>
    <cellStyle name="SAPBEXHLevel2X 2 7" xfId="1535"/>
    <cellStyle name="SAPBEXHLevel2X 3" xfId="1536"/>
    <cellStyle name="SAPBEXHLevel2X 4" xfId="1537"/>
    <cellStyle name="SAPBEXHLevel2X 5" xfId="1538"/>
    <cellStyle name="SAPBEXHLevel2X 6" xfId="1539"/>
    <cellStyle name="SAPBEXHLevel2X 7" xfId="1540"/>
    <cellStyle name="SAPBEXHLevel2X 8" xfId="1541"/>
    <cellStyle name="SAPBEXHLevel3" xfId="113"/>
    <cellStyle name="SAPBEXHLevel3 10" xfId="1542"/>
    <cellStyle name="SAPBEXHLevel3 2" xfId="898"/>
    <cellStyle name="SAPBEXHLevel3 2 2" xfId="1543"/>
    <cellStyle name="SAPBEXHLevel3 2 3" xfId="1544"/>
    <cellStyle name="SAPBEXHLevel3 2 4" xfId="1545"/>
    <cellStyle name="SAPBEXHLevel3 2 5" xfId="1546"/>
    <cellStyle name="SAPBEXHLevel3 2 6" xfId="1547"/>
    <cellStyle name="SAPBEXHLevel3 2 7" xfId="1548"/>
    <cellStyle name="SAPBEXHLevel3 3" xfId="1549"/>
    <cellStyle name="SAPBEXHLevel3 4" xfId="1550"/>
    <cellStyle name="SAPBEXHLevel3 5" xfId="1551"/>
    <cellStyle name="SAPBEXHLevel3 6" xfId="1552"/>
    <cellStyle name="SAPBEXHLevel3 7" xfId="1553"/>
    <cellStyle name="SAPBEXHLevel3 8" xfId="1554"/>
    <cellStyle name="SAPBEXHLevel3 9" xfId="1555"/>
    <cellStyle name="SAPBEXHLevel3X" xfId="114"/>
    <cellStyle name="SAPBEXHLevel3X 2" xfId="899"/>
    <cellStyle name="SAPBEXHLevel3X 2 2" xfId="1556"/>
    <cellStyle name="SAPBEXHLevel3X 2 3" xfId="1557"/>
    <cellStyle name="SAPBEXHLevel3X 2 4" xfId="1558"/>
    <cellStyle name="SAPBEXHLevel3X 2 5" xfId="1559"/>
    <cellStyle name="SAPBEXHLevel3X 2 6" xfId="1560"/>
    <cellStyle name="SAPBEXHLevel3X 2 7" xfId="1561"/>
    <cellStyle name="SAPBEXHLevel3X 3" xfId="1562"/>
    <cellStyle name="SAPBEXHLevel3X 4" xfId="1563"/>
    <cellStyle name="SAPBEXHLevel3X 5" xfId="1564"/>
    <cellStyle name="SAPBEXHLevel3X 6" xfId="1565"/>
    <cellStyle name="SAPBEXHLevel3X 7" xfId="1566"/>
    <cellStyle name="SAPBEXHLevel3X 8" xfId="1567"/>
    <cellStyle name="SAPBEXinputData" xfId="115"/>
    <cellStyle name="SAPBEXItemHeader" xfId="116"/>
    <cellStyle name="SAPBEXItemHeader 2" xfId="1568"/>
    <cellStyle name="SAPBEXItemHeader 3" xfId="1569"/>
    <cellStyle name="SAPBEXItemHeader 4" xfId="1570"/>
    <cellStyle name="SAPBEXItemHeader 5" xfId="1571"/>
    <cellStyle name="SAPBEXItemHeader 6" xfId="1572"/>
    <cellStyle name="SAPBEXItemHeader 7" xfId="1573"/>
    <cellStyle name="SAPBEXresData" xfId="117"/>
    <cellStyle name="SAPBEXresData 2" xfId="900"/>
    <cellStyle name="SAPBEXresData 2 2" xfId="1574"/>
    <cellStyle name="SAPBEXresData 2 3" xfId="1575"/>
    <cellStyle name="SAPBEXresData 2 4" xfId="1576"/>
    <cellStyle name="SAPBEXresData 2 5" xfId="1577"/>
    <cellStyle name="SAPBEXresData 2 6" xfId="1578"/>
    <cellStyle name="SAPBEXresData 2 7" xfId="1579"/>
    <cellStyle name="SAPBEXresData 3" xfId="1580"/>
    <cellStyle name="SAPBEXresData 4" xfId="1581"/>
    <cellStyle name="SAPBEXresData 5" xfId="1582"/>
    <cellStyle name="SAPBEXresData 6" xfId="1583"/>
    <cellStyle name="SAPBEXresData 7" xfId="1584"/>
    <cellStyle name="SAPBEXresData 8" xfId="1585"/>
    <cellStyle name="SAPBEXresDataEmph" xfId="118"/>
    <cellStyle name="SAPBEXresDataEmph 2" xfId="901"/>
    <cellStyle name="SAPBEXresDataEmph 2 2" xfId="1586"/>
    <cellStyle name="SAPBEXresDataEmph 2 3" xfId="1587"/>
    <cellStyle name="SAPBEXresDataEmph 2 4" xfId="1588"/>
    <cellStyle name="SAPBEXresDataEmph 2 5" xfId="1589"/>
    <cellStyle name="SAPBEXresDataEmph 2 6" xfId="1590"/>
    <cellStyle name="SAPBEXresDataEmph 2 7" xfId="1591"/>
    <cellStyle name="SAPBEXresDataEmph 3" xfId="1592"/>
    <cellStyle name="SAPBEXresDataEmph 4" xfId="1593"/>
    <cellStyle name="SAPBEXresDataEmph 5" xfId="1594"/>
    <cellStyle name="SAPBEXresDataEmph 6" xfId="1595"/>
    <cellStyle name="SAPBEXresDataEmph 7" xfId="1596"/>
    <cellStyle name="SAPBEXresDataEmph 8" xfId="1597"/>
    <cellStyle name="SAPBEXresItem" xfId="119"/>
    <cellStyle name="SAPBEXresItem 2" xfId="902"/>
    <cellStyle name="SAPBEXresItem 2 2" xfId="1598"/>
    <cellStyle name="SAPBEXresItem 2 3" xfId="1599"/>
    <cellStyle name="SAPBEXresItem 2 4" xfId="1600"/>
    <cellStyle name="SAPBEXresItem 2 5" xfId="1601"/>
    <cellStyle name="SAPBEXresItem 2 6" xfId="1602"/>
    <cellStyle name="SAPBEXresItem 2 7" xfId="1603"/>
    <cellStyle name="SAPBEXresItem 3" xfId="1604"/>
    <cellStyle name="SAPBEXresItem 4" xfId="1605"/>
    <cellStyle name="SAPBEXresItem 5" xfId="1606"/>
    <cellStyle name="SAPBEXresItem 6" xfId="1607"/>
    <cellStyle name="SAPBEXresItem 7" xfId="1608"/>
    <cellStyle name="SAPBEXresItem 8" xfId="1609"/>
    <cellStyle name="SAPBEXresItemX" xfId="120"/>
    <cellStyle name="SAPBEXresItemX 2" xfId="903"/>
    <cellStyle name="SAPBEXresItemX 2 2" xfId="1610"/>
    <cellStyle name="SAPBEXresItemX 2 3" xfId="1611"/>
    <cellStyle name="SAPBEXresItemX 2 4" xfId="1612"/>
    <cellStyle name="SAPBEXresItemX 2 5" xfId="1613"/>
    <cellStyle name="SAPBEXresItemX 2 6" xfId="1614"/>
    <cellStyle name="SAPBEXresItemX 2 7" xfId="1615"/>
    <cellStyle name="SAPBEXresItemX 3" xfId="1616"/>
    <cellStyle name="SAPBEXresItemX 4" xfId="1617"/>
    <cellStyle name="SAPBEXresItemX 5" xfId="1618"/>
    <cellStyle name="SAPBEXresItemX 6" xfId="1619"/>
    <cellStyle name="SAPBEXresItemX 7" xfId="1620"/>
    <cellStyle name="SAPBEXresItemX 8" xfId="1621"/>
    <cellStyle name="SAPBEXstdData" xfId="121"/>
    <cellStyle name="SAPBEXstdData 10" xfId="970"/>
    <cellStyle name="SAPBEXstdData 2" xfId="904"/>
    <cellStyle name="SAPBEXstdData 2 2" xfId="1622"/>
    <cellStyle name="SAPBEXstdData 2 3" xfId="1623"/>
    <cellStyle name="SAPBEXstdData 2 4" xfId="1624"/>
    <cellStyle name="SAPBEXstdData 2 5" xfId="1625"/>
    <cellStyle name="SAPBEXstdData 2 6" xfId="1626"/>
    <cellStyle name="SAPBEXstdData 2 7" xfId="1627"/>
    <cellStyle name="SAPBEXstdData 3" xfId="1628"/>
    <cellStyle name="SAPBEXstdData 4" xfId="1629"/>
    <cellStyle name="SAPBEXstdData 5" xfId="1630"/>
    <cellStyle name="SAPBEXstdData 6" xfId="1631"/>
    <cellStyle name="SAPBEXstdData 7" xfId="1632"/>
    <cellStyle name="SAPBEXstdData 8" xfId="1633"/>
    <cellStyle name="SAPBEXstdData 9" xfId="1634"/>
    <cellStyle name="SAPBEXstdDataEmph" xfId="122"/>
    <cellStyle name="SAPBEXstdDataEmph 10" xfId="1635"/>
    <cellStyle name="SAPBEXstdDataEmph 2" xfId="905"/>
    <cellStyle name="SAPBEXstdDataEmph 2 2" xfId="1636"/>
    <cellStyle name="SAPBEXstdDataEmph 2 3" xfId="1637"/>
    <cellStyle name="SAPBEXstdDataEmph 2 4" xfId="1638"/>
    <cellStyle name="SAPBEXstdDataEmph 2 5" xfId="1639"/>
    <cellStyle name="SAPBEXstdDataEmph 2 6" xfId="1640"/>
    <cellStyle name="SAPBEXstdDataEmph 2 7" xfId="1641"/>
    <cellStyle name="SAPBEXstdDataEmph 3" xfId="1642"/>
    <cellStyle name="SAPBEXstdDataEmph 4" xfId="1643"/>
    <cellStyle name="SAPBEXstdDataEmph 5" xfId="1644"/>
    <cellStyle name="SAPBEXstdDataEmph 6" xfId="1645"/>
    <cellStyle name="SAPBEXstdDataEmph 7" xfId="1646"/>
    <cellStyle name="SAPBEXstdDataEmph 8" xfId="1647"/>
    <cellStyle name="SAPBEXstdDataEmph 9" xfId="1648"/>
    <cellStyle name="SAPBEXstdItem" xfId="123"/>
    <cellStyle name="SAPBEXstdItem 10" xfId="969"/>
    <cellStyle name="SAPBEXstdItem 2" xfId="906"/>
    <cellStyle name="SAPBEXstdItem 2 2" xfId="1649"/>
    <cellStyle name="SAPBEXstdItem 2 3" xfId="1650"/>
    <cellStyle name="SAPBEXstdItem 2 4" xfId="1651"/>
    <cellStyle name="SAPBEXstdItem 2 5" xfId="1652"/>
    <cellStyle name="SAPBEXstdItem 2 6" xfId="1653"/>
    <cellStyle name="SAPBEXstdItem 2 7" xfId="1654"/>
    <cellStyle name="SAPBEXstdItem 3" xfId="1655"/>
    <cellStyle name="SAPBEXstdItem 4" xfId="1656"/>
    <cellStyle name="SAPBEXstdItem 5" xfId="1657"/>
    <cellStyle name="SAPBEXstdItem 6" xfId="1658"/>
    <cellStyle name="SAPBEXstdItem 7" xfId="1659"/>
    <cellStyle name="SAPBEXstdItem 8" xfId="1660"/>
    <cellStyle name="SAPBEXstdItem 9" xfId="1661"/>
    <cellStyle name="SAPBEXstdItemX" xfId="124"/>
    <cellStyle name="SAPBEXstdItemX 2" xfId="907"/>
    <cellStyle name="SAPBEXstdItemX 2 2" xfId="1662"/>
    <cellStyle name="SAPBEXstdItemX 2 3" xfId="1663"/>
    <cellStyle name="SAPBEXstdItemX 2 4" xfId="1664"/>
    <cellStyle name="SAPBEXstdItemX 2 5" xfId="1665"/>
    <cellStyle name="SAPBEXstdItemX 2 6" xfId="1666"/>
    <cellStyle name="SAPBEXstdItemX 2 7" xfId="1667"/>
    <cellStyle name="SAPBEXstdItemX 3" xfId="1668"/>
    <cellStyle name="SAPBEXstdItemX 4" xfId="1669"/>
    <cellStyle name="SAPBEXstdItemX 5" xfId="1670"/>
    <cellStyle name="SAPBEXstdItemX 6" xfId="1671"/>
    <cellStyle name="SAPBEXstdItemX 7" xfId="1672"/>
    <cellStyle name="SAPBEXstdItemX 8" xfId="1673"/>
    <cellStyle name="SAPBEXtitle" xfId="125"/>
    <cellStyle name="SAPBEXtitle 10" xfId="1674"/>
    <cellStyle name="SAPBEXtitle 2" xfId="908"/>
    <cellStyle name="SAPBEXtitle 3" xfId="1675"/>
    <cellStyle name="SAPBEXtitle 4" xfId="1676"/>
    <cellStyle name="SAPBEXtitle 5" xfId="1677"/>
    <cellStyle name="SAPBEXtitle 6" xfId="1678"/>
    <cellStyle name="SAPBEXtitle 7" xfId="1679"/>
    <cellStyle name="SAPBEXtitle 8" xfId="1680"/>
    <cellStyle name="SAPBEXtitle 9" xfId="1681"/>
    <cellStyle name="SAPBEXunassignedItem" xfId="126"/>
    <cellStyle name="SAPBEXunassignedItem 2" xfId="1682"/>
    <cellStyle name="SAPBEXunassignedItem 3" xfId="1683"/>
    <cellStyle name="SAPBEXunassignedItem 4" xfId="1684"/>
    <cellStyle name="SAPBEXunassignedItem 5" xfId="1685"/>
    <cellStyle name="SAPBEXunassignedItem 6" xfId="1686"/>
    <cellStyle name="SAPBEXunassignedItem 7" xfId="1687"/>
    <cellStyle name="SAPBEXundefined" xfId="127"/>
    <cellStyle name="SAPBEXundefined 10" xfId="1688"/>
    <cellStyle name="SAPBEXundefined 2" xfId="909"/>
    <cellStyle name="SAPBEXundefined 2 2" xfId="1689"/>
    <cellStyle name="SAPBEXundefined 2 3" xfId="1690"/>
    <cellStyle name="SAPBEXundefined 2 4" xfId="1691"/>
    <cellStyle name="SAPBEXundefined 2 5" xfId="1692"/>
    <cellStyle name="SAPBEXundefined 2 6" xfId="1693"/>
    <cellStyle name="SAPBEXundefined 2 7" xfId="1694"/>
    <cellStyle name="SAPBEXundefined 3" xfId="1695"/>
    <cellStyle name="SAPBEXundefined 4" xfId="1696"/>
    <cellStyle name="SAPBEXundefined 5" xfId="1697"/>
    <cellStyle name="SAPBEXundefined 6" xfId="1698"/>
    <cellStyle name="SAPBEXundefined 7" xfId="1699"/>
    <cellStyle name="SAPBEXundefined 8" xfId="1700"/>
    <cellStyle name="SAPBEXundefined 9" xfId="1701"/>
    <cellStyle name="SAPBorder" xfId="240"/>
    <cellStyle name="SAPDataCell" xfId="241"/>
    <cellStyle name="SAPDataTotalCell" xfId="242"/>
    <cellStyle name="SAPDimensionCell" xfId="243"/>
    <cellStyle name="SAPEditableDataCell" xfId="244"/>
    <cellStyle name="SAPEditableDataTotalCell" xfId="245"/>
    <cellStyle name="SAPEmphasized" xfId="246"/>
    <cellStyle name="SAPEmphasizedTotal" xfId="247"/>
    <cellStyle name="SAPExceptionLevel1" xfId="248"/>
    <cellStyle name="SAPExceptionLevel2" xfId="249"/>
    <cellStyle name="SAPExceptionLevel3" xfId="250"/>
    <cellStyle name="SAPExceptionLevel4" xfId="251"/>
    <cellStyle name="SAPExceptionLevel5" xfId="252"/>
    <cellStyle name="SAPExceptionLevel6" xfId="253"/>
    <cellStyle name="SAPExceptionLevel7" xfId="254"/>
    <cellStyle name="SAPExceptionLevel8" xfId="255"/>
    <cellStyle name="SAPExceptionLevel9" xfId="256"/>
    <cellStyle name="SAPHierarchyCell0" xfId="257"/>
    <cellStyle name="SAPHierarchyCell1" xfId="258"/>
    <cellStyle name="SAPHierarchyCell2" xfId="259"/>
    <cellStyle name="SAPHierarchyCell3" xfId="260"/>
    <cellStyle name="SAPHierarchyCell4" xfId="261"/>
    <cellStyle name="SAPLockedDataCell" xfId="262"/>
    <cellStyle name="SAPLockedDataTotalCell" xfId="263"/>
    <cellStyle name="SAPMemberCell" xfId="264"/>
    <cellStyle name="SAPMemberTotalCell" xfId="265"/>
    <cellStyle name="SAPReadonlyDataCell" xfId="266"/>
    <cellStyle name="SAPReadonlyDataTotalCell" xfId="267"/>
    <cellStyle name="shade" xfId="910"/>
    <cellStyle name="Sheet Title" xfId="128"/>
    <cellStyle name="StmtTtl1" xfId="911"/>
    <cellStyle name="StmtTtl2" xfId="912"/>
    <cellStyle name="StmtTtl2 2" xfId="1702"/>
    <cellStyle name="StmtTtl2 3" xfId="1703"/>
    <cellStyle name="StmtTtl2 4" xfId="1704"/>
    <cellStyle name="StmtTtl2 5" xfId="1705"/>
    <cellStyle name="StmtTtl2 6" xfId="1706"/>
    <cellStyle name="StmtTtl2 7" xfId="1707"/>
    <cellStyle name="STYL1 - Style1" xfId="913"/>
    <cellStyle name="Style 1" xfId="44"/>
    <cellStyle name="Style 1 2" xfId="914"/>
    <cellStyle name="Style 1 3" xfId="915"/>
    <cellStyle name="Style 1 3 2" xfId="916"/>
    <cellStyle name="Style 1 3 2 2" xfId="917"/>
    <cellStyle name="Style 1 3 2 3" xfId="918"/>
    <cellStyle name="Style 1 3 3" xfId="919"/>
    <cellStyle name="Style 1 3 4" xfId="920"/>
    <cellStyle name="Style 1 3 5" xfId="921"/>
    <cellStyle name="Style 1 4" xfId="922"/>
    <cellStyle name="Subtotal" xfId="923"/>
    <cellStyle name="Sub-total" xfId="924"/>
    <cellStyle name="taples Plaza" xfId="925"/>
    <cellStyle name="Tickmark" xfId="926"/>
    <cellStyle name="Title" xfId="3" builtinId="15" customBuiltin="1"/>
    <cellStyle name="Title 2" xfId="268"/>
    <cellStyle name="Title 3" xfId="927"/>
    <cellStyle name="Title 4" xfId="928"/>
    <cellStyle name="Title 5" xfId="929"/>
    <cellStyle name="Title 6" xfId="930"/>
    <cellStyle name="Title 7" xfId="931"/>
    <cellStyle name="Title 8" xfId="932"/>
    <cellStyle name="Title 9" xfId="933"/>
    <cellStyle name="Title: Major" xfId="934"/>
    <cellStyle name="Title: Minor" xfId="935"/>
    <cellStyle name="Title: Worksheet" xfId="936"/>
    <cellStyle name="Total" xfId="19" builtinId="25" customBuiltin="1"/>
    <cellStyle name="Total 10" xfId="1708"/>
    <cellStyle name="Total 2" xfId="129"/>
    <cellStyle name="Total 2 2" xfId="1709"/>
    <cellStyle name="Total 2 3" xfId="1710"/>
    <cellStyle name="Total 2 4" xfId="1711"/>
    <cellStyle name="Total 2 5" xfId="1712"/>
    <cellStyle name="Total 2 6" xfId="1713"/>
    <cellStyle name="Total 3" xfId="148"/>
    <cellStyle name="Total 4" xfId="937"/>
    <cellStyle name="Total 5" xfId="938"/>
    <cellStyle name="Total 6" xfId="939"/>
    <cellStyle name="Total 7" xfId="940"/>
    <cellStyle name="Total 8" xfId="941"/>
    <cellStyle name="Total 9" xfId="942"/>
    <cellStyle name="Total4 - Style4" xfId="943"/>
    <cellStyle name="Warning Text" xfId="16" builtinId="11" customBuiltin="1"/>
    <cellStyle name="Warning Text 2" xfId="130"/>
    <cellStyle name="Warning Text 3" xfId="145"/>
    <cellStyle name="Warning Text 4" xfId="944"/>
    <cellStyle name="Warning Text 5" xfId="945"/>
    <cellStyle name="Warning Text 6" xfId="946"/>
    <cellStyle name="Warning Text 7" xfId="947"/>
    <cellStyle name="Warning Text 8" xfId="948"/>
    <cellStyle name="Warning Text 9" xfId="949"/>
  </cellStyles>
  <dxfs count="0"/>
  <tableStyles count="0" defaultTableStyle="TableStyleMedium2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%23GS%20Dec%202018CB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1 ROR ROE"/>
      <sheetName val="1.02 COC"/>
      <sheetName val="Earnings Sharing-CBR to Adj CBR"/>
      <sheetName val="Restating Print Macros"/>
      <sheetName val="Module13"/>
      <sheetName val="Module14"/>
      <sheetName val="Module15"/>
      <sheetName val="Module1"/>
      <sheetName val="mode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2">
          <cell r="BO12">
            <v>5.1240000000000001E-3</v>
          </cell>
        </row>
        <row r="13">
          <cell r="BO13">
            <v>2E-3</v>
          </cell>
        </row>
        <row r="14">
          <cell r="BO14">
            <v>3.8323000000000003E-2</v>
          </cell>
        </row>
        <row r="18">
          <cell r="BO18">
            <v>0.95455299999999998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topLeftCell="A8" workbookViewId="0">
      <selection activeCell="E11" sqref="E11"/>
    </sheetView>
  </sheetViews>
  <sheetFormatPr defaultRowHeight="15"/>
  <cols>
    <col min="1" max="1" width="6.7109375" customWidth="1"/>
    <col min="2" max="2" width="62.42578125" customWidth="1"/>
    <col min="3" max="3" width="14.7109375" customWidth="1"/>
    <col min="4" max="4" width="7.7109375" bestFit="1" customWidth="1"/>
    <col min="5" max="5" width="13.140625" bestFit="1" customWidth="1"/>
    <col min="8" max="8" width="9.7109375" bestFit="1" customWidth="1"/>
  </cols>
  <sheetData>
    <row r="1" spans="1:5" s="1" customFormat="1" ht="13.5" thickBot="1">
      <c r="B1" s="110" t="s">
        <v>0</v>
      </c>
      <c r="C1" s="110"/>
      <c r="D1" s="111"/>
      <c r="E1" s="2" t="s">
        <v>103</v>
      </c>
    </row>
    <row r="2" spans="1:5">
      <c r="B2" s="110" t="s">
        <v>102</v>
      </c>
      <c r="C2" s="110"/>
      <c r="D2" s="110"/>
      <c r="E2" s="3"/>
    </row>
    <row r="3" spans="1:5" s="4" customFormat="1">
      <c r="B3" s="110" t="s">
        <v>1</v>
      </c>
      <c r="C3" s="110"/>
      <c r="D3" s="110"/>
      <c r="E3" s="3"/>
    </row>
    <row r="4" spans="1:5">
      <c r="B4" s="110" t="s">
        <v>180</v>
      </c>
      <c r="C4" s="110"/>
      <c r="D4" s="110"/>
      <c r="E4" s="3"/>
    </row>
    <row r="5" spans="1:5">
      <c r="A5" s="5"/>
      <c r="B5" s="30"/>
      <c r="C5" s="5"/>
      <c r="D5" s="5"/>
      <c r="E5" s="6"/>
    </row>
    <row r="6" spans="1:5">
      <c r="A6" s="7"/>
      <c r="B6" s="112"/>
      <c r="C6" s="112"/>
      <c r="D6" s="112"/>
      <c r="E6" s="112"/>
    </row>
    <row r="7" spans="1:5">
      <c r="A7" s="8" t="s">
        <v>2</v>
      </c>
      <c r="B7" s="9"/>
      <c r="C7" s="9"/>
      <c r="D7" s="10"/>
      <c r="E7" s="11" t="s">
        <v>3</v>
      </c>
    </row>
    <row r="8" spans="1:5">
      <c r="A8" s="12" t="s">
        <v>4</v>
      </c>
      <c r="B8" s="13" t="s">
        <v>5</v>
      </c>
      <c r="C8" s="14"/>
      <c r="D8" s="15"/>
      <c r="E8" s="12" t="s">
        <v>6</v>
      </c>
    </row>
    <row r="9" spans="1:5">
      <c r="A9" s="16">
        <v>1</v>
      </c>
      <c r="B9" s="17" t="s">
        <v>7</v>
      </c>
      <c r="C9" s="18"/>
      <c r="E9" s="18"/>
    </row>
    <row r="10" spans="1:5">
      <c r="A10" s="16">
        <f>A9+1</f>
        <v>2</v>
      </c>
      <c r="B10" s="19" t="s">
        <v>8</v>
      </c>
      <c r="C10" s="32"/>
      <c r="D10" s="20"/>
      <c r="E10" s="49">
        <f>-'LIP-G 2018'!G17</f>
        <v>5022860.79</v>
      </c>
    </row>
    <row r="11" spans="1:5">
      <c r="A11" s="16">
        <f t="shared" ref="A11:A39" si="0">A10+1</f>
        <v>3</v>
      </c>
      <c r="B11" s="19" t="s">
        <v>9</v>
      </c>
      <c r="C11" s="33"/>
      <c r="D11" s="20"/>
      <c r="E11" s="76">
        <f>-'SC120G Cons 12ME 12-2018'!G17</f>
        <v>15312447.359999999</v>
      </c>
    </row>
    <row r="12" spans="1:5">
      <c r="A12" s="16">
        <f t="shared" si="0"/>
        <v>4</v>
      </c>
      <c r="B12" s="19" t="s">
        <v>10</v>
      </c>
      <c r="C12" s="33"/>
      <c r="D12" s="20"/>
      <c r="E12" s="76">
        <f>-'SCH 140 Prop Tax 12ME 12-2018'!I18</f>
        <v>22867673.829999998</v>
      </c>
    </row>
    <row r="13" spans="1:5">
      <c r="A13" s="16">
        <f t="shared" si="0"/>
        <v>5</v>
      </c>
      <c r="B13" s="19" t="s">
        <v>11</v>
      </c>
      <c r="C13" s="33"/>
      <c r="D13" s="20"/>
      <c r="E13" s="76">
        <f>SUM('ZO12 Gas Exp 12ME 12-2018'!B8:B10)/[2]model!$BO$18</f>
        <v>-24621258.285291649</v>
      </c>
    </row>
    <row r="14" spans="1:5">
      <c r="A14" s="16">
        <f t="shared" si="0"/>
        <v>6</v>
      </c>
      <c r="B14" s="19" t="s">
        <v>12</v>
      </c>
      <c r="C14" s="33"/>
      <c r="D14" s="20"/>
      <c r="E14" s="76">
        <f>'SC 137 Carb Offset 12ME 12-2018'!E6</f>
        <v>154860.41999999998</v>
      </c>
    </row>
    <row r="15" spans="1:5">
      <c r="A15" s="16">
        <f t="shared" si="0"/>
        <v>7</v>
      </c>
      <c r="B15" s="19" t="s">
        <v>13</v>
      </c>
      <c r="C15" s="33"/>
      <c r="D15" s="20"/>
      <c r="E15" s="76">
        <f>-'ZO12 Gas Exp 12ME 12-2018'!B11</f>
        <v>-52671.83</v>
      </c>
    </row>
    <row r="16" spans="1:5">
      <c r="A16" s="16">
        <f t="shared" si="0"/>
        <v>8</v>
      </c>
      <c r="B16" s="19" t="s">
        <v>14</v>
      </c>
      <c r="C16" s="33"/>
      <c r="D16" s="20"/>
      <c r="E16" s="76">
        <f>-'ZO12 Decoup 12ME 12-2018'!B13</f>
        <v>46012584.141477734</v>
      </c>
    </row>
    <row r="17" spans="1:5">
      <c r="A17" s="16">
        <f t="shared" si="0"/>
        <v>9</v>
      </c>
      <c r="B17" s="19" t="s">
        <v>15</v>
      </c>
      <c r="C17" s="33"/>
      <c r="D17" s="89"/>
      <c r="E17" s="76">
        <f>-'ZO12 Decoup 12ME 12-2018'!B10</f>
        <v>-43921450.229999997</v>
      </c>
    </row>
    <row r="18" spans="1:5">
      <c r="A18" s="16">
        <f t="shared" si="0"/>
        <v>10</v>
      </c>
      <c r="B18" s="19" t="s">
        <v>16</v>
      </c>
      <c r="C18" s="20"/>
      <c r="D18" s="20"/>
      <c r="E18" s="76">
        <f>'SOGE Muni Tax 12ME 12-2018'!P6</f>
        <v>41329081.229999997</v>
      </c>
    </row>
    <row r="19" spans="1:5">
      <c r="A19" s="16">
        <f t="shared" si="0"/>
        <v>11</v>
      </c>
      <c r="B19" s="21" t="s">
        <v>17</v>
      </c>
      <c r="C19" s="20"/>
      <c r="D19" s="20"/>
      <c r="E19" s="76">
        <f>'SOGE Mu Tx Wtr Htr 12ME 12-2018'!P6</f>
        <v>308145.35000000003</v>
      </c>
    </row>
    <row r="20" spans="1:5">
      <c r="A20" s="16">
        <f t="shared" si="0"/>
        <v>12</v>
      </c>
      <c r="B20" s="22" t="s">
        <v>18</v>
      </c>
      <c r="C20" s="19"/>
      <c r="D20" s="20"/>
      <c r="E20" s="47">
        <f>SUM(E10:E19)</f>
        <v>62412272.776186086</v>
      </c>
    </row>
    <row r="21" spans="1:5">
      <c r="A21" s="16">
        <f t="shared" si="0"/>
        <v>13</v>
      </c>
      <c r="B21" s="22"/>
      <c r="C21" s="19"/>
      <c r="D21" s="35"/>
      <c r="E21" s="35"/>
    </row>
    <row r="22" spans="1:5">
      <c r="A22" s="16">
        <f t="shared" si="0"/>
        <v>14</v>
      </c>
      <c r="B22" s="23" t="s">
        <v>19</v>
      </c>
      <c r="C22" s="33"/>
      <c r="D22" s="33"/>
      <c r="E22" s="41"/>
    </row>
    <row r="23" spans="1:5">
      <c r="A23" s="16">
        <f t="shared" si="0"/>
        <v>15</v>
      </c>
      <c r="B23" s="19" t="s">
        <v>20</v>
      </c>
      <c r="C23" s="87">
        <f>[2]model!BO12</f>
        <v>5.1240000000000001E-3</v>
      </c>
      <c r="D23" s="20"/>
      <c r="E23" s="36">
        <f>-E20*C23</f>
        <v>-319800.48570517753</v>
      </c>
    </row>
    <row r="24" spans="1:5">
      <c r="A24" s="16">
        <f t="shared" si="0"/>
        <v>16</v>
      </c>
      <c r="B24" s="24" t="s">
        <v>21</v>
      </c>
      <c r="C24" s="87">
        <f>[2]model!BO13</f>
        <v>2E-3</v>
      </c>
      <c r="D24" s="20"/>
      <c r="E24" s="37">
        <f>-E20*C24</f>
        <v>-124824.54555237218</v>
      </c>
    </row>
    <row r="25" spans="1:5">
      <c r="A25" s="16">
        <f t="shared" si="0"/>
        <v>17</v>
      </c>
      <c r="B25" s="25" t="s">
        <v>22</v>
      </c>
      <c r="C25" s="87">
        <f>[2]model!BO14</f>
        <v>3.8323000000000003E-2</v>
      </c>
      <c r="D25" s="38"/>
      <c r="E25" s="37">
        <f>-E20*C25</f>
        <v>-2391825.5296017798</v>
      </c>
    </row>
    <row r="26" spans="1:5">
      <c r="A26" s="16">
        <f t="shared" si="0"/>
        <v>18</v>
      </c>
      <c r="B26" s="26" t="s">
        <v>23</v>
      </c>
      <c r="C26" s="39"/>
      <c r="D26" s="29"/>
      <c r="E26" s="40">
        <f>SUM(E23:E25)</f>
        <v>-2836450.5608593295</v>
      </c>
    </row>
    <row r="27" spans="1:5">
      <c r="A27" s="16">
        <f t="shared" si="0"/>
        <v>19</v>
      </c>
      <c r="B27" s="20"/>
      <c r="C27" s="20"/>
      <c r="D27" s="20"/>
      <c r="E27" s="29"/>
    </row>
    <row r="28" spans="1:5">
      <c r="A28" s="16">
        <f t="shared" si="0"/>
        <v>20</v>
      </c>
      <c r="B28" s="27" t="s">
        <v>24</v>
      </c>
      <c r="C28" s="22"/>
      <c r="D28" s="22"/>
      <c r="E28" s="29"/>
    </row>
    <row r="29" spans="1:5">
      <c r="A29" s="16">
        <f t="shared" si="0"/>
        <v>21</v>
      </c>
      <c r="B29" s="19" t="s">
        <v>25</v>
      </c>
      <c r="C29" s="34"/>
      <c r="D29" s="20"/>
      <c r="E29" s="49">
        <f>-'ZO12 Gas Exp 12ME 12-2018'!B6</f>
        <v>-4799234.8600000003</v>
      </c>
    </row>
    <row r="30" spans="1:5">
      <c r="A30" s="16">
        <f t="shared" si="0"/>
        <v>22</v>
      </c>
      <c r="B30" s="19" t="s">
        <v>26</v>
      </c>
      <c r="C30" s="34"/>
      <c r="D30" s="20"/>
      <c r="E30" s="77">
        <f>-'ZO12 Gas Exp 12ME 12-2018'!B7</f>
        <v>-14625833.34</v>
      </c>
    </row>
    <row r="31" spans="1:5">
      <c r="A31" s="16">
        <f t="shared" si="0"/>
        <v>23</v>
      </c>
      <c r="B31" s="19" t="s">
        <v>27</v>
      </c>
      <c r="C31" s="34"/>
      <c r="D31" s="20"/>
      <c r="E31" s="77">
        <f>-'SCH 140 Prop Tax 12ME 12-2018'!J39</f>
        <v>-21844082.600000001</v>
      </c>
    </row>
    <row r="32" spans="1:5">
      <c r="A32" s="16">
        <f t="shared" si="0"/>
        <v>24</v>
      </c>
      <c r="B32" s="19" t="s">
        <v>28</v>
      </c>
      <c r="C32" s="34"/>
      <c r="D32" s="20"/>
      <c r="E32" s="35">
        <f>-SUM('ZO12 Gas Exp 12ME 12-2018'!B8:B10)</f>
        <v>23502295.960000001</v>
      </c>
    </row>
    <row r="33" spans="1:5">
      <c r="A33" s="16">
        <f t="shared" si="0"/>
        <v>25</v>
      </c>
      <c r="B33" s="28" t="s">
        <v>29</v>
      </c>
      <c r="C33" s="34"/>
      <c r="D33" s="20"/>
      <c r="E33" s="35">
        <f>-SUM('ZO12 Gas Exp 12ME 12-2018'!B12:B14)</f>
        <v>-27721.66</v>
      </c>
    </row>
    <row r="34" spans="1:5">
      <c r="A34" s="16">
        <f t="shared" si="0"/>
        <v>26</v>
      </c>
      <c r="B34" s="19" t="s">
        <v>16</v>
      </c>
      <c r="C34" s="34"/>
      <c r="D34" s="20"/>
      <c r="E34" s="35">
        <f>-'ZO12 Gas Exp 12ME 12-2018'!B15</f>
        <v>-39993753.130000003</v>
      </c>
    </row>
    <row r="35" spans="1:5">
      <c r="A35" s="16">
        <f t="shared" si="0"/>
        <v>27</v>
      </c>
      <c r="B35" s="22" t="s">
        <v>30</v>
      </c>
      <c r="C35" s="22"/>
      <c r="D35" s="20"/>
      <c r="E35" s="46">
        <f>SUM(E29:E34)</f>
        <v>-57788329.629999995</v>
      </c>
    </row>
    <row r="36" spans="1:5">
      <c r="A36" s="16">
        <f t="shared" si="0"/>
        <v>28</v>
      </c>
      <c r="C36" s="20"/>
      <c r="D36" s="20"/>
      <c r="E36" s="42"/>
    </row>
    <row r="37" spans="1:5">
      <c r="A37" s="16">
        <f t="shared" si="0"/>
        <v>29</v>
      </c>
      <c r="B37" s="21" t="s">
        <v>31</v>
      </c>
      <c r="C37" s="21"/>
      <c r="D37" s="20"/>
      <c r="E37" s="43">
        <f>-E20-E26-E35</f>
        <v>-1787492.585326761</v>
      </c>
    </row>
    <row r="38" spans="1:5">
      <c r="A38" s="16">
        <f t="shared" si="0"/>
        <v>30</v>
      </c>
      <c r="B38" s="21" t="s">
        <v>183</v>
      </c>
      <c r="C38" s="21"/>
      <c r="D38" s="20"/>
      <c r="E38" s="44">
        <f>E37*0.21</f>
        <v>-375373.44291861978</v>
      </c>
    </row>
    <row r="39" spans="1:5" ht="15.75" thickBot="1">
      <c r="A39" s="16">
        <f t="shared" si="0"/>
        <v>31</v>
      </c>
      <c r="B39" s="21" t="s">
        <v>32</v>
      </c>
      <c r="C39" s="21"/>
      <c r="D39" s="20"/>
      <c r="E39" s="45">
        <f>E37-E38</f>
        <v>-1412119.1424081412</v>
      </c>
    </row>
    <row r="40" spans="1:5" ht="15.75" thickTop="1">
      <c r="A40" s="16"/>
    </row>
  </sheetData>
  <mergeCells count="5">
    <mergeCell ref="B1:D1"/>
    <mergeCell ref="B2:D2"/>
    <mergeCell ref="B3:D3"/>
    <mergeCell ref="B4:D4"/>
    <mergeCell ref="B6:E6"/>
  </mergeCells>
  <pageMargins left="0.45" right="0.45" top="0.75" bottom="0.7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Normal="100" workbookViewId="0">
      <selection activeCell="G17" sqref="G17"/>
    </sheetView>
  </sheetViews>
  <sheetFormatPr defaultColWidth="8.85546875" defaultRowHeight="12.75"/>
  <cols>
    <col min="1" max="1" width="16" style="60" bestFit="1" customWidth="1"/>
    <col min="2" max="2" width="13" style="60" bestFit="1" customWidth="1"/>
    <col min="3" max="3" width="27" style="60" bestFit="1" customWidth="1"/>
    <col min="4" max="4" width="5" style="60" bestFit="1" customWidth="1"/>
    <col min="5" max="5" width="6" style="60" bestFit="1" customWidth="1"/>
    <col min="6" max="6" width="8" style="60" bestFit="1" customWidth="1"/>
    <col min="7" max="7" width="17" style="60" bestFit="1" customWidth="1"/>
    <col min="8" max="8" width="8" style="60" bestFit="1" customWidth="1"/>
    <col min="9" max="9" width="11" style="60" bestFit="1" customWidth="1"/>
    <col min="10" max="11" width="13" style="60" bestFit="1" customWidth="1"/>
    <col min="12" max="12" width="52" style="60" bestFit="1" customWidth="1"/>
    <col min="13" max="16384" width="8.85546875" style="60"/>
  </cols>
  <sheetData>
    <row r="1" spans="1:12">
      <c r="A1" s="59" t="s">
        <v>124</v>
      </c>
    </row>
    <row r="2" spans="1:12">
      <c r="A2" s="59" t="s">
        <v>125</v>
      </c>
    </row>
    <row r="4" spans="1:12">
      <c r="A4" s="61" t="s">
        <v>33</v>
      </c>
      <c r="B4" s="61" t="s">
        <v>34</v>
      </c>
      <c r="C4" s="61" t="s">
        <v>35</v>
      </c>
      <c r="D4" s="61" t="s">
        <v>36</v>
      </c>
      <c r="E4" s="61" t="s">
        <v>37</v>
      </c>
      <c r="F4" s="61" t="s">
        <v>38</v>
      </c>
      <c r="G4" s="61" t="s">
        <v>39</v>
      </c>
      <c r="H4" s="61" t="s">
        <v>40</v>
      </c>
      <c r="I4" s="61" t="s">
        <v>41</v>
      </c>
      <c r="J4" s="61" t="s">
        <v>42</v>
      </c>
      <c r="K4" s="61" t="s">
        <v>43</v>
      </c>
      <c r="L4" s="61" t="s">
        <v>44</v>
      </c>
    </row>
    <row r="5" spans="1:12">
      <c r="A5" s="60" t="s">
        <v>45</v>
      </c>
      <c r="B5" s="60" t="s">
        <v>104</v>
      </c>
      <c r="C5" s="60" t="s">
        <v>46</v>
      </c>
      <c r="D5" s="60" t="s">
        <v>47</v>
      </c>
      <c r="E5" s="60" t="s">
        <v>126</v>
      </c>
      <c r="F5" s="60" t="s">
        <v>105</v>
      </c>
      <c r="G5" s="62">
        <v>-755046.2</v>
      </c>
      <c r="H5" s="60" t="s">
        <v>48</v>
      </c>
      <c r="I5" s="60" t="s">
        <v>127</v>
      </c>
      <c r="J5" s="63">
        <v>43134</v>
      </c>
      <c r="K5" s="63">
        <v>43131</v>
      </c>
      <c r="L5" s="60" t="s">
        <v>128</v>
      </c>
    </row>
    <row r="6" spans="1:12">
      <c r="A6" s="60" t="s">
        <v>45</v>
      </c>
      <c r="B6" s="60" t="s">
        <v>104</v>
      </c>
      <c r="C6" s="60" t="s">
        <v>46</v>
      </c>
      <c r="D6" s="60" t="s">
        <v>49</v>
      </c>
      <c r="E6" s="60" t="s">
        <v>126</v>
      </c>
      <c r="F6" s="60" t="s">
        <v>105</v>
      </c>
      <c r="G6" s="62">
        <v>-787273.16</v>
      </c>
      <c r="H6" s="60" t="s">
        <v>48</v>
      </c>
      <c r="I6" s="60" t="s">
        <v>129</v>
      </c>
      <c r="J6" s="63">
        <v>43161</v>
      </c>
      <c r="K6" s="63">
        <v>43159</v>
      </c>
      <c r="L6" s="60" t="s">
        <v>130</v>
      </c>
    </row>
    <row r="7" spans="1:12">
      <c r="A7" s="60" t="s">
        <v>45</v>
      </c>
      <c r="B7" s="60" t="s">
        <v>104</v>
      </c>
      <c r="C7" s="60" t="s">
        <v>46</v>
      </c>
      <c r="D7" s="60" t="s">
        <v>51</v>
      </c>
      <c r="E7" s="60" t="s">
        <v>126</v>
      </c>
      <c r="F7" s="60" t="s">
        <v>105</v>
      </c>
      <c r="G7" s="62">
        <v>-653904.72</v>
      </c>
      <c r="H7" s="60" t="s">
        <v>48</v>
      </c>
      <c r="I7" s="60" t="s">
        <v>131</v>
      </c>
      <c r="J7" s="63">
        <v>43193</v>
      </c>
      <c r="K7" s="63">
        <v>43190</v>
      </c>
      <c r="L7" s="60" t="s">
        <v>132</v>
      </c>
    </row>
    <row r="8" spans="1:12">
      <c r="A8" s="60" t="s">
        <v>45</v>
      </c>
      <c r="B8" s="60" t="s">
        <v>104</v>
      </c>
      <c r="C8" s="60" t="s">
        <v>46</v>
      </c>
      <c r="D8" s="60" t="s">
        <v>50</v>
      </c>
      <c r="E8" s="60" t="s">
        <v>126</v>
      </c>
      <c r="F8" s="60" t="s">
        <v>105</v>
      </c>
      <c r="G8" s="62">
        <v>-482464.81</v>
      </c>
      <c r="H8" s="60" t="s">
        <v>48</v>
      </c>
      <c r="I8" s="60" t="s">
        <v>133</v>
      </c>
      <c r="J8" s="63">
        <v>43222</v>
      </c>
      <c r="K8" s="63">
        <v>43220</v>
      </c>
      <c r="L8" s="60" t="s">
        <v>134</v>
      </c>
    </row>
    <row r="9" spans="1:12">
      <c r="A9" s="60" t="s">
        <v>45</v>
      </c>
      <c r="B9" s="60" t="s">
        <v>104</v>
      </c>
      <c r="C9" s="60" t="s">
        <v>46</v>
      </c>
      <c r="D9" s="60" t="s">
        <v>53</v>
      </c>
      <c r="E9" s="60" t="s">
        <v>126</v>
      </c>
      <c r="F9" s="60" t="s">
        <v>105</v>
      </c>
      <c r="G9" s="62">
        <v>-225867.99</v>
      </c>
      <c r="H9" s="60" t="s">
        <v>48</v>
      </c>
      <c r="I9" s="60" t="s">
        <v>135</v>
      </c>
      <c r="J9" s="63">
        <v>43255</v>
      </c>
      <c r="K9" s="63">
        <v>43251</v>
      </c>
      <c r="L9" s="60" t="s">
        <v>136</v>
      </c>
    </row>
    <row r="10" spans="1:12">
      <c r="A10" s="60" t="s">
        <v>45</v>
      </c>
      <c r="B10" s="60" t="s">
        <v>104</v>
      </c>
      <c r="C10" s="60" t="s">
        <v>46</v>
      </c>
      <c r="D10" s="60" t="s">
        <v>52</v>
      </c>
      <c r="E10" s="60" t="s">
        <v>126</v>
      </c>
      <c r="F10" s="60" t="s">
        <v>105</v>
      </c>
      <c r="G10" s="62">
        <v>-199209.96</v>
      </c>
      <c r="H10" s="60" t="s">
        <v>48</v>
      </c>
      <c r="I10" s="60" t="s">
        <v>137</v>
      </c>
      <c r="J10" s="63">
        <v>43284</v>
      </c>
      <c r="K10" s="63">
        <v>43281</v>
      </c>
      <c r="L10" s="60" t="s">
        <v>138</v>
      </c>
    </row>
    <row r="11" spans="1:12">
      <c r="A11" s="60" t="s">
        <v>45</v>
      </c>
      <c r="B11" s="60" t="s">
        <v>104</v>
      </c>
      <c r="C11" s="60" t="s">
        <v>46</v>
      </c>
      <c r="D11" s="60" t="s">
        <v>56</v>
      </c>
      <c r="E11" s="60" t="s">
        <v>126</v>
      </c>
      <c r="F11" s="60" t="s">
        <v>105</v>
      </c>
      <c r="G11" s="62">
        <v>-138369.35999999999</v>
      </c>
      <c r="H11" s="60" t="s">
        <v>48</v>
      </c>
      <c r="I11" s="60" t="s">
        <v>139</v>
      </c>
      <c r="J11" s="63">
        <v>43315</v>
      </c>
      <c r="K11" s="63">
        <v>43312</v>
      </c>
      <c r="L11" s="60" t="s">
        <v>140</v>
      </c>
    </row>
    <row r="12" spans="1:12">
      <c r="A12" s="60" t="s">
        <v>45</v>
      </c>
      <c r="B12" s="60" t="s">
        <v>104</v>
      </c>
      <c r="C12" s="60" t="s">
        <v>46</v>
      </c>
      <c r="D12" s="60" t="s">
        <v>58</v>
      </c>
      <c r="E12" s="60" t="s">
        <v>126</v>
      </c>
      <c r="F12" s="60" t="s">
        <v>105</v>
      </c>
      <c r="G12" s="62">
        <v>-337174.62</v>
      </c>
      <c r="H12" s="60" t="s">
        <v>48</v>
      </c>
      <c r="I12" s="60" t="s">
        <v>141</v>
      </c>
      <c r="J12" s="63">
        <v>43409</v>
      </c>
      <c r="K12" s="63">
        <v>43404</v>
      </c>
      <c r="L12" s="60" t="s">
        <v>142</v>
      </c>
    </row>
    <row r="13" spans="1:12">
      <c r="A13" s="60" t="s">
        <v>45</v>
      </c>
      <c r="B13" s="60" t="s">
        <v>104</v>
      </c>
      <c r="C13" s="60" t="s">
        <v>46</v>
      </c>
      <c r="D13" s="60" t="s">
        <v>54</v>
      </c>
      <c r="E13" s="60" t="s">
        <v>126</v>
      </c>
      <c r="F13" s="60" t="s">
        <v>105</v>
      </c>
      <c r="G13" s="62">
        <v>-149640.76</v>
      </c>
      <c r="H13" s="60" t="s">
        <v>48</v>
      </c>
      <c r="I13" s="60" t="s">
        <v>143</v>
      </c>
      <c r="J13" s="63">
        <v>43348</v>
      </c>
      <c r="K13" s="63">
        <v>43343</v>
      </c>
      <c r="L13" s="60" t="s">
        <v>144</v>
      </c>
    </row>
    <row r="14" spans="1:12">
      <c r="A14" s="60" t="s">
        <v>45</v>
      </c>
      <c r="B14" s="60" t="s">
        <v>104</v>
      </c>
      <c r="C14" s="60" t="s">
        <v>46</v>
      </c>
      <c r="D14" s="60" t="s">
        <v>57</v>
      </c>
      <c r="E14" s="60" t="s">
        <v>126</v>
      </c>
      <c r="F14" s="60" t="s">
        <v>105</v>
      </c>
      <c r="G14" s="62">
        <v>-183940.83</v>
      </c>
      <c r="H14" s="60" t="s">
        <v>48</v>
      </c>
      <c r="I14" s="60" t="s">
        <v>145</v>
      </c>
      <c r="J14" s="63">
        <v>43376</v>
      </c>
      <c r="K14" s="63">
        <v>43373</v>
      </c>
      <c r="L14" s="60" t="s">
        <v>146</v>
      </c>
    </row>
    <row r="15" spans="1:12">
      <c r="A15" s="60" t="s">
        <v>45</v>
      </c>
      <c r="B15" s="60" t="s">
        <v>104</v>
      </c>
      <c r="C15" s="60" t="s">
        <v>46</v>
      </c>
      <c r="D15" s="60" t="s">
        <v>59</v>
      </c>
      <c r="E15" s="60" t="s">
        <v>126</v>
      </c>
      <c r="F15" s="60" t="s">
        <v>105</v>
      </c>
      <c r="G15" s="62">
        <v>-461535.94</v>
      </c>
      <c r="H15" s="60" t="s">
        <v>48</v>
      </c>
      <c r="I15" s="60" t="s">
        <v>147</v>
      </c>
      <c r="J15" s="63">
        <v>43438</v>
      </c>
      <c r="K15" s="63">
        <v>43434</v>
      </c>
      <c r="L15" s="60" t="s">
        <v>148</v>
      </c>
    </row>
    <row r="16" spans="1:12">
      <c r="A16" s="60" t="s">
        <v>45</v>
      </c>
      <c r="B16" s="60" t="s">
        <v>104</v>
      </c>
      <c r="C16" s="60" t="s">
        <v>46</v>
      </c>
      <c r="D16" s="60" t="s">
        <v>55</v>
      </c>
      <c r="E16" s="60" t="s">
        <v>126</v>
      </c>
      <c r="F16" s="60" t="s">
        <v>105</v>
      </c>
      <c r="G16" s="62">
        <v>-648432.43999999994</v>
      </c>
      <c r="H16" s="60" t="s">
        <v>48</v>
      </c>
      <c r="I16" s="60" t="s">
        <v>149</v>
      </c>
      <c r="J16" s="63">
        <v>43468</v>
      </c>
      <c r="K16" s="63">
        <v>43465</v>
      </c>
      <c r="L16" s="60" t="s">
        <v>150</v>
      </c>
    </row>
    <row r="17" spans="1:12" ht="13.5" thickBot="1">
      <c r="A17" s="64" t="s">
        <v>60</v>
      </c>
      <c r="B17" s="64" t="s">
        <v>60</v>
      </c>
      <c r="C17" s="64" t="s">
        <v>60</v>
      </c>
      <c r="D17" s="64" t="s">
        <v>60</v>
      </c>
      <c r="E17" s="64" t="s">
        <v>60</v>
      </c>
      <c r="F17" s="64" t="s">
        <v>60</v>
      </c>
      <c r="G17" s="65">
        <v>-5022860.79</v>
      </c>
      <c r="H17" s="64" t="s">
        <v>60</v>
      </c>
      <c r="I17" s="64" t="s">
        <v>60</v>
      </c>
      <c r="J17" s="66"/>
      <c r="K17" s="66"/>
      <c r="L17" s="64" t="s">
        <v>60</v>
      </c>
    </row>
    <row r="18" spans="1:12" ht="13.5" thickTop="1"/>
  </sheetData>
  <pageMargins left="0.75" right="0.75" top="1" bottom="1" header="0.5" footer="0.5"/>
  <pageSetup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B8" sqref="B8:B10"/>
    </sheetView>
  </sheetViews>
  <sheetFormatPr defaultRowHeight="15"/>
  <cols>
    <col min="1" max="1" width="49" customWidth="1"/>
    <col min="2" max="2" width="15" bestFit="1" customWidth="1"/>
  </cols>
  <sheetData>
    <row r="1" spans="1:2">
      <c r="A1" t="s">
        <v>151</v>
      </c>
    </row>
    <row r="2" spans="1:2">
      <c r="A2" t="s">
        <v>181</v>
      </c>
    </row>
    <row r="3" spans="1:2">
      <c r="A3" t="s">
        <v>106</v>
      </c>
    </row>
    <row r="5" spans="1:2">
      <c r="A5" s="48" t="s">
        <v>152</v>
      </c>
      <c r="B5" s="48" t="s">
        <v>119</v>
      </c>
    </row>
    <row r="6" spans="1:2">
      <c r="A6" t="s">
        <v>117</v>
      </c>
      <c r="B6" s="31">
        <v>4799234.8600000003</v>
      </c>
    </row>
    <row r="7" spans="1:2">
      <c r="A7" t="s">
        <v>107</v>
      </c>
      <c r="B7" s="31">
        <v>14625833.34</v>
      </c>
    </row>
    <row r="8" spans="1:2">
      <c r="A8" t="s">
        <v>109</v>
      </c>
      <c r="B8" s="31">
        <v>-63929.96</v>
      </c>
    </row>
    <row r="9" spans="1:2">
      <c r="A9" t="s">
        <v>110</v>
      </c>
      <c r="B9" s="31">
        <v>-2529</v>
      </c>
    </row>
    <row r="10" spans="1:2">
      <c r="A10" t="s">
        <v>111</v>
      </c>
      <c r="B10" s="31">
        <v>-23435837</v>
      </c>
    </row>
    <row r="11" spans="1:2">
      <c r="A11" t="s">
        <v>120</v>
      </c>
      <c r="B11" s="31">
        <v>52671.83</v>
      </c>
    </row>
    <row r="12" spans="1:2">
      <c r="A12" t="s">
        <v>108</v>
      </c>
      <c r="B12" s="31">
        <v>12000</v>
      </c>
    </row>
    <row r="13" spans="1:2">
      <c r="A13" t="s">
        <v>153</v>
      </c>
      <c r="B13" s="31">
        <v>0</v>
      </c>
    </row>
    <row r="14" spans="1:2">
      <c r="A14" t="s">
        <v>182</v>
      </c>
      <c r="B14" s="31">
        <v>15721.66</v>
      </c>
    </row>
    <row r="15" spans="1:2">
      <c r="A15" t="s">
        <v>114</v>
      </c>
      <c r="B15" s="31">
        <v>39993753.130000003</v>
      </c>
    </row>
    <row r="16" spans="1:2">
      <c r="A16" t="s">
        <v>115</v>
      </c>
      <c r="B16" s="31">
        <v>15326965.6</v>
      </c>
    </row>
    <row r="17" spans="1:2">
      <c r="A17" t="s">
        <v>116</v>
      </c>
      <c r="B17" s="31">
        <v>6517117</v>
      </c>
    </row>
    <row r="18" spans="1:2">
      <c r="A18" s="48" t="s">
        <v>101</v>
      </c>
      <c r="B18" s="67">
        <v>57841001.460000001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G17" sqref="G17"/>
    </sheetView>
  </sheetViews>
  <sheetFormatPr defaultColWidth="8.85546875" defaultRowHeight="12.75"/>
  <cols>
    <col min="1" max="1" width="16" style="69" bestFit="1" customWidth="1"/>
    <col min="2" max="2" width="13" style="69" bestFit="1" customWidth="1"/>
    <col min="3" max="3" width="27" style="69" bestFit="1" customWidth="1"/>
    <col min="4" max="4" width="5" style="69" bestFit="1" customWidth="1"/>
    <col min="5" max="5" width="6" style="69" bestFit="1" customWidth="1"/>
    <col min="6" max="6" width="8" style="69" bestFit="1" customWidth="1"/>
    <col min="7" max="7" width="17" style="69" bestFit="1" customWidth="1"/>
    <col min="8" max="8" width="8" style="69" bestFit="1" customWidth="1"/>
    <col min="9" max="9" width="11" style="69" bestFit="1" customWidth="1"/>
    <col min="10" max="11" width="13" style="69" bestFit="1" customWidth="1"/>
    <col min="12" max="12" width="52" style="69" bestFit="1" customWidth="1"/>
    <col min="13" max="16384" width="8.85546875" style="69"/>
  </cols>
  <sheetData>
    <row r="1" spans="1:12">
      <c r="A1" s="68" t="s">
        <v>154</v>
      </c>
    </row>
    <row r="2" spans="1:12">
      <c r="A2" s="68" t="s">
        <v>155</v>
      </c>
    </row>
    <row r="4" spans="1:12">
      <c r="A4" s="70" t="s">
        <v>33</v>
      </c>
      <c r="B4" s="70" t="s">
        <v>34</v>
      </c>
      <c r="C4" s="70" t="s">
        <v>35</v>
      </c>
      <c r="D4" s="70" t="s">
        <v>36</v>
      </c>
      <c r="E4" s="70" t="s">
        <v>37</v>
      </c>
      <c r="F4" s="70" t="s">
        <v>38</v>
      </c>
      <c r="G4" s="70" t="s">
        <v>39</v>
      </c>
      <c r="H4" s="70" t="s">
        <v>40</v>
      </c>
      <c r="I4" s="70" t="s">
        <v>41</v>
      </c>
      <c r="J4" s="70" t="s">
        <v>42</v>
      </c>
      <c r="K4" s="70" t="s">
        <v>43</v>
      </c>
      <c r="L4" s="70" t="s">
        <v>44</v>
      </c>
    </row>
    <row r="5" spans="1:12">
      <c r="A5" s="69" t="s">
        <v>45</v>
      </c>
      <c r="B5" s="69" t="s">
        <v>104</v>
      </c>
      <c r="C5" s="69" t="s">
        <v>46</v>
      </c>
      <c r="D5" s="69" t="s">
        <v>47</v>
      </c>
      <c r="E5" s="69" t="s">
        <v>126</v>
      </c>
      <c r="F5" s="69" t="s">
        <v>105</v>
      </c>
      <c r="G5" s="71">
        <v>-2145656.0499999998</v>
      </c>
      <c r="H5" s="69" t="s">
        <v>62</v>
      </c>
      <c r="I5" s="69" t="s">
        <v>127</v>
      </c>
      <c r="J5" s="72">
        <v>43134</v>
      </c>
      <c r="K5" s="72">
        <v>43131</v>
      </c>
      <c r="L5" s="69" t="s">
        <v>156</v>
      </c>
    </row>
    <row r="6" spans="1:12">
      <c r="A6" s="69" t="s">
        <v>45</v>
      </c>
      <c r="B6" s="69" t="s">
        <v>104</v>
      </c>
      <c r="C6" s="69" t="s">
        <v>46</v>
      </c>
      <c r="D6" s="69" t="s">
        <v>49</v>
      </c>
      <c r="E6" s="69" t="s">
        <v>126</v>
      </c>
      <c r="F6" s="69" t="s">
        <v>105</v>
      </c>
      <c r="G6" s="71">
        <v>-2161138.44</v>
      </c>
      <c r="H6" s="69" t="s">
        <v>62</v>
      </c>
      <c r="I6" s="69" t="s">
        <v>129</v>
      </c>
      <c r="J6" s="72">
        <v>43161</v>
      </c>
      <c r="K6" s="72">
        <v>43159</v>
      </c>
      <c r="L6" s="69" t="s">
        <v>157</v>
      </c>
    </row>
    <row r="7" spans="1:12">
      <c r="A7" s="69" t="s">
        <v>45</v>
      </c>
      <c r="B7" s="69" t="s">
        <v>104</v>
      </c>
      <c r="C7" s="69" t="s">
        <v>46</v>
      </c>
      <c r="D7" s="69" t="s">
        <v>51</v>
      </c>
      <c r="E7" s="69" t="s">
        <v>126</v>
      </c>
      <c r="F7" s="69" t="s">
        <v>105</v>
      </c>
      <c r="G7" s="71">
        <v>-1905635.19</v>
      </c>
      <c r="H7" s="69" t="s">
        <v>62</v>
      </c>
      <c r="I7" s="69" t="s">
        <v>131</v>
      </c>
      <c r="J7" s="72">
        <v>43193</v>
      </c>
      <c r="K7" s="72">
        <v>43190</v>
      </c>
      <c r="L7" s="69" t="s">
        <v>158</v>
      </c>
    </row>
    <row r="8" spans="1:12">
      <c r="A8" s="69" t="s">
        <v>45</v>
      </c>
      <c r="B8" s="69" t="s">
        <v>104</v>
      </c>
      <c r="C8" s="69" t="s">
        <v>46</v>
      </c>
      <c r="D8" s="69" t="s">
        <v>50</v>
      </c>
      <c r="E8" s="69" t="s">
        <v>126</v>
      </c>
      <c r="F8" s="69" t="s">
        <v>105</v>
      </c>
      <c r="G8" s="71">
        <v>-1323504.8600000001</v>
      </c>
      <c r="H8" s="69" t="s">
        <v>62</v>
      </c>
      <c r="I8" s="69" t="s">
        <v>133</v>
      </c>
      <c r="J8" s="72">
        <v>43222</v>
      </c>
      <c r="K8" s="72">
        <v>43220</v>
      </c>
      <c r="L8" s="69" t="s">
        <v>159</v>
      </c>
    </row>
    <row r="9" spans="1:12">
      <c r="A9" s="69" t="s">
        <v>45</v>
      </c>
      <c r="B9" s="69" t="s">
        <v>104</v>
      </c>
      <c r="C9" s="69" t="s">
        <v>46</v>
      </c>
      <c r="D9" s="69" t="s">
        <v>53</v>
      </c>
      <c r="E9" s="69" t="s">
        <v>126</v>
      </c>
      <c r="F9" s="69" t="s">
        <v>105</v>
      </c>
      <c r="G9" s="71">
        <v>-684104.76</v>
      </c>
      <c r="H9" s="69" t="s">
        <v>62</v>
      </c>
      <c r="I9" s="69" t="s">
        <v>135</v>
      </c>
      <c r="J9" s="72">
        <v>43255</v>
      </c>
      <c r="K9" s="72">
        <v>43251</v>
      </c>
      <c r="L9" s="69" t="s">
        <v>160</v>
      </c>
    </row>
    <row r="10" spans="1:12">
      <c r="A10" s="69" t="s">
        <v>45</v>
      </c>
      <c r="B10" s="69" t="s">
        <v>104</v>
      </c>
      <c r="C10" s="69" t="s">
        <v>46</v>
      </c>
      <c r="D10" s="69" t="s">
        <v>52</v>
      </c>
      <c r="E10" s="69" t="s">
        <v>126</v>
      </c>
      <c r="F10" s="69" t="s">
        <v>105</v>
      </c>
      <c r="G10" s="71">
        <v>-627061.81999999995</v>
      </c>
      <c r="H10" s="69" t="s">
        <v>62</v>
      </c>
      <c r="I10" s="69" t="s">
        <v>137</v>
      </c>
      <c r="J10" s="72">
        <v>43284</v>
      </c>
      <c r="K10" s="72">
        <v>43281</v>
      </c>
      <c r="L10" s="69" t="s">
        <v>161</v>
      </c>
    </row>
    <row r="11" spans="1:12">
      <c r="A11" s="69" t="s">
        <v>45</v>
      </c>
      <c r="B11" s="69" t="s">
        <v>104</v>
      </c>
      <c r="C11" s="69" t="s">
        <v>46</v>
      </c>
      <c r="D11" s="69" t="s">
        <v>56</v>
      </c>
      <c r="E11" s="69" t="s">
        <v>126</v>
      </c>
      <c r="F11" s="69" t="s">
        <v>105</v>
      </c>
      <c r="G11" s="71">
        <v>-401529.08</v>
      </c>
      <c r="H11" s="69" t="s">
        <v>62</v>
      </c>
      <c r="I11" s="69" t="s">
        <v>139</v>
      </c>
      <c r="J11" s="72">
        <v>43315</v>
      </c>
      <c r="K11" s="72">
        <v>43312</v>
      </c>
      <c r="L11" s="69" t="s">
        <v>162</v>
      </c>
    </row>
    <row r="12" spans="1:12">
      <c r="A12" s="69" t="s">
        <v>45</v>
      </c>
      <c r="B12" s="69" t="s">
        <v>104</v>
      </c>
      <c r="C12" s="69" t="s">
        <v>46</v>
      </c>
      <c r="D12" s="69" t="s">
        <v>58</v>
      </c>
      <c r="E12" s="69" t="s">
        <v>126</v>
      </c>
      <c r="F12" s="69" t="s">
        <v>105</v>
      </c>
      <c r="G12" s="71">
        <v>-1148386.3500000001</v>
      </c>
      <c r="H12" s="69" t="s">
        <v>62</v>
      </c>
      <c r="I12" s="69" t="s">
        <v>141</v>
      </c>
      <c r="J12" s="72">
        <v>43409</v>
      </c>
      <c r="K12" s="72">
        <v>43404</v>
      </c>
      <c r="L12" s="69" t="s">
        <v>163</v>
      </c>
    </row>
    <row r="13" spans="1:12">
      <c r="A13" s="69" t="s">
        <v>45</v>
      </c>
      <c r="B13" s="69" t="s">
        <v>104</v>
      </c>
      <c r="C13" s="69" t="s">
        <v>46</v>
      </c>
      <c r="D13" s="69" t="s">
        <v>54</v>
      </c>
      <c r="E13" s="69" t="s">
        <v>126</v>
      </c>
      <c r="F13" s="69" t="s">
        <v>105</v>
      </c>
      <c r="G13" s="71">
        <v>-491207.89</v>
      </c>
      <c r="H13" s="69" t="s">
        <v>62</v>
      </c>
      <c r="I13" s="69" t="s">
        <v>143</v>
      </c>
      <c r="J13" s="72">
        <v>43348</v>
      </c>
      <c r="K13" s="72">
        <v>43343</v>
      </c>
      <c r="L13" s="69" t="s">
        <v>164</v>
      </c>
    </row>
    <row r="14" spans="1:12">
      <c r="A14" s="69" t="s">
        <v>45</v>
      </c>
      <c r="B14" s="69" t="s">
        <v>104</v>
      </c>
      <c r="C14" s="69" t="s">
        <v>46</v>
      </c>
      <c r="D14" s="69" t="s">
        <v>57</v>
      </c>
      <c r="E14" s="69" t="s">
        <v>126</v>
      </c>
      <c r="F14" s="69" t="s">
        <v>105</v>
      </c>
      <c r="G14" s="71">
        <v>-553285.43999999994</v>
      </c>
      <c r="H14" s="69" t="s">
        <v>62</v>
      </c>
      <c r="I14" s="69" t="s">
        <v>145</v>
      </c>
      <c r="J14" s="72">
        <v>43376</v>
      </c>
      <c r="K14" s="72">
        <v>43373</v>
      </c>
      <c r="L14" s="69" t="s">
        <v>165</v>
      </c>
    </row>
    <row r="15" spans="1:12">
      <c r="A15" s="69" t="s">
        <v>45</v>
      </c>
      <c r="B15" s="69" t="s">
        <v>104</v>
      </c>
      <c r="C15" s="69" t="s">
        <v>46</v>
      </c>
      <c r="D15" s="69" t="s">
        <v>59</v>
      </c>
      <c r="E15" s="69" t="s">
        <v>126</v>
      </c>
      <c r="F15" s="69" t="s">
        <v>105</v>
      </c>
      <c r="G15" s="71">
        <v>-1607495.5</v>
      </c>
      <c r="H15" s="69" t="s">
        <v>62</v>
      </c>
      <c r="I15" s="69" t="s">
        <v>147</v>
      </c>
      <c r="J15" s="72">
        <v>43438</v>
      </c>
      <c r="K15" s="72">
        <v>43434</v>
      </c>
      <c r="L15" s="69" t="s">
        <v>166</v>
      </c>
    </row>
    <row r="16" spans="1:12">
      <c r="A16" s="69" t="s">
        <v>45</v>
      </c>
      <c r="B16" s="69" t="s">
        <v>104</v>
      </c>
      <c r="C16" s="69" t="s">
        <v>46</v>
      </c>
      <c r="D16" s="69" t="s">
        <v>55</v>
      </c>
      <c r="E16" s="69" t="s">
        <v>126</v>
      </c>
      <c r="F16" s="69" t="s">
        <v>105</v>
      </c>
      <c r="G16" s="71">
        <v>-2263441.98</v>
      </c>
      <c r="H16" s="69" t="s">
        <v>62</v>
      </c>
      <c r="I16" s="69" t="s">
        <v>149</v>
      </c>
      <c r="J16" s="72">
        <v>43468</v>
      </c>
      <c r="K16" s="72">
        <v>43465</v>
      </c>
      <c r="L16" s="69" t="s">
        <v>167</v>
      </c>
    </row>
    <row r="17" spans="1:12" ht="13.5" thickBot="1">
      <c r="A17" s="73" t="s">
        <v>60</v>
      </c>
      <c r="B17" s="73" t="s">
        <v>60</v>
      </c>
      <c r="C17" s="73" t="s">
        <v>60</v>
      </c>
      <c r="D17" s="73" t="s">
        <v>60</v>
      </c>
      <c r="E17" s="73" t="s">
        <v>60</v>
      </c>
      <c r="F17" s="73" t="s">
        <v>60</v>
      </c>
      <c r="G17" s="74">
        <v>-15312447.359999999</v>
      </c>
      <c r="H17" s="73" t="s">
        <v>60</v>
      </c>
      <c r="I17" s="73" t="s">
        <v>60</v>
      </c>
      <c r="J17" s="75"/>
      <c r="K17" s="75"/>
      <c r="L17" s="73" t="s">
        <v>60</v>
      </c>
    </row>
    <row r="18" spans="1:12" ht="13.5" thickTop="1"/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E6" sqref="E6"/>
    </sheetView>
  </sheetViews>
  <sheetFormatPr defaultColWidth="13.28515625" defaultRowHeight="15"/>
  <cols>
    <col min="1" max="1" width="16" style="51" customWidth="1"/>
    <col min="2" max="2" width="13.28515625" style="51"/>
    <col min="3" max="3" width="14" style="51" customWidth="1"/>
    <col min="4" max="4" width="17.7109375" style="51" customWidth="1"/>
    <col min="5" max="16384" width="13.28515625" style="51"/>
  </cols>
  <sheetData>
    <row r="1" spans="1:5">
      <c r="A1" s="50" t="s">
        <v>63</v>
      </c>
      <c r="B1" s="50" t="s">
        <v>60</v>
      </c>
    </row>
    <row r="3" spans="1:5">
      <c r="C3" s="50" t="s">
        <v>64</v>
      </c>
      <c r="D3" s="50" t="s">
        <v>68</v>
      </c>
    </row>
    <row r="4" spans="1:5">
      <c r="C4" s="113" t="s">
        <v>66</v>
      </c>
      <c r="D4" s="113" t="s">
        <v>66</v>
      </c>
    </row>
    <row r="5" spans="1:5" ht="15.75" thickBot="1">
      <c r="A5" s="50" t="s">
        <v>67</v>
      </c>
      <c r="B5" s="50" t="s">
        <v>65</v>
      </c>
      <c r="C5" s="57" t="s">
        <v>71</v>
      </c>
      <c r="D5" s="57" t="s">
        <v>72</v>
      </c>
      <c r="E5" s="52" t="s">
        <v>101</v>
      </c>
    </row>
    <row r="6" spans="1:5" ht="15.75" thickBot="1">
      <c r="A6" s="58" t="s">
        <v>61</v>
      </c>
      <c r="B6" s="81" t="s">
        <v>69</v>
      </c>
      <c r="C6" s="82">
        <v>6482.4</v>
      </c>
      <c r="D6" s="82">
        <v>148378.01999999999</v>
      </c>
      <c r="E6" s="82">
        <f>SUM(C6:D6)</f>
        <v>154860.41999999998</v>
      </c>
    </row>
    <row r="7" spans="1:5" ht="15.75" thickBot="1">
      <c r="A7" s="114" t="s">
        <v>70</v>
      </c>
      <c r="B7" s="55" t="s">
        <v>168</v>
      </c>
      <c r="C7" s="56">
        <v>530</v>
      </c>
      <c r="D7" s="56">
        <v>7066.13</v>
      </c>
      <c r="E7" s="56">
        <f t="shared" ref="E7:E18" si="0">SUM(C7:D7)</f>
        <v>7596.13</v>
      </c>
    </row>
    <row r="8" spans="1:5" ht="15.75" thickBot="1">
      <c r="A8" s="114" t="s">
        <v>70</v>
      </c>
      <c r="B8" s="53" t="s">
        <v>169</v>
      </c>
      <c r="C8" s="54">
        <v>530</v>
      </c>
      <c r="D8" s="54">
        <v>8939.07</v>
      </c>
      <c r="E8" s="54">
        <f t="shared" si="0"/>
        <v>9469.07</v>
      </c>
    </row>
    <row r="9" spans="1:5" ht="15.75" thickBot="1">
      <c r="A9" s="114" t="s">
        <v>70</v>
      </c>
      <c r="B9" s="55" t="s">
        <v>170</v>
      </c>
      <c r="C9" s="56">
        <v>530</v>
      </c>
      <c r="D9" s="56">
        <v>11038.4</v>
      </c>
      <c r="E9" s="56">
        <f t="shared" si="0"/>
        <v>11568.4</v>
      </c>
    </row>
    <row r="10" spans="1:5" ht="15.75" thickBot="1">
      <c r="A10" s="114" t="s">
        <v>70</v>
      </c>
      <c r="B10" s="53" t="s">
        <v>171</v>
      </c>
      <c r="C10" s="54">
        <v>558.53</v>
      </c>
      <c r="D10" s="54">
        <v>12651.07</v>
      </c>
      <c r="E10" s="54">
        <f t="shared" si="0"/>
        <v>13209.6</v>
      </c>
    </row>
    <row r="11" spans="1:5" ht="15.75" thickBot="1">
      <c r="A11" s="114" t="s">
        <v>70</v>
      </c>
      <c r="B11" s="55" t="s">
        <v>172</v>
      </c>
      <c r="C11" s="56">
        <v>542</v>
      </c>
      <c r="D11" s="56">
        <v>13419.47</v>
      </c>
      <c r="E11" s="56">
        <f t="shared" si="0"/>
        <v>13961.47</v>
      </c>
    </row>
    <row r="12" spans="1:5" ht="15.75" thickBot="1">
      <c r="A12" s="114" t="s">
        <v>70</v>
      </c>
      <c r="B12" s="53" t="s">
        <v>173</v>
      </c>
      <c r="C12" s="54">
        <v>542</v>
      </c>
      <c r="D12" s="54">
        <v>13572.65</v>
      </c>
      <c r="E12" s="54">
        <f t="shared" si="0"/>
        <v>14114.65</v>
      </c>
    </row>
    <row r="13" spans="1:5" ht="15.75" thickBot="1">
      <c r="A13" s="114" t="s">
        <v>70</v>
      </c>
      <c r="B13" s="55" t="s">
        <v>174</v>
      </c>
      <c r="C13" s="56">
        <v>542</v>
      </c>
      <c r="D13" s="56">
        <v>13594.55</v>
      </c>
      <c r="E13" s="56">
        <f t="shared" si="0"/>
        <v>14136.55</v>
      </c>
    </row>
    <row r="14" spans="1:5" ht="15.75" thickBot="1">
      <c r="A14" s="114" t="s">
        <v>70</v>
      </c>
      <c r="B14" s="53" t="s">
        <v>175</v>
      </c>
      <c r="C14" s="54">
        <v>542</v>
      </c>
      <c r="D14" s="54">
        <v>13526.68</v>
      </c>
      <c r="E14" s="54">
        <f t="shared" si="0"/>
        <v>14068.68</v>
      </c>
    </row>
    <row r="15" spans="1:5" ht="15.75" thickBot="1">
      <c r="A15" s="114" t="s">
        <v>70</v>
      </c>
      <c r="B15" s="55" t="s">
        <v>176</v>
      </c>
      <c r="C15" s="56">
        <v>542</v>
      </c>
      <c r="D15" s="56">
        <v>13467.99</v>
      </c>
      <c r="E15" s="56">
        <f t="shared" si="0"/>
        <v>14009.99</v>
      </c>
    </row>
    <row r="16" spans="1:5" ht="15.75" thickBot="1">
      <c r="A16" s="114" t="s">
        <v>70</v>
      </c>
      <c r="B16" s="53" t="s">
        <v>177</v>
      </c>
      <c r="C16" s="54">
        <v>542</v>
      </c>
      <c r="D16" s="54">
        <v>13560.92</v>
      </c>
      <c r="E16" s="54">
        <f t="shared" si="0"/>
        <v>14102.92</v>
      </c>
    </row>
    <row r="17" spans="1:5" ht="15.75" thickBot="1">
      <c r="A17" s="114" t="s">
        <v>70</v>
      </c>
      <c r="B17" s="55" t="s">
        <v>178</v>
      </c>
      <c r="C17" s="56">
        <v>547.87</v>
      </c>
      <c r="D17" s="56">
        <v>13515.18</v>
      </c>
      <c r="E17" s="56">
        <f t="shared" si="0"/>
        <v>14063.050000000001</v>
      </c>
    </row>
    <row r="18" spans="1:5">
      <c r="A18" s="114" t="s">
        <v>70</v>
      </c>
      <c r="B18" s="53" t="s">
        <v>179</v>
      </c>
      <c r="C18" s="54">
        <v>534</v>
      </c>
      <c r="D18" s="54">
        <v>14025.91</v>
      </c>
      <c r="E18" s="54">
        <f t="shared" si="0"/>
        <v>14559.91</v>
      </c>
    </row>
  </sheetData>
  <mergeCells count="2">
    <mergeCell ref="C4:D4"/>
    <mergeCell ref="A7:A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opLeftCell="E1" workbookViewId="0">
      <selection activeCell="P6" sqref="P6"/>
    </sheetView>
  </sheetViews>
  <sheetFormatPr defaultColWidth="13.28515625" defaultRowHeight="15"/>
  <cols>
    <col min="1" max="1" width="14.7109375" style="51" customWidth="1"/>
    <col min="2" max="2" width="44.28515625" style="51" customWidth="1"/>
    <col min="3" max="3" width="13.28515625" style="51"/>
    <col min="4" max="4" width="17.28515625" style="51" customWidth="1"/>
    <col min="5" max="5" width="17" style="51" customWidth="1"/>
    <col min="6" max="6" width="14.85546875" style="51" customWidth="1"/>
    <col min="7" max="7" width="12.7109375" style="51" customWidth="1"/>
    <col min="8" max="8" width="13.28515625" style="51" customWidth="1"/>
    <col min="9" max="9" width="13.140625" style="51" customWidth="1"/>
    <col min="10" max="10" width="11.7109375" style="51" customWidth="1"/>
    <col min="11" max="11" width="14.85546875" style="51" customWidth="1"/>
    <col min="12" max="12" width="13.7109375" style="51" customWidth="1"/>
    <col min="13" max="13" width="13.28515625" style="51" customWidth="1"/>
    <col min="14" max="14" width="13.140625" style="51" customWidth="1"/>
    <col min="15" max="15" width="12.7109375" style="51" customWidth="1"/>
    <col min="16" max="16384" width="13.28515625" style="51"/>
  </cols>
  <sheetData>
    <row r="1" spans="1:16">
      <c r="A1" s="50" t="s">
        <v>63</v>
      </c>
      <c r="B1" s="50" t="s">
        <v>60</v>
      </c>
    </row>
    <row r="3" spans="1:16">
      <c r="D3" s="50" t="s">
        <v>64</v>
      </c>
      <c r="E3" s="50" t="s">
        <v>65</v>
      </c>
    </row>
    <row r="4" spans="1:16">
      <c r="D4" s="113" t="s">
        <v>66</v>
      </c>
      <c r="E4" s="113" t="s">
        <v>66</v>
      </c>
      <c r="F4" s="113" t="s">
        <v>66</v>
      </c>
      <c r="G4" s="113" t="s">
        <v>66</v>
      </c>
      <c r="H4" s="113" t="s">
        <v>66</v>
      </c>
      <c r="I4" s="113" t="s">
        <v>66</v>
      </c>
      <c r="J4" s="113" t="s">
        <v>66</v>
      </c>
      <c r="K4" s="113" t="s">
        <v>66</v>
      </c>
      <c r="L4" s="113" t="s">
        <v>66</v>
      </c>
      <c r="M4" s="113" t="s">
        <v>66</v>
      </c>
      <c r="N4" s="113" t="s">
        <v>66</v>
      </c>
      <c r="O4" s="113" t="s">
        <v>66</v>
      </c>
    </row>
    <row r="5" spans="1:16" ht="15.75" thickBot="1">
      <c r="A5" s="50" t="s">
        <v>67</v>
      </c>
      <c r="B5" s="50" t="s">
        <v>73</v>
      </c>
      <c r="C5" s="50" t="s">
        <v>68</v>
      </c>
      <c r="D5" s="83" t="s">
        <v>168</v>
      </c>
      <c r="E5" s="83" t="s">
        <v>169</v>
      </c>
      <c r="F5" s="83" t="s">
        <v>170</v>
      </c>
      <c r="G5" s="83" t="s">
        <v>171</v>
      </c>
      <c r="H5" s="83" t="s">
        <v>172</v>
      </c>
      <c r="I5" s="83" t="s">
        <v>173</v>
      </c>
      <c r="J5" s="83" t="s">
        <v>174</v>
      </c>
      <c r="K5" s="83" t="s">
        <v>175</v>
      </c>
      <c r="L5" s="83" t="s">
        <v>176</v>
      </c>
      <c r="M5" s="83" t="s">
        <v>177</v>
      </c>
      <c r="N5" s="83" t="s">
        <v>178</v>
      </c>
      <c r="O5" s="83" t="s">
        <v>179</v>
      </c>
      <c r="P5" s="85" t="s">
        <v>101</v>
      </c>
    </row>
    <row r="6" spans="1:16" ht="15.75" thickBot="1">
      <c r="A6" s="84" t="s">
        <v>61</v>
      </c>
      <c r="B6" s="84" t="s">
        <v>69</v>
      </c>
      <c r="C6" s="81" t="s">
        <v>69</v>
      </c>
      <c r="D6" s="82">
        <v>27547.81</v>
      </c>
      <c r="E6" s="82">
        <v>27374.6</v>
      </c>
      <c r="F6" s="82">
        <v>27072.94</v>
      </c>
      <c r="G6" s="82">
        <v>27016.39</v>
      </c>
      <c r="H6" s="82">
        <v>25965.51</v>
      </c>
      <c r="I6" s="82">
        <v>24888.400000000001</v>
      </c>
      <c r="J6" s="82">
        <v>24889.74</v>
      </c>
      <c r="K6" s="82">
        <v>25086.22</v>
      </c>
      <c r="L6" s="82">
        <v>24737.52</v>
      </c>
      <c r="M6" s="82">
        <v>24601.360000000001</v>
      </c>
      <c r="N6" s="82">
        <v>24498.77</v>
      </c>
      <c r="O6" s="82">
        <v>24466.09</v>
      </c>
      <c r="P6" s="82">
        <f>SUM(D6:O6)</f>
        <v>308145.35000000003</v>
      </c>
    </row>
    <row r="7" spans="1:16" ht="15.75" thickBot="1">
      <c r="A7" s="114" t="s">
        <v>70</v>
      </c>
      <c r="B7" s="84" t="s">
        <v>75</v>
      </c>
      <c r="C7" s="55" t="s">
        <v>74</v>
      </c>
      <c r="D7" s="56">
        <v>16921.310000000001</v>
      </c>
      <c r="E7" s="56">
        <v>16800.310000000001</v>
      </c>
      <c r="F7" s="56">
        <v>16609.830000000002</v>
      </c>
      <c r="G7" s="56">
        <v>16593.28</v>
      </c>
      <c r="H7" s="56">
        <v>15873.61</v>
      </c>
      <c r="I7" s="56">
        <v>15319.68</v>
      </c>
      <c r="J7" s="56">
        <v>15263.55</v>
      </c>
      <c r="K7" s="56">
        <v>15104.69</v>
      </c>
      <c r="L7" s="56">
        <v>15063.34</v>
      </c>
      <c r="M7" s="56">
        <v>14998.7</v>
      </c>
      <c r="N7" s="56">
        <v>14960.59</v>
      </c>
      <c r="O7" s="56">
        <v>14886.47</v>
      </c>
      <c r="P7" s="56">
        <f t="shared" ref="P7:P9" si="0">SUM(D7:O7)</f>
        <v>188395.36000000004</v>
      </c>
    </row>
    <row r="8" spans="1:16" ht="15.75" thickBot="1">
      <c r="A8" s="114" t="s">
        <v>70</v>
      </c>
      <c r="B8" s="84" t="s">
        <v>76</v>
      </c>
      <c r="C8" s="53" t="s">
        <v>74</v>
      </c>
      <c r="D8" s="54">
        <v>7878.33</v>
      </c>
      <c r="E8" s="54">
        <v>7844.46</v>
      </c>
      <c r="F8" s="54">
        <v>7778.03</v>
      </c>
      <c r="G8" s="54">
        <v>7735.98</v>
      </c>
      <c r="H8" s="54">
        <v>7498.2</v>
      </c>
      <c r="I8" s="54">
        <v>7091.2</v>
      </c>
      <c r="J8" s="54">
        <v>7152.41</v>
      </c>
      <c r="K8" s="54">
        <v>7520.76</v>
      </c>
      <c r="L8" s="54">
        <v>7236.56</v>
      </c>
      <c r="M8" s="54">
        <v>7230.5</v>
      </c>
      <c r="N8" s="54">
        <v>7134</v>
      </c>
      <c r="O8" s="54">
        <v>7180.4</v>
      </c>
      <c r="P8" s="54">
        <f t="shared" si="0"/>
        <v>89280.83</v>
      </c>
    </row>
    <row r="9" spans="1:16">
      <c r="A9" s="114" t="s">
        <v>70</v>
      </c>
      <c r="B9" s="84" t="s">
        <v>77</v>
      </c>
      <c r="C9" s="55" t="s">
        <v>74</v>
      </c>
      <c r="D9" s="56">
        <v>2748.17</v>
      </c>
      <c r="E9" s="56">
        <v>2729.83</v>
      </c>
      <c r="F9" s="56">
        <v>2685.08</v>
      </c>
      <c r="G9" s="56">
        <v>2687.13</v>
      </c>
      <c r="H9" s="56">
        <v>2593.6999999999998</v>
      </c>
      <c r="I9" s="56">
        <v>2477.52</v>
      </c>
      <c r="J9" s="56">
        <v>2473.7800000000002</v>
      </c>
      <c r="K9" s="56">
        <v>2460.77</v>
      </c>
      <c r="L9" s="56">
        <v>2437.62</v>
      </c>
      <c r="M9" s="56">
        <v>2372.16</v>
      </c>
      <c r="N9" s="56">
        <v>2404.1799999999998</v>
      </c>
      <c r="O9" s="56">
        <v>2399.2199999999998</v>
      </c>
      <c r="P9" s="56">
        <f t="shared" si="0"/>
        <v>30469.16</v>
      </c>
    </row>
  </sheetData>
  <mergeCells count="2">
    <mergeCell ref="D4:O4"/>
    <mergeCell ref="A7:A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workbookViewId="0"/>
  </sheetViews>
  <sheetFormatPr defaultColWidth="13.28515625" defaultRowHeight="15"/>
  <cols>
    <col min="1" max="1" width="16" style="51" customWidth="1"/>
    <col min="2" max="2" width="49.28515625" style="51" customWidth="1"/>
    <col min="3" max="3" width="13.28515625" style="51"/>
    <col min="4" max="4" width="19" style="51" customWidth="1"/>
    <col min="5" max="5" width="15.42578125" style="51" customWidth="1"/>
    <col min="6" max="6" width="15" style="51" customWidth="1"/>
    <col min="7" max="7" width="15.42578125" style="51" customWidth="1"/>
    <col min="8" max="8" width="15.7109375" style="51" customWidth="1"/>
    <col min="9" max="9" width="15" style="51" customWidth="1"/>
    <col min="10" max="10" width="16" style="51" customWidth="1"/>
    <col min="11" max="11" width="16.140625" style="51" customWidth="1"/>
    <col min="12" max="12" width="17.42578125" style="51" customWidth="1"/>
    <col min="13" max="13" width="15.28515625" style="51" customWidth="1"/>
    <col min="14" max="14" width="16.5703125" style="51" customWidth="1"/>
    <col min="15" max="15" width="14.7109375" style="51" customWidth="1"/>
    <col min="16" max="16" width="14.28515625" style="51" bestFit="1" customWidth="1"/>
    <col min="17" max="16384" width="13.28515625" style="51"/>
  </cols>
  <sheetData>
    <row r="1" spans="1:16">
      <c r="A1" s="50" t="s">
        <v>63</v>
      </c>
      <c r="B1" s="50" t="s">
        <v>60</v>
      </c>
    </row>
    <row r="3" spans="1:16">
      <c r="D3" s="50" t="s">
        <v>64</v>
      </c>
      <c r="E3" s="50" t="s">
        <v>65</v>
      </c>
    </row>
    <row r="4" spans="1:16">
      <c r="D4" s="113" t="s">
        <v>66</v>
      </c>
      <c r="E4" s="113" t="s">
        <v>66</v>
      </c>
      <c r="F4" s="113" t="s">
        <v>66</v>
      </c>
      <c r="G4" s="113" t="s">
        <v>66</v>
      </c>
      <c r="H4" s="113" t="s">
        <v>66</v>
      </c>
      <c r="I4" s="113" t="s">
        <v>66</v>
      </c>
      <c r="J4" s="113" t="s">
        <v>66</v>
      </c>
      <c r="K4" s="113" t="s">
        <v>66</v>
      </c>
      <c r="L4" s="113" t="s">
        <v>66</v>
      </c>
      <c r="M4" s="113" t="s">
        <v>66</v>
      </c>
      <c r="N4" s="113" t="s">
        <v>66</v>
      </c>
      <c r="O4" s="113" t="s">
        <v>66</v>
      </c>
    </row>
    <row r="5" spans="1:16" ht="15.75" thickBot="1">
      <c r="A5" s="50" t="s">
        <v>67</v>
      </c>
      <c r="B5" s="50" t="s">
        <v>73</v>
      </c>
      <c r="C5" s="50" t="s">
        <v>68</v>
      </c>
      <c r="D5" s="83" t="s">
        <v>168</v>
      </c>
      <c r="E5" s="83" t="s">
        <v>169</v>
      </c>
      <c r="F5" s="83" t="s">
        <v>170</v>
      </c>
      <c r="G5" s="83" t="s">
        <v>171</v>
      </c>
      <c r="H5" s="83" t="s">
        <v>172</v>
      </c>
      <c r="I5" s="83" t="s">
        <v>173</v>
      </c>
      <c r="J5" s="83" t="s">
        <v>174</v>
      </c>
      <c r="K5" s="83" t="s">
        <v>175</v>
      </c>
      <c r="L5" s="83" t="s">
        <v>176</v>
      </c>
      <c r="M5" s="83" t="s">
        <v>177</v>
      </c>
      <c r="N5" s="83" t="s">
        <v>178</v>
      </c>
      <c r="O5" s="83" t="s">
        <v>179</v>
      </c>
      <c r="P5" s="85" t="s">
        <v>101</v>
      </c>
    </row>
    <row r="6" spans="1:16" ht="15.75" thickBot="1">
      <c r="A6" s="84" t="s">
        <v>61</v>
      </c>
      <c r="B6" s="84" t="s">
        <v>69</v>
      </c>
      <c r="C6" s="81" t="s">
        <v>69</v>
      </c>
      <c r="D6" s="82">
        <v>6061451.6600000001</v>
      </c>
      <c r="E6" s="82">
        <v>5604201.3300000001</v>
      </c>
      <c r="F6" s="82">
        <v>5379521.2800000003</v>
      </c>
      <c r="G6" s="82">
        <v>4211094.83</v>
      </c>
      <c r="H6" s="82">
        <v>2732027.65</v>
      </c>
      <c r="I6" s="82">
        <v>1947694.12</v>
      </c>
      <c r="J6" s="82">
        <v>1699651.16</v>
      </c>
      <c r="K6" s="82">
        <v>1666464.39</v>
      </c>
      <c r="L6" s="82">
        <v>1710861.9</v>
      </c>
      <c r="M6" s="82">
        <v>2398778.2200000002</v>
      </c>
      <c r="N6" s="82">
        <v>3419828.04</v>
      </c>
      <c r="O6" s="82">
        <v>4497506.6500000004</v>
      </c>
      <c r="P6" s="82">
        <f>SUM(D6:O6)</f>
        <v>41329081.229999997</v>
      </c>
    </row>
    <row r="7" spans="1:16" ht="15.75" thickBot="1">
      <c r="A7" s="114" t="s">
        <v>70</v>
      </c>
      <c r="B7" s="84" t="s">
        <v>118</v>
      </c>
      <c r="C7" s="55" t="s">
        <v>74</v>
      </c>
      <c r="D7" s="56">
        <v>31.85</v>
      </c>
      <c r="E7" s="56">
        <v>31.64</v>
      </c>
      <c r="F7" s="56">
        <v>31.64</v>
      </c>
      <c r="G7" s="56">
        <v>31.64</v>
      </c>
      <c r="H7" s="56">
        <v>31.1</v>
      </c>
      <c r="I7" s="56">
        <v>30.64</v>
      </c>
      <c r="J7" s="56">
        <v>29.58</v>
      </c>
      <c r="K7" s="56">
        <v>29.58</v>
      </c>
      <c r="L7" s="56">
        <v>32.76</v>
      </c>
      <c r="M7" s="56">
        <v>26.4</v>
      </c>
      <c r="N7" s="56">
        <v>28.09</v>
      </c>
      <c r="O7" s="56">
        <v>20.53</v>
      </c>
      <c r="P7" s="56">
        <f t="shared" ref="P7:P27" si="0">SUM(D7:O7)</f>
        <v>355.44999999999993</v>
      </c>
    </row>
    <row r="8" spans="1:16" ht="15.75" thickBot="1">
      <c r="A8" s="114" t="s">
        <v>70</v>
      </c>
      <c r="B8" s="84" t="s">
        <v>78</v>
      </c>
      <c r="C8" s="53" t="s">
        <v>79</v>
      </c>
      <c r="D8" s="54">
        <v>4006862.03</v>
      </c>
      <c r="E8" s="54">
        <v>3583233.33</v>
      </c>
      <c r="F8" s="54">
        <v>3639293.67</v>
      </c>
      <c r="G8" s="54">
        <v>2683376.9</v>
      </c>
      <c r="H8" s="54">
        <v>1624700.61</v>
      </c>
      <c r="I8" s="54">
        <v>1171227.48</v>
      </c>
      <c r="J8" s="54">
        <v>985754.4</v>
      </c>
      <c r="K8" s="54">
        <v>865491.85</v>
      </c>
      <c r="L8" s="54">
        <v>969723.8</v>
      </c>
      <c r="M8" s="54">
        <v>1490480.86</v>
      </c>
      <c r="N8" s="54">
        <v>2255958.42</v>
      </c>
      <c r="O8" s="54">
        <v>3070600.18</v>
      </c>
      <c r="P8" s="54">
        <f t="shared" si="0"/>
        <v>26346703.530000001</v>
      </c>
    </row>
    <row r="9" spans="1:16" ht="15.75" thickBot="1">
      <c r="A9" s="114" t="s">
        <v>70</v>
      </c>
      <c r="B9" s="84" t="s">
        <v>80</v>
      </c>
      <c r="C9" s="55" t="s">
        <v>81</v>
      </c>
      <c r="D9" s="56">
        <v>1451036.66</v>
      </c>
      <c r="E9" s="56">
        <v>1335454.57</v>
      </c>
      <c r="F9" s="56">
        <v>1322462.6299999999</v>
      </c>
      <c r="G9" s="56">
        <v>1029509.53</v>
      </c>
      <c r="H9" s="56">
        <v>696698.57</v>
      </c>
      <c r="I9" s="56">
        <v>507877.07</v>
      </c>
      <c r="J9" s="56">
        <v>448395.96</v>
      </c>
      <c r="K9" s="56">
        <v>409967.99</v>
      </c>
      <c r="L9" s="56">
        <v>446754.95</v>
      </c>
      <c r="M9" s="56">
        <v>574494.73</v>
      </c>
      <c r="N9" s="56">
        <v>766904.45</v>
      </c>
      <c r="O9" s="56">
        <v>1009268.84</v>
      </c>
      <c r="P9" s="56">
        <f t="shared" si="0"/>
        <v>9998825.9499999993</v>
      </c>
    </row>
    <row r="10" spans="1:16" ht="15.75" thickBot="1">
      <c r="A10" s="114" t="s">
        <v>70</v>
      </c>
      <c r="B10" s="84" t="s">
        <v>82</v>
      </c>
      <c r="C10" s="53" t="s">
        <v>81</v>
      </c>
      <c r="D10" s="54">
        <v>96447.63</v>
      </c>
      <c r="E10" s="54">
        <v>89993.76</v>
      </c>
      <c r="F10" s="54">
        <v>90406.69</v>
      </c>
      <c r="G10" s="54">
        <v>64949</v>
      </c>
      <c r="H10" s="54">
        <v>38321.019999999997</v>
      </c>
      <c r="I10" s="54">
        <v>25439.45</v>
      </c>
      <c r="J10" s="54">
        <v>21499.87</v>
      </c>
      <c r="K10" s="54">
        <v>20895.95</v>
      </c>
      <c r="L10" s="54">
        <v>20722.12</v>
      </c>
      <c r="M10" s="54">
        <v>33918.050000000003</v>
      </c>
      <c r="N10" s="54">
        <v>48522.84</v>
      </c>
      <c r="O10" s="54">
        <v>67566.92</v>
      </c>
      <c r="P10" s="54">
        <f t="shared" si="0"/>
        <v>618683.30000000005</v>
      </c>
    </row>
    <row r="11" spans="1:16" ht="15.75" thickBot="1">
      <c r="A11" s="114" t="s">
        <v>70</v>
      </c>
      <c r="B11" s="84" t="s">
        <v>83</v>
      </c>
      <c r="C11" s="55" t="s">
        <v>84</v>
      </c>
      <c r="D11" s="56">
        <v>129.21</v>
      </c>
      <c r="E11" s="56">
        <v>203.19</v>
      </c>
      <c r="F11" s="86"/>
      <c r="G11" s="56">
        <v>95.23</v>
      </c>
      <c r="H11" s="56">
        <v>78.38</v>
      </c>
      <c r="I11" s="56">
        <v>61.63</v>
      </c>
      <c r="J11" s="56">
        <v>61.38</v>
      </c>
      <c r="K11" s="56">
        <v>82.38</v>
      </c>
      <c r="L11" s="56">
        <v>59.33</v>
      </c>
      <c r="M11" s="56">
        <v>63.14</v>
      </c>
      <c r="N11" s="56">
        <v>71.08</v>
      </c>
      <c r="O11" s="56">
        <v>85.5</v>
      </c>
      <c r="P11" s="56">
        <f t="shared" si="0"/>
        <v>990.45</v>
      </c>
    </row>
    <row r="12" spans="1:16" ht="15.75" thickBot="1">
      <c r="A12" s="114" t="s">
        <v>70</v>
      </c>
      <c r="B12" s="84" t="s">
        <v>85</v>
      </c>
      <c r="C12" s="53" t="s">
        <v>81</v>
      </c>
      <c r="D12" s="54">
        <v>221202.69</v>
      </c>
      <c r="E12" s="54">
        <v>208458.18</v>
      </c>
      <c r="F12" s="54">
        <v>208730.82</v>
      </c>
      <c r="G12" s="54">
        <v>184900.96</v>
      </c>
      <c r="H12" s="54">
        <v>154440.99</v>
      </c>
      <c r="I12" s="54">
        <v>68717.649999999994</v>
      </c>
      <c r="J12" s="54">
        <v>86465.89</v>
      </c>
      <c r="K12" s="54">
        <v>185440.91</v>
      </c>
      <c r="L12" s="54">
        <v>103089.72</v>
      </c>
      <c r="M12" s="54">
        <v>124825.44</v>
      </c>
      <c r="N12" s="54">
        <v>144802.51999999999</v>
      </c>
      <c r="O12" s="54">
        <v>155935.07999999999</v>
      </c>
      <c r="P12" s="54">
        <f t="shared" si="0"/>
        <v>1847010.8499999999</v>
      </c>
    </row>
    <row r="13" spans="1:16" ht="15.75" thickBot="1">
      <c r="A13" s="114" t="s">
        <v>70</v>
      </c>
      <c r="B13" s="84" t="s">
        <v>86</v>
      </c>
      <c r="C13" s="55" t="s">
        <v>81</v>
      </c>
      <c r="D13" s="56">
        <v>30008.12</v>
      </c>
      <c r="E13" s="56">
        <v>27601.96</v>
      </c>
      <c r="F13" s="56">
        <v>26274.69</v>
      </c>
      <c r="G13" s="56">
        <v>25124.38</v>
      </c>
      <c r="H13" s="56">
        <v>23104.25</v>
      </c>
      <c r="I13" s="56">
        <v>14964.84</v>
      </c>
      <c r="J13" s="56">
        <v>8204.01</v>
      </c>
      <c r="K13" s="56">
        <v>39686.639999999999</v>
      </c>
      <c r="L13" s="56">
        <v>20436.240000000002</v>
      </c>
      <c r="M13" s="56">
        <v>21241.25</v>
      </c>
      <c r="N13" s="56">
        <v>22259.14</v>
      </c>
      <c r="O13" s="56">
        <v>21148.94</v>
      </c>
      <c r="P13" s="56">
        <f t="shared" si="0"/>
        <v>280054.46000000002</v>
      </c>
    </row>
    <row r="14" spans="1:16" ht="15.75" thickBot="1">
      <c r="A14" s="114" t="s">
        <v>70</v>
      </c>
      <c r="B14" s="84" t="s">
        <v>87</v>
      </c>
      <c r="C14" s="53" t="s">
        <v>84</v>
      </c>
      <c r="D14" s="54">
        <v>18937.47</v>
      </c>
      <c r="E14" s="54">
        <v>27604.01</v>
      </c>
      <c r="F14" s="54">
        <v>2285.23</v>
      </c>
      <c r="G14" s="54">
        <v>14599.09</v>
      </c>
      <c r="H14" s="54">
        <v>13741.5</v>
      </c>
      <c r="I14" s="54">
        <v>14116.89</v>
      </c>
      <c r="J14" s="54">
        <v>12156.62</v>
      </c>
      <c r="K14" s="54">
        <v>13594.92</v>
      </c>
      <c r="L14" s="54">
        <v>12697.28</v>
      </c>
      <c r="M14" s="54">
        <v>12359.67</v>
      </c>
      <c r="N14" s="54">
        <v>17359.45</v>
      </c>
      <c r="O14" s="54">
        <v>11950.9</v>
      </c>
      <c r="P14" s="54">
        <f t="shared" si="0"/>
        <v>171403.03</v>
      </c>
    </row>
    <row r="15" spans="1:16" ht="15.75" thickBot="1">
      <c r="A15" s="114" t="s">
        <v>70</v>
      </c>
      <c r="B15" s="84" t="s">
        <v>88</v>
      </c>
      <c r="C15" s="55" t="s">
        <v>84</v>
      </c>
      <c r="D15" s="56">
        <v>8709.06</v>
      </c>
      <c r="E15" s="56">
        <v>17024.009999999998</v>
      </c>
      <c r="F15" s="56">
        <v>1184.02</v>
      </c>
      <c r="G15" s="56">
        <v>9774.76</v>
      </c>
      <c r="H15" s="56">
        <v>9010.08</v>
      </c>
      <c r="I15" s="56">
        <v>6510.07</v>
      </c>
      <c r="J15" s="56">
        <v>6435.26</v>
      </c>
      <c r="K15" s="56">
        <v>9754.7199999999993</v>
      </c>
      <c r="L15" s="56">
        <v>7574.9</v>
      </c>
      <c r="M15" s="56">
        <v>7243.79</v>
      </c>
      <c r="N15" s="56">
        <v>7804.82</v>
      </c>
      <c r="O15" s="56">
        <v>7647.15</v>
      </c>
      <c r="P15" s="56">
        <f t="shared" si="0"/>
        <v>98672.639999999985</v>
      </c>
    </row>
    <row r="16" spans="1:16" ht="15.75" thickBot="1">
      <c r="A16" s="114" t="s">
        <v>70</v>
      </c>
      <c r="B16" s="84" t="s">
        <v>89</v>
      </c>
      <c r="C16" s="53" t="s">
        <v>79</v>
      </c>
      <c r="D16" s="54">
        <v>0</v>
      </c>
      <c r="E16" s="54">
        <v>0</v>
      </c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>
        <f t="shared" si="0"/>
        <v>0</v>
      </c>
    </row>
    <row r="17" spans="1:16" ht="15.75" thickBot="1">
      <c r="A17" s="114" t="s">
        <v>70</v>
      </c>
      <c r="B17" s="84" t="s">
        <v>90</v>
      </c>
      <c r="C17" s="55" t="s">
        <v>81</v>
      </c>
      <c r="D17" s="56">
        <v>38775.67</v>
      </c>
      <c r="E17" s="56">
        <v>35691.339999999997</v>
      </c>
      <c r="F17" s="56">
        <v>30590.07</v>
      </c>
      <c r="G17" s="56">
        <v>31113.39</v>
      </c>
      <c r="H17" s="56">
        <v>24366.77</v>
      </c>
      <c r="I17" s="56">
        <v>20955.3</v>
      </c>
      <c r="J17" s="56">
        <v>20225.28</v>
      </c>
      <c r="K17" s="56">
        <v>16830.64</v>
      </c>
      <c r="L17" s="56">
        <v>16566.349999999999</v>
      </c>
      <c r="M17" s="56">
        <v>19791.61</v>
      </c>
      <c r="N17" s="56">
        <v>23974.15</v>
      </c>
      <c r="O17" s="56">
        <v>22815.33</v>
      </c>
      <c r="P17" s="56">
        <f t="shared" si="0"/>
        <v>301695.90000000002</v>
      </c>
    </row>
    <row r="18" spans="1:16" ht="15.75" thickBot="1">
      <c r="A18" s="114" t="s">
        <v>70</v>
      </c>
      <c r="B18" s="84" t="s">
        <v>91</v>
      </c>
      <c r="C18" s="53" t="s">
        <v>81</v>
      </c>
      <c r="D18" s="54">
        <v>5368.59</v>
      </c>
      <c r="E18" s="54">
        <v>5807.58</v>
      </c>
      <c r="F18" s="54">
        <v>3699.07</v>
      </c>
      <c r="G18" s="54">
        <v>4915.08</v>
      </c>
      <c r="H18" s="54">
        <v>4690.8900000000003</v>
      </c>
      <c r="I18" s="54">
        <v>4088.18</v>
      </c>
      <c r="J18" s="54">
        <v>3706.02</v>
      </c>
      <c r="K18" s="54">
        <v>3982.93</v>
      </c>
      <c r="L18" s="54">
        <v>3735.44</v>
      </c>
      <c r="M18" s="54">
        <v>2978.17</v>
      </c>
      <c r="N18" s="54">
        <v>3826.75</v>
      </c>
      <c r="O18" s="54">
        <v>3471.62</v>
      </c>
      <c r="P18" s="54">
        <f t="shared" si="0"/>
        <v>50270.32</v>
      </c>
    </row>
    <row r="19" spans="1:16" ht="15.75" thickBot="1">
      <c r="A19" s="114" t="s">
        <v>70</v>
      </c>
      <c r="B19" s="84" t="s">
        <v>92</v>
      </c>
      <c r="C19" s="55" t="s">
        <v>84</v>
      </c>
      <c r="D19" s="56">
        <v>13031.88</v>
      </c>
      <c r="E19" s="56">
        <v>24267.46</v>
      </c>
      <c r="F19" s="86"/>
      <c r="G19" s="56">
        <v>12319.65</v>
      </c>
      <c r="H19" s="56">
        <v>11201.32</v>
      </c>
      <c r="I19" s="56">
        <v>10573.7</v>
      </c>
      <c r="J19" s="56">
        <v>10201.469999999999</v>
      </c>
      <c r="K19" s="56">
        <v>10063.379999999999</v>
      </c>
      <c r="L19" s="56">
        <v>10044.950000000001</v>
      </c>
      <c r="M19" s="56">
        <v>10115.379999999999</v>
      </c>
      <c r="N19" s="56">
        <v>11074.78</v>
      </c>
      <c r="O19" s="56">
        <v>11503.42</v>
      </c>
      <c r="P19" s="56">
        <f t="shared" si="0"/>
        <v>134397.39000000001</v>
      </c>
    </row>
    <row r="20" spans="1:16" ht="15.75" thickBot="1">
      <c r="A20" s="114" t="s">
        <v>70</v>
      </c>
      <c r="B20" s="84" t="s">
        <v>93</v>
      </c>
      <c r="C20" s="53" t="s">
        <v>84</v>
      </c>
      <c r="D20" s="54">
        <v>30377.439999999999</v>
      </c>
      <c r="E20" s="54">
        <v>55405.760000000002</v>
      </c>
      <c r="F20" s="54">
        <v>1412.26</v>
      </c>
      <c r="G20" s="54">
        <v>28574.67</v>
      </c>
      <c r="H20" s="54">
        <v>30961.43</v>
      </c>
      <c r="I20" s="54">
        <v>26198.06</v>
      </c>
      <c r="J20" s="54">
        <v>24463.86</v>
      </c>
      <c r="K20" s="54">
        <v>26018.78</v>
      </c>
      <c r="L20" s="54">
        <v>26204.75</v>
      </c>
      <c r="M20" s="54">
        <v>26447.41</v>
      </c>
      <c r="N20" s="54">
        <v>28321.67</v>
      </c>
      <c r="O20" s="54">
        <v>26836.99</v>
      </c>
      <c r="P20" s="54">
        <f t="shared" si="0"/>
        <v>331223.07999999996</v>
      </c>
    </row>
    <row r="21" spans="1:16" ht="15.75" thickBot="1">
      <c r="A21" s="114" t="s">
        <v>70</v>
      </c>
      <c r="B21" s="84" t="s">
        <v>94</v>
      </c>
      <c r="C21" s="55" t="s">
        <v>81</v>
      </c>
      <c r="D21" s="56">
        <v>44192.04</v>
      </c>
      <c r="E21" s="56">
        <v>38557.32</v>
      </c>
      <c r="F21" s="56">
        <v>38987.589999999997</v>
      </c>
      <c r="G21" s="56">
        <v>37695.46</v>
      </c>
      <c r="H21" s="56">
        <v>26428.65</v>
      </c>
      <c r="I21" s="56">
        <v>16396.68</v>
      </c>
      <c r="J21" s="56">
        <v>11868.86</v>
      </c>
      <c r="K21" s="56">
        <v>9360.7199999999993</v>
      </c>
      <c r="L21" s="56">
        <v>11213.3</v>
      </c>
      <c r="M21" s="56">
        <v>16199.14</v>
      </c>
      <c r="N21" s="56">
        <v>23519.96</v>
      </c>
      <c r="O21" s="56">
        <v>27738.6</v>
      </c>
      <c r="P21" s="56">
        <f t="shared" si="0"/>
        <v>302158.31999999995</v>
      </c>
    </row>
    <row r="22" spans="1:16" ht="15.75" thickBot="1">
      <c r="A22" s="114" t="s">
        <v>70</v>
      </c>
      <c r="B22" s="84" t="s">
        <v>95</v>
      </c>
      <c r="C22" s="53" t="s">
        <v>81</v>
      </c>
      <c r="D22" s="54">
        <v>601.5</v>
      </c>
      <c r="E22" s="54">
        <v>563.5</v>
      </c>
      <c r="F22" s="54">
        <v>688.55</v>
      </c>
      <c r="G22" s="54">
        <v>503.39</v>
      </c>
      <c r="H22" s="54">
        <v>724.96</v>
      </c>
      <c r="I22" s="54">
        <v>356.95</v>
      </c>
      <c r="J22" s="54">
        <v>302.20999999999998</v>
      </c>
      <c r="K22" s="54">
        <v>233.38</v>
      </c>
      <c r="L22" s="54">
        <v>275.70999999999998</v>
      </c>
      <c r="M22" s="54">
        <v>639.04999999999995</v>
      </c>
      <c r="N22" s="54">
        <v>470.3</v>
      </c>
      <c r="O22" s="54">
        <v>468.55</v>
      </c>
      <c r="P22" s="54">
        <f t="shared" si="0"/>
        <v>5828.05</v>
      </c>
    </row>
    <row r="23" spans="1:16" ht="15.75" thickBot="1">
      <c r="A23" s="114" t="s">
        <v>70</v>
      </c>
      <c r="B23" s="84" t="s">
        <v>96</v>
      </c>
      <c r="C23" s="55" t="s">
        <v>84</v>
      </c>
      <c r="D23" s="56">
        <v>512.85</v>
      </c>
      <c r="E23" s="56">
        <v>1513.5</v>
      </c>
      <c r="F23" s="86"/>
      <c r="G23" s="56">
        <v>634.22</v>
      </c>
      <c r="H23" s="56">
        <v>440.56</v>
      </c>
      <c r="I23" s="56">
        <v>337.46</v>
      </c>
      <c r="J23" s="56">
        <v>365.54</v>
      </c>
      <c r="K23" s="56">
        <v>312.97000000000003</v>
      </c>
      <c r="L23" s="56">
        <v>284.70999999999998</v>
      </c>
      <c r="M23" s="56">
        <v>342.8</v>
      </c>
      <c r="N23" s="56">
        <v>500.54</v>
      </c>
      <c r="O23" s="56">
        <v>485.21</v>
      </c>
      <c r="P23" s="56">
        <f t="shared" si="0"/>
        <v>5730.36</v>
      </c>
    </row>
    <row r="24" spans="1:16" ht="15.75" thickBot="1">
      <c r="A24" s="114" t="s">
        <v>70</v>
      </c>
      <c r="B24" s="84" t="s">
        <v>97</v>
      </c>
      <c r="C24" s="53" t="s">
        <v>81</v>
      </c>
      <c r="D24" s="54">
        <v>55179.58</v>
      </c>
      <c r="E24" s="54">
        <v>91205.41</v>
      </c>
      <c r="F24" s="54">
        <v>4889.6899999999996</v>
      </c>
      <c r="G24" s="54">
        <v>45753.75</v>
      </c>
      <c r="H24" s="54">
        <v>39368.07</v>
      </c>
      <c r="I24" s="54">
        <v>28658.58</v>
      </c>
      <c r="J24" s="54">
        <v>29462.65</v>
      </c>
      <c r="K24" s="54">
        <v>26288.639999999999</v>
      </c>
      <c r="L24" s="54">
        <v>26361.17</v>
      </c>
      <c r="M24" s="54">
        <v>27392.71</v>
      </c>
      <c r="N24" s="54">
        <v>33095.519999999997</v>
      </c>
      <c r="O24" s="54">
        <v>29256.39</v>
      </c>
      <c r="P24" s="54">
        <f t="shared" si="0"/>
        <v>436912.16000000009</v>
      </c>
    </row>
    <row r="25" spans="1:16" ht="15.75" thickBot="1">
      <c r="A25" s="114" t="s">
        <v>70</v>
      </c>
      <c r="B25" s="84" t="s">
        <v>98</v>
      </c>
      <c r="C25" s="55" t="s">
        <v>84</v>
      </c>
      <c r="D25" s="56">
        <v>4499.67</v>
      </c>
      <c r="E25" s="56">
        <v>7929.96</v>
      </c>
      <c r="F25" s="86"/>
      <c r="G25" s="56">
        <v>3815.28</v>
      </c>
      <c r="H25" s="56">
        <v>3452.44</v>
      </c>
      <c r="I25" s="56">
        <v>2812.15</v>
      </c>
      <c r="J25" s="56">
        <v>2672.71</v>
      </c>
      <c r="K25" s="56">
        <v>2570.31</v>
      </c>
      <c r="L25" s="56">
        <v>2597.73</v>
      </c>
      <c r="M25" s="56">
        <v>2625.69</v>
      </c>
      <c r="N25" s="56">
        <v>3054.33</v>
      </c>
      <c r="O25" s="56">
        <v>3187.72</v>
      </c>
      <c r="P25" s="56">
        <f t="shared" si="0"/>
        <v>39217.990000000005</v>
      </c>
    </row>
    <row r="26" spans="1:16" ht="15.75" thickBot="1">
      <c r="A26" s="114" t="s">
        <v>70</v>
      </c>
      <c r="B26" s="84" t="s">
        <v>99</v>
      </c>
      <c r="C26" s="53" t="s">
        <v>84</v>
      </c>
      <c r="D26" s="54">
        <v>24073.31</v>
      </c>
      <c r="E26" s="54">
        <v>36087.97</v>
      </c>
      <c r="F26" s="54">
        <v>4920.3500000000004</v>
      </c>
      <c r="G26" s="54">
        <v>22470.53</v>
      </c>
      <c r="H26" s="54">
        <v>20397.919999999998</v>
      </c>
      <c r="I26" s="54">
        <v>19788.32</v>
      </c>
      <c r="J26" s="54">
        <v>19019.28</v>
      </c>
      <c r="K26" s="54">
        <v>21050.07</v>
      </c>
      <c r="L26" s="54">
        <v>21135.31</v>
      </c>
      <c r="M26" s="54">
        <v>19232.71</v>
      </c>
      <c r="N26" s="54">
        <v>19181.84</v>
      </c>
      <c r="O26" s="54">
        <v>17653.28</v>
      </c>
      <c r="P26" s="54">
        <f t="shared" si="0"/>
        <v>245010.88999999998</v>
      </c>
    </row>
    <row r="27" spans="1:16">
      <c r="A27" s="114" t="s">
        <v>70</v>
      </c>
      <c r="B27" s="84" t="s">
        <v>100</v>
      </c>
      <c r="C27" s="55" t="s">
        <v>84</v>
      </c>
      <c r="D27" s="56">
        <v>11474.41</v>
      </c>
      <c r="E27" s="56">
        <v>17566.88</v>
      </c>
      <c r="F27" s="56">
        <v>3664.31</v>
      </c>
      <c r="G27" s="56">
        <v>10937.92</v>
      </c>
      <c r="H27" s="56">
        <v>9868.14</v>
      </c>
      <c r="I27" s="56">
        <v>8583.02</v>
      </c>
      <c r="J27" s="56">
        <v>8360.31</v>
      </c>
      <c r="K27" s="56">
        <v>4807.63</v>
      </c>
      <c r="L27" s="56">
        <v>11351.38</v>
      </c>
      <c r="M27" s="56">
        <v>8360.2199999999993</v>
      </c>
      <c r="N27" s="56">
        <v>9097.39</v>
      </c>
      <c r="O27" s="56">
        <v>9865.5</v>
      </c>
      <c r="P27" s="56">
        <f t="shared" si="0"/>
        <v>113937.11000000002</v>
      </c>
    </row>
  </sheetData>
  <mergeCells count="2">
    <mergeCell ref="D4:O4"/>
    <mergeCell ref="A7:A2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14" sqref="B14"/>
    </sheetView>
  </sheetViews>
  <sheetFormatPr defaultRowHeight="15"/>
  <cols>
    <col min="1" max="1" width="53.28515625" customWidth="1"/>
    <col min="2" max="2" width="14.7109375" customWidth="1"/>
  </cols>
  <sheetData>
    <row r="1" spans="1:2">
      <c r="A1" t="s">
        <v>151</v>
      </c>
    </row>
    <row r="2" spans="1:2">
      <c r="A2" t="s">
        <v>181</v>
      </c>
    </row>
    <row r="3" spans="1:2">
      <c r="A3" t="s">
        <v>106</v>
      </c>
    </row>
    <row r="5" spans="1:2">
      <c r="A5" s="48" t="s">
        <v>152</v>
      </c>
      <c r="B5" s="48" t="s">
        <v>119</v>
      </c>
    </row>
    <row r="6" spans="1:2">
      <c r="A6" t="s">
        <v>112</v>
      </c>
      <c r="B6" s="31">
        <v>35545775.869999997</v>
      </c>
    </row>
    <row r="7" spans="1:2">
      <c r="A7" t="s">
        <v>113</v>
      </c>
      <c r="B7" s="31">
        <v>1274251.07</v>
      </c>
    </row>
    <row r="8" spans="1:2">
      <c r="A8" t="s">
        <v>122</v>
      </c>
      <c r="B8" s="31">
        <v>5208830.6900000004</v>
      </c>
    </row>
    <row r="9" spans="1:2">
      <c r="A9" t="s">
        <v>123</v>
      </c>
      <c r="B9" s="31">
        <v>1892592.6</v>
      </c>
    </row>
    <row r="10" spans="1:2">
      <c r="A10" s="48" t="s">
        <v>101</v>
      </c>
      <c r="B10" s="67">
        <v>43921450.229999997</v>
      </c>
    </row>
    <row r="13" spans="1:2">
      <c r="A13" s="48" t="s">
        <v>121</v>
      </c>
      <c r="B13" s="67">
        <f>-B10/[2]model!$BO$18</f>
        <v>-46012584.141477734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40"/>
  <sheetViews>
    <sheetView zoomScaleNormal="100" workbookViewId="0">
      <selection activeCell="E25" sqref="E25"/>
    </sheetView>
  </sheetViews>
  <sheetFormatPr defaultColWidth="8.85546875" defaultRowHeight="12.75"/>
  <cols>
    <col min="1" max="2" width="8.85546875" style="78"/>
    <col min="3" max="3" width="15.85546875" style="78" bestFit="1" customWidth="1"/>
    <col min="4" max="4" width="9" style="78" bestFit="1" customWidth="1"/>
    <col min="5" max="5" width="24.5703125" style="78" bestFit="1" customWidth="1"/>
    <col min="6" max="6" width="3.85546875" style="78" bestFit="1" customWidth="1"/>
    <col min="7" max="7" width="9.7109375" style="78" bestFit="1" customWidth="1"/>
    <col min="8" max="8" width="13.7109375" style="78" bestFit="1" customWidth="1"/>
    <col min="9" max="9" width="15.5703125" style="78" bestFit="1" customWidth="1"/>
    <col min="10" max="10" width="12.28515625" style="78" bestFit="1" customWidth="1"/>
    <col min="11" max="11" width="10" style="78" bestFit="1" customWidth="1"/>
    <col min="12" max="12" width="9.140625" style="78" bestFit="1" customWidth="1"/>
    <col min="13" max="13" width="10.140625" style="78" bestFit="1" customWidth="1"/>
    <col min="14" max="14" width="45.5703125" style="78" bestFit="1" customWidth="1"/>
    <col min="15" max="16" width="12.42578125" style="78" bestFit="1" customWidth="1"/>
    <col min="17" max="16384" width="8.85546875" style="78"/>
  </cols>
  <sheetData>
    <row r="3" spans="2:15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2"/>
    </row>
    <row r="4" spans="2:15">
      <c r="B4" s="93"/>
      <c r="C4" s="99" t="s">
        <v>33</v>
      </c>
      <c r="D4" s="99" t="s">
        <v>34</v>
      </c>
      <c r="E4" s="99" t="s">
        <v>35</v>
      </c>
      <c r="F4" s="99" t="s">
        <v>36</v>
      </c>
      <c r="G4" s="99" t="s">
        <v>37</v>
      </c>
      <c r="H4" s="99" t="s">
        <v>38</v>
      </c>
      <c r="I4" s="109" t="s">
        <v>201</v>
      </c>
      <c r="J4" s="99" t="s">
        <v>40</v>
      </c>
      <c r="K4" s="99" t="s">
        <v>199</v>
      </c>
      <c r="L4" s="99" t="s">
        <v>42</v>
      </c>
      <c r="M4" s="99" t="s">
        <v>43</v>
      </c>
      <c r="N4" s="99" t="s">
        <v>200</v>
      </c>
      <c r="O4" s="96"/>
    </row>
    <row r="5" spans="2:15">
      <c r="B5" s="93"/>
      <c r="C5" s="79"/>
      <c r="D5" s="79"/>
      <c r="E5" s="79"/>
      <c r="F5" s="79"/>
      <c r="G5" s="79"/>
      <c r="H5" s="79"/>
      <c r="I5" s="80"/>
      <c r="J5" s="79"/>
      <c r="K5" s="79"/>
      <c r="L5" s="79"/>
      <c r="M5" s="79"/>
      <c r="N5" s="79"/>
      <c r="O5" s="96"/>
    </row>
    <row r="6" spans="2:15">
      <c r="B6" s="93"/>
      <c r="C6" s="79" t="s">
        <v>184</v>
      </c>
      <c r="D6" s="79">
        <v>48099995</v>
      </c>
      <c r="E6" s="79" t="s">
        <v>185</v>
      </c>
      <c r="F6" s="79">
        <v>1</v>
      </c>
      <c r="G6" s="79">
        <v>2018</v>
      </c>
      <c r="H6" s="79" t="s">
        <v>105</v>
      </c>
      <c r="I6" s="94">
        <v>-3315776.61</v>
      </c>
      <c r="J6" s="79" t="s">
        <v>186</v>
      </c>
      <c r="K6" s="79">
        <v>400051400</v>
      </c>
      <c r="L6" s="95">
        <v>43134</v>
      </c>
      <c r="M6" s="95">
        <v>43131</v>
      </c>
      <c r="N6" s="79" t="s">
        <v>187</v>
      </c>
      <c r="O6" s="96"/>
    </row>
    <row r="7" spans="2:15">
      <c r="B7" s="93"/>
      <c r="C7" s="79" t="s">
        <v>184</v>
      </c>
      <c r="D7" s="79">
        <v>48099995</v>
      </c>
      <c r="E7" s="79" t="s">
        <v>185</v>
      </c>
      <c r="F7" s="79">
        <v>2</v>
      </c>
      <c r="G7" s="79">
        <v>2018</v>
      </c>
      <c r="H7" s="79" t="s">
        <v>105</v>
      </c>
      <c r="I7" s="97">
        <v>-3454903.96</v>
      </c>
      <c r="J7" s="79" t="s">
        <v>186</v>
      </c>
      <c r="K7" s="79">
        <v>400051609</v>
      </c>
      <c r="L7" s="95">
        <v>43161</v>
      </c>
      <c r="M7" s="95">
        <v>43159</v>
      </c>
      <c r="N7" s="79" t="s">
        <v>188</v>
      </c>
      <c r="O7" s="96"/>
    </row>
    <row r="8" spans="2:15">
      <c r="B8" s="93"/>
      <c r="C8" s="79" t="s">
        <v>184</v>
      </c>
      <c r="D8" s="79">
        <v>48099995</v>
      </c>
      <c r="E8" s="79" t="s">
        <v>185</v>
      </c>
      <c r="F8" s="79">
        <v>3</v>
      </c>
      <c r="G8" s="79">
        <v>2018</v>
      </c>
      <c r="H8" s="79" t="s">
        <v>105</v>
      </c>
      <c r="I8" s="97">
        <v>-2886630.89</v>
      </c>
      <c r="J8" s="79" t="s">
        <v>186</v>
      </c>
      <c r="K8" s="79">
        <v>400051631</v>
      </c>
      <c r="L8" s="95">
        <v>43193</v>
      </c>
      <c r="M8" s="95">
        <v>43190</v>
      </c>
      <c r="N8" s="79" t="s">
        <v>189</v>
      </c>
      <c r="O8" s="96"/>
    </row>
    <row r="9" spans="2:15">
      <c r="B9" s="93"/>
      <c r="C9" s="79" t="s">
        <v>184</v>
      </c>
      <c r="D9" s="79">
        <v>48099995</v>
      </c>
      <c r="E9" s="79" t="s">
        <v>185</v>
      </c>
      <c r="F9" s="79">
        <v>4</v>
      </c>
      <c r="G9" s="79">
        <v>2018</v>
      </c>
      <c r="H9" s="79" t="s">
        <v>105</v>
      </c>
      <c r="I9" s="97">
        <v>-2104381.6800000002</v>
      </c>
      <c r="J9" s="79" t="s">
        <v>186</v>
      </c>
      <c r="K9" s="79">
        <v>400051900</v>
      </c>
      <c r="L9" s="95">
        <v>43222</v>
      </c>
      <c r="M9" s="95">
        <v>43220</v>
      </c>
      <c r="N9" s="79" t="s">
        <v>190</v>
      </c>
      <c r="O9" s="96"/>
    </row>
    <row r="10" spans="2:15">
      <c r="B10" s="93"/>
      <c r="C10" s="79" t="s">
        <v>184</v>
      </c>
      <c r="D10" s="79">
        <v>48099995</v>
      </c>
      <c r="E10" s="79" t="s">
        <v>185</v>
      </c>
      <c r="F10" s="79">
        <v>5</v>
      </c>
      <c r="G10" s="79">
        <v>2018</v>
      </c>
      <c r="H10" s="79" t="s">
        <v>105</v>
      </c>
      <c r="I10" s="97">
        <v>-981621.4</v>
      </c>
      <c r="J10" s="79" t="s">
        <v>186</v>
      </c>
      <c r="K10" s="79">
        <v>400052400</v>
      </c>
      <c r="L10" s="95">
        <v>43255</v>
      </c>
      <c r="M10" s="95">
        <v>43251</v>
      </c>
      <c r="N10" s="79" t="s">
        <v>191</v>
      </c>
      <c r="O10" s="96"/>
    </row>
    <row r="11" spans="2:15">
      <c r="B11" s="93"/>
      <c r="C11" s="79" t="s">
        <v>184</v>
      </c>
      <c r="D11" s="79">
        <v>48099995</v>
      </c>
      <c r="E11" s="79" t="s">
        <v>185</v>
      </c>
      <c r="F11" s="79">
        <v>6</v>
      </c>
      <c r="G11" s="79">
        <v>2018</v>
      </c>
      <c r="H11" s="79" t="s">
        <v>105</v>
      </c>
      <c r="I11" s="97">
        <v>-897864.56</v>
      </c>
      <c r="J11" s="79" t="s">
        <v>186</v>
      </c>
      <c r="K11" s="79">
        <v>400052802</v>
      </c>
      <c r="L11" s="95">
        <v>43284</v>
      </c>
      <c r="M11" s="95">
        <v>43281</v>
      </c>
      <c r="N11" s="79" t="s">
        <v>192</v>
      </c>
      <c r="O11" s="96"/>
    </row>
    <row r="12" spans="2:15">
      <c r="B12" s="93"/>
      <c r="C12" s="79" t="s">
        <v>184</v>
      </c>
      <c r="D12" s="79">
        <v>48099995</v>
      </c>
      <c r="E12" s="79" t="s">
        <v>185</v>
      </c>
      <c r="F12" s="79">
        <v>7</v>
      </c>
      <c r="G12" s="79">
        <v>2018</v>
      </c>
      <c r="H12" s="79" t="s">
        <v>105</v>
      </c>
      <c r="I12" s="97">
        <v>-621815.53</v>
      </c>
      <c r="J12" s="79" t="s">
        <v>186</v>
      </c>
      <c r="K12" s="79">
        <v>400053200</v>
      </c>
      <c r="L12" s="95">
        <v>43315</v>
      </c>
      <c r="M12" s="95">
        <v>43312</v>
      </c>
      <c r="N12" s="79" t="s">
        <v>193</v>
      </c>
      <c r="O12" s="96"/>
    </row>
    <row r="13" spans="2:15">
      <c r="B13" s="93"/>
      <c r="C13" s="79" t="s">
        <v>184</v>
      </c>
      <c r="D13" s="79">
        <v>48099995</v>
      </c>
      <c r="E13" s="79" t="s">
        <v>185</v>
      </c>
      <c r="F13" s="79">
        <v>10</v>
      </c>
      <c r="G13" s="79">
        <v>2018</v>
      </c>
      <c r="H13" s="79" t="s">
        <v>105</v>
      </c>
      <c r="I13" s="97">
        <v>-1636502.93</v>
      </c>
      <c r="J13" s="79" t="s">
        <v>186</v>
      </c>
      <c r="K13" s="79">
        <v>400053205</v>
      </c>
      <c r="L13" s="95">
        <v>43409</v>
      </c>
      <c r="M13" s="95">
        <v>43404</v>
      </c>
      <c r="N13" s="79" t="s">
        <v>194</v>
      </c>
      <c r="O13" s="96"/>
    </row>
    <row r="14" spans="2:15">
      <c r="B14" s="93"/>
      <c r="C14" s="79" t="s">
        <v>184</v>
      </c>
      <c r="D14" s="79">
        <v>48099995</v>
      </c>
      <c r="E14" s="79" t="s">
        <v>185</v>
      </c>
      <c r="F14" s="79">
        <v>8</v>
      </c>
      <c r="G14" s="79">
        <v>2018</v>
      </c>
      <c r="H14" s="79" t="s">
        <v>105</v>
      </c>
      <c r="I14" s="97">
        <v>-681795.36</v>
      </c>
      <c r="J14" s="79" t="s">
        <v>186</v>
      </c>
      <c r="K14" s="79">
        <v>400053404</v>
      </c>
      <c r="L14" s="95">
        <v>43348</v>
      </c>
      <c r="M14" s="95">
        <v>43343</v>
      </c>
      <c r="N14" s="79" t="s">
        <v>195</v>
      </c>
      <c r="O14" s="96"/>
    </row>
    <row r="15" spans="2:15">
      <c r="B15" s="93"/>
      <c r="C15" s="79" t="s">
        <v>184</v>
      </c>
      <c r="D15" s="79">
        <v>48099995</v>
      </c>
      <c r="E15" s="79" t="s">
        <v>185</v>
      </c>
      <c r="F15" s="79">
        <v>9</v>
      </c>
      <c r="G15" s="79">
        <v>2018</v>
      </c>
      <c r="H15" s="79" t="s">
        <v>105</v>
      </c>
      <c r="I15" s="97">
        <v>-805726.58</v>
      </c>
      <c r="J15" s="79" t="s">
        <v>186</v>
      </c>
      <c r="K15" s="79">
        <v>400053409</v>
      </c>
      <c r="L15" s="95">
        <v>43376</v>
      </c>
      <c r="M15" s="95">
        <v>43373</v>
      </c>
      <c r="N15" s="79" t="s">
        <v>196</v>
      </c>
      <c r="O15" s="96"/>
    </row>
    <row r="16" spans="2:15">
      <c r="B16" s="93"/>
      <c r="C16" s="79" t="s">
        <v>184</v>
      </c>
      <c r="D16" s="79">
        <v>48099995</v>
      </c>
      <c r="E16" s="79" t="s">
        <v>185</v>
      </c>
      <c r="F16" s="79">
        <v>11</v>
      </c>
      <c r="G16" s="79">
        <v>2018</v>
      </c>
      <c r="H16" s="79" t="s">
        <v>105</v>
      </c>
      <c r="I16" s="97">
        <v>-2272967.0499999998</v>
      </c>
      <c r="J16" s="79" t="s">
        <v>186</v>
      </c>
      <c r="K16" s="79">
        <v>400053501</v>
      </c>
      <c r="L16" s="95">
        <v>43438</v>
      </c>
      <c r="M16" s="95">
        <v>43434</v>
      </c>
      <c r="N16" s="79" t="s">
        <v>197</v>
      </c>
      <c r="O16" s="96"/>
    </row>
    <row r="17" spans="2:16">
      <c r="B17" s="93"/>
      <c r="C17" s="79" t="s">
        <v>184</v>
      </c>
      <c r="D17" s="79">
        <v>48099995</v>
      </c>
      <c r="E17" s="79" t="s">
        <v>185</v>
      </c>
      <c r="F17" s="79">
        <v>12</v>
      </c>
      <c r="G17" s="79">
        <v>2018</v>
      </c>
      <c r="H17" s="79" t="s">
        <v>105</v>
      </c>
      <c r="I17" s="97">
        <v>-3207687.28</v>
      </c>
      <c r="J17" s="79" t="s">
        <v>186</v>
      </c>
      <c r="K17" s="79">
        <v>400053800</v>
      </c>
      <c r="L17" s="95">
        <v>43468</v>
      </c>
      <c r="M17" s="95">
        <v>43465</v>
      </c>
      <c r="N17" s="79" t="s">
        <v>198</v>
      </c>
      <c r="O17" s="96"/>
    </row>
    <row r="18" spans="2:16" ht="13.5" thickBot="1">
      <c r="B18" s="93"/>
      <c r="C18" s="79"/>
      <c r="D18" s="79"/>
      <c r="E18" s="79"/>
      <c r="F18" s="79"/>
      <c r="G18" s="79"/>
      <c r="H18" s="79"/>
      <c r="I18" s="88">
        <v>-22867673.829999998</v>
      </c>
      <c r="J18" s="79"/>
      <c r="K18" s="79"/>
      <c r="L18" s="79"/>
      <c r="M18" s="79"/>
      <c r="N18" s="79"/>
      <c r="O18" s="96"/>
    </row>
    <row r="19" spans="2:16" ht="13.5" thickTop="1">
      <c r="B19" s="98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100"/>
    </row>
    <row r="21" spans="2:16" ht="15">
      <c r="C21" s="102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</row>
    <row r="22" spans="2:16" ht="15">
      <c r="C22" s="104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</row>
    <row r="23" spans="2:16" ht="15">
      <c r="C23" s="104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</row>
    <row r="24" spans="2:16">
      <c r="F24" s="90"/>
      <c r="G24" s="91"/>
      <c r="H24" s="91"/>
      <c r="I24" s="91"/>
      <c r="J24" s="91"/>
      <c r="K24" s="92"/>
    </row>
    <row r="25" spans="2:16" ht="51">
      <c r="F25" s="93"/>
      <c r="G25" s="99" t="s">
        <v>152</v>
      </c>
      <c r="H25" s="106" t="s">
        <v>202</v>
      </c>
      <c r="I25" s="106" t="s">
        <v>203</v>
      </c>
      <c r="J25" s="106" t="s">
        <v>217</v>
      </c>
      <c r="K25" s="96"/>
    </row>
    <row r="26" spans="2:16">
      <c r="F26" s="93"/>
      <c r="G26" s="79"/>
      <c r="H26" s="79"/>
      <c r="I26" s="79"/>
      <c r="J26" s="79"/>
      <c r="K26" s="96"/>
    </row>
    <row r="27" spans="2:16">
      <c r="F27" s="93"/>
      <c r="G27" s="79" t="s">
        <v>216</v>
      </c>
      <c r="H27" s="107">
        <v>2477671</v>
      </c>
      <c r="I27" s="107">
        <v>691880</v>
      </c>
      <c r="J27" s="107">
        <f>SUM(H27:I27)</f>
        <v>3169551</v>
      </c>
      <c r="K27" s="96"/>
    </row>
    <row r="28" spans="2:16">
      <c r="F28" s="93"/>
      <c r="G28" s="79" t="s">
        <v>215</v>
      </c>
      <c r="H28" s="108">
        <v>2610664</v>
      </c>
      <c r="I28" s="108">
        <v>691879</v>
      </c>
      <c r="J28" s="108">
        <f t="shared" ref="J28:J38" si="0">SUM(H28:I28)</f>
        <v>3302543</v>
      </c>
      <c r="K28" s="96"/>
    </row>
    <row r="29" spans="2:16">
      <c r="F29" s="93"/>
      <c r="G29" s="79" t="s">
        <v>214</v>
      </c>
      <c r="H29" s="108">
        <v>2067451</v>
      </c>
      <c r="I29" s="108">
        <v>691880</v>
      </c>
      <c r="J29" s="108">
        <f t="shared" si="0"/>
        <v>2759331</v>
      </c>
      <c r="K29" s="96"/>
    </row>
    <row r="30" spans="2:16">
      <c r="F30" s="93"/>
      <c r="G30" s="79" t="s">
        <v>213</v>
      </c>
      <c r="H30" s="108">
        <v>1319698</v>
      </c>
      <c r="I30" s="108">
        <v>691880</v>
      </c>
      <c r="J30" s="108">
        <f t="shared" si="0"/>
        <v>2011578</v>
      </c>
      <c r="K30" s="96"/>
    </row>
    <row r="31" spans="2:16">
      <c r="F31" s="93"/>
      <c r="G31" s="79" t="s">
        <v>212</v>
      </c>
      <c r="H31" s="108">
        <v>468295</v>
      </c>
      <c r="I31" s="108">
        <v>468700</v>
      </c>
      <c r="J31" s="108">
        <f t="shared" si="0"/>
        <v>936995</v>
      </c>
      <c r="K31" s="96"/>
    </row>
    <row r="32" spans="2:16">
      <c r="F32" s="93"/>
      <c r="G32" s="79" t="s">
        <v>211</v>
      </c>
      <c r="H32" s="108">
        <v>388346</v>
      </c>
      <c r="I32" s="108">
        <v>468700</v>
      </c>
      <c r="J32" s="108">
        <f t="shared" si="0"/>
        <v>857046</v>
      </c>
      <c r="K32" s="96"/>
    </row>
    <row r="33" spans="6:11">
      <c r="F33" s="93"/>
      <c r="G33" s="79" t="s">
        <v>210</v>
      </c>
      <c r="H33" s="108">
        <v>124848</v>
      </c>
      <c r="I33" s="108">
        <v>468699</v>
      </c>
      <c r="J33" s="108">
        <f t="shared" si="0"/>
        <v>593547</v>
      </c>
      <c r="K33" s="96"/>
    </row>
    <row r="34" spans="6:11">
      <c r="F34" s="93"/>
      <c r="G34" s="79" t="s">
        <v>209</v>
      </c>
      <c r="H34" s="108">
        <v>182099</v>
      </c>
      <c r="I34" s="108">
        <v>468700</v>
      </c>
      <c r="J34" s="108">
        <f t="shared" si="0"/>
        <v>650799</v>
      </c>
      <c r="K34" s="96"/>
    </row>
    <row r="35" spans="6:11">
      <c r="F35" s="93"/>
      <c r="G35" s="79" t="s">
        <v>208</v>
      </c>
      <c r="H35" s="108">
        <v>300396</v>
      </c>
      <c r="I35" s="108">
        <v>468700</v>
      </c>
      <c r="J35" s="108">
        <f t="shared" si="0"/>
        <v>769096</v>
      </c>
      <c r="K35" s="96"/>
    </row>
    <row r="36" spans="6:11">
      <c r="F36" s="93"/>
      <c r="G36" s="79" t="s">
        <v>207</v>
      </c>
      <c r="H36" s="108">
        <v>1093405</v>
      </c>
      <c r="I36" s="108">
        <v>468700</v>
      </c>
      <c r="J36" s="108">
        <f t="shared" si="0"/>
        <v>1562105</v>
      </c>
      <c r="K36" s="96"/>
    </row>
    <row r="37" spans="6:11">
      <c r="F37" s="93"/>
      <c r="G37" s="79" t="s">
        <v>206</v>
      </c>
      <c r="H37" s="108">
        <v>1700933.6</v>
      </c>
      <c r="I37" s="108">
        <v>468699</v>
      </c>
      <c r="J37" s="108">
        <f t="shared" si="0"/>
        <v>2169632.6</v>
      </c>
      <c r="K37" s="96"/>
    </row>
    <row r="38" spans="6:11">
      <c r="F38" s="93"/>
      <c r="G38" s="79" t="s">
        <v>205</v>
      </c>
      <c r="H38" s="108">
        <v>2593159</v>
      </c>
      <c r="I38" s="108">
        <v>468700</v>
      </c>
      <c r="J38" s="108">
        <f t="shared" si="0"/>
        <v>3061859</v>
      </c>
      <c r="K38" s="96"/>
    </row>
    <row r="39" spans="6:11" ht="13.5" thickBot="1">
      <c r="F39" s="93"/>
      <c r="G39" s="79" t="s">
        <v>204</v>
      </c>
      <c r="H39" s="101">
        <f>SUM(H27:H38)</f>
        <v>15326965.6</v>
      </c>
      <c r="I39" s="101">
        <f>SUM(I27:I38)</f>
        <v>6517117</v>
      </c>
      <c r="J39" s="101">
        <f>SUM(J27:J38)</f>
        <v>21844082.600000001</v>
      </c>
      <c r="K39" s="96"/>
    </row>
    <row r="40" spans="6:11" ht="13.5" thickTop="1">
      <c r="F40" s="98"/>
      <c r="G40" s="99"/>
      <c r="H40" s="99"/>
      <c r="I40" s="99"/>
      <c r="J40" s="99"/>
      <c r="K40" s="100"/>
    </row>
  </sheetData>
  <sortState ref="G23:I34">
    <sortCondition ref="G23"/>
  </sortState>
  <pageMargins left="0" right="0" top="0" bottom="0" header="0.5" footer="0"/>
  <pageSetup scale="60" fitToHeight="0" orientation="landscape" r:id="rId1"/>
  <headerFooter alignWithMargins="0">
    <oddHeader>&amp;R]</oddHeader>
    <oddFooter>&amp;L&amp;D&amp;T&amp;R&amp;Z&amp;F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2F97BD1BDA82C498D0C8725A0429E83" ma:contentTypeVersion="48" ma:contentTypeDescription="" ma:contentTypeScope="" ma:versionID="ae81ad43afb79092e19c4ee119cea16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2019-03-29T07:00:00+00:00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190212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914467D-703C-498C-9566-33B5D3E2283C}"/>
</file>

<file path=customXml/itemProps2.xml><?xml version="1.0" encoding="utf-8"?>
<ds:datastoreItem xmlns:ds="http://schemas.openxmlformats.org/officeDocument/2006/customXml" ds:itemID="{859FA630-10D5-4F57-A710-694B2E05D8C2}"/>
</file>

<file path=customXml/itemProps3.xml><?xml version="1.0" encoding="utf-8"?>
<ds:datastoreItem xmlns:ds="http://schemas.openxmlformats.org/officeDocument/2006/customXml" ds:itemID="{66E48A41-25D4-4669-B092-585F564B8965}"/>
</file>

<file path=customXml/itemProps4.xml><?xml version="1.0" encoding="utf-8"?>
<ds:datastoreItem xmlns:ds="http://schemas.openxmlformats.org/officeDocument/2006/customXml" ds:itemID="{BB38FB7B-63CC-46BF-BACD-38F3ED854C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Lead 3.05 </vt:lpstr>
      <vt:lpstr>LIP-G 2018</vt:lpstr>
      <vt:lpstr>ZO12 Gas Exp 12ME 12-2018</vt:lpstr>
      <vt:lpstr>SC120G Cons 12ME 12-2018</vt:lpstr>
      <vt:lpstr>SC 137 Carb Offset 12ME 12-2018</vt:lpstr>
      <vt:lpstr>SOGE Mu Tx Wtr Htr 12ME 12-2018</vt:lpstr>
      <vt:lpstr>SOGE Muni Tax 12ME 12-2018</vt:lpstr>
      <vt:lpstr>ZO12 Decoup 12ME 12-2018</vt:lpstr>
      <vt:lpstr>SCH 140 Prop Tax 12ME 12-2018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Popich</dc:creator>
  <cp:lastModifiedBy>SFree</cp:lastModifiedBy>
  <cp:lastPrinted>2018-02-01T21:48:45Z</cp:lastPrinted>
  <dcterms:created xsi:type="dcterms:W3CDTF">2016-01-19T22:04:40Z</dcterms:created>
  <dcterms:modified xsi:type="dcterms:W3CDTF">2019-03-29T14:52:05Z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0x0101006E56B4D1795A2E4DB2F0B01679ED314A00C2F97BD1BDA82C498D0C8725A0429E83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