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koizumi215\OneDrive - Washington State Executive Branch Agencies\Documents\November 2018\14\New folder\"/>
    </mc:Choice>
  </mc:AlternateContent>
  <bookViews>
    <workbookView xWindow="6915" yWindow="1260" windowWidth="17355" windowHeight="10260" activeTab="1"/>
  </bookViews>
  <sheets>
    <sheet name="Elect. Customer Counts Pg 10a " sheetId="1" r:id="rId1"/>
    <sheet name="Gas Customer Counts Pg 10b" sheetId="3" r:id="rId2"/>
  </sheets>
  <definedNames>
    <definedName name="data" localSheetId="1">#REF!</definedName>
    <definedName name="data">#REF!</definedName>
    <definedName name="data12" localSheetId="1">#REF!</definedName>
    <definedName name="data12">#REF!</definedName>
    <definedName name="MONTH" localSheetId="1">#REF!</definedName>
    <definedName name="MONTH">#REF!</definedName>
    <definedName name="_xlnm.Print_Area" localSheetId="0">'Elect. Customer Counts Pg 10a '!$A$1:$J$54</definedName>
    <definedName name="_xlnm.Print_Area" localSheetId="1">'Gas Customer Counts Pg 10b'!$A$1:$J$50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YEAR">#REF!</definedName>
    <definedName name="Z_2334DAF2_F92A_4F64_8BCA_D8CF0F89B21C_.wvu.PrintArea" localSheetId="0" hidden="1">'Elect. Customer Counts Pg 10a '!$B$1:$J$53</definedName>
    <definedName name="Z_35584FC9_E0EF_4D54_AEC5_A721F3358284_.wvu.PrintArea" localSheetId="0" hidden="1">'Elect. Customer Counts Pg 10a '!$B$1:$J$53</definedName>
    <definedName name="Z_47D0F261_F43B_4751_8C61_1FB1BD5F2805_.wvu.PrintArea" localSheetId="0" hidden="1">'Elect. Customer Counts Pg 10a '!$B$1:$J$53</definedName>
    <definedName name="Z_49153C58_1CF3_499A_A2AA_3AC07FAD1405_.wvu.PrintArea" localSheetId="0" hidden="1">'Elect. Customer Counts Pg 10a '!$B$1:$J$53</definedName>
    <definedName name="Z_B9AD8F6D_DA71_409D_9D5B_33F3A1818990_.wvu.PrintArea" localSheetId="0" hidden="1">'Elect. Customer Counts Pg 10a '!$B$1:$J$53</definedName>
    <definedName name="Z_EB6D400B_3175_492E_99DF_E9CF317CF31F_.wvu.PrintArea" localSheetId="0" hidden="1">'Elect. Customer Counts Pg 10a '!$B$1:$J$53</definedName>
  </definedNames>
  <calcPr calcId="152511"/>
</workbook>
</file>

<file path=xl/calcChain.xml><?xml version="1.0" encoding="utf-8"?>
<calcChain xmlns="http://schemas.openxmlformats.org/spreadsheetml/2006/main">
  <c r="B4" i="3" l="1"/>
  <c r="D20" i="1"/>
  <c r="E20" i="1" l="1"/>
  <c r="E20" i="3"/>
  <c r="H50" i="3"/>
  <c r="E50" i="3"/>
  <c r="D50" i="3"/>
  <c r="I49" i="3"/>
  <c r="J49" i="3" s="1"/>
  <c r="F49" i="3"/>
  <c r="G49" i="3" s="1"/>
  <c r="I48" i="3"/>
  <c r="J48" i="3" s="1"/>
  <c r="F48" i="3"/>
  <c r="G48" i="3" s="1"/>
  <c r="I47" i="3"/>
  <c r="J47" i="3" s="1"/>
  <c r="F47" i="3"/>
  <c r="G47" i="3" s="1"/>
  <c r="I46" i="3"/>
  <c r="J46" i="3" s="1"/>
  <c r="F46" i="3"/>
  <c r="G46" i="3" s="1"/>
  <c r="I45" i="3"/>
  <c r="J45" i="3" s="1"/>
  <c r="F45" i="3"/>
  <c r="G45" i="3" s="1"/>
  <c r="I44" i="3"/>
  <c r="J44" i="3" s="1"/>
  <c r="F44" i="3"/>
  <c r="G44" i="3" s="1"/>
  <c r="E40" i="3"/>
  <c r="D40" i="3"/>
  <c r="I39" i="3"/>
  <c r="J39" i="3" s="1"/>
  <c r="F39" i="3"/>
  <c r="G39" i="3" s="1"/>
  <c r="I38" i="3"/>
  <c r="J38" i="3" s="1"/>
  <c r="F38" i="3"/>
  <c r="G38" i="3" s="1"/>
  <c r="I37" i="3"/>
  <c r="J37" i="3" s="1"/>
  <c r="F37" i="3"/>
  <c r="G37" i="3" s="1"/>
  <c r="I36" i="3"/>
  <c r="J36" i="3" s="1"/>
  <c r="F36" i="3"/>
  <c r="G36" i="3" s="1"/>
  <c r="I35" i="3"/>
  <c r="J35" i="3" s="1"/>
  <c r="F35" i="3"/>
  <c r="G35" i="3" s="1"/>
  <c r="I34" i="3"/>
  <c r="F34" i="3"/>
  <c r="G34" i="3" s="1"/>
  <c r="H30" i="3"/>
  <c r="E30" i="3"/>
  <c r="D30" i="3"/>
  <c r="I29" i="3"/>
  <c r="J29" i="3" s="1"/>
  <c r="F29" i="3"/>
  <c r="G29" i="3" s="1"/>
  <c r="I28" i="3"/>
  <c r="J28" i="3" s="1"/>
  <c r="F28" i="3"/>
  <c r="G28" i="3" s="1"/>
  <c r="I27" i="3"/>
  <c r="J27" i="3" s="1"/>
  <c r="F27" i="3"/>
  <c r="G27" i="3" s="1"/>
  <c r="I26" i="3"/>
  <c r="J26" i="3" s="1"/>
  <c r="F26" i="3"/>
  <c r="G26" i="3" s="1"/>
  <c r="I25" i="3"/>
  <c r="J25" i="3" s="1"/>
  <c r="F25" i="3"/>
  <c r="G25" i="3" s="1"/>
  <c r="I24" i="3"/>
  <c r="J24" i="3" s="1"/>
  <c r="F24" i="3"/>
  <c r="G24" i="3" s="1"/>
  <c r="H20" i="3"/>
  <c r="D20" i="3"/>
  <c r="I19" i="3"/>
  <c r="J19" i="3" s="1"/>
  <c r="F19" i="3"/>
  <c r="G19" i="3" s="1"/>
  <c r="I18" i="3"/>
  <c r="J18" i="3" s="1"/>
  <c r="F18" i="3"/>
  <c r="G18" i="3" s="1"/>
  <c r="I17" i="3"/>
  <c r="J17" i="3" s="1"/>
  <c r="F17" i="3"/>
  <c r="G17" i="3" s="1"/>
  <c r="I16" i="3"/>
  <c r="J16" i="3" s="1"/>
  <c r="F16" i="3"/>
  <c r="G16" i="3" s="1"/>
  <c r="I15" i="3"/>
  <c r="J15" i="3" s="1"/>
  <c r="F15" i="3"/>
  <c r="G15" i="3" s="1"/>
  <c r="I14" i="3"/>
  <c r="J14" i="3" s="1"/>
  <c r="F14" i="3"/>
  <c r="G14" i="3" s="1"/>
  <c r="F40" i="3" l="1"/>
  <c r="G40" i="3" s="1"/>
  <c r="F20" i="3"/>
  <c r="G20" i="3" s="1"/>
  <c r="F50" i="3"/>
  <c r="G50" i="3" s="1"/>
  <c r="I50" i="3"/>
  <c r="J50" i="3" s="1"/>
  <c r="I40" i="3"/>
  <c r="J40" i="3" s="1"/>
  <c r="F30" i="3"/>
  <c r="G30" i="3" s="1"/>
  <c r="I30" i="3"/>
  <c r="J30" i="3" s="1"/>
  <c r="I20" i="3"/>
  <c r="J20" i="3" s="1"/>
  <c r="J34" i="3"/>
  <c r="F14" i="1" l="1"/>
  <c r="G14" i="1" s="1"/>
  <c r="I14" i="1" l="1"/>
  <c r="J14" i="1" s="1"/>
  <c r="F15" i="1"/>
  <c r="G15" i="1" s="1"/>
  <c r="I15" i="1"/>
  <c r="J15" i="1" s="1"/>
  <c r="H31" i="1" l="1"/>
  <c r="E31" i="1"/>
  <c r="D31" i="1"/>
  <c r="I30" i="1"/>
  <c r="J30" i="1" s="1"/>
  <c r="F30" i="1"/>
  <c r="G30" i="1" s="1"/>
  <c r="I29" i="1"/>
  <c r="J29" i="1" s="1"/>
  <c r="F29" i="1"/>
  <c r="G29" i="1" s="1"/>
  <c r="I28" i="1"/>
  <c r="J28" i="1" s="1"/>
  <c r="F28" i="1"/>
  <c r="G28" i="1" s="1"/>
  <c r="I27" i="1"/>
  <c r="J27" i="1" s="1"/>
  <c r="F27" i="1"/>
  <c r="G27" i="1" s="1"/>
  <c r="I26" i="1"/>
  <c r="J26" i="1" s="1"/>
  <c r="F26" i="1"/>
  <c r="G26" i="1" s="1"/>
  <c r="I25" i="1"/>
  <c r="F25" i="1"/>
  <c r="G25" i="1" s="1"/>
  <c r="I31" i="1" l="1"/>
  <c r="J31" i="1" s="1"/>
  <c r="F31" i="1"/>
  <c r="G31" i="1" s="1"/>
  <c r="J25" i="1"/>
  <c r="H42" i="1"/>
  <c r="E42" i="1"/>
  <c r="D42" i="1"/>
  <c r="I41" i="1"/>
  <c r="J41" i="1" s="1"/>
  <c r="F41" i="1"/>
  <c r="G41" i="1" s="1"/>
  <c r="I40" i="1"/>
  <c r="J40" i="1" s="1"/>
  <c r="F40" i="1"/>
  <c r="G40" i="1" s="1"/>
  <c r="I39" i="1"/>
  <c r="J39" i="1" s="1"/>
  <c r="F39" i="1"/>
  <c r="G39" i="1" s="1"/>
  <c r="I38" i="1"/>
  <c r="J38" i="1" s="1"/>
  <c r="F38" i="1"/>
  <c r="G38" i="1" s="1"/>
  <c r="I37" i="1"/>
  <c r="J37" i="1" s="1"/>
  <c r="F37" i="1"/>
  <c r="G37" i="1" s="1"/>
  <c r="I36" i="1"/>
  <c r="F36" i="1"/>
  <c r="F42" i="1" l="1"/>
  <c r="G42" i="1" s="1"/>
  <c r="I42" i="1"/>
  <c r="J42" i="1" s="1"/>
  <c r="J36" i="1"/>
  <c r="G36" i="1"/>
  <c r="F52" i="1" l="1"/>
  <c r="G52" i="1" s="1"/>
  <c r="I51" i="1"/>
  <c r="J51" i="1" s="1"/>
  <c r="F51" i="1"/>
  <c r="G51" i="1" s="1"/>
  <c r="F50" i="1"/>
  <c r="G50" i="1" s="1"/>
  <c r="F49" i="1"/>
  <c r="G49" i="1" s="1"/>
  <c r="F48" i="1"/>
  <c r="G48" i="1" s="1"/>
  <c r="H53" i="1"/>
  <c r="E53" i="1"/>
  <c r="I47" i="1"/>
  <c r="F19" i="1"/>
  <c r="G19" i="1" s="1"/>
  <c r="I18" i="1"/>
  <c r="J18" i="1" s="1"/>
  <c r="F17" i="1"/>
  <c r="G17" i="1" s="1"/>
  <c r="F16" i="1"/>
  <c r="G16" i="1" s="1"/>
  <c r="H20" i="1"/>
  <c r="J47" i="1" l="1"/>
  <c r="I16" i="1"/>
  <c r="J16" i="1" s="1"/>
  <c r="I17" i="1"/>
  <c r="J17" i="1" s="1"/>
  <c r="F18" i="1"/>
  <c r="G18" i="1" s="1"/>
  <c r="I19" i="1"/>
  <c r="J19" i="1" s="1"/>
  <c r="F47" i="1"/>
  <c r="I48" i="1"/>
  <c r="J48" i="1" s="1"/>
  <c r="I49" i="1"/>
  <c r="J49" i="1" s="1"/>
  <c r="I50" i="1"/>
  <c r="J50" i="1" s="1"/>
  <c r="I52" i="1"/>
  <c r="J52" i="1" s="1"/>
  <c r="D53" i="1"/>
  <c r="G47" i="1" l="1"/>
  <c r="F53" i="1"/>
  <c r="G53" i="1" s="1"/>
  <c r="F20" i="1"/>
  <c r="G20" i="1" s="1"/>
  <c r="I20" i="1"/>
  <c r="J20" i="1" s="1"/>
  <c r="I53" i="1"/>
  <c r="J53" i="1" s="1"/>
</calcChain>
</file>

<file path=xl/sharedStrings.xml><?xml version="1.0" encoding="utf-8"?>
<sst xmlns="http://schemas.openxmlformats.org/spreadsheetml/2006/main" count="180" uniqueCount="42">
  <si>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</si>
  <si>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</si>
  <si>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</si>
  <si>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</si>
  <si>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</si>
  <si>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</si>
  <si>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</si>
  <si>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</si>
  <si>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</si>
  <si>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</si>
  <si>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</si>
  <si>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</si>
  <si>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</si>
  <si>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</si>
  <si>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</si>
  <si>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</si>
  <si>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</si>
  <si>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</si>
  <si>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</si>
  <si>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Transportation - Electric</t>
  </si>
  <si>
    <t>Total Number of Customers</t>
  </si>
  <si>
    <t>Twelve Months Ended</t>
  </si>
  <si>
    <t>Year-To-Date</t>
  </si>
  <si>
    <t>Quarter-to-Date</t>
  </si>
  <si>
    <t>(A)</t>
  </si>
  <si>
    <t>(B)</t>
  </si>
  <si>
    <t>(A) - (B)</t>
  </si>
  <si>
    <t>(C)</t>
  </si>
  <si>
    <t>(D)</t>
  </si>
  <si>
    <t>(E)</t>
  </si>
  <si>
    <t>(F)</t>
  </si>
  <si>
    <t>(G)</t>
  </si>
  <si>
    <t xml:space="preserve"> </t>
  </si>
  <si>
    <t>(C) / (B)</t>
  </si>
  <si>
    <t>(A) - (E)</t>
  </si>
  <si>
    <t>(F) / (E)</t>
  </si>
  <si>
    <t>GAS</t>
  </si>
  <si>
    <t>Gas Transportation</t>
  </si>
  <si>
    <t>Commercial</t>
  </si>
  <si>
    <t>Industrial</t>
  </si>
  <si>
    <t>Electric Sales for Resale</t>
  </si>
  <si>
    <t>9/30/2018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</si>
</sst>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  <numFmt numFmtId="166" formatCode="0.0%\ ;\(0.0%\);&quot;0.00% &quot;"/>
    <numFmt numFmtId="167" formatCode="mm/dd/yy"/>
    <numFmt numFmtId="168" formatCode="mmmm\ yyyy"/>
    <numFmt numFmtId="169" formatCode="_([$€-2]* #,##0.00_);_([$€-2]* \(#,##0.00\);_([$€-2]* &quot;-&quot;??_)"/>
    <numFmt numFmtId="170" formatCode="0.00_)"/>
  </numFmts>
  <fonts count="54" x14ac:knownFonts="1"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i/>
      <sz val="16"/>
      <name val="Helv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0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4" fillId="0" borderId="0"/>
    <xf numFmtId="0" fontId="8" fillId="2" borderId="2" applyNumberFormat="0" applyFont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20" borderId="0" applyNumberFormat="0" applyBorder="0" applyAlignment="0" applyProtection="0"/>
    <xf numFmtId="0" fontId="29" fillId="4" borderId="0" applyNumberFormat="0" applyBorder="0" applyAlignment="0" applyProtection="0"/>
    <xf numFmtId="0" fontId="30" fillId="21" borderId="5" applyNumberFormat="0" applyAlignment="0" applyProtection="0"/>
    <xf numFmtId="0" fontId="31" fillId="22" borderId="6" applyNumberFormat="0" applyAlignment="0" applyProtection="0"/>
    <xf numFmtId="0" fontId="32" fillId="0" borderId="0" applyNumberFormat="0" applyFill="0" applyBorder="0" applyAlignment="0" applyProtection="0"/>
    <xf numFmtId="0" fontId="33" fillId="5" borderId="0" applyNumberFormat="0" applyBorder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7" fillId="8" borderId="5" applyNumberFormat="0" applyAlignment="0" applyProtection="0"/>
    <xf numFmtId="0" fontId="38" fillId="0" borderId="10" applyNumberFormat="0" applyFill="0" applyAlignment="0" applyProtection="0"/>
    <xf numFmtId="0" fontId="39" fillId="23" borderId="0" applyNumberFormat="0" applyBorder="0" applyAlignment="0" applyProtection="0"/>
    <xf numFmtId="0" fontId="7" fillId="0" borderId="0"/>
    <xf numFmtId="0" fontId="40" fillId="21" borderId="11" applyNumberFormat="0" applyAlignment="0" applyProtection="0"/>
    <xf numFmtId="0" fontId="41" fillId="0" borderId="0" applyNumberFormat="0" applyFill="0" applyBorder="0" applyAlignment="0" applyProtection="0"/>
    <xf numFmtId="0" fontId="42" fillId="0" borderId="12" applyNumberFormat="0" applyFill="0" applyAlignment="0" applyProtection="0"/>
    <xf numFmtId="0" fontId="43" fillId="0" borderId="0" applyNumberFormat="0" applyFill="0" applyBorder="0" applyAlignment="0" applyProtection="0"/>
    <xf numFmtId="0" fontId="45" fillId="0" borderId="0"/>
    <xf numFmtId="0" fontId="46" fillId="0" borderId="0"/>
    <xf numFmtId="0" fontId="47" fillId="0" borderId="0"/>
    <xf numFmtId="0" fontId="37" fillId="8" borderId="5" applyNumberFormat="0" applyAlignment="0" applyProtection="0"/>
    <xf numFmtId="0" fontId="6" fillId="0" borderId="0"/>
    <xf numFmtId="0" fontId="48" fillId="0" borderId="0"/>
    <xf numFmtId="43" fontId="48" fillId="0" borderId="0" applyFont="0" applyFill="0" applyBorder="0" applyAlignment="0" applyProtection="0"/>
    <xf numFmtId="0" fontId="8" fillId="0" borderId="0"/>
    <xf numFmtId="0" fontId="6" fillId="0" borderId="0"/>
    <xf numFmtId="169" fontId="8" fillId="0" borderId="0" applyFont="0" applyFill="0" applyBorder="0" applyAlignment="0" applyProtection="0"/>
    <xf numFmtId="38" fontId="23" fillId="24" borderId="0" applyNumberFormat="0" applyBorder="0" applyAlignment="0" applyProtection="0"/>
    <xf numFmtId="10" fontId="23" fillId="25" borderId="13" applyNumberFormat="0" applyBorder="0" applyAlignment="0" applyProtection="0"/>
    <xf numFmtId="170" fontId="49" fillId="0" borderId="0"/>
    <xf numFmtId="10" fontId="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8" fillId="0" borderId="0"/>
    <xf numFmtId="0" fontId="37" fillId="8" borderId="5" applyNumberFormat="0" applyAlignment="0" applyProtection="0"/>
    <xf numFmtId="43" fontId="8" fillId="0" borderId="0" applyFont="0" applyFill="0" applyBorder="0" applyAlignment="0" applyProtection="0"/>
    <xf numFmtId="0" fontId="37" fillId="8" borderId="5" applyNumberFormat="0" applyAlignment="0" applyProtection="0"/>
    <xf numFmtId="0" fontId="7" fillId="0" borderId="0"/>
    <xf numFmtId="0" fontId="8" fillId="2" borderId="2" applyNumberFormat="0" applyFont="0" applyAlignment="0" applyProtection="0"/>
    <xf numFmtId="0" fontId="47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" fillId="0" borderId="0"/>
    <xf numFmtId="0" fontId="5" fillId="0" borderId="0"/>
    <xf numFmtId="0" fontId="37" fillId="8" borderId="5" applyNumberFormat="0" applyAlignment="0" applyProtection="0"/>
    <xf numFmtId="0" fontId="5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" fillId="0" borderId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1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" fillId="0" borderId="0"/>
    <xf numFmtId="0" fontId="3" fillId="0" borderId="0"/>
    <xf numFmtId="0" fontId="37" fillId="8" borderId="5" applyNumberFormat="0" applyAlignment="0" applyProtection="0"/>
    <xf numFmtId="0" fontId="3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1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3" fillId="0" borderId="0"/>
    <xf numFmtId="0" fontId="37" fillId="8" borderId="5" applyNumberFormat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</cellStyleXfs>
  <cellXfs count="116">
    <xf numFmtId="0" fontId="0" fillId="0" borderId="0" xfId="0"/>
    <xf numFmtId="15" fontId="9" fillId="0" borderId="0" xfId="0" quotePrefix="1" applyNumberFormat="1" applyFont="1" applyFill="1"/>
    <xf numFmtId="0" fontId="9" fillId="0" borderId="0" xfId="0" applyFont="1" applyFill="1"/>
    <xf numFmtId="0" fontId="10" fillId="0" borderId="0" xfId="0" applyFont="1" applyFill="1"/>
    <xf numFmtId="0" fontId="10" fillId="0" borderId="0" xfId="0" applyFont="1"/>
    <xf numFmtId="0" fontId="11" fillId="0" borderId="0" xfId="0" applyFont="1" applyAlignment="1">
      <alignment horizontal="center"/>
    </xf>
    <xf numFmtId="14" fontId="12" fillId="0" borderId="0" xfId="0" quotePrefix="1" applyNumberFormat="1" applyFont="1" applyAlignment="1">
      <alignment horizontal="left"/>
    </xf>
    <xf numFmtId="164" fontId="11" fillId="0" borderId="0" xfId="0" quotePrefix="1" applyNumberFormat="1" applyFont="1" applyAlignment="1">
      <alignment horizontal="center"/>
    </xf>
    <xf numFmtId="14" fontId="13" fillId="0" borderId="0" xfId="0" quotePrefix="1" applyNumberFormat="1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8" fillId="0" borderId="0" xfId="0" applyFont="1"/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6" fillId="0" borderId="0" xfId="0" applyFont="1"/>
    <xf numFmtId="0" fontId="17" fillId="0" borderId="0" xfId="0" applyFont="1"/>
    <xf numFmtId="0" fontId="15" fillId="0" borderId="0" xfId="0" applyFont="1" applyFill="1"/>
    <xf numFmtId="0" fontId="14" fillId="0" borderId="0" xfId="0" applyFont="1" applyFill="1"/>
    <xf numFmtId="37" fontId="14" fillId="0" borderId="0" xfId="0" applyNumberFormat="1" applyFont="1" applyFill="1" applyAlignment="1">
      <alignment horizontal="center"/>
    </xf>
    <xf numFmtId="37" fontId="18" fillId="0" borderId="0" xfId="0" applyNumberFormat="1" applyFont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41" fontId="19" fillId="0" borderId="0" xfId="1" applyNumberFormat="1" applyFont="1" applyFill="1"/>
    <xf numFmtId="165" fontId="20" fillId="0" borderId="0" xfId="0" applyNumberFormat="1" applyFont="1" applyFill="1" applyProtection="1">
      <protection locked="0"/>
    </xf>
    <xf numFmtId="0" fontId="21" fillId="0" borderId="0" xfId="0" applyFont="1" applyFill="1" applyAlignment="1">
      <alignment horizontal="center"/>
    </xf>
    <xf numFmtId="41" fontId="19" fillId="0" borderId="1" xfId="1" applyNumberFormat="1" applyFont="1" applyFill="1" applyBorder="1"/>
    <xf numFmtId="165" fontId="20" fillId="0" borderId="1" xfId="0" applyNumberFormat="1" applyFont="1" applyFill="1" applyBorder="1" applyProtection="1">
      <protection locked="0"/>
    </xf>
    <xf numFmtId="0" fontId="22" fillId="0" borderId="0" xfId="0" applyFont="1"/>
    <xf numFmtId="37" fontId="19" fillId="0" borderId="0" xfId="0" applyNumberFormat="1" applyFont="1" applyFill="1"/>
    <xf numFmtId="37" fontId="8" fillId="0" borderId="0" xfId="0" applyNumberFormat="1" applyFont="1"/>
    <xf numFmtId="0" fontId="19" fillId="0" borderId="1" xfId="0" applyFont="1" applyFill="1" applyBorder="1"/>
    <xf numFmtId="0" fontId="15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41" fontId="19" fillId="0" borderId="0" xfId="1" applyNumberFormat="1" applyFont="1"/>
    <xf numFmtId="37" fontId="19" fillId="0" borderId="0" xfId="0" applyNumberFormat="1" applyFont="1"/>
    <xf numFmtId="165" fontId="20" fillId="0" borderId="0" xfId="0" applyNumberFormat="1" applyFont="1" applyProtection="1">
      <protection locked="0"/>
    </xf>
    <xf numFmtId="0" fontId="23" fillId="0" borderId="0" xfId="0" applyFont="1"/>
    <xf numFmtId="0" fontId="19" fillId="0" borderId="1" xfId="0" applyFont="1" applyFill="1" applyBorder="1" applyAlignment="1">
      <alignment horizontal="center"/>
    </xf>
    <xf numFmtId="37" fontId="19" fillId="0" borderId="1" xfId="0" applyNumberFormat="1" applyFont="1" applyFill="1" applyBorder="1"/>
    <xf numFmtId="0" fontId="14" fillId="0" borderId="0" xfId="0" applyFont="1" applyFill="1" applyAlignment="1">
      <alignment horizontal="center"/>
    </xf>
    <xf numFmtId="0" fontId="25" fillId="0" borderId="0" xfId="0" applyFont="1"/>
    <xf numFmtId="0" fontId="25" fillId="0" borderId="1" xfId="0" applyFont="1" applyFill="1" applyBorder="1" applyAlignment="1">
      <alignment horizontal="center"/>
    </xf>
    <xf numFmtId="0" fontId="25" fillId="0" borderId="0" xfId="0" applyFont="1" applyFill="1"/>
    <xf numFmtId="0" fontId="25" fillId="0" borderId="0" xfId="0" applyFont="1" applyFill="1" applyAlignment="1">
      <alignment horizontal="center"/>
    </xf>
    <xf numFmtId="0" fontId="0" fillId="0" borderId="0" xfId="0" applyFont="1"/>
    <xf numFmtId="0" fontId="26" fillId="0" borderId="0" xfId="0" applyFont="1"/>
    <xf numFmtId="0" fontId="25" fillId="0" borderId="3" xfId="0" applyFont="1" applyBorder="1"/>
    <xf numFmtId="41" fontId="19" fillId="0" borderId="1" xfId="1" applyNumberFormat="1" applyFont="1" applyFill="1" applyBorder="1"/>
    <xf numFmtId="165" fontId="20" fillId="0" borderId="1" xfId="0" applyNumberFormat="1" applyFont="1" applyFill="1" applyBorder="1" applyProtection="1">
      <protection locked="0"/>
    </xf>
    <xf numFmtId="0" fontId="11" fillId="0" borderId="0" xfId="0" applyFont="1" applyAlignment="1">
      <alignment horizontal="center"/>
    </xf>
    <xf numFmtId="14" fontId="13" fillId="0" borderId="0" xfId="0" quotePrefix="1" applyNumberFormat="1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15" fillId="0" borderId="0" xfId="0" applyFont="1" applyAlignment="1"/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right"/>
    </xf>
    <xf numFmtId="37" fontId="14" fillId="0" borderId="0" xfId="0" applyNumberFormat="1" applyFont="1" applyAlignment="1">
      <alignment horizontal="center"/>
    </xf>
    <xf numFmtId="166" fontId="20" fillId="0" borderId="0" xfId="0" applyNumberFormat="1" applyFont="1" applyAlignment="1" applyProtection="1">
      <alignment horizontal="right"/>
      <protection locked="0"/>
    </xf>
    <xf numFmtId="41" fontId="19" fillId="0" borderId="1" xfId="1" applyNumberFormat="1" applyFont="1" applyBorder="1"/>
    <xf numFmtId="165" fontId="20" fillId="0" borderId="1" xfId="0" applyNumberFormat="1" applyFont="1" applyBorder="1" applyProtection="1">
      <protection locked="0"/>
    </xf>
    <xf numFmtId="166" fontId="20" fillId="0" borderId="1" xfId="0" applyNumberFormat="1" applyFont="1" applyBorder="1" applyAlignment="1" applyProtection="1">
      <alignment horizontal="right"/>
      <protection locked="0"/>
    </xf>
    <xf numFmtId="166" fontId="20" fillId="0" borderId="0" xfId="0" applyNumberFormat="1" applyFont="1" applyBorder="1" applyAlignment="1" applyProtection="1">
      <alignment horizontal="right"/>
      <protection locked="0"/>
    </xf>
    <xf numFmtId="166" fontId="19" fillId="0" borderId="0" xfId="0" applyNumberFormat="1" applyFont="1" applyBorder="1"/>
    <xf numFmtId="0" fontId="19" fillId="0" borderId="0" xfId="0" applyFont="1" applyBorder="1"/>
    <xf numFmtId="0" fontId="15" fillId="0" borderId="0" xfId="0" applyFont="1" applyFill="1" applyAlignment="1"/>
    <xf numFmtId="167" fontId="25" fillId="0" borderId="0" xfId="0" applyNumberFormat="1" applyFont="1"/>
    <xf numFmtId="167" fontId="25" fillId="0" borderId="0" xfId="0" applyNumberFormat="1" applyFont="1" applyFill="1"/>
    <xf numFmtId="0" fontId="44" fillId="0" borderId="0" xfId="0" applyFont="1"/>
    <xf numFmtId="0" fontId="25" fillId="0" borderId="0" xfId="0" applyFont="1" applyBorder="1"/>
    <xf numFmtId="41" fontId="19" fillId="0" borderId="0" xfId="1" applyNumberFormat="1" applyFont="1" applyFill="1"/>
    <xf numFmtId="41" fontId="19" fillId="0" borderId="1" xfId="1" applyNumberFormat="1" applyFont="1" applyFill="1" applyBorder="1"/>
    <xf numFmtId="41" fontId="19" fillId="0" borderId="0" xfId="1" applyNumberFormat="1" applyFont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1" xfId="1" applyNumberFormat="1" applyFont="1" applyFill="1" applyBorder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0" xfId="1" applyNumberFormat="1" applyFont="1"/>
    <xf numFmtId="41" fontId="19" fillId="0" borderId="1" xfId="1" applyNumberFormat="1" applyFont="1" applyBorder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0" xfId="1" applyNumberFormat="1" applyFont="1"/>
    <xf numFmtId="41" fontId="19" fillId="0" borderId="1" xfId="1" applyNumberFormat="1" applyFont="1" applyBorder="1"/>
    <xf numFmtId="41" fontId="19" fillId="0" borderId="0" xfId="1" applyNumberFormat="1" applyFont="1" applyFill="1"/>
    <xf numFmtId="41" fontId="19" fillId="0" borderId="1" xfId="1" applyNumberFormat="1" applyFont="1" applyBorder="1"/>
    <xf numFmtId="37" fontId="19" fillId="0" borderId="0" xfId="250" applyNumberFormat="1" applyFont="1" applyFill="1"/>
    <xf numFmtId="41" fontId="19" fillId="0" borderId="0" xfId="1" applyNumberFormat="1" applyFont="1"/>
    <xf numFmtId="41" fontId="19" fillId="0" borderId="1" xfId="1" applyNumberFormat="1" applyFont="1" applyBorder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0" xfId="1" applyNumberFormat="1" applyFont="1" applyFill="1"/>
    <xf numFmtId="41" fontId="19" fillId="0" borderId="1" xfId="1" applyNumberFormat="1" applyFont="1" applyFill="1" applyBorder="1"/>
    <xf numFmtId="41" fontId="19" fillId="0" borderId="0" xfId="1" applyNumberFormat="1" applyFont="1" applyFill="1"/>
    <xf numFmtId="41" fontId="19" fillId="0" borderId="1" xfId="1" applyNumberFormat="1" applyFont="1" applyFill="1" applyBorder="1"/>
    <xf numFmtId="41" fontId="19" fillId="0" borderId="0" xfId="1" applyNumberFormat="1" applyFont="1" applyFill="1"/>
    <xf numFmtId="41" fontId="19" fillId="0" borderId="1" xfId="1" applyNumberFormat="1" applyFont="1" applyFill="1" applyBorder="1"/>
    <xf numFmtId="41" fontId="19" fillId="0" borderId="0" xfId="1" applyNumberFormat="1" applyFont="1" applyFill="1"/>
    <xf numFmtId="41" fontId="19" fillId="0" borderId="1" xfId="1" applyNumberFormat="1" applyFont="1" applyFill="1" applyBorder="1"/>
    <xf numFmtId="41" fontId="19" fillId="0" borderId="0" xfId="1" applyNumberFormat="1" applyFont="1" applyFill="1"/>
    <xf numFmtId="41" fontId="19" fillId="0" borderId="1" xfId="1" applyNumberFormat="1" applyFont="1" applyFill="1" applyBorder="1"/>
    <xf numFmtId="41" fontId="19" fillId="0" borderId="0" xfId="1" applyNumberFormat="1" applyFont="1" applyFill="1"/>
    <xf numFmtId="41" fontId="19" fillId="0" borderId="1" xfId="1" applyNumberFormat="1" applyFont="1" applyFill="1" applyBorder="1"/>
    <xf numFmtId="41" fontId="19" fillId="0" borderId="0" xfId="1" applyNumberFormat="1" applyFont="1" applyFill="1"/>
    <xf numFmtId="41" fontId="19" fillId="0" borderId="1" xfId="1" applyNumberFormat="1" applyFont="1" applyFill="1" applyBorder="1"/>
    <xf numFmtId="0" fontId="14" fillId="0" borderId="0" xfId="0" applyFont="1" applyFill="1" applyAlignment="1">
      <alignment horizontal="right"/>
    </xf>
    <xf numFmtId="0" fontId="11" fillId="0" borderId="0" xfId="0" applyFont="1" applyAlignment="1">
      <alignment horizontal="center"/>
    </xf>
    <xf numFmtId="168" fontId="11" fillId="0" borderId="0" xfId="0" quotePrefix="1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</cellXfs>
  <cellStyles count="260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" xfId="1" builtinId="3"/>
    <cellStyle name="Comma 2" xfId="2"/>
    <cellStyle name="Comma 3" xfId="3"/>
    <cellStyle name="Comma 3 2" xfId="53"/>
    <cellStyle name="Comma 3 3" xfId="74"/>
    <cellStyle name="Euro" xfId="56"/>
    <cellStyle name="Explanatory Text 2" xfId="33"/>
    <cellStyle name="Good 2" xfId="34"/>
    <cellStyle name="Grey" xfId="57"/>
    <cellStyle name="Heading 1 2" xfId="35"/>
    <cellStyle name="Heading 2 2" xfId="36"/>
    <cellStyle name="Heading 3 2" xfId="37"/>
    <cellStyle name="Heading 4 2" xfId="38"/>
    <cellStyle name="Input [yellow]" xfId="58"/>
    <cellStyle name="Input 10" xfId="94"/>
    <cellStyle name="Input 11" xfId="89"/>
    <cellStyle name="Input 12" xfId="95"/>
    <cellStyle name="Input 13" xfId="88"/>
    <cellStyle name="Input 14" xfId="96"/>
    <cellStyle name="Input 15" xfId="87"/>
    <cellStyle name="Input 16" xfId="97"/>
    <cellStyle name="Input 17" xfId="86"/>
    <cellStyle name="Input 18" xfId="98"/>
    <cellStyle name="Input 19" xfId="92"/>
    <cellStyle name="Input 2" xfId="39"/>
    <cellStyle name="Input 20" xfId="104"/>
    <cellStyle name="Input 21" xfId="91"/>
    <cellStyle name="Input 22" xfId="114"/>
    <cellStyle name="Input 23" xfId="112"/>
    <cellStyle name="Input 24" xfId="127"/>
    <cellStyle name="Input 25" xfId="124"/>
    <cellStyle name="Input 26" xfId="128"/>
    <cellStyle name="Input 27" xfId="123"/>
    <cellStyle name="Input 28" xfId="129"/>
    <cellStyle name="Input 29" xfId="122"/>
    <cellStyle name="Input 3" xfId="73"/>
    <cellStyle name="Input 30" xfId="130"/>
    <cellStyle name="Input 31" xfId="121"/>
    <cellStyle name="Input 32" xfId="131"/>
    <cellStyle name="Input 33" xfId="126"/>
    <cellStyle name="Input 34" xfId="135"/>
    <cellStyle name="Input 35" xfId="125"/>
    <cellStyle name="Input 36" xfId="146"/>
    <cellStyle name="Input 37" xfId="143"/>
    <cellStyle name="Input 38" xfId="147"/>
    <cellStyle name="Input 39" xfId="144"/>
    <cellStyle name="Input 4" xfId="80"/>
    <cellStyle name="Input 40" xfId="161"/>
    <cellStyle name="Input 41" xfId="158"/>
    <cellStyle name="Input 42" xfId="162"/>
    <cellStyle name="Input 43" xfId="157"/>
    <cellStyle name="Input 44" xfId="163"/>
    <cellStyle name="Input 45" xfId="156"/>
    <cellStyle name="Input 46" xfId="164"/>
    <cellStyle name="Input 47" xfId="160"/>
    <cellStyle name="Input 48" xfId="166"/>
    <cellStyle name="Input 49" xfId="159"/>
    <cellStyle name="Input 5" xfId="50"/>
    <cellStyle name="Input 50" xfId="176"/>
    <cellStyle name="Input 51" xfId="174"/>
    <cellStyle name="Input 52" xfId="191"/>
    <cellStyle name="Input 53" xfId="190"/>
    <cellStyle name="Input 54" xfId="183"/>
    <cellStyle name="Input 55" xfId="186"/>
    <cellStyle name="Input 56" xfId="200"/>
    <cellStyle name="Input 57" xfId="196"/>
    <cellStyle name="Input 58" xfId="202"/>
    <cellStyle name="Input 59" xfId="197"/>
    <cellStyle name="Input 6" xfId="79"/>
    <cellStyle name="Input 60" xfId="188"/>
    <cellStyle name="Input 61" xfId="184"/>
    <cellStyle name="Input 62" xfId="201"/>
    <cellStyle name="Input 63" xfId="193"/>
    <cellStyle name="Input 64" xfId="187"/>
    <cellStyle name="Input 65" xfId="204"/>
    <cellStyle name="Input 66" xfId="189"/>
    <cellStyle name="Input 67" xfId="194"/>
    <cellStyle name="Input 68" xfId="203"/>
    <cellStyle name="Input 69" xfId="185"/>
    <cellStyle name="Input 7" xfId="75"/>
    <cellStyle name="Input 70" xfId="199"/>
    <cellStyle name="Input 71" xfId="231"/>
    <cellStyle name="Input 72" xfId="230"/>
    <cellStyle name="Input 73" xfId="224"/>
    <cellStyle name="Input 74" xfId="227"/>
    <cellStyle name="Input 75" xfId="241"/>
    <cellStyle name="Input 76" xfId="236"/>
    <cellStyle name="Input 77" xfId="242"/>
    <cellStyle name="Input 78" xfId="237"/>
    <cellStyle name="Input 79" xfId="228"/>
    <cellStyle name="Input 8" xfId="93"/>
    <cellStyle name="Input 80" xfId="225"/>
    <cellStyle name="Input 81" xfId="239"/>
    <cellStyle name="Input 82" xfId="243"/>
    <cellStyle name="Input 83" xfId="245"/>
    <cellStyle name="Input 84" xfId="229"/>
    <cellStyle name="Input 85" xfId="240"/>
    <cellStyle name="Input 86" xfId="226"/>
    <cellStyle name="Input 87" xfId="233"/>
    <cellStyle name="Input 9" xfId="90"/>
    <cellStyle name="Linked Cell 2" xfId="40"/>
    <cellStyle name="Neutral 2" xfId="41"/>
    <cellStyle name="Normal" xfId="0" builtinId="0"/>
    <cellStyle name="Normal - Style1" xfId="59"/>
    <cellStyle name="Normal 10" xfId="68"/>
    <cellStyle name="Normal 100" xfId="257"/>
    <cellStyle name="Normal 101" xfId="258"/>
    <cellStyle name="Normal 102" xfId="259"/>
    <cellStyle name="Normal 11" xfId="64"/>
    <cellStyle name="Normal 12" xfId="69"/>
    <cellStyle name="Normal 13" xfId="70"/>
    <cellStyle name="Normal 14" xfId="51"/>
    <cellStyle name="Normal 14 2" xfId="110"/>
    <cellStyle name="Normal 14 3" xfId="141"/>
    <cellStyle name="Normal 14 4" xfId="172"/>
    <cellStyle name="Normal 14 5" xfId="192"/>
    <cellStyle name="Normal 14 6" xfId="232"/>
    <cellStyle name="Normal 15" xfId="55"/>
    <cellStyle name="Normal 15 2" xfId="111"/>
    <cellStyle name="Normal 15 3" xfId="142"/>
    <cellStyle name="Normal 15 4" xfId="173"/>
    <cellStyle name="Normal 15 5" xfId="195"/>
    <cellStyle name="Normal 15 6" xfId="234"/>
    <cellStyle name="Normal 16" xfId="72"/>
    <cellStyle name="Normal 17" xfId="71"/>
    <cellStyle name="Normal 17 2" xfId="113"/>
    <cellStyle name="Normal 17 3" xfId="145"/>
    <cellStyle name="Normal 17 4" xfId="175"/>
    <cellStyle name="Normal 17 5" xfId="198"/>
    <cellStyle name="Normal 17 6" xfId="238"/>
    <cellStyle name="Normal 18" xfId="78"/>
    <cellStyle name="Normal 19" xfId="81"/>
    <cellStyle name="Normal 2" xfId="4"/>
    <cellStyle name="Normal 2 2" xfId="42"/>
    <cellStyle name="Normal 2 2 2" xfId="54"/>
    <cellStyle name="Normal 2 3" xfId="76"/>
    <cellStyle name="Normal 20" xfId="82"/>
    <cellStyle name="Normal 21" xfId="83"/>
    <cellStyle name="Normal 22" xfId="84"/>
    <cellStyle name="Normal 23" xfId="85"/>
    <cellStyle name="Normal 24" xfId="99"/>
    <cellStyle name="Normal 25" xfId="100"/>
    <cellStyle name="Normal 26" xfId="101"/>
    <cellStyle name="Normal 27" xfId="102"/>
    <cellStyle name="Normal 28" xfId="103"/>
    <cellStyle name="Normal 29" xfId="105"/>
    <cellStyle name="Normal 3" xfId="47"/>
    <cellStyle name="Normal 3 2" xfId="52"/>
    <cellStyle name="Normal 30" xfId="106"/>
    <cellStyle name="Normal 31" xfId="107"/>
    <cellStyle name="Normal 32" xfId="108"/>
    <cellStyle name="Normal 33" xfId="109"/>
    <cellStyle name="Normal 34" xfId="115"/>
    <cellStyle name="Normal 35" xfId="116"/>
    <cellStyle name="Normal 36" xfId="117"/>
    <cellStyle name="Normal 37" xfId="118"/>
    <cellStyle name="Normal 38" xfId="119"/>
    <cellStyle name="Normal 39" xfId="120"/>
    <cellStyle name="Normal 4" xfId="48"/>
    <cellStyle name="Normal 4 2" xfId="61"/>
    <cellStyle name="Normal 40" xfId="132"/>
    <cellStyle name="Normal 41" xfId="133"/>
    <cellStyle name="Normal 42" xfId="134"/>
    <cellStyle name="Normal 43" xfId="136"/>
    <cellStyle name="Normal 44" xfId="137"/>
    <cellStyle name="Normal 45" xfId="138"/>
    <cellStyle name="Normal 46" xfId="139"/>
    <cellStyle name="Normal 47" xfId="140"/>
    <cellStyle name="Normal 48" xfId="148"/>
    <cellStyle name="Normal 49" xfId="149"/>
    <cellStyle name="Normal 5" xfId="49"/>
    <cellStyle name="Normal 5 2" xfId="63"/>
    <cellStyle name="Normal 50" xfId="150"/>
    <cellStyle name="Normal 51" xfId="151"/>
    <cellStyle name="Normal 52" xfId="152"/>
    <cellStyle name="Normal 53" xfId="153"/>
    <cellStyle name="Normal 54" xfId="154"/>
    <cellStyle name="Normal 55" xfId="155"/>
    <cellStyle name="Normal 56" xfId="165"/>
    <cellStyle name="Normal 57" xfId="167"/>
    <cellStyle name="Normal 58" xfId="168"/>
    <cellStyle name="Normal 59" xfId="169"/>
    <cellStyle name="Normal 6" xfId="62"/>
    <cellStyle name="Normal 60" xfId="170"/>
    <cellStyle name="Normal 61" xfId="171"/>
    <cellStyle name="Normal 62" xfId="177"/>
    <cellStyle name="Normal 63" xfId="178"/>
    <cellStyle name="Normal 64" xfId="179"/>
    <cellStyle name="Normal 65" xfId="180"/>
    <cellStyle name="Normal 66" xfId="181"/>
    <cellStyle name="Normal 67" xfId="182"/>
    <cellStyle name="Normal 68" xfId="206"/>
    <cellStyle name="Normal 69" xfId="207"/>
    <cellStyle name="Normal 7" xfId="65"/>
    <cellStyle name="Normal 70" xfId="208"/>
    <cellStyle name="Normal 71" xfId="209"/>
    <cellStyle name="Normal 72" xfId="210"/>
    <cellStyle name="Normal 73" xfId="211"/>
    <cellStyle name="Normal 74" xfId="212"/>
    <cellStyle name="Normal 75" xfId="213"/>
    <cellStyle name="Normal 76" xfId="214"/>
    <cellStyle name="Normal 77" xfId="215"/>
    <cellStyle name="Normal 78" xfId="216"/>
    <cellStyle name="Normal 79" xfId="205"/>
    <cellStyle name="Normal 8" xfId="66"/>
    <cellStyle name="Normal 80" xfId="217"/>
    <cellStyle name="Normal 81" xfId="218"/>
    <cellStyle name="Normal 82" xfId="219"/>
    <cellStyle name="Normal 83" xfId="220"/>
    <cellStyle name="Normal 84" xfId="221"/>
    <cellStyle name="Normal 85" xfId="222"/>
    <cellStyle name="Normal 86" xfId="223"/>
    <cellStyle name="Normal 87" xfId="244"/>
    <cellStyle name="Normal 88" xfId="246"/>
    <cellStyle name="Normal 89" xfId="247"/>
    <cellStyle name="Normal 9" xfId="67"/>
    <cellStyle name="Normal 90" xfId="248"/>
    <cellStyle name="Normal 91" xfId="249"/>
    <cellStyle name="Normal 92" xfId="250"/>
    <cellStyle name="Normal 93" xfId="251"/>
    <cellStyle name="Normal 94" xfId="252"/>
    <cellStyle name="Normal 95" xfId="253"/>
    <cellStyle name="Normal 96" xfId="235"/>
    <cellStyle name="Normal 97" xfId="254"/>
    <cellStyle name="Normal 98" xfId="255"/>
    <cellStyle name="Normal 99" xfId="256"/>
    <cellStyle name="Note 2" xfId="5"/>
    <cellStyle name="Note 3" xfId="77"/>
    <cellStyle name="Output 2" xfId="43"/>
    <cellStyle name="Percent [2]" xfId="60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61"/>
  <sheetViews>
    <sheetView zoomScale="70" zoomScaleNormal="70" zoomScaleSheetLayoutView="70" workbookViewId="0">
      <selection activeCell="A54" sqref="A54"/>
    </sheetView>
  </sheetViews>
  <sheetFormatPr defaultColWidth="8.85546875" defaultRowHeight="16.5" x14ac:dyDescent="0.3"/>
  <cols>
    <col min="1" max="1" width="3.5703125" style="40" customWidth="1"/>
    <col min="2" max="2" width="41.140625" style="4" customWidth="1"/>
    <col min="3" max="3" width="1.140625" style="4" customWidth="1"/>
    <col min="4" max="4" width="15.5703125" style="4" bestFit="1" customWidth="1"/>
    <col min="5" max="5" width="15.5703125" style="3" customWidth="1"/>
    <col min="6" max="7" width="15.5703125" style="4" customWidth="1"/>
    <col min="8" max="8" width="15.5703125" style="3" bestFit="1" customWidth="1"/>
    <col min="9" max="9" width="15.5703125" style="4" bestFit="1" customWidth="1"/>
    <col min="10" max="10" width="13.7109375" style="4" customWidth="1"/>
    <col min="11" max="11" width="12.42578125" style="4" customWidth="1"/>
    <col min="12" max="16384" width="8.85546875" style="4"/>
  </cols>
  <sheetData>
    <row r="1" spans="1:14" x14ac:dyDescent="0.3">
      <c r="B1" s="1"/>
      <c r="C1" s="1"/>
      <c r="D1" s="2"/>
      <c r="E1" s="2"/>
      <c r="F1" s="2"/>
      <c r="G1" s="2"/>
      <c r="I1" s="3"/>
      <c r="J1" s="3"/>
    </row>
    <row r="2" spans="1:14" ht="20.25" x14ac:dyDescent="0.3">
      <c r="B2" s="105" t="s">
        <v>0</v>
      </c>
      <c r="C2" s="105"/>
      <c r="D2" s="105"/>
      <c r="E2" s="105"/>
      <c r="F2" s="105"/>
      <c r="G2" s="105"/>
      <c r="H2" s="105"/>
      <c r="I2" s="105"/>
      <c r="J2" s="105"/>
      <c r="K2" s="5"/>
      <c r="L2" s="6"/>
      <c r="M2" s="6"/>
      <c r="N2" s="6"/>
    </row>
    <row r="3" spans="1:14" ht="20.25" x14ac:dyDescent="0.3">
      <c r="B3" s="105" t="s">
        <v>1</v>
      </c>
      <c r="C3" s="105"/>
      <c r="D3" s="105"/>
      <c r="E3" s="105"/>
      <c r="F3" s="105"/>
      <c r="G3" s="105"/>
      <c r="H3" s="105"/>
      <c r="I3" s="105"/>
      <c r="J3" s="105"/>
      <c r="K3" s="5"/>
    </row>
    <row r="4" spans="1:14" ht="20.25" x14ac:dyDescent="0.3">
      <c r="B4" s="106" t="s">
        <v>41</v>
      </c>
      <c r="C4" s="106"/>
      <c r="D4" s="106"/>
      <c r="E4" s="106"/>
      <c r="F4" s="106"/>
      <c r="G4" s="106"/>
      <c r="H4" s="106"/>
      <c r="I4" s="106"/>
      <c r="J4" s="106"/>
      <c r="K4" s="7"/>
    </row>
    <row r="5" spans="1:14" x14ac:dyDescent="0.3">
      <c r="B5" s="8"/>
      <c r="C5" s="8"/>
      <c r="D5" s="9"/>
      <c r="E5" s="9"/>
      <c r="F5" s="9"/>
      <c r="G5" s="9"/>
      <c r="H5" s="9"/>
      <c r="I5" s="9"/>
      <c r="J5" s="9"/>
      <c r="K5" s="10"/>
    </row>
    <row r="6" spans="1:14" ht="18.75" x14ac:dyDescent="0.3">
      <c r="B6" s="107" t="s">
        <v>2</v>
      </c>
      <c r="C6" s="107"/>
      <c r="D6" s="107"/>
      <c r="E6" s="107"/>
      <c r="F6" s="107"/>
      <c r="G6" s="107"/>
      <c r="H6" s="107"/>
      <c r="I6" s="107"/>
      <c r="J6" s="107"/>
      <c r="K6" s="11"/>
    </row>
    <row r="7" spans="1:14" ht="18.75" x14ac:dyDescent="0.3">
      <c r="B7" s="39"/>
      <c r="C7" s="39"/>
      <c r="D7" s="39"/>
      <c r="E7" s="39"/>
      <c r="F7" s="39"/>
      <c r="G7" s="39"/>
      <c r="H7" s="39"/>
      <c r="I7" s="39"/>
      <c r="J7" s="39"/>
      <c r="K7" s="11"/>
    </row>
    <row r="8" spans="1:14" s="40" customFormat="1" ht="18" x14ac:dyDescent="0.25">
      <c r="B8" s="39"/>
      <c r="C8" s="39"/>
      <c r="D8" s="41" t="s">
        <v>24</v>
      </c>
      <c r="E8" s="41" t="s">
        <v>25</v>
      </c>
      <c r="F8" s="41" t="s">
        <v>27</v>
      </c>
      <c r="G8" s="41" t="s">
        <v>28</v>
      </c>
      <c r="H8" s="41" t="s">
        <v>29</v>
      </c>
      <c r="I8" s="41" t="s">
        <v>30</v>
      </c>
      <c r="J8" s="41" t="s">
        <v>31</v>
      </c>
      <c r="K8" s="11"/>
    </row>
    <row r="9" spans="1:14" s="40" customFormat="1" ht="14.25" x14ac:dyDescent="0.2">
      <c r="B9" s="42"/>
      <c r="C9" s="42"/>
      <c r="D9" s="43" t="s">
        <v>24</v>
      </c>
      <c r="E9" s="43" t="s">
        <v>25</v>
      </c>
      <c r="F9" s="43" t="s">
        <v>26</v>
      </c>
      <c r="G9" s="43" t="s">
        <v>33</v>
      </c>
      <c r="H9" s="43"/>
      <c r="I9" s="43" t="s">
        <v>34</v>
      </c>
      <c r="J9" s="43" t="s">
        <v>35</v>
      </c>
      <c r="K9" s="44"/>
    </row>
    <row r="10" spans="1:14" s="40" customFormat="1" ht="14.25" x14ac:dyDescent="0.2">
      <c r="B10" s="42"/>
      <c r="C10" s="42"/>
      <c r="D10" s="43"/>
      <c r="E10" s="43"/>
      <c r="F10" s="43"/>
      <c r="G10" s="43"/>
      <c r="H10" s="43"/>
      <c r="I10" s="43"/>
      <c r="J10" s="43"/>
      <c r="K10" s="44"/>
    </row>
    <row r="11" spans="1:14" s="14" customFormat="1" ht="18" x14ac:dyDescent="0.25">
      <c r="A11" s="45"/>
      <c r="B11" s="108" t="s">
        <v>3</v>
      </c>
      <c r="C11" s="108"/>
      <c r="D11" s="108"/>
      <c r="E11" s="108"/>
      <c r="F11" s="108"/>
      <c r="G11" s="108"/>
      <c r="H11" s="108"/>
      <c r="I11" s="108"/>
      <c r="J11" s="108"/>
      <c r="K11" s="12"/>
    </row>
    <row r="12" spans="1:14" s="14" customFormat="1" ht="18.75" x14ac:dyDescent="0.3">
      <c r="A12" s="45"/>
      <c r="B12" s="15"/>
      <c r="C12" s="15" t="s">
        <v>4</v>
      </c>
      <c r="D12" s="15"/>
      <c r="E12" s="15"/>
      <c r="F12" s="16" t="s">
        <v>5</v>
      </c>
      <c r="G12" s="15"/>
      <c r="H12" s="104" t="s">
        <v>6</v>
      </c>
      <c r="I12" s="104"/>
      <c r="J12" s="104"/>
      <c r="K12" s="13"/>
    </row>
    <row r="13" spans="1:14" s="14" customFormat="1" ht="18" x14ac:dyDescent="0.25">
      <c r="A13" s="45"/>
      <c r="B13" s="16" t="s">
        <v>7</v>
      </c>
      <c r="C13" s="17"/>
      <c r="D13" s="17" t="s">
        <v>8</v>
      </c>
      <c r="E13" s="17" t="s">
        <v>9</v>
      </c>
      <c r="F13" s="17" t="s">
        <v>10</v>
      </c>
      <c r="G13" s="17" t="s">
        <v>11</v>
      </c>
      <c r="H13" s="17" t="s">
        <v>12</v>
      </c>
      <c r="I13" s="17" t="s">
        <v>10</v>
      </c>
      <c r="J13" s="17" t="s">
        <v>11</v>
      </c>
      <c r="K13" s="18"/>
    </row>
    <row r="14" spans="1:14" ht="18.75" x14ac:dyDescent="0.3">
      <c r="A14" s="46">
        <v>1</v>
      </c>
      <c r="B14" s="19" t="s">
        <v>13</v>
      </c>
      <c r="C14" s="20"/>
      <c r="D14" s="69">
        <v>1012931</v>
      </c>
      <c r="E14" s="69">
        <v>1011360</v>
      </c>
      <c r="F14" s="21">
        <f>D14-E14</f>
        <v>1571</v>
      </c>
      <c r="G14" s="22">
        <f>F14/E14</f>
        <v>1.5533538996994147E-3</v>
      </c>
      <c r="H14" s="90">
        <v>999833</v>
      </c>
      <c r="I14" s="21">
        <f t="shared" ref="I14:I19" si="0">+D14-H14</f>
        <v>13098</v>
      </c>
      <c r="J14" s="22">
        <f>+I14/H14</f>
        <v>1.3100187731351135E-2</v>
      </c>
      <c r="K14" s="18"/>
    </row>
    <row r="15" spans="1:14" ht="18.75" x14ac:dyDescent="0.3">
      <c r="A15" s="46">
        <v>2</v>
      </c>
      <c r="B15" s="19" t="s">
        <v>38</v>
      </c>
      <c r="C15" s="20"/>
      <c r="D15" s="69">
        <v>129354</v>
      </c>
      <c r="E15" s="69">
        <v>129766</v>
      </c>
      <c r="F15" s="21">
        <f t="shared" ref="F15:F19" si="1">D15-E15</f>
        <v>-412</v>
      </c>
      <c r="G15" s="22">
        <f t="shared" ref="G15:G20" si="2">F15/E15</f>
        <v>-3.17494567143936E-3</v>
      </c>
      <c r="H15" s="90">
        <v>127355</v>
      </c>
      <c r="I15" s="21">
        <f t="shared" si="0"/>
        <v>1999</v>
      </c>
      <c r="J15" s="22">
        <f t="shared" ref="J15:J18" si="3">+I15/H15</f>
        <v>1.5696282046248674E-2</v>
      </c>
      <c r="K15" s="18"/>
    </row>
    <row r="16" spans="1:14" ht="18.75" x14ac:dyDescent="0.3">
      <c r="A16" s="46">
        <v>3</v>
      </c>
      <c r="B16" s="19" t="s">
        <v>39</v>
      </c>
      <c r="C16" s="20"/>
      <c r="D16" s="69">
        <v>3363</v>
      </c>
      <c r="E16" s="69">
        <v>3344</v>
      </c>
      <c r="F16" s="21">
        <f t="shared" si="1"/>
        <v>19</v>
      </c>
      <c r="G16" s="22">
        <f t="shared" si="2"/>
        <v>5.681818181818182E-3</v>
      </c>
      <c r="H16" s="90">
        <v>3383</v>
      </c>
      <c r="I16" s="21">
        <f t="shared" si="0"/>
        <v>-20</v>
      </c>
      <c r="J16" s="22">
        <f t="shared" si="3"/>
        <v>-5.9119125036949452E-3</v>
      </c>
      <c r="K16" s="18"/>
    </row>
    <row r="17" spans="1:11" ht="18.75" x14ac:dyDescent="0.3">
      <c r="A17" s="46">
        <v>4</v>
      </c>
      <c r="B17" s="19" t="s">
        <v>18</v>
      </c>
      <c r="C17" s="20"/>
      <c r="D17" s="69">
        <v>7030</v>
      </c>
      <c r="E17" s="69">
        <v>7115</v>
      </c>
      <c r="F17" s="21">
        <f t="shared" si="1"/>
        <v>-85</v>
      </c>
      <c r="G17" s="22">
        <f t="shared" si="2"/>
        <v>-1.1946591707659873E-2</v>
      </c>
      <c r="H17" s="90">
        <v>6763</v>
      </c>
      <c r="I17" s="21">
        <f t="shared" si="0"/>
        <v>267</v>
      </c>
      <c r="J17" s="22">
        <f t="shared" si="3"/>
        <v>3.9479520922667453E-2</v>
      </c>
      <c r="K17" s="18"/>
    </row>
    <row r="18" spans="1:11" ht="18.75" x14ac:dyDescent="0.3">
      <c r="A18" s="46">
        <v>5</v>
      </c>
      <c r="B18" s="19" t="s">
        <v>40</v>
      </c>
      <c r="C18" s="23"/>
      <c r="D18" s="69">
        <v>8</v>
      </c>
      <c r="E18" s="69">
        <v>8</v>
      </c>
      <c r="F18" s="21">
        <f t="shared" si="1"/>
        <v>0</v>
      </c>
      <c r="G18" s="22">
        <f t="shared" si="2"/>
        <v>0</v>
      </c>
      <c r="H18" s="90">
        <v>8</v>
      </c>
      <c r="I18" s="21">
        <f t="shared" si="0"/>
        <v>0</v>
      </c>
      <c r="J18" s="22">
        <f t="shared" si="3"/>
        <v>0</v>
      </c>
      <c r="K18" s="18"/>
    </row>
    <row r="19" spans="1:11" ht="18.75" x14ac:dyDescent="0.3">
      <c r="A19" s="46">
        <v>6</v>
      </c>
      <c r="B19" s="19" t="s">
        <v>19</v>
      </c>
      <c r="C19" s="23"/>
      <c r="D19" s="70">
        <v>16</v>
      </c>
      <c r="E19" s="70">
        <v>16</v>
      </c>
      <c r="F19" s="24">
        <f t="shared" si="1"/>
        <v>0</v>
      </c>
      <c r="G19" s="25">
        <f t="shared" si="2"/>
        <v>0</v>
      </c>
      <c r="H19" s="91">
        <v>16</v>
      </c>
      <c r="I19" s="24">
        <f t="shared" si="0"/>
        <v>0</v>
      </c>
      <c r="J19" s="25">
        <f>+I19/H19</f>
        <v>0</v>
      </c>
      <c r="K19" s="26"/>
    </row>
    <row r="20" spans="1:11" ht="18.75" x14ac:dyDescent="0.3">
      <c r="A20" s="46">
        <v>7</v>
      </c>
      <c r="B20" s="19" t="s">
        <v>20</v>
      </c>
      <c r="C20" s="20"/>
      <c r="D20" s="27">
        <f>SUM(D14:D19)</f>
        <v>1152702</v>
      </c>
      <c r="E20" s="27">
        <f>SUM(E14:E19)</f>
        <v>1151609</v>
      </c>
      <c r="F20" s="27">
        <f>SUM(F14:F19)</f>
        <v>1093</v>
      </c>
      <c r="G20" s="22">
        <f t="shared" si="2"/>
        <v>9.4910685831736295E-4</v>
      </c>
      <c r="H20" s="27">
        <f>SUM(H14:H19)</f>
        <v>1137358</v>
      </c>
      <c r="I20" s="27">
        <f>SUM(I14:I19)</f>
        <v>15344</v>
      </c>
      <c r="J20" s="22">
        <f>+I20/H20</f>
        <v>1.3490914909817313E-2</v>
      </c>
      <c r="K20" s="28"/>
    </row>
    <row r="21" spans="1:11" ht="18.75" x14ac:dyDescent="0.3">
      <c r="A21" s="46">
        <v>8</v>
      </c>
      <c r="B21" s="29"/>
      <c r="C21" s="29"/>
      <c r="D21" s="29" t="s">
        <v>32</v>
      </c>
      <c r="E21" s="29"/>
      <c r="F21" s="29"/>
      <c r="G21" s="29"/>
      <c r="H21" s="29"/>
      <c r="I21" s="29"/>
      <c r="J21" s="29"/>
      <c r="K21" s="26"/>
    </row>
    <row r="22" spans="1:11" ht="18.75" x14ac:dyDescent="0.3">
      <c r="A22" s="46">
        <v>9</v>
      </c>
      <c r="B22" s="110" t="s">
        <v>23</v>
      </c>
      <c r="C22" s="110"/>
      <c r="D22" s="110"/>
      <c r="E22" s="110"/>
      <c r="F22" s="110"/>
      <c r="G22" s="110"/>
      <c r="H22" s="110"/>
      <c r="I22" s="110"/>
      <c r="J22" s="110"/>
      <c r="K22" s="30"/>
    </row>
    <row r="23" spans="1:11" s="14" customFormat="1" ht="18" x14ac:dyDescent="0.25">
      <c r="A23" s="46">
        <v>10</v>
      </c>
      <c r="B23" s="15"/>
      <c r="C23" s="15"/>
      <c r="D23" s="15"/>
      <c r="E23" s="15"/>
      <c r="F23" s="16" t="s">
        <v>5</v>
      </c>
      <c r="G23" s="15"/>
      <c r="H23" s="104" t="s">
        <v>6</v>
      </c>
      <c r="I23" s="104"/>
      <c r="J23" s="104"/>
      <c r="K23" s="26"/>
    </row>
    <row r="24" spans="1:11" s="14" customFormat="1" ht="18" x14ac:dyDescent="0.25">
      <c r="A24" s="46">
        <v>11</v>
      </c>
      <c r="B24" s="16" t="s">
        <v>7</v>
      </c>
      <c r="C24" s="17"/>
      <c r="D24" s="17" t="s">
        <v>8</v>
      </c>
      <c r="E24" s="17" t="s">
        <v>9</v>
      </c>
      <c r="F24" s="17" t="s">
        <v>10</v>
      </c>
      <c r="G24" s="17" t="s">
        <v>11</v>
      </c>
      <c r="H24" s="17" t="s">
        <v>12</v>
      </c>
      <c r="I24" s="17" t="s">
        <v>10</v>
      </c>
      <c r="J24" s="17" t="s">
        <v>11</v>
      </c>
      <c r="K24" s="26"/>
    </row>
    <row r="25" spans="1:11" ht="18.75" x14ac:dyDescent="0.3">
      <c r="A25" s="46">
        <v>12</v>
      </c>
      <c r="B25" s="19" t="s">
        <v>13</v>
      </c>
      <c r="C25" s="20"/>
      <c r="D25" s="92">
        <v>1011411</v>
      </c>
      <c r="E25" s="92">
        <v>1010352</v>
      </c>
      <c r="F25" s="21">
        <f>D25-E25</f>
        <v>1059</v>
      </c>
      <c r="G25" s="22">
        <f>F25/E25</f>
        <v>1.0481495557983752E-3</v>
      </c>
      <c r="H25" s="94">
        <v>998578</v>
      </c>
      <c r="I25" s="21">
        <f t="shared" ref="I25:I30" si="4">+D25-H25</f>
        <v>12833</v>
      </c>
      <c r="J25" s="22">
        <f t="shared" ref="J25:J30" si="5">+I25/H25</f>
        <v>1.2851274512356571E-2</v>
      </c>
      <c r="K25" s="26"/>
    </row>
    <row r="26" spans="1:11" ht="18.75" x14ac:dyDescent="0.3">
      <c r="A26" s="46">
        <v>13</v>
      </c>
      <c r="B26" s="19" t="s">
        <v>38</v>
      </c>
      <c r="C26" s="20"/>
      <c r="D26" s="92">
        <v>129220</v>
      </c>
      <c r="E26" s="92">
        <v>129595</v>
      </c>
      <c r="F26" s="21">
        <f t="shared" ref="F26:F30" si="6">D26-E26</f>
        <v>-375</v>
      </c>
      <c r="G26" s="22">
        <f t="shared" ref="G26:G31" si="7">F26/E26</f>
        <v>-2.8936301554843935E-3</v>
      </c>
      <c r="H26" s="94">
        <v>127188</v>
      </c>
      <c r="I26" s="21">
        <f t="shared" si="4"/>
        <v>2032</v>
      </c>
      <c r="J26" s="22">
        <f t="shared" si="5"/>
        <v>1.5976349970122969E-2</v>
      </c>
      <c r="K26" s="26"/>
    </row>
    <row r="27" spans="1:11" ht="18.75" x14ac:dyDescent="0.3">
      <c r="A27" s="46">
        <v>14</v>
      </c>
      <c r="B27" s="19" t="s">
        <v>39</v>
      </c>
      <c r="C27" s="20"/>
      <c r="D27" s="92">
        <v>3363</v>
      </c>
      <c r="E27" s="92">
        <v>3346</v>
      </c>
      <c r="F27" s="21">
        <f t="shared" si="6"/>
        <v>17</v>
      </c>
      <c r="G27" s="22">
        <f t="shared" si="7"/>
        <v>5.0806933652121937E-3</v>
      </c>
      <c r="H27" s="94">
        <v>3392</v>
      </c>
      <c r="I27" s="21">
        <f t="shared" si="4"/>
        <v>-29</v>
      </c>
      <c r="J27" s="22">
        <f t="shared" si="5"/>
        <v>-8.5495283018867923E-3</v>
      </c>
    </row>
    <row r="28" spans="1:11" ht="18.75" x14ac:dyDescent="0.3">
      <c r="A28" s="46">
        <v>15</v>
      </c>
      <c r="B28" s="19" t="s">
        <v>18</v>
      </c>
      <c r="C28" s="20"/>
      <c r="D28" s="92">
        <v>7018</v>
      </c>
      <c r="E28" s="92">
        <v>7099</v>
      </c>
      <c r="F28" s="21">
        <f t="shared" si="6"/>
        <v>-81</v>
      </c>
      <c r="G28" s="22">
        <f t="shared" si="7"/>
        <v>-1.1410057754613326E-2</v>
      </c>
      <c r="H28" s="94">
        <v>6752</v>
      </c>
      <c r="I28" s="21">
        <f t="shared" si="4"/>
        <v>266</v>
      </c>
      <c r="J28" s="22">
        <f t="shared" si="5"/>
        <v>3.9395734597156395E-2</v>
      </c>
    </row>
    <row r="29" spans="1:11" ht="18.75" x14ac:dyDescent="0.3">
      <c r="A29" s="46">
        <v>16</v>
      </c>
      <c r="B29" s="19" t="s">
        <v>40</v>
      </c>
      <c r="C29" s="23"/>
      <c r="D29" s="92">
        <v>8</v>
      </c>
      <c r="E29" s="92">
        <v>8</v>
      </c>
      <c r="F29" s="21">
        <f t="shared" si="6"/>
        <v>0</v>
      </c>
      <c r="G29" s="22">
        <f t="shared" si="7"/>
        <v>0</v>
      </c>
      <c r="H29" s="94">
        <v>8</v>
      </c>
      <c r="I29" s="21">
        <f t="shared" si="4"/>
        <v>0</v>
      </c>
      <c r="J29" s="22">
        <f t="shared" si="5"/>
        <v>0</v>
      </c>
      <c r="K29" s="28"/>
    </row>
    <row r="30" spans="1:11" ht="18.75" x14ac:dyDescent="0.3">
      <c r="A30" s="46">
        <v>17</v>
      </c>
      <c r="B30" s="19" t="s">
        <v>19</v>
      </c>
      <c r="C30" s="23"/>
      <c r="D30" s="93">
        <v>16</v>
      </c>
      <c r="E30" s="93">
        <v>16</v>
      </c>
      <c r="F30" s="24">
        <f t="shared" si="6"/>
        <v>0</v>
      </c>
      <c r="G30" s="25">
        <f t="shared" si="7"/>
        <v>0</v>
      </c>
      <c r="H30" s="95">
        <v>16</v>
      </c>
      <c r="I30" s="24">
        <f t="shared" si="4"/>
        <v>0</v>
      </c>
      <c r="J30" s="25">
        <f t="shared" si="5"/>
        <v>0</v>
      </c>
      <c r="K30" s="26"/>
    </row>
    <row r="31" spans="1:11" ht="18.75" x14ac:dyDescent="0.3">
      <c r="A31" s="46">
        <v>18</v>
      </c>
      <c r="B31" s="19" t="s">
        <v>20</v>
      </c>
      <c r="C31" s="20"/>
      <c r="D31" s="21">
        <f>SUM(D25:D30)</f>
        <v>1151036</v>
      </c>
      <c r="E31" s="21">
        <f>SUM(E25:E30)</f>
        <v>1150416</v>
      </c>
      <c r="F31" s="27">
        <f>SUM(F25:F30)</f>
        <v>620</v>
      </c>
      <c r="G31" s="22">
        <f t="shared" si="7"/>
        <v>5.3893548073044876E-4</v>
      </c>
      <c r="H31" s="27">
        <f>SUM(H25:H30)</f>
        <v>1135934</v>
      </c>
      <c r="I31" s="27">
        <f>SUM(I25:I30)</f>
        <v>15102</v>
      </c>
      <c r="J31" s="22">
        <f>+I31/H31</f>
        <v>1.3294786492877226E-2</v>
      </c>
      <c r="K31" s="28"/>
    </row>
    <row r="32" spans="1:11" ht="18.75" x14ac:dyDescent="0.3">
      <c r="A32" s="46">
        <v>19</v>
      </c>
      <c r="B32" s="29"/>
      <c r="C32" s="37"/>
      <c r="D32" s="24"/>
      <c r="E32" s="24"/>
      <c r="F32" s="38"/>
      <c r="G32" s="25"/>
      <c r="H32" s="38"/>
      <c r="I32" s="38"/>
      <c r="J32" s="25"/>
      <c r="K32" s="28"/>
    </row>
    <row r="33" spans="1:11" ht="18.75" x14ac:dyDescent="0.3">
      <c r="A33" s="46">
        <v>20</v>
      </c>
      <c r="B33" s="109" t="s">
        <v>22</v>
      </c>
      <c r="C33" s="110"/>
      <c r="D33" s="110"/>
      <c r="E33" s="110"/>
      <c r="F33" s="110"/>
      <c r="G33" s="110"/>
      <c r="H33" s="110"/>
      <c r="I33" s="110"/>
      <c r="J33" s="110"/>
      <c r="K33" s="30"/>
    </row>
    <row r="34" spans="1:11" s="14" customFormat="1" ht="18" x14ac:dyDescent="0.25">
      <c r="A34" s="46">
        <v>21</v>
      </c>
      <c r="B34" s="15"/>
      <c r="C34" s="15"/>
      <c r="D34" s="15"/>
      <c r="E34" s="15"/>
      <c r="F34" s="16" t="s">
        <v>5</v>
      </c>
      <c r="G34" s="15"/>
      <c r="H34" s="104" t="s">
        <v>6</v>
      </c>
      <c r="I34" s="104"/>
      <c r="J34" s="104"/>
      <c r="K34" s="26"/>
    </row>
    <row r="35" spans="1:11" s="14" customFormat="1" ht="18" x14ac:dyDescent="0.25">
      <c r="A35" s="46">
        <v>22</v>
      </c>
      <c r="B35" s="16" t="s">
        <v>7</v>
      </c>
      <c r="C35" s="17"/>
      <c r="D35" s="17" t="s">
        <v>8</v>
      </c>
      <c r="E35" s="17" t="s">
        <v>9</v>
      </c>
      <c r="F35" s="17" t="s">
        <v>10</v>
      </c>
      <c r="G35" s="17" t="s">
        <v>11</v>
      </c>
      <c r="H35" s="17" t="s">
        <v>12</v>
      </c>
      <c r="I35" s="17" t="s">
        <v>10</v>
      </c>
      <c r="J35" s="17" t="s">
        <v>11</v>
      </c>
      <c r="K35" s="26"/>
    </row>
    <row r="36" spans="1:11" ht="18.75" x14ac:dyDescent="0.3">
      <c r="A36" s="46">
        <v>23</v>
      </c>
      <c r="B36" s="19" t="s">
        <v>13</v>
      </c>
      <c r="C36" s="20"/>
      <c r="D36" s="96">
        <v>1008683</v>
      </c>
      <c r="E36" s="96">
        <v>1008212</v>
      </c>
      <c r="F36" s="21">
        <f>D36-E36</f>
        <v>471</v>
      </c>
      <c r="G36" s="22">
        <f>F36/E36</f>
        <v>4.6716365208904475E-4</v>
      </c>
      <c r="H36" s="98">
        <v>996544</v>
      </c>
      <c r="I36" s="21">
        <f t="shared" ref="I36:I41" si="8">+D36-H36</f>
        <v>12139</v>
      </c>
      <c r="J36" s="22">
        <f t="shared" ref="J36:J41" si="9">+I36/H36</f>
        <v>1.218109787425342E-2</v>
      </c>
      <c r="K36" s="26"/>
    </row>
    <row r="37" spans="1:11" ht="18.75" x14ac:dyDescent="0.3">
      <c r="A37" s="46">
        <v>24</v>
      </c>
      <c r="B37" s="19" t="s">
        <v>38</v>
      </c>
      <c r="C37" s="20"/>
      <c r="D37" s="96">
        <v>128689</v>
      </c>
      <c r="E37" s="96">
        <v>128842</v>
      </c>
      <c r="F37" s="21">
        <f t="shared" ref="F37:F41" si="10">D37-E37</f>
        <v>-153</v>
      </c>
      <c r="G37" s="22">
        <f t="shared" ref="G37:G42" si="11">F37/E37</f>
        <v>-1.1875009701805312E-3</v>
      </c>
      <c r="H37" s="98">
        <v>126543</v>
      </c>
      <c r="I37" s="21">
        <f t="shared" si="8"/>
        <v>2146</v>
      </c>
      <c r="J37" s="22">
        <f t="shared" si="9"/>
        <v>1.6958662272903283E-2</v>
      </c>
      <c r="K37" s="26"/>
    </row>
    <row r="38" spans="1:11" ht="18.75" x14ac:dyDescent="0.3">
      <c r="A38" s="46">
        <v>25</v>
      </c>
      <c r="B38" s="19" t="s">
        <v>39</v>
      </c>
      <c r="C38" s="20"/>
      <c r="D38" s="96">
        <v>3367</v>
      </c>
      <c r="E38" s="96">
        <v>3353</v>
      </c>
      <c r="F38" s="21">
        <f t="shared" si="10"/>
        <v>14</v>
      </c>
      <c r="G38" s="22">
        <f t="shared" si="11"/>
        <v>4.1753653444676405E-3</v>
      </c>
      <c r="H38" s="98">
        <v>3404</v>
      </c>
      <c r="I38" s="21">
        <f t="shared" si="8"/>
        <v>-37</v>
      </c>
      <c r="J38" s="22">
        <f t="shared" si="9"/>
        <v>-1.0869565217391304E-2</v>
      </c>
    </row>
    <row r="39" spans="1:11" ht="18.75" x14ac:dyDescent="0.3">
      <c r="A39" s="46">
        <v>26</v>
      </c>
      <c r="B39" s="19" t="s">
        <v>18</v>
      </c>
      <c r="C39" s="20"/>
      <c r="D39" s="96">
        <v>6951</v>
      </c>
      <c r="E39" s="96">
        <v>7045</v>
      </c>
      <c r="F39" s="21">
        <f t="shared" si="10"/>
        <v>-94</v>
      </c>
      <c r="G39" s="22">
        <f t="shared" si="11"/>
        <v>-1.3342796309439318E-2</v>
      </c>
      <c r="H39" s="98">
        <v>6685</v>
      </c>
      <c r="I39" s="21">
        <f t="shared" si="8"/>
        <v>266</v>
      </c>
      <c r="J39" s="22">
        <f t="shared" si="9"/>
        <v>3.9790575916230364E-2</v>
      </c>
    </row>
    <row r="40" spans="1:11" ht="18.75" x14ac:dyDescent="0.3">
      <c r="A40" s="46">
        <v>27</v>
      </c>
      <c r="B40" s="19" t="s">
        <v>40</v>
      </c>
      <c r="C40" s="23"/>
      <c r="D40" s="96">
        <v>8</v>
      </c>
      <c r="E40" s="96">
        <v>8</v>
      </c>
      <c r="F40" s="21">
        <f t="shared" si="10"/>
        <v>0</v>
      </c>
      <c r="G40" s="22">
        <f t="shared" si="11"/>
        <v>0</v>
      </c>
      <c r="H40" s="98">
        <v>8</v>
      </c>
      <c r="I40" s="21">
        <f t="shared" si="8"/>
        <v>0</v>
      </c>
      <c r="J40" s="22">
        <f t="shared" si="9"/>
        <v>0</v>
      </c>
      <c r="K40" s="28"/>
    </row>
    <row r="41" spans="1:11" ht="18.75" x14ac:dyDescent="0.3">
      <c r="A41" s="46">
        <v>28</v>
      </c>
      <c r="B41" s="19" t="s">
        <v>19</v>
      </c>
      <c r="C41" s="23"/>
      <c r="D41" s="97">
        <v>16</v>
      </c>
      <c r="E41" s="97">
        <v>16</v>
      </c>
      <c r="F41" s="47">
        <f t="shared" si="10"/>
        <v>0</v>
      </c>
      <c r="G41" s="48">
        <f t="shared" si="11"/>
        <v>0</v>
      </c>
      <c r="H41" s="99">
        <v>16</v>
      </c>
      <c r="I41" s="47">
        <f t="shared" si="8"/>
        <v>0</v>
      </c>
      <c r="J41" s="48">
        <f t="shared" si="9"/>
        <v>0</v>
      </c>
      <c r="K41" s="26"/>
    </row>
    <row r="42" spans="1:11" ht="18.75" x14ac:dyDescent="0.3">
      <c r="A42" s="46">
        <v>29</v>
      </c>
      <c r="B42" s="19" t="s">
        <v>20</v>
      </c>
      <c r="C42" s="20"/>
      <c r="D42" s="21">
        <f>SUM(D36:D41)</f>
        <v>1147714</v>
      </c>
      <c r="E42" s="21">
        <f>SUM(E36:E41)</f>
        <v>1147476</v>
      </c>
      <c r="F42" s="27">
        <f>SUM(F36:F41)</f>
        <v>238</v>
      </c>
      <c r="G42" s="22">
        <f t="shared" si="11"/>
        <v>2.0741174543084125E-4</v>
      </c>
      <c r="H42" s="27">
        <f>SUM(H36:H41)</f>
        <v>1133200</v>
      </c>
      <c r="I42" s="27">
        <f>SUM(I36:I41)</f>
        <v>14514</v>
      </c>
      <c r="J42" s="22">
        <f>+I42/H42</f>
        <v>1.2807977409106953E-2</v>
      </c>
      <c r="K42" s="28"/>
    </row>
    <row r="43" spans="1:11" ht="18.75" x14ac:dyDescent="0.3">
      <c r="A43" s="46">
        <v>30</v>
      </c>
      <c r="B43" s="29"/>
      <c r="C43" s="37"/>
      <c r="D43" s="24"/>
      <c r="E43" s="24"/>
      <c r="F43" s="38"/>
      <c r="G43" s="25"/>
      <c r="H43" s="38"/>
      <c r="I43" s="38"/>
      <c r="J43" s="25"/>
      <c r="K43" s="28"/>
    </row>
    <row r="44" spans="1:11" ht="18.75" x14ac:dyDescent="0.3">
      <c r="A44" s="46">
        <v>31</v>
      </c>
      <c r="B44" s="109" t="s">
        <v>21</v>
      </c>
      <c r="C44" s="110"/>
      <c r="D44" s="110"/>
      <c r="E44" s="110"/>
      <c r="F44" s="110"/>
      <c r="G44" s="110"/>
      <c r="H44" s="110"/>
      <c r="I44" s="110"/>
      <c r="J44" s="110"/>
      <c r="K44" s="28"/>
    </row>
    <row r="45" spans="1:11" ht="18.75" x14ac:dyDescent="0.3">
      <c r="A45" s="46">
        <v>32</v>
      </c>
      <c r="B45" s="15"/>
      <c r="C45" s="15"/>
      <c r="D45" s="15"/>
      <c r="E45" s="15"/>
      <c r="F45" s="16" t="s">
        <v>5</v>
      </c>
      <c r="G45" s="15"/>
      <c r="H45" s="104" t="s">
        <v>6</v>
      </c>
      <c r="I45" s="104"/>
      <c r="J45" s="104"/>
      <c r="K45" s="28"/>
    </row>
    <row r="46" spans="1:11" ht="18.75" x14ac:dyDescent="0.3">
      <c r="A46" s="46">
        <v>33</v>
      </c>
      <c r="B46" s="16" t="s">
        <v>7</v>
      </c>
      <c r="C46" s="17"/>
      <c r="D46" s="17" t="s">
        <v>8</v>
      </c>
      <c r="E46" s="17" t="s">
        <v>9</v>
      </c>
      <c r="F46" s="17" t="s">
        <v>10</v>
      </c>
      <c r="G46" s="17" t="s">
        <v>11</v>
      </c>
      <c r="H46" s="17" t="s">
        <v>12</v>
      </c>
      <c r="I46" s="17" t="s">
        <v>10</v>
      </c>
      <c r="J46" s="17" t="s">
        <v>11</v>
      </c>
      <c r="K46" s="28"/>
    </row>
    <row r="47" spans="1:11" ht="18.75" x14ac:dyDescent="0.3">
      <c r="A47" s="46">
        <v>34</v>
      </c>
      <c r="B47" s="19" t="s">
        <v>13</v>
      </c>
      <c r="C47" s="20"/>
      <c r="D47" s="100">
        <v>1007182</v>
      </c>
      <c r="E47" s="100">
        <v>1005664</v>
      </c>
      <c r="F47" s="21">
        <f>D47-E47</f>
        <v>1518</v>
      </c>
      <c r="G47" s="22">
        <f>F47/E47</f>
        <v>1.5094504725236262E-3</v>
      </c>
      <c r="H47" s="102">
        <v>995210</v>
      </c>
      <c r="I47" s="21">
        <f t="shared" ref="I47:I52" si="12">+D47-H47</f>
        <v>11972</v>
      </c>
      <c r="J47" s="22">
        <f t="shared" ref="J47:J52" si="13">+I47/H47</f>
        <v>1.202962188884758E-2</v>
      </c>
      <c r="K47" s="28"/>
    </row>
    <row r="48" spans="1:11" ht="18.75" x14ac:dyDescent="0.3">
      <c r="A48" s="46">
        <v>35</v>
      </c>
      <c r="B48" s="19" t="s">
        <v>38</v>
      </c>
      <c r="C48" s="20"/>
      <c r="D48" s="100">
        <v>128439</v>
      </c>
      <c r="E48" s="100">
        <v>128608</v>
      </c>
      <c r="F48" s="21">
        <f t="shared" ref="F48:F52" si="14">D48-E48</f>
        <v>-169</v>
      </c>
      <c r="G48" s="22">
        <f t="shared" ref="G48:G53" si="15">F48/E48</f>
        <v>-1.3140706643443643E-3</v>
      </c>
      <c r="H48" s="102">
        <v>126365</v>
      </c>
      <c r="I48" s="21">
        <f t="shared" si="12"/>
        <v>2074</v>
      </c>
      <c r="J48" s="22">
        <f t="shared" si="13"/>
        <v>1.641277252403751E-2</v>
      </c>
    </row>
    <row r="49" spans="1:10" ht="18.75" x14ac:dyDescent="0.3">
      <c r="A49" s="46">
        <v>36</v>
      </c>
      <c r="B49" s="19" t="s">
        <v>39</v>
      </c>
      <c r="C49" s="20"/>
      <c r="D49" s="100">
        <v>3371</v>
      </c>
      <c r="E49" s="100">
        <v>3358</v>
      </c>
      <c r="F49" s="21">
        <f t="shared" si="14"/>
        <v>13</v>
      </c>
      <c r="G49" s="22">
        <f t="shared" si="15"/>
        <v>3.8713519952352591E-3</v>
      </c>
      <c r="H49" s="102">
        <v>3409</v>
      </c>
      <c r="I49" s="21">
        <f t="shared" si="12"/>
        <v>-38</v>
      </c>
      <c r="J49" s="22">
        <f t="shared" si="13"/>
        <v>-1.1146963919037842E-2</v>
      </c>
    </row>
    <row r="50" spans="1:10" ht="18.75" x14ac:dyDescent="0.3">
      <c r="A50" s="46">
        <v>37</v>
      </c>
      <c r="B50" s="19" t="s">
        <v>18</v>
      </c>
      <c r="C50" s="20"/>
      <c r="D50" s="100">
        <v>6914</v>
      </c>
      <c r="E50" s="100">
        <v>6810</v>
      </c>
      <c r="F50" s="21">
        <f t="shared" si="14"/>
        <v>104</v>
      </c>
      <c r="G50" s="22">
        <f t="shared" si="15"/>
        <v>1.5271659324522761E-2</v>
      </c>
      <c r="H50" s="102">
        <v>6646</v>
      </c>
      <c r="I50" s="21">
        <f t="shared" si="12"/>
        <v>268</v>
      </c>
      <c r="J50" s="22">
        <f t="shared" si="13"/>
        <v>4.0325007523322298E-2</v>
      </c>
    </row>
    <row r="51" spans="1:10" ht="18.75" x14ac:dyDescent="0.3">
      <c r="A51" s="46">
        <v>38</v>
      </c>
      <c r="B51" s="19" t="s">
        <v>40</v>
      </c>
      <c r="C51" s="23"/>
      <c r="D51" s="100">
        <v>8</v>
      </c>
      <c r="E51" s="100">
        <v>8</v>
      </c>
      <c r="F51" s="21">
        <f t="shared" si="14"/>
        <v>0</v>
      </c>
      <c r="G51" s="22">
        <f t="shared" si="15"/>
        <v>0</v>
      </c>
      <c r="H51" s="102">
        <v>8</v>
      </c>
      <c r="I51" s="21">
        <f t="shared" si="12"/>
        <v>0</v>
      </c>
      <c r="J51" s="22">
        <f t="shared" si="13"/>
        <v>0</v>
      </c>
    </row>
    <row r="52" spans="1:10" ht="18.75" x14ac:dyDescent="0.3">
      <c r="A52" s="46">
        <v>39</v>
      </c>
      <c r="B52" s="19" t="s">
        <v>19</v>
      </c>
      <c r="C52" s="23"/>
      <c r="D52" s="101">
        <v>16</v>
      </c>
      <c r="E52" s="101">
        <v>16</v>
      </c>
      <c r="F52" s="47">
        <f t="shared" si="14"/>
        <v>0</v>
      </c>
      <c r="G52" s="48">
        <f t="shared" si="15"/>
        <v>0</v>
      </c>
      <c r="H52" s="103">
        <v>16</v>
      </c>
      <c r="I52" s="47">
        <f t="shared" si="12"/>
        <v>0</v>
      </c>
      <c r="J52" s="48">
        <f t="shared" si="13"/>
        <v>0</v>
      </c>
    </row>
    <row r="53" spans="1:10" ht="18.75" x14ac:dyDescent="0.3">
      <c r="A53" s="46">
        <v>40</v>
      </c>
      <c r="B53" s="19" t="s">
        <v>20</v>
      </c>
      <c r="C53" s="20"/>
      <c r="D53" s="21">
        <f>SUM(D47:D52)</f>
        <v>1145930</v>
      </c>
      <c r="E53" s="21">
        <f t="shared" ref="E53:F53" si="16">SUM(E47:E52)</f>
        <v>1144464</v>
      </c>
      <c r="F53" s="27">
        <f t="shared" si="16"/>
        <v>1466</v>
      </c>
      <c r="G53" s="22">
        <f t="shared" si="15"/>
        <v>1.2809489857260692E-3</v>
      </c>
      <c r="H53" s="27">
        <f>SUM(H47:H52)</f>
        <v>1131654</v>
      </c>
      <c r="I53" s="27">
        <f>SUM(I47:I52)</f>
        <v>14276</v>
      </c>
      <c r="J53" s="22">
        <f>+I53/H53</f>
        <v>1.2615163291960264E-2</v>
      </c>
    </row>
    <row r="54" spans="1:10" ht="18.75" x14ac:dyDescent="0.3">
      <c r="A54" s="68"/>
      <c r="B54" s="31"/>
      <c r="C54" s="32"/>
      <c r="D54" s="33"/>
      <c r="E54" s="21"/>
      <c r="F54" s="34"/>
      <c r="G54" s="35"/>
      <c r="H54" s="27"/>
      <c r="I54" s="34"/>
      <c r="J54" s="35"/>
    </row>
    <row r="55" spans="1:10" ht="18.75" x14ac:dyDescent="0.3">
      <c r="B55" s="31"/>
      <c r="C55" s="32"/>
      <c r="D55" s="33"/>
      <c r="E55" s="21"/>
      <c r="F55" s="34"/>
      <c r="G55" s="35"/>
      <c r="H55" s="27"/>
      <c r="I55" s="34"/>
      <c r="J55" s="35"/>
    </row>
    <row r="56" spans="1:10" ht="18.75" x14ac:dyDescent="0.3">
      <c r="B56" s="31"/>
      <c r="C56" s="32"/>
      <c r="D56" s="33"/>
      <c r="E56" s="21"/>
      <c r="F56" s="34"/>
      <c r="G56" s="35"/>
      <c r="H56" s="27"/>
      <c r="I56" s="34"/>
      <c r="J56" s="35"/>
    </row>
    <row r="57" spans="1:10" ht="18.75" x14ac:dyDescent="0.3">
      <c r="B57" s="31"/>
      <c r="C57" s="32"/>
      <c r="D57" s="33"/>
      <c r="E57" s="21"/>
      <c r="F57" s="34"/>
      <c r="G57" s="35"/>
      <c r="H57" s="27"/>
      <c r="I57" s="34"/>
      <c r="J57" s="35"/>
    </row>
    <row r="58" spans="1:10" ht="18.75" x14ac:dyDescent="0.3">
      <c r="B58" s="31"/>
      <c r="C58" s="32"/>
      <c r="D58" s="33"/>
      <c r="E58" s="21"/>
      <c r="F58" s="34"/>
      <c r="G58" s="35"/>
      <c r="H58" s="27"/>
      <c r="I58" s="34"/>
      <c r="J58" s="35"/>
    </row>
    <row r="59" spans="1:10" ht="18.75" x14ac:dyDescent="0.3">
      <c r="B59" s="31"/>
      <c r="C59" s="32"/>
      <c r="D59" s="33"/>
      <c r="E59" s="21"/>
      <c r="F59" s="34"/>
      <c r="G59" s="35"/>
      <c r="H59" s="27"/>
      <c r="I59" s="34"/>
      <c r="J59" s="35"/>
    </row>
    <row r="61" spans="1:10" x14ac:dyDescent="0.3">
      <c r="B61" s="36"/>
      <c r="H61" s="3" t="s">
        <v>32</v>
      </c>
    </row>
  </sheetData>
  <mergeCells count="12">
    <mergeCell ref="H45:J45"/>
    <mergeCell ref="B2:J2"/>
    <mergeCell ref="B3:J3"/>
    <mergeCell ref="B4:J4"/>
    <mergeCell ref="B6:J6"/>
    <mergeCell ref="B11:J11"/>
    <mergeCell ref="H12:J12"/>
    <mergeCell ref="B44:J44"/>
    <mergeCell ref="B33:J33"/>
    <mergeCell ref="H34:J34"/>
    <mergeCell ref="B22:J22"/>
    <mergeCell ref="H23:J23"/>
  </mergeCells>
  <printOptions horizontalCentered="1"/>
  <pageMargins left="0.25" right="0.25" top="0.75" bottom="0.75" header="0" footer="0"/>
  <pageSetup scale="67" orientation="portrait" r:id="rId1"/>
  <headerFooter alignWithMargins="0">
    <oddFooter xml:space="preserve">&amp;L
&amp;C&amp;14 10a
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tabSelected="1" zoomScale="70" zoomScaleNormal="70" zoomScaleSheetLayoutView="70" workbookViewId="0">
      <selection activeCell="H27" sqref="H27"/>
    </sheetView>
  </sheetViews>
  <sheetFormatPr defaultColWidth="8.85546875" defaultRowHeight="16.5" x14ac:dyDescent="0.3"/>
  <cols>
    <col min="1" max="1" width="5.140625" style="40" bestFit="1" customWidth="1"/>
    <col min="2" max="2" width="36.7109375" style="4" customWidth="1"/>
    <col min="3" max="3" width="1.140625" style="4" customWidth="1"/>
    <col min="4" max="4" width="14.7109375" style="4" bestFit="1" customWidth="1"/>
    <col min="5" max="5" width="14.7109375" style="3" bestFit="1" customWidth="1"/>
    <col min="6" max="6" width="15.85546875" style="4" customWidth="1"/>
    <col min="7" max="7" width="14.5703125" style="4" customWidth="1"/>
    <col min="8" max="8" width="15.7109375" style="4" customWidth="1"/>
    <col min="9" max="9" width="15.5703125" style="4" customWidth="1"/>
    <col min="10" max="10" width="17.7109375" style="4" customWidth="1"/>
    <col min="11" max="11" width="9.5703125" style="4" customWidth="1"/>
    <col min="12" max="16384" width="8.85546875" style="4"/>
  </cols>
  <sheetData>
    <row r="1" spans="1:11" x14ac:dyDescent="0.3">
      <c r="B1" s="1"/>
      <c r="C1" s="1"/>
      <c r="D1" s="2"/>
      <c r="E1" s="2"/>
      <c r="F1" s="2"/>
      <c r="G1" s="2"/>
      <c r="H1" s="2"/>
      <c r="I1" s="2"/>
      <c r="J1" s="2"/>
      <c r="K1" s="2"/>
    </row>
    <row r="2" spans="1:11" ht="20.25" x14ac:dyDescent="0.3">
      <c r="B2" s="105" t="s">
        <v>0</v>
      </c>
      <c r="C2" s="105"/>
      <c r="D2" s="105"/>
      <c r="E2" s="105"/>
      <c r="F2" s="105"/>
      <c r="G2" s="105"/>
      <c r="H2" s="105"/>
      <c r="I2" s="105"/>
      <c r="J2" s="105"/>
      <c r="K2" s="49"/>
    </row>
    <row r="3" spans="1:11" ht="20.25" x14ac:dyDescent="0.3">
      <c r="B3" s="105" t="s">
        <v>1</v>
      </c>
      <c r="C3" s="105"/>
      <c r="D3" s="105"/>
      <c r="E3" s="105"/>
      <c r="F3" s="105"/>
      <c r="G3" s="105"/>
      <c r="H3" s="105"/>
      <c r="I3" s="105"/>
      <c r="J3" s="105"/>
      <c r="K3" s="49"/>
    </row>
    <row r="4" spans="1:11" ht="20.25" x14ac:dyDescent="0.3">
      <c r="B4" s="106" t="str">
        <f>'Elect. Customer Counts Pg 10a '!B4:J4</f>
        <v>9/30/2018</v>
      </c>
      <c r="C4" s="106"/>
      <c r="D4" s="106"/>
      <c r="E4" s="106"/>
      <c r="F4" s="106"/>
      <c r="G4" s="106"/>
      <c r="H4" s="106"/>
      <c r="I4" s="106"/>
      <c r="J4" s="106"/>
      <c r="K4" s="7"/>
    </row>
    <row r="5" spans="1:11" x14ac:dyDescent="0.3">
      <c r="B5" s="50"/>
      <c r="C5" s="50"/>
      <c r="D5" s="51"/>
      <c r="E5" s="9"/>
      <c r="F5" s="51"/>
      <c r="G5" s="51"/>
      <c r="H5" s="51"/>
      <c r="I5" s="51"/>
      <c r="J5" s="51"/>
      <c r="K5" s="51"/>
    </row>
    <row r="6" spans="1:11" ht="18.75" x14ac:dyDescent="0.3">
      <c r="B6" s="112" t="s">
        <v>36</v>
      </c>
      <c r="C6" s="112"/>
      <c r="D6" s="112"/>
      <c r="E6" s="112"/>
      <c r="F6" s="112"/>
      <c r="G6" s="112"/>
      <c r="H6" s="112"/>
      <c r="I6" s="112"/>
      <c r="J6" s="112"/>
      <c r="K6" s="11"/>
    </row>
    <row r="7" spans="1:11" ht="18.75" x14ac:dyDescent="0.3"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s="40" customFormat="1" ht="18" x14ac:dyDescent="0.25">
      <c r="B8" s="11"/>
      <c r="C8" s="11"/>
      <c r="D8" s="41" t="s">
        <v>24</v>
      </c>
      <c r="E8" s="41" t="s">
        <v>25</v>
      </c>
      <c r="F8" s="41" t="s">
        <v>27</v>
      </c>
      <c r="G8" s="41" t="s">
        <v>28</v>
      </c>
      <c r="H8" s="41" t="s">
        <v>29</v>
      </c>
      <c r="I8" s="41" t="s">
        <v>30</v>
      </c>
      <c r="J8" s="41" t="s">
        <v>31</v>
      </c>
      <c r="K8" s="11"/>
    </row>
    <row r="9" spans="1:11" s="40" customFormat="1" ht="18" x14ac:dyDescent="0.25">
      <c r="B9" s="11"/>
      <c r="C9" s="11"/>
      <c r="D9" s="43" t="s">
        <v>24</v>
      </c>
      <c r="E9" s="43" t="s">
        <v>25</v>
      </c>
      <c r="F9" s="43" t="s">
        <v>26</v>
      </c>
      <c r="G9" s="43" t="s">
        <v>33</v>
      </c>
      <c r="H9" s="43"/>
      <c r="I9" s="43" t="s">
        <v>34</v>
      </c>
      <c r="J9" s="43" t="s">
        <v>35</v>
      </c>
      <c r="K9" s="11"/>
    </row>
    <row r="11" spans="1:11" s="14" customFormat="1" ht="18" x14ac:dyDescent="0.25">
      <c r="A11" s="45"/>
      <c r="B11" s="113" t="s">
        <v>3</v>
      </c>
      <c r="C11" s="113"/>
      <c r="D11" s="113"/>
      <c r="E11" s="113"/>
      <c r="F11" s="113"/>
      <c r="G11" s="113"/>
      <c r="H11" s="113"/>
      <c r="I11" s="113"/>
      <c r="J11" s="113"/>
      <c r="K11" s="12"/>
    </row>
    <row r="12" spans="1:11" s="14" customFormat="1" ht="18" x14ac:dyDescent="0.25">
      <c r="A12" s="45"/>
      <c r="B12" s="52"/>
      <c r="C12" s="52"/>
      <c r="D12" s="52"/>
      <c r="E12" s="15"/>
      <c r="F12" s="53" t="s">
        <v>5</v>
      </c>
      <c r="G12" s="54"/>
      <c r="H12" s="111" t="s">
        <v>6</v>
      </c>
      <c r="I12" s="111"/>
      <c r="J12" s="111"/>
      <c r="K12" s="55"/>
    </row>
    <row r="13" spans="1:11" s="14" customFormat="1" ht="18" x14ac:dyDescent="0.25">
      <c r="A13" s="45"/>
      <c r="B13" s="53" t="s">
        <v>7</v>
      </c>
      <c r="C13" s="53"/>
      <c r="D13" s="56" t="s">
        <v>8</v>
      </c>
      <c r="E13" s="17" t="s">
        <v>9</v>
      </c>
      <c r="F13" s="56" t="s">
        <v>10</v>
      </c>
      <c r="G13" s="56" t="s">
        <v>11</v>
      </c>
      <c r="H13" s="17" t="s">
        <v>12</v>
      </c>
      <c r="I13" s="56" t="s">
        <v>10</v>
      </c>
      <c r="J13" s="56" t="s">
        <v>11</v>
      </c>
      <c r="K13" s="56"/>
    </row>
    <row r="14" spans="1:11" ht="18.75" x14ac:dyDescent="0.3">
      <c r="A14" s="46">
        <v>1</v>
      </c>
      <c r="B14" s="31" t="s">
        <v>13</v>
      </c>
      <c r="C14" s="31"/>
      <c r="D14" s="72">
        <v>772621</v>
      </c>
      <c r="E14" s="71">
        <v>770578</v>
      </c>
      <c r="F14" s="33">
        <f t="shared" ref="F14:F20" si="0">D14-E14</f>
        <v>2043</v>
      </c>
      <c r="G14" s="35">
        <f t="shared" ref="G14:G20" si="1">F14/E14</f>
        <v>2.6512565892096583E-3</v>
      </c>
      <c r="H14" s="75">
        <v>761862</v>
      </c>
      <c r="I14" s="33">
        <f t="shared" ref="I14:I19" si="2">+D14-H14</f>
        <v>10759</v>
      </c>
      <c r="J14" s="57">
        <f t="shared" ref="J14:J20" si="3">+I14/H14</f>
        <v>1.4121980096132896E-2</v>
      </c>
      <c r="K14" s="57"/>
    </row>
    <row r="15" spans="1:11" ht="18.75" x14ac:dyDescent="0.3">
      <c r="A15" s="46">
        <v>2</v>
      </c>
      <c r="B15" s="31" t="s">
        <v>14</v>
      </c>
      <c r="C15" s="31"/>
      <c r="D15" s="72">
        <v>55561</v>
      </c>
      <c r="E15" s="71">
        <v>56364</v>
      </c>
      <c r="F15" s="33">
        <f t="shared" si="0"/>
        <v>-803</v>
      </c>
      <c r="G15" s="35">
        <f t="shared" si="1"/>
        <v>-1.4246682279469165E-2</v>
      </c>
      <c r="H15" s="75">
        <v>55206</v>
      </c>
      <c r="I15" s="33">
        <f t="shared" si="2"/>
        <v>355</v>
      </c>
      <c r="J15" s="57">
        <f t="shared" si="3"/>
        <v>6.4304604571966814E-3</v>
      </c>
      <c r="K15" s="57"/>
    </row>
    <row r="16" spans="1:11" ht="18.75" x14ac:dyDescent="0.3">
      <c r="A16" s="46">
        <v>3</v>
      </c>
      <c r="B16" s="31" t="s">
        <v>15</v>
      </c>
      <c r="C16" s="31"/>
      <c r="D16" s="72">
        <v>382</v>
      </c>
      <c r="E16" s="71">
        <v>248</v>
      </c>
      <c r="F16" s="33">
        <f t="shared" si="0"/>
        <v>134</v>
      </c>
      <c r="G16" s="35">
        <f t="shared" si="1"/>
        <v>0.54032258064516125</v>
      </c>
      <c r="H16" s="75">
        <v>386</v>
      </c>
      <c r="I16" s="33">
        <f t="shared" si="2"/>
        <v>-4</v>
      </c>
      <c r="J16" s="57">
        <f t="shared" si="3"/>
        <v>-1.0362694300518135E-2</v>
      </c>
      <c r="K16" s="57"/>
    </row>
    <row r="17" spans="1:11" ht="18.75" x14ac:dyDescent="0.3">
      <c r="A17" s="46">
        <v>4</v>
      </c>
      <c r="B17" s="31" t="s">
        <v>16</v>
      </c>
      <c r="C17" s="31"/>
      <c r="D17" s="72">
        <v>2289</v>
      </c>
      <c r="E17" s="71">
        <v>2298</v>
      </c>
      <c r="F17" s="33">
        <f t="shared" si="0"/>
        <v>-9</v>
      </c>
      <c r="G17" s="35">
        <f t="shared" si="1"/>
        <v>-3.9164490861618795E-3</v>
      </c>
      <c r="H17" s="75">
        <v>2306</v>
      </c>
      <c r="I17" s="33">
        <f t="shared" si="2"/>
        <v>-17</v>
      </c>
      <c r="J17" s="57">
        <f t="shared" si="3"/>
        <v>-7.372072853425846E-3</v>
      </c>
      <c r="K17" s="57"/>
    </row>
    <row r="18" spans="1:11" ht="18.75" x14ac:dyDescent="0.3">
      <c r="A18" s="46">
        <v>5</v>
      </c>
      <c r="B18" s="31" t="s">
        <v>17</v>
      </c>
      <c r="C18" s="31"/>
      <c r="D18" s="72">
        <v>10</v>
      </c>
      <c r="E18" s="71">
        <v>11</v>
      </c>
      <c r="F18" s="33">
        <f t="shared" si="0"/>
        <v>-1</v>
      </c>
      <c r="G18" s="35">
        <f t="shared" si="1"/>
        <v>-9.0909090909090912E-2</v>
      </c>
      <c r="H18" s="75">
        <v>10</v>
      </c>
      <c r="I18" s="33">
        <f t="shared" si="2"/>
        <v>0</v>
      </c>
      <c r="J18" s="57">
        <f t="shared" si="3"/>
        <v>0</v>
      </c>
      <c r="K18" s="57"/>
    </row>
    <row r="19" spans="1:11" ht="18.75" x14ac:dyDescent="0.3">
      <c r="A19" s="46">
        <v>6</v>
      </c>
      <c r="B19" s="31" t="s">
        <v>37</v>
      </c>
      <c r="C19" s="31"/>
      <c r="D19" s="74">
        <v>236</v>
      </c>
      <c r="E19" s="73">
        <v>240</v>
      </c>
      <c r="F19" s="58">
        <f t="shared" si="0"/>
        <v>-4</v>
      </c>
      <c r="G19" s="59">
        <f t="shared" si="1"/>
        <v>-1.6666666666666666E-2</v>
      </c>
      <c r="H19" s="76">
        <v>226</v>
      </c>
      <c r="I19" s="58">
        <f t="shared" si="2"/>
        <v>10</v>
      </c>
      <c r="J19" s="60">
        <f t="shared" si="3"/>
        <v>4.4247787610619468E-2</v>
      </c>
      <c r="K19" s="61"/>
    </row>
    <row r="20" spans="1:11" ht="18.75" x14ac:dyDescent="0.3">
      <c r="A20" s="46">
        <v>7</v>
      </c>
      <c r="B20" s="31" t="s">
        <v>20</v>
      </c>
      <c r="C20" s="31"/>
      <c r="D20" s="34">
        <f>SUM(D14:D19)</f>
        <v>831099</v>
      </c>
      <c r="E20" s="27">
        <f>SUM(E14:E19)</f>
        <v>829739</v>
      </c>
      <c r="F20" s="34">
        <f t="shared" si="0"/>
        <v>1360</v>
      </c>
      <c r="G20" s="35">
        <f t="shared" si="1"/>
        <v>1.6390696351503305E-3</v>
      </c>
      <c r="H20" s="27">
        <f>SUM(H14:H19)</f>
        <v>819996</v>
      </c>
      <c r="I20" s="34">
        <f>SUM(I14:I19)</f>
        <v>11103</v>
      </c>
      <c r="J20" s="57">
        <f t="shared" si="3"/>
        <v>1.3540309952731477E-2</v>
      </c>
      <c r="K20" s="57"/>
    </row>
    <row r="21" spans="1:11" ht="18.75" x14ac:dyDescent="0.3">
      <c r="A21" s="46">
        <v>8</v>
      </c>
      <c r="B21" s="115" t="s">
        <v>23</v>
      </c>
      <c r="C21" s="115"/>
      <c r="D21" s="115"/>
      <c r="E21" s="115"/>
      <c r="F21" s="115"/>
      <c r="G21" s="115"/>
      <c r="H21" s="115"/>
      <c r="I21" s="115"/>
      <c r="J21" s="115"/>
      <c r="K21" s="62"/>
    </row>
    <row r="22" spans="1:11" ht="18.75" x14ac:dyDescent="0.3">
      <c r="A22" s="46">
        <v>9</v>
      </c>
      <c r="B22" s="52"/>
      <c r="C22" s="52"/>
      <c r="D22" s="52"/>
      <c r="E22" s="15"/>
      <c r="F22" s="53" t="s">
        <v>5</v>
      </c>
      <c r="G22" s="54"/>
      <c r="H22" s="111" t="s">
        <v>6</v>
      </c>
      <c r="I22" s="111"/>
      <c r="J22" s="111"/>
      <c r="K22" s="62"/>
    </row>
    <row r="23" spans="1:11" ht="18.75" x14ac:dyDescent="0.3">
      <c r="A23" s="46">
        <v>10</v>
      </c>
      <c r="B23" s="53" t="s">
        <v>7</v>
      </c>
      <c r="C23" s="53"/>
      <c r="D23" s="56" t="s">
        <v>8</v>
      </c>
      <c r="E23" s="17" t="s">
        <v>9</v>
      </c>
      <c r="F23" s="56" t="s">
        <v>10</v>
      </c>
      <c r="G23" s="56" t="s">
        <v>11</v>
      </c>
      <c r="H23" s="17" t="s">
        <v>12</v>
      </c>
      <c r="I23" s="56" t="s">
        <v>10</v>
      </c>
      <c r="J23" s="56" t="s">
        <v>11</v>
      </c>
      <c r="K23" s="62"/>
    </row>
    <row r="24" spans="1:11" ht="18.75" x14ac:dyDescent="0.3">
      <c r="A24" s="46">
        <v>11</v>
      </c>
      <c r="B24" s="31" t="s">
        <v>13</v>
      </c>
      <c r="C24" s="63"/>
      <c r="D24" s="77">
        <v>772044</v>
      </c>
      <c r="E24" s="77">
        <v>770057</v>
      </c>
      <c r="F24" s="33">
        <f t="shared" ref="F24:F30" si="4">D24-E24</f>
        <v>1987</v>
      </c>
      <c r="G24" s="35">
        <f t="shared" ref="G24:G30" si="5">F24/E24</f>
        <v>2.5803284691912416E-3</v>
      </c>
      <c r="H24" s="79">
        <v>760862</v>
      </c>
      <c r="I24" s="33">
        <f t="shared" ref="I24:I29" si="6">+D24-H24</f>
        <v>11182</v>
      </c>
      <c r="J24" s="57">
        <f t="shared" ref="J24:J30" si="7">+I24/H24</f>
        <v>1.4696488982233309E-2</v>
      </c>
      <c r="K24" s="62"/>
    </row>
    <row r="25" spans="1:11" ht="18.75" x14ac:dyDescent="0.3">
      <c r="A25" s="46">
        <v>12</v>
      </c>
      <c r="B25" s="31" t="s">
        <v>14</v>
      </c>
      <c r="C25" s="63"/>
      <c r="D25" s="77">
        <v>55575</v>
      </c>
      <c r="E25" s="77">
        <v>56333</v>
      </c>
      <c r="F25" s="33">
        <f t="shared" si="4"/>
        <v>-758</v>
      </c>
      <c r="G25" s="35">
        <f t="shared" si="5"/>
        <v>-1.3455700921307226E-2</v>
      </c>
      <c r="H25" s="79">
        <v>55234</v>
      </c>
      <c r="I25" s="33">
        <f t="shared" si="6"/>
        <v>341</v>
      </c>
      <c r="J25" s="57">
        <f t="shared" si="7"/>
        <v>6.1737335699025963E-3</v>
      </c>
      <c r="K25" s="62"/>
    </row>
    <row r="26" spans="1:11" ht="18.75" x14ac:dyDescent="0.3">
      <c r="A26" s="46">
        <v>13</v>
      </c>
      <c r="B26" s="31" t="s">
        <v>15</v>
      </c>
      <c r="C26" s="63"/>
      <c r="D26" s="77">
        <v>382</v>
      </c>
      <c r="E26" s="77">
        <v>249</v>
      </c>
      <c r="F26" s="33">
        <f t="shared" si="4"/>
        <v>133</v>
      </c>
      <c r="G26" s="35">
        <f t="shared" si="5"/>
        <v>0.53413654618473894</v>
      </c>
      <c r="H26" s="79">
        <v>387</v>
      </c>
      <c r="I26" s="33">
        <f t="shared" si="6"/>
        <v>-5</v>
      </c>
      <c r="J26" s="57">
        <f t="shared" si="7"/>
        <v>-1.2919896640826873E-2</v>
      </c>
      <c r="K26" s="62"/>
    </row>
    <row r="27" spans="1:11" ht="18.75" x14ac:dyDescent="0.3">
      <c r="A27" s="46">
        <v>14</v>
      </c>
      <c r="B27" s="31" t="s">
        <v>16</v>
      </c>
      <c r="C27" s="63"/>
      <c r="D27" s="77">
        <v>2296</v>
      </c>
      <c r="E27" s="77">
        <v>2303</v>
      </c>
      <c r="F27" s="33">
        <f t="shared" si="4"/>
        <v>-7</v>
      </c>
      <c r="G27" s="35">
        <f t="shared" si="5"/>
        <v>-3.0395136778115501E-3</v>
      </c>
      <c r="H27" s="79">
        <v>2312</v>
      </c>
      <c r="I27" s="33">
        <f t="shared" si="6"/>
        <v>-16</v>
      </c>
      <c r="J27" s="57">
        <f t="shared" si="7"/>
        <v>-6.920415224913495E-3</v>
      </c>
      <c r="K27" s="62"/>
    </row>
    <row r="28" spans="1:11" ht="18.75" x14ac:dyDescent="0.3">
      <c r="A28" s="46">
        <v>15</v>
      </c>
      <c r="B28" s="31" t="s">
        <v>17</v>
      </c>
      <c r="C28" s="63"/>
      <c r="D28" s="77">
        <v>10</v>
      </c>
      <c r="E28" s="77">
        <v>11</v>
      </c>
      <c r="F28" s="33">
        <f t="shared" si="4"/>
        <v>-1</v>
      </c>
      <c r="G28" s="35">
        <f t="shared" si="5"/>
        <v>-9.0909090909090912E-2</v>
      </c>
      <c r="H28" s="79">
        <v>10</v>
      </c>
      <c r="I28" s="33">
        <f t="shared" si="6"/>
        <v>0</v>
      </c>
      <c r="J28" s="57">
        <f t="shared" si="7"/>
        <v>0</v>
      </c>
      <c r="K28" s="62"/>
    </row>
    <row r="29" spans="1:11" ht="18.75" x14ac:dyDescent="0.3">
      <c r="A29" s="46">
        <v>16</v>
      </c>
      <c r="B29" s="31" t="s">
        <v>37</v>
      </c>
      <c r="C29" s="63"/>
      <c r="D29" s="78">
        <v>236</v>
      </c>
      <c r="E29" s="78">
        <v>239</v>
      </c>
      <c r="F29" s="58">
        <f t="shared" si="4"/>
        <v>-3</v>
      </c>
      <c r="G29" s="59">
        <f t="shared" si="5"/>
        <v>-1.2552301255230125E-2</v>
      </c>
      <c r="H29" s="80">
        <v>226</v>
      </c>
      <c r="I29" s="58">
        <f t="shared" si="6"/>
        <v>10</v>
      </c>
      <c r="J29" s="60">
        <f t="shared" si="7"/>
        <v>4.4247787610619468E-2</v>
      </c>
      <c r="K29" s="62"/>
    </row>
    <row r="30" spans="1:11" ht="18.75" x14ac:dyDescent="0.3">
      <c r="A30" s="46">
        <v>17</v>
      </c>
      <c r="B30" s="31" t="s">
        <v>20</v>
      </c>
      <c r="C30" s="63"/>
      <c r="D30" s="34">
        <f>SUM(D24:D29)</f>
        <v>830543</v>
      </c>
      <c r="E30" s="27">
        <f>SUM(E24:E29)</f>
        <v>829192</v>
      </c>
      <c r="F30" s="34">
        <f t="shared" si="4"/>
        <v>1351</v>
      </c>
      <c r="G30" s="35">
        <f t="shared" si="5"/>
        <v>1.6292969541433105E-3</v>
      </c>
      <c r="H30" s="27">
        <f>SUM(H24:H29)</f>
        <v>819031</v>
      </c>
      <c r="I30" s="34">
        <f>SUM(I24:I29)</f>
        <v>11512</v>
      </c>
      <c r="J30" s="57">
        <f t="shared" si="7"/>
        <v>1.4055634035830145E-2</v>
      </c>
      <c r="K30" s="62"/>
    </row>
    <row r="31" spans="1:11" ht="18.75" x14ac:dyDescent="0.3">
      <c r="A31" s="46">
        <v>18</v>
      </c>
      <c r="B31" s="114" t="s">
        <v>22</v>
      </c>
      <c r="C31" s="114"/>
      <c r="D31" s="114"/>
      <c r="E31" s="114"/>
      <c r="F31" s="114"/>
      <c r="G31" s="114"/>
      <c r="H31" s="114"/>
      <c r="I31" s="114"/>
      <c r="J31" s="114"/>
      <c r="K31" s="62"/>
    </row>
    <row r="32" spans="1:11" ht="18.75" x14ac:dyDescent="0.3">
      <c r="A32" s="46">
        <v>19</v>
      </c>
      <c r="B32" s="52"/>
      <c r="C32" s="52"/>
      <c r="D32" s="52"/>
      <c r="E32" s="15"/>
      <c r="F32" s="53" t="s">
        <v>5</v>
      </c>
      <c r="G32" s="54"/>
      <c r="H32" s="111" t="s">
        <v>6</v>
      </c>
      <c r="I32" s="111"/>
      <c r="J32" s="111"/>
      <c r="K32" s="62"/>
    </row>
    <row r="33" spans="1:11" ht="18.75" x14ac:dyDescent="0.3">
      <c r="A33" s="46">
        <v>20</v>
      </c>
      <c r="B33" s="53" t="s">
        <v>7</v>
      </c>
      <c r="C33" s="53"/>
      <c r="D33" s="56" t="s">
        <v>8</v>
      </c>
      <c r="E33" s="17" t="s">
        <v>9</v>
      </c>
      <c r="F33" s="56" t="s">
        <v>10</v>
      </c>
      <c r="G33" s="56" t="s">
        <v>11</v>
      </c>
      <c r="H33" s="17" t="s">
        <v>12</v>
      </c>
      <c r="I33" s="56" t="s">
        <v>10</v>
      </c>
      <c r="J33" s="56" t="s">
        <v>11</v>
      </c>
      <c r="K33" s="62"/>
    </row>
    <row r="34" spans="1:11" ht="18.75" x14ac:dyDescent="0.3">
      <c r="A34" s="46">
        <v>21</v>
      </c>
      <c r="B34" s="31" t="s">
        <v>13</v>
      </c>
      <c r="C34" s="63"/>
      <c r="D34" s="81">
        <v>770643</v>
      </c>
      <c r="E34" s="81">
        <v>769436</v>
      </c>
      <c r="F34" s="33">
        <f t="shared" ref="F34:F40" si="8">D34-E34</f>
        <v>1207</v>
      </c>
      <c r="G34" s="35">
        <f t="shared" ref="G34:G40" si="9">F34/E34</f>
        <v>1.5686814757822614E-3</v>
      </c>
      <c r="H34" s="83">
        <v>759546</v>
      </c>
      <c r="I34" s="33">
        <f t="shared" ref="I34:I39" si="10">+D34-H34</f>
        <v>11097</v>
      </c>
      <c r="J34" s="57">
        <f t="shared" ref="J34:J40" si="11">+I34/H34</f>
        <v>1.4610043368011943E-2</v>
      </c>
      <c r="K34" s="62"/>
    </row>
    <row r="35" spans="1:11" ht="18.75" x14ac:dyDescent="0.3">
      <c r="A35" s="46">
        <v>22</v>
      </c>
      <c r="B35" s="31" t="s">
        <v>14</v>
      </c>
      <c r="C35" s="63"/>
      <c r="D35" s="81">
        <v>55669</v>
      </c>
      <c r="E35" s="81">
        <v>56273</v>
      </c>
      <c r="F35" s="33">
        <f t="shared" si="8"/>
        <v>-604</v>
      </c>
      <c r="G35" s="35">
        <f t="shared" si="9"/>
        <v>-1.073338901426972E-2</v>
      </c>
      <c r="H35" s="83">
        <v>55344</v>
      </c>
      <c r="I35" s="33">
        <f t="shared" si="10"/>
        <v>325</v>
      </c>
      <c r="J35" s="57">
        <f t="shared" si="11"/>
        <v>5.8723619543220584E-3</v>
      </c>
      <c r="K35" s="62"/>
    </row>
    <row r="36" spans="1:11" ht="18.75" x14ac:dyDescent="0.3">
      <c r="A36" s="46">
        <v>23</v>
      </c>
      <c r="B36" s="31" t="s">
        <v>15</v>
      </c>
      <c r="C36" s="63"/>
      <c r="D36" s="81">
        <v>384</v>
      </c>
      <c r="E36" s="81">
        <v>251</v>
      </c>
      <c r="F36" s="33">
        <f t="shared" si="8"/>
        <v>133</v>
      </c>
      <c r="G36" s="35">
        <f t="shared" si="9"/>
        <v>0.52988047808764938</v>
      </c>
      <c r="H36" s="83">
        <v>389</v>
      </c>
      <c r="I36" s="33">
        <f t="shared" si="10"/>
        <v>-5</v>
      </c>
      <c r="J36" s="57">
        <f t="shared" si="11"/>
        <v>-1.2853470437017995E-2</v>
      </c>
      <c r="K36" s="62"/>
    </row>
    <row r="37" spans="1:11" ht="18.75" x14ac:dyDescent="0.3">
      <c r="A37" s="46">
        <v>24</v>
      </c>
      <c r="B37" s="31" t="s">
        <v>16</v>
      </c>
      <c r="C37" s="63"/>
      <c r="D37" s="81">
        <v>2311</v>
      </c>
      <c r="E37" s="81">
        <v>2318</v>
      </c>
      <c r="F37" s="33">
        <f t="shared" si="8"/>
        <v>-7</v>
      </c>
      <c r="G37" s="35">
        <f t="shared" si="9"/>
        <v>-3.0198446937014668E-3</v>
      </c>
      <c r="H37" s="83">
        <v>2334</v>
      </c>
      <c r="I37" s="33">
        <f t="shared" si="10"/>
        <v>-23</v>
      </c>
      <c r="J37" s="57">
        <f t="shared" si="11"/>
        <v>-9.8543273350471302E-3</v>
      </c>
      <c r="K37" s="62"/>
    </row>
    <row r="38" spans="1:11" ht="18.75" x14ac:dyDescent="0.3">
      <c r="A38" s="46">
        <v>25</v>
      </c>
      <c r="B38" s="31" t="s">
        <v>17</v>
      </c>
      <c r="C38" s="63"/>
      <c r="D38" s="81">
        <v>10</v>
      </c>
      <c r="E38" s="81">
        <v>11</v>
      </c>
      <c r="F38" s="33">
        <f t="shared" si="8"/>
        <v>-1</v>
      </c>
      <c r="G38" s="35">
        <f t="shared" si="9"/>
        <v>-9.0909090909090912E-2</v>
      </c>
      <c r="H38" s="83">
        <v>11</v>
      </c>
      <c r="I38" s="33">
        <f t="shared" si="10"/>
        <v>-1</v>
      </c>
      <c r="J38" s="57">
        <f t="shared" si="11"/>
        <v>-9.0909090909090912E-2</v>
      </c>
      <c r="K38" s="62"/>
    </row>
    <row r="39" spans="1:11" ht="18.75" x14ac:dyDescent="0.3">
      <c r="A39" s="46">
        <v>26</v>
      </c>
      <c r="B39" s="31" t="s">
        <v>37</v>
      </c>
      <c r="C39" s="63"/>
      <c r="D39" s="82">
        <v>233</v>
      </c>
      <c r="E39" s="82">
        <v>237</v>
      </c>
      <c r="F39" s="58">
        <f t="shared" si="8"/>
        <v>-4</v>
      </c>
      <c r="G39" s="59">
        <f t="shared" si="9"/>
        <v>-1.6877637130801686E-2</v>
      </c>
      <c r="H39" s="84">
        <v>226</v>
      </c>
      <c r="I39" s="58">
        <f t="shared" si="10"/>
        <v>7</v>
      </c>
      <c r="J39" s="60">
        <f t="shared" si="11"/>
        <v>3.0973451327433628E-2</v>
      </c>
      <c r="K39" s="62"/>
    </row>
    <row r="40" spans="1:11" ht="18.75" x14ac:dyDescent="0.3">
      <c r="A40" s="46">
        <v>27</v>
      </c>
      <c r="B40" s="31" t="s">
        <v>20</v>
      </c>
      <c r="C40" s="63"/>
      <c r="D40" s="34">
        <f>SUM(D34:D39)</f>
        <v>829250</v>
      </c>
      <c r="E40" s="27">
        <f>SUM(E34:E39)</f>
        <v>828526</v>
      </c>
      <c r="F40" s="34">
        <f t="shared" si="8"/>
        <v>724</v>
      </c>
      <c r="G40" s="35">
        <f t="shared" si="9"/>
        <v>8.7384101404180438E-4</v>
      </c>
      <c r="H40" s="85">
        <v>817850</v>
      </c>
      <c r="I40" s="34">
        <f>SUM(I34:I39)</f>
        <v>11400</v>
      </c>
      <c r="J40" s="57">
        <f t="shared" si="11"/>
        <v>1.3938986366693159E-2</v>
      </c>
      <c r="K40" s="62"/>
    </row>
    <row r="41" spans="1:11" ht="18.75" x14ac:dyDescent="0.3">
      <c r="A41" s="46">
        <v>28</v>
      </c>
      <c r="B41" s="114" t="s">
        <v>21</v>
      </c>
      <c r="C41" s="114"/>
      <c r="D41" s="114"/>
      <c r="E41" s="114"/>
      <c r="F41" s="114"/>
      <c r="G41" s="114"/>
      <c r="H41" s="114"/>
      <c r="I41" s="114"/>
      <c r="J41" s="114"/>
      <c r="K41" s="30"/>
    </row>
    <row r="42" spans="1:11" s="14" customFormat="1" ht="18" x14ac:dyDescent="0.25">
      <c r="A42" s="46">
        <v>29</v>
      </c>
      <c r="B42" s="54"/>
      <c r="C42" s="54"/>
      <c r="D42" s="54"/>
      <c r="E42" s="15"/>
      <c r="F42" s="53" t="s">
        <v>5</v>
      </c>
      <c r="G42" s="54"/>
      <c r="H42" s="64"/>
      <c r="I42" s="111" t="s">
        <v>6</v>
      </c>
      <c r="J42" s="111"/>
      <c r="K42" s="55"/>
    </row>
    <row r="43" spans="1:11" s="14" customFormat="1" ht="18" x14ac:dyDescent="0.25">
      <c r="A43" s="46">
        <v>30</v>
      </c>
      <c r="B43" s="53" t="s">
        <v>7</v>
      </c>
      <c r="C43" s="53"/>
      <c r="D43" s="56" t="s">
        <v>8</v>
      </c>
      <c r="E43" s="17" t="s">
        <v>9</v>
      </c>
      <c r="F43" s="56" t="s">
        <v>10</v>
      </c>
      <c r="G43" s="56" t="s">
        <v>11</v>
      </c>
      <c r="H43" s="17" t="s">
        <v>12</v>
      </c>
      <c r="I43" s="56" t="s">
        <v>10</v>
      </c>
      <c r="J43" s="56" t="s">
        <v>11</v>
      </c>
      <c r="K43" s="56"/>
    </row>
    <row r="44" spans="1:11" ht="18.75" x14ac:dyDescent="0.3">
      <c r="A44" s="46">
        <v>31</v>
      </c>
      <c r="B44" s="31" t="s">
        <v>13</v>
      </c>
      <c r="C44" s="31"/>
      <c r="D44" s="86">
        <v>769332</v>
      </c>
      <c r="E44" s="86">
        <v>767533</v>
      </c>
      <c r="F44" s="33">
        <f t="shared" ref="F44:F50" si="12">D44-E44</f>
        <v>1799</v>
      </c>
      <c r="G44" s="35">
        <f t="shared" ref="G44:G50" si="13">F44/E44</f>
        <v>2.3438731624568585E-3</v>
      </c>
      <c r="H44" s="88">
        <v>758336</v>
      </c>
      <c r="I44" s="33">
        <f t="shared" ref="I44:I49" si="14">+D44-H44</f>
        <v>10996</v>
      </c>
      <c r="J44" s="57">
        <f t="shared" ref="J44:J50" si="15">+I44/H44</f>
        <v>1.4500168790615242E-2</v>
      </c>
      <c r="K44" s="57"/>
    </row>
    <row r="45" spans="1:11" ht="18.75" x14ac:dyDescent="0.3">
      <c r="A45" s="46">
        <v>32</v>
      </c>
      <c r="B45" s="31" t="s">
        <v>14</v>
      </c>
      <c r="C45" s="31"/>
      <c r="D45" s="86">
        <v>55616</v>
      </c>
      <c r="E45" s="86">
        <v>56156</v>
      </c>
      <c r="F45" s="33">
        <f t="shared" si="12"/>
        <v>-540</v>
      </c>
      <c r="G45" s="35">
        <f t="shared" si="13"/>
        <v>-9.6160695206211275E-3</v>
      </c>
      <c r="H45" s="88">
        <v>55282</v>
      </c>
      <c r="I45" s="33">
        <f t="shared" si="14"/>
        <v>334</v>
      </c>
      <c r="J45" s="57">
        <f t="shared" si="15"/>
        <v>6.0417495749068417E-3</v>
      </c>
      <c r="K45" s="57"/>
    </row>
    <row r="46" spans="1:11" ht="18.75" x14ac:dyDescent="0.3">
      <c r="A46" s="46">
        <v>33</v>
      </c>
      <c r="B46" s="31" t="s">
        <v>15</v>
      </c>
      <c r="C46" s="31"/>
      <c r="D46" s="86">
        <v>385</v>
      </c>
      <c r="E46" s="86">
        <v>255</v>
      </c>
      <c r="F46" s="33">
        <f t="shared" si="12"/>
        <v>130</v>
      </c>
      <c r="G46" s="35">
        <f t="shared" si="13"/>
        <v>0.50980392156862742</v>
      </c>
      <c r="H46" s="88">
        <v>389</v>
      </c>
      <c r="I46" s="33">
        <f t="shared" si="14"/>
        <v>-4</v>
      </c>
      <c r="J46" s="57">
        <f t="shared" si="15"/>
        <v>-1.0282776349614395E-2</v>
      </c>
      <c r="K46" s="57"/>
    </row>
    <row r="47" spans="1:11" ht="18.75" x14ac:dyDescent="0.3">
      <c r="A47" s="46">
        <v>34</v>
      </c>
      <c r="B47" s="31" t="s">
        <v>16</v>
      </c>
      <c r="C47" s="31"/>
      <c r="D47" s="86">
        <v>2312</v>
      </c>
      <c r="E47" s="86">
        <v>2320</v>
      </c>
      <c r="F47" s="33">
        <f t="shared" si="12"/>
        <v>-8</v>
      </c>
      <c r="G47" s="35">
        <f t="shared" si="13"/>
        <v>-3.4482758620689655E-3</v>
      </c>
      <c r="H47" s="88">
        <v>2338</v>
      </c>
      <c r="I47" s="33">
        <f t="shared" si="14"/>
        <v>-26</v>
      </c>
      <c r="J47" s="57">
        <f t="shared" si="15"/>
        <v>-1.1120615911035072E-2</v>
      </c>
      <c r="K47" s="57"/>
    </row>
    <row r="48" spans="1:11" ht="18.75" x14ac:dyDescent="0.3">
      <c r="A48" s="46">
        <v>35</v>
      </c>
      <c r="B48" s="31" t="s">
        <v>17</v>
      </c>
      <c r="C48" s="31"/>
      <c r="D48" s="86">
        <v>10</v>
      </c>
      <c r="E48" s="86">
        <v>12</v>
      </c>
      <c r="F48" s="33">
        <f t="shared" si="12"/>
        <v>-2</v>
      </c>
      <c r="G48" s="35">
        <f t="shared" si="13"/>
        <v>-0.16666666666666666</v>
      </c>
      <c r="H48" s="88">
        <v>11</v>
      </c>
      <c r="I48" s="33">
        <f t="shared" si="14"/>
        <v>-1</v>
      </c>
      <c r="J48" s="57">
        <f t="shared" si="15"/>
        <v>-9.0909090909090912E-2</v>
      </c>
      <c r="K48" s="57"/>
    </row>
    <row r="49" spans="1:11" ht="18.75" x14ac:dyDescent="0.3">
      <c r="A49" s="46">
        <v>36</v>
      </c>
      <c r="B49" s="31" t="s">
        <v>37</v>
      </c>
      <c r="C49" s="31"/>
      <c r="D49" s="87">
        <v>232</v>
      </c>
      <c r="E49" s="87">
        <v>231</v>
      </c>
      <c r="F49" s="58">
        <f t="shared" si="12"/>
        <v>1</v>
      </c>
      <c r="G49" s="59">
        <f t="shared" si="13"/>
        <v>4.329004329004329E-3</v>
      </c>
      <c r="H49" s="89">
        <v>226</v>
      </c>
      <c r="I49" s="58">
        <f t="shared" si="14"/>
        <v>6</v>
      </c>
      <c r="J49" s="60">
        <f t="shared" si="15"/>
        <v>2.6548672566371681E-2</v>
      </c>
      <c r="K49" s="61"/>
    </row>
    <row r="50" spans="1:11" ht="18.75" x14ac:dyDescent="0.3">
      <c r="A50" s="46">
        <v>37</v>
      </c>
      <c r="B50" s="31" t="s">
        <v>20</v>
      </c>
      <c r="C50" s="31"/>
      <c r="D50" s="34">
        <f>SUM(D44:D49)</f>
        <v>827887</v>
      </c>
      <c r="E50" s="27">
        <f>SUM(E44:E49)</f>
        <v>826507</v>
      </c>
      <c r="F50" s="34">
        <f t="shared" si="12"/>
        <v>1380</v>
      </c>
      <c r="G50" s="35">
        <f t="shared" si="13"/>
        <v>1.6696773288066525E-3</v>
      </c>
      <c r="H50" s="27">
        <f>SUM(H44:H49)</f>
        <v>816582</v>
      </c>
      <c r="I50" s="34">
        <f>SUM(I44:I49)</f>
        <v>11305</v>
      </c>
      <c r="J50" s="57">
        <f t="shared" si="15"/>
        <v>1.3844292428684443E-2</v>
      </c>
      <c r="K50" s="57"/>
    </row>
    <row r="51" spans="1:11" x14ac:dyDescent="0.3">
      <c r="H51" s="3"/>
    </row>
    <row r="52" spans="1:11" x14ac:dyDescent="0.3">
      <c r="H52" s="3"/>
    </row>
    <row r="53" spans="1:11" x14ac:dyDescent="0.3">
      <c r="H53" s="3"/>
    </row>
    <row r="54" spans="1:11" x14ac:dyDescent="0.3">
      <c r="H54" s="3"/>
    </row>
    <row r="55" spans="1:11" x14ac:dyDescent="0.3">
      <c r="H55" s="3"/>
    </row>
    <row r="56" spans="1:11" x14ac:dyDescent="0.3">
      <c r="H56" s="3"/>
    </row>
    <row r="59" spans="1:11" x14ac:dyDescent="0.3">
      <c r="B59" s="45"/>
      <c r="D59" s="40"/>
      <c r="E59" s="42"/>
      <c r="F59" s="40"/>
      <c r="G59" s="40"/>
    </row>
    <row r="60" spans="1:11" x14ac:dyDescent="0.3">
      <c r="B60" s="45"/>
      <c r="D60" s="65"/>
      <c r="E60" s="66"/>
      <c r="F60" s="65"/>
      <c r="G60" s="65"/>
    </row>
    <row r="61" spans="1:11" x14ac:dyDescent="0.3">
      <c r="C61" s="67"/>
    </row>
    <row r="64" spans="1:11" x14ac:dyDescent="0.3">
      <c r="B64" s="36"/>
    </row>
  </sheetData>
  <mergeCells count="12">
    <mergeCell ref="B41:J41"/>
    <mergeCell ref="I42:J42"/>
    <mergeCell ref="B21:J21"/>
    <mergeCell ref="H22:J22"/>
    <mergeCell ref="B31:J31"/>
    <mergeCell ref="H32:J32"/>
    <mergeCell ref="H12:J12"/>
    <mergeCell ref="B2:J2"/>
    <mergeCell ref="B3:J3"/>
    <mergeCell ref="B4:J4"/>
    <mergeCell ref="B6:J6"/>
    <mergeCell ref="B11:J11"/>
  </mergeCells>
  <printOptions horizontalCentered="1"/>
  <pageMargins left="0.25" right="0.25" top="0.75" bottom="1" header="0.5" footer="0.5"/>
  <pageSetup scale="68" orientation="portrait" r:id="rId1"/>
  <headerFooter alignWithMargins="0">
    <oddFooter xml:space="preserve">&amp;L
&amp;C&amp;14 10b
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0C49451089C154082430066B684451E" ma:contentTypeVersion="76" ma:contentTypeDescription="" ma:contentTypeScope="" ma:versionID="0449c6cda19ca864b2395fb24d899cb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2018-11-14T08:00:00+00:00</OpenedDate>
    <SignificantOrder xmlns="dc463f71-b30c-4ab2-9473-d307f9d35888">false</SignificantOrder>
    <Date1 xmlns="dc463f71-b30c-4ab2-9473-d307f9d35888">2018-11-14T08:00:00+00:00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180927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CE53428-8593-41E4-BEA7-48B506EAB807}"/>
</file>

<file path=customXml/itemProps2.xml><?xml version="1.0" encoding="utf-8"?>
<ds:datastoreItem xmlns:ds="http://schemas.openxmlformats.org/officeDocument/2006/customXml" ds:itemID="{01F29748-D5B2-4D9E-B82B-ABF27079A3D8}"/>
</file>

<file path=customXml/itemProps3.xml><?xml version="1.0" encoding="utf-8"?>
<ds:datastoreItem xmlns:ds="http://schemas.openxmlformats.org/officeDocument/2006/customXml" ds:itemID="{9B2BAFBE-BBDA-49E9-817B-EAC3267BDBAE}"/>
</file>

<file path=customXml/itemProps4.xml><?xml version="1.0" encoding="utf-8"?>
<ds:datastoreItem xmlns:ds="http://schemas.openxmlformats.org/officeDocument/2006/customXml" ds:itemID="{B653E6B4-CCC8-49F3-B141-AF57EB9141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Elect. Customer Counts Pg 10a </vt:lpstr>
      <vt:lpstr>Gas Customer Counts Pg 10b</vt:lpstr>
      <vt:lpstr>'Elect. Customer Counts Pg 10a '!Print_Area</vt:lpstr>
      <vt:lpstr>'Gas Customer Counts Pg 10b'!Print_Area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Koizumi, Rell (UTC)</cp:lastModifiedBy>
  <cp:lastPrinted>2018-10-01T19:23:21Z</cp:lastPrinted>
  <dcterms:created xsi:type="dcterms:W3CDTF">2014-01-09T00:48:14Z</dcterms:created>
  <dcterms:modified xsi:type="dcterms:W3CDTF">2018-11-14T23:34:46Z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0x0101006E56B4D1795A2E4DB2F0B01679ED314A0070C49451089C154082430066B684451E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