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6915" yWindow="1260" windowWidth="17355" windowHeight="1026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/>
</workbook>
</file>

<file path=xl/calcChain.xml><?xml version="1.0" encoding="utf-8"?>
<calcChain xmlns="http://schemas.openxmlformats.org/spreadsheetml/2006/main">
  <c r="B4" i="3" l="1"/>
  <c r="D20" i="1"/>
  <c r="E20" i="1" l="1"/>
  <c r="E20" i="3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<sst xmlns="http://schemas.openxmlformats.org/spreadsheetml/2006/main" count="180" uniqueCount="42">
  <si>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</si>
  <si>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</si>
  <si>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</si>
  <si>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</si>
  <si>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</si>
  <si>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</si>
  <si>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</si>
  <si>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</si>
  <si>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</si>
  <si>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</si>
  <si>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</si>
  <si>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</si>
  <si>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</si>
  <si>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</si>
  <si>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</si>
  <si>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</si>
  <si>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</si>
  <si>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</si>
  <si>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</si>
  <si>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</si>
  <si>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</si>
  <si>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</si>
  <si>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</si>
  <si>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</si>
  <si>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</si>
  <si>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</si>
  <si>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</si>
  <si>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</si>
  <si>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</si>
  <si>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</si>
  <si>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</si>
  <si>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</si>
  <si>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</si>
  <si>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</si>
  <si>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</si>
  <si>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</si>
  <si>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</si>
  <si>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</si>
  <si>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</si>
  <si>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</si>
  <si>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</si>
  <si>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9/30/2018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</si>
</sst>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1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37" fontId="19" fillId="0" borderId="0" xfId="250" applyNumberFormat="1" applyFont="1" applyFill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A54" sqref="A54"/>
    </sheetView>
  </sheetViews>
  <sheetFormatPr defaultColWidth="8.85546875" defaultRowHeight="16.5" x14ac:dyDescent="0.3"/>
  <cols>
    <col min="1" max="1" width="3.5703125" style="4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"/>
      <c r="L2" s="6"/>
      <c r="M2" s="6"/>
      <c r="N2" s="6"/>
    </row>
    <row r="3" spans="1:14" ht="20.25" x14ac:dyDescent="0.3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"/>
    </row>
    <row r="4" spans="1:14" ht="20.25" x14ac:dyDescent="0.3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107" t="s">
        <v>2</v>
      </c>
      <c r="C6" s="107"/>
      <c r="D6" s="107"/>
      <c r="E6" s="107"/>
      <c r="F6" s="107"/>
      <c r="G6" s="107"/>
      <c r="H6" s="107"/>
      <c r="I6" s="107"/>
      <c r="J6" s="10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45"/>
      <c r="B11" s="108" t="s">
        <v>3</v>
      </c>
      <c r="C11" s="108"/>
      <c r="D11" s="108"/>
      <c r="E11" s="108"/>
      <c r="F11" s="108"/>
      <c r="G11" s="108"/>
      <c r="H11" s="108"/>
      <c r="I11" s="108"/>
      <c r="J11" s="108"/>
      <c r="K11" s="12"/>
    </row>
    <row r="12" spans="1:14" s="14" customFormat="1" ht="18.75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4" t="s">
        <v>6</v>
      </c>
      <c r="I12" s="104"/>
      <c r="J12" s="104"/>
      <c r="K12" s="13"/>
    </row>
    <row r="13" spans="1:14" s="14" customFormat="1" ht="18" x14ac:dyDescent="0.25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46">
        <v>1</v>
      </c>
      <c r="B14" s="19" t="s">
        <v>13</v>
      </c>
      <c r="C14" s="20"/>
      <c r="D14" s="69">
        <v>1012931</v>
      </c>
      <c r="E14" s="69">
        <v>1011360</v>
      </c>
      <c r="F14" s="21">
        <f>D14-E14</f>
        <v>1571</v>
      </c>
      <c r="G14" s="22">
        <f>F14/E14</f>
        <v>1.5533538996994147E-3</v>
      </c>
      <c r="H14" s="90">
        <v>999833</v>
      </c>
      <c r="I14" s="21">
        <f t="shared" ref="I14:I19" si="0">+D14-H14</f>
        <v>13098</v>
      </c>
      <c r="J14" s="22">
        <f>+I14/H14</f>
        <v>1.3100187731351135E-2</v>
      </c>
      <c r="K14" s="18"/>
    </row>
    <row r="15" spans="1:14" ht="18.75" x14ac:dyDescent="0.3">
      <c r="A15" s="46">
        <v>2</v>
      </c>
      <c r="B15" s="19" t="s">
        <v>38</v>
      </c>
      <c r="C15" s="20"/>
      <c r="D15" s="69">
        <v>129354</v>
      </c>
      <c r="E15" s="69">
        <v>129766</v>
      </c>
      <c r="F15" s="21">
        <f t="shared" ref="F15:F19" si="1">D15-E15</f>
        <v>-412</v>
      </c>
      <c r="G15" s="22">
        <f t="shared" ref="G15:G20" si="2">F15/E15</f>
        <v>-3.17494567143936E-3</v>
      </c>
      <c r="H15" s="90">
        <v>127355</v>
      </c>
      <c r="I15" s="21">
        <f t="shared" si="0"/>
        <v>1999</v>
      </c>
      <c r="J15" s="22">
        <f t="shared" ref="J15:J18" si="3">+I15/H15</f>
        <v>1.5696282046248674E-2</v>
      </c>
      <c r="K15" s="18"/>
    </row>
    <row r="16" spans="1:14" ht="18.75" x14ac:dyDescent="0.3">
      <c r="A16" s="46">
        <v>3</v>
      </c>
      <c r="B16" s="19" t="s">
        <v>39</v>
      </c>
      <c r="C16" s="20"/>
      <c r="D16" s="69">
        <v>3363</v>
      </c>
      <c r="E16" s="69">
        <v>3344</v>
      </c>
      <c r="F16" s="21">
        <f t="shared" si="1"/>
        <v>19</v>
      </c>
      <c r="G16" s="22">
        <f t="shared" si="2"/>
        <v>5.681818181818182E-3</v>
      </c>
      <c r="H16" s="90">
        <v>3383</v>
      </c>
      <c r="I16" s="21">
        <f t="shared" si="0"/>
        <v>-20</v>
      </c>
      <c r="J16" s="22">
        <f t="shared" si="3"/>
        <v>-5.9119125036949452E-3</v>
      </c>
      <c r="K16" s="18"/>
    </row>
    <row r="17" spans="1:11" ht="18.75" x14ac:dyDescent="0.3">
      <c r="A17" s="46">
        <v>4</v>
      </c>
      <c r="B17" s="19" t="s">
        <v>18</v>
      </c>
      <c r="C17" s="20"/>
      <c r="D17" s="69">
        <v>7030</v>
      </c>
      <c r="E17" s="69">
        <v>7115</v>
      </c>
      <c r="F17" s="21">
        <f t="shared" si="1"/>
        <v>-85</v>
      </c>
      <c r="G17" s="22">
        <f t="shared" si="2"/>
        <v>-1.1946591707659873E-2</v>
      </c>
      <c r="H17" s="90">
        <v>6763</v>
      </c>
      <c r="I17" s="21">
        <f t="shared" si="0"/>
        <v>267</v>
      </c>
      <c r="J17" s="22">
        <f t="shared" si="3"/>
        <v>3.9479520922667453E-2</v>
      </c>
      <c r="K17" s="18"/>
    </row>
    <row r="18" spans="1:11" ht="18.75" x14ac:dyDescent="0.3">
      <c r="A18" s="46">
        <v>5</v>
      </c>
      <c r="B18" s="19" t="s">
        <v>40</v>
      </c>
      <c r="C18" s="23"/>
      <c r="D18" s="69">
        <v>8</v>
      </c>
      <c r="E18" s="69">
        <v>8</v>
      </c>
      <c r="F18" s="21">
        <f t="shared" si="1"/>
        <v>0</v>
      </c>
      <c r="G18" s="22">
        <f t="shared" si="2"/>
        <v>0</v>
      </c>
      <c r="H18" s="90">
        <v>8</v>
      </c>
      <c r="I18" s="21">
        <f t="shared" si="0"/>
        <v>0</v>
      </c>
      <c r="J18" s="22">
        <f t="shared" si="3"/>
        <v>0</v>
      </c>
      <c r="K18" s="18"/>
    </row>
    <row r="19" spans="1:11" ht="18.75" x14ac:dyDescent="0.3">
      <c r="A19" s="46">
        <v>6</v>
      </c>
      <c r="B19" s="19" t="s">
        <v>19</v>
      </c>
      <c r="C19" s="23"/>
      <c r="D19" s="70">
        <v>16</v>
      </c>
      <c r="E19" s="70">
        <v>16</v>
      </c>
      <c r="F19" s="24">
        <f t="shared" si="1"/>
        <v>0</v>
      </c>
      <c r="G19" s="25">
        <f t="shared" si="2"/>
        <v>0</v>
      </c>
      <c r="H19" s="91">
        <v>16</v>
      </c>
      <c r="I19" s="24">
        <f t="shared" si="0"/>
        <v>0</v>
      </c>
      <c r="J19" s="25">
        <f>+I19/H19</f>
        <v>0</v>
      </c>
      <c r="K19" s="26"/>
    </row>
    <row r="20" spans="1:11" ht="18.75" x14ac:dyDescent="0.3">
      <c r="A20" s="46">
        <v>7</v>
      </c>
      <c r="B20" s="19" t="s">
        <v>20</v>
      </c>
      <c r="C20" s="20"/>
      <c r="D20" s="27">
        <f>SUM(D14:D19)</f>
        <v>1152702</v>
      </c>
      <c r="E20" s="27">
        <f>SUM(E14:E19)</f>
        <v>1151609</v>
      </c>
      <c r="F20" s="27">
        <f>SUM(F14:F19)</f>
        <v>1093</v>
      </c>
      <c r="G20" s="22">
        <f t="shared" si="2"/>
        <v>9.4910685831736295E-4</v>
      </c>
      <c r="H20" s="27">
        <f>SUM(H14:H19)</f>
        <v>1137358</v>
      </c>
      <c r="I20" s="27">
        <f>SUM(I14:I19)</f>
        <v>15344</v>
      </c>
      <c r="J20" s="22">
        <f>+I20/H20</f>
        <v>1.3490914909817313E-2</v>
      </c>
      <c r="K20" s="28"/>
    </row>
    <row r="21" spans="1:11" ht="18.75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8.75" x14ac:dyDescent="0.3">
      <c r="A22" s="46">
        <v>9</v>
      </c>
      <c r="B22" s="110" t="s">
        <v>23</v>
      </c>
      <c r="C22" s="110"/>
      <c r="D22" s="110"/>
      <c r="E22" s="110"/>
      <c r="F22" s="110"/>
      <c r="G22" s="110"/>
      <c r="H22" s="110"/>
      <c r="I22" s="110"/>
      <c r="J22" s="110"/>
      <c r="K22" s="30"/>
    </row>
    <row r="23" spans="1:11" s="14" customFormat="1" ht="18" x14ac:dyDescent="0.25">
      <c r="A23" s="46">
        <v>10</v>
      </c>
      <c r="B23" s="15"/>
      <c r="C23" s="15"/>
      <c r="D23" s="15"/>
      <c r="E23" s="15"/>
      <c r="F23" s="16" t="s">
        <v>5</v>
      </c>
      <c r="G23" s="15"/>
      <c r="H23" s="104" t="s">
        <v>6</v>
      </c>
      <c r="I23" s="104"/>
      <c r="J23" s="104"/>
      <c r="K23" s="26"/>
    </row>
    <row r="24" spans="1:11" s="14" customFormat="1" ht="18" x14ac:dyDescent="0.25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46">
        <v>12</v>
      </c>
      <c r="B25" s="19" t="s">
        <v>13</v>
      </c>
      <c r="C25" s="20"/>
      <c r="D25" s="92">
        <v>1011411</v>
      </c>
      <c r="E25" s="92">
        <v>1010352</v>
      </c>
      <c r="F25" s="21">
        <f>D25-E25</f>
        <v>1059</v>
      </c>
      <c r="G25" s="22">
        <f>F25/E25</f>
        <v>1.0481495557983752E-3</v>
      </c>
      <c r="H25" s="94">
        <v>998578</v>
      </c>
      <c r="I25" s="21">
        <f t="shared" ref="I25:I30" si="4">+D25-H25</f>
        <v>12833</v>
      </c>
      <c r="J25" s="22">
        <f t="shared" ref="J25:J30" si="5">+I25/H25</f>
        <v>1.2851274512356571E-2</v>
      </c>
      <c r="K25" s="26"/>
    </row>
    <row r="26" spans="1:11" ht="18.75" x14ac:dyDescent="0.3">
      <c r="A26" s="46">
        <v>13</v>
      </c>
      <c r="B26" s="19" t="s">
        <v>38</v>
      </c>
      <c r="C26" s="20"/>
      <c r="D26" s="92">
        <v>129220</v>
      </c>
      <c r="E26" s="92">
        <v>129595</v>
      </c>
      <c r="F26" s="21">
        <f t="shared" ref="F26:F30" si="6">D26-E26</f>
        <v>-375</v>
      </c>
      <c r="G26" s="22">
        <f t="shared" ref="G26:G31" si="7">F26/E26</f>
        <v>-2.8936301554843935E-3</v>
      </c>
      <c r="H26" s="94">
        <v>127188</v>
      </c>
      <c r="I26" s="21">
        <f t="shared" si="4"/>
        <v>2032</v>
      </c>
      <c r="J26" s="22">
        <f t="shared" si="5"/>
        <v>1.5976349970122969E-2</v>
      </c>
      <c r="K26" s="26"/>
    </row>
    <row r="27" spans="1:11" ht="18.75" x14ac:dyDescent="0.3">
      <c r="A27" s="46">
        <v>14</v>
      </c>
      <c r="B27" s="19" t="s">
        <v>39</v>
      </c>
      <c r="C27" s="20"/>
      <c r="D27" s="92">
        <v>3363</v>
      </c>
      <c r="E27" s="92">
        <v>3346</v>
      </c>
      <c r="F27" s="21">
        <f t="shared" si="6"/>
        <v>17</v>
      </c>
      <c r="G27" s="22">
        <f t="shared" si="7"/>
        <v>5.0806933652121937E-3</v>
      </c>
      <c r="H27" s="94">
        <v>3392</v>
      </c>
      <c r="I27" s="21">
        <f t="shared" si="4"/>
        <v>-29</v>
      </c>
      <c r="J27" s="22">
        <f t="shared" si="5"/>
        <v>-8.5495283018867923E-3</v>
      </c>
    </row>
    <row r="28" spans="1:11" ht="18.75" x14ac:dyDescent="0.3">
      <c r="A28" s="46">
        <v>15</v>
      </c>
      <c r="B28" s="19" t="s">
        <v>18</v>
      </c>
      <c r="C28" s="20"/>
      <c r="D28" s="92">
        <v>7018</v>
      </c>
      <c r="E28" s="92">
        <v>7099</v>
      </c>
      <c r="F28" s="21">
        <f t="shared" si="6"/>
        <v>-81</v>
      </c>
      <c r="G28" s="22">
        <f t="shared" si="7"/>
        <v>-1.1410057754613326E-2</v>
      </c>
      <c r="H28" s="94">
        <v>6752</v>
      </c>
      <c r="I28" s="21">
        <f t="shared" si="4"/>
        <v>266</v>
      </c>
      <c r="J28" s="22">
        <f t="shared" si="5"/>
        <v>3.9395734597156395E-2</v>
      </c>
    </row>
    <row r="29" spans="1:11" ht="18.75" x14ac:dyDescent="0.3">
      <c r="A29" s="46">
        <v>16</v>
      </c>
      <c r="B29" s="19" t="s">
        <v>40</v>
      </c>
      <c r="C29" s="23"/>
      <c r="D29" s="92">
        <v>8</v>
      </c>
      <c r="E29" s="92">
        <v>8</v>
      </c>
      <c r="F29" s="21">
        <f t="shared" si="6"/>
        <v>0</v>
      </c>
      <c r="G29" s="22">
        <f t="shared" si="7"/>
        <v>0</v>
      </c>
      <c r="H29" s="94">
        <v>8</v>
      </c>
      <c r="I29" s="21">
        <f t="shared" si="4"/>
        <v>0</v>
      </c>
      <c r="J29" s="22">
        <f t="shared" si="5"/>
        <v>0</v>
      </c>
      <c r="K29" s="28"/>
    </row>
    <row r="30" spans="1:11" ht="18.75" x14ac:dyDescent="0.3">
      <c r="A30" s="46">
        <v>17</v>
      </c>
      <c r="B30" s="19" t="s">
        <v>19</v>
      </c>
      <c r="C30" s="23"/>
      <c r="D30" s="93">
        <v>16</v>
      </c>
      <c r="E30" s="93">
        <v>16</v>
      </c>
      <c r="F30" s="24">
        <f t="shared" si="6"/>
        <v>0</v>
      </c>
      <c r="G30" s="25">
        <f t="shared" si="7"/>
        <v>0</v>
      </c>
      <c r="H30" s="95">
        <v>16</v>
      </c>
      <c r="I30" s="24">
        <f t="shared" si="4"/>
        <v>0</v>
      </c>
      <c r="J30" s="25">
        <f t="shared" si="5"/>
        <v>0</v>
      </c>
      <c r="K30" s="26"/>
    </row>
    <row r="31" spans="1:11" ht="18.75" x14ac:dyDescent="0.3">
      <c r="A31" s="46">
        <v>18</v>
      </c>
      <c r="B31" s="19" t="s">
        <v>20</v>
      </c>
      <c r="C31" s="20"/>
      <c r="D31" s="21">
        <f>SUM(D25:D30)</f>
        <v>1151036</v>
      </c>
      <c r="E31" s="21">
        <f>SUM(E25:E30)</f>
        <v>1150416</v>
      </c>
      <c r="F31" s="27">
        <f>SUM(F25:F30)</f>
        <v>620</v>
      </c>
      <c r="G31" s="22">
        <f t="shared" si="7"/>
        <v>5.3893548073044876E-4</v>
      </c>
      <c r="H31" s="27">
        <f>SUM(H25:H30)</f>
        <v>1135934</v>
      </c>
      <c r="I31" s="27">
        <f>SUM(I25:I30)</f>
        <v>15102</v>
      </c>
      <c r="J31" s="22">
        <f>+I31/H31</f>
        <v>1.3294786492877226E-2</v>
      </c>
      <c r="K31" s="28"/>
    </row>
    <row r="32" spans="1:11" ht="18.75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46">
        <v>20</v>
      </c>
      <c r="B33" s="109" t="s">
        <v>22</v>
      </c>
      <c r="C33" s="110"/>
      <c r="D33" s="110"/>
      <c r="E33" s="110"/>
      <c r="F33" s="110"/>
      <c r="G33" s="110"/>
      <c r="H33" s="110"/>
      <c r="I33" s="110"/>
      <c r="J33" s="110"/>
      <c r="K33" s="30"/>
    </row>
    <row r="34" spans="1:11" s="14" customFormat="1" ht="18" x14ac:dyDescent="0.25">
      <c r="A34" s="46">
        <v>21</v>
      </c>
      <c r="B34" s="15"/>
      <c r="C34" s="15"/>
      <c r="D34" s="15"/>
      <c r="E34" s="15"/>
      <c r="F34" s="16" t="s">
        <v>5</v>
      </c>
      <c r="G34" s="15"/>
      <c r="H34" s="104" t="s">
        <v>6</v>
      </c>
      <c r="I34" s="104"/>
      <c r="J34" s="104"/>
      <c r="K34" s="26"/>
    </row>
    <row r="35" spans="1:11" s="14" customFormat="1" ht="18" x14ac:dyDescent="0.25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46">
        <v>23</v>
      </c>
      <c r="B36" s="19" t="s">
        <v>13</v>
      </c>
      <c r="C36" s="20"/>
      <c r="D36" s="96">
        <v>1008683</v>
      </c>
      <c r="E36" s="96">
        <v>1008212</v>
      </c>
      <c r="F36" s="21">
        <f>D36-E36</f>
        <v>471</v>
      </c>
      <c r="G36" s="22">
        <f>F36/E36</f>
        <v>4.6716365208904475E-4</v>
      </c>
      <c r="H36" s="98">
        <v>996544</v>
      </c>
      <c r="I36" s="21">
        <f t="shared" ref="I36:I41" si="8">+D36-H36</f>
        <v>12139</v>
      </c>
      <c r="J36" s="22">
        <f t="shared" ref="J36:J41" si="9">+I36/H36</f>
        <v>1.218109787425342E-2</v>
      </c>
      <c r="K36" s="26"/>
    </row>
    <row r="37" spans="1:11" ht="18.75" x14ac:dyDescent="0.3">
      <c r="A37" s="46">
        <v>24</v>
      </c>
      <c r="B37" s="19" t="s">
        <v>38</v>
      </c>
      <c r="C37" s="20"/>
      <c r="D37" s="96">
        <v>128689</v>
      </c>
      <c r="E37" s="96">
        <v>128842</v>
      </c>
      <c r="F37" s="21">
        <f t="shared" ref="F37:F41" si="10">D37-E37</f>
        <v>-153</v>
      </c>
      <c r="G37" s="22">
        <f t="shared" ref="G37:G42" si="11">F37/E37</f>
        <v>-1.1875009701805312E-3</v>
      </c>
      <c r="H37" s="98">
        <v>126543</v>
      </c>
      <c r="I37" s="21">
        <f t="shared" si="8"/>
        <v>2146</v>
      </c>
      <c r="J37" s="22">
        <f t="shared" si="9"/>
        <v>1.6958662272903283E-2</v>
      </c>
      <c r="K37" s="26"/>
    </row>
    <row r="38" spans="1:11" ht="18.75" x14ac:dyDescent="0.3">
      <c r="A38" s="46">
        <v>25</v>
      </c>
      <c r="B38" s="19" t="s">
        <v>39</v>
      </c>
      <c r="C38" s="20"/>
      <c r="D38" s="96">
        <v>3367</v>
      </c>
      <c r="E38" s="96">
        <v>3353</v>
      </c>
      <c r="F38" s="21">
        <f t="shared" si="10"/>
        <v>14</v>
      </c>
      <c r="G38" s="22">
        <f t="shared" si="11"/>
        <v>4.1753653444676405E-3</v>
      </c>
      <c r="H38" s="98">
        <v>3404</v>
      </c>
      <c r="I38" s="21">
        <f t="shared" si="8"/>
        <v>-37</v>
      </c>
      <c r="J38" s="22">
        <f t="shared" si="9"/>
        <v>-1.0869565217391304E-2</v>
      </c>
    </row>
    <row r="39" spans="1:11" ht="18.75" x14ac:dyDescent="0.3">
      <c r="A39" s="46">
        <v>26</v>
      </c>
      <c r="B39" s="19" t="s">
        <v>18</v>
      </c>
      <c r="C39" s="20"/>
      <c r="D39" s="96">
        <v>6951</v>
      </c>
      <c r="E39" s="96">
        <v>7045</v>
      </c>
      <c r="F39" s="21">
        <f t="shared" si="10"/>
        <v>-94</v>
      </c>
      <c r="G39" s="22">
        <f t="shared" si="11"/>
        <v>-1.3342796309439318E-2</v>
      </c>
      <c r="H39" s="98">
        <v>6685</v>
      </c>
      <c r="I39" s="21">
        <f t="shared" si="8"/>
        <v>266</v>
      </c>
      <c r="J39" s="22">
        <f t="shared" si="9"/>
        <v>3.9790575916230364E-2</v>
      </c>
    </row>
    <row r="40" spans="1:11" ht="18.75" x14ac:dyDescent="0.3">
      <c r="A40" s="46">
        <v>27</v>
      </c>
      <c r="B40" s="19" t="s">
        <v>40</v>
      </c>
      <c r="C40" s="23"/>
      <c r="D40" s="96">
        <v>8</v>
      </c>
      <c r="E40" s="96">
        <v>8</v>
      </c>
      <c r="F40" s="21">
        <f t="shared" si="10"/>
        <v>0</v>
      </c>
      <c r="G40" s="22">
        <f t="shared" si="11"/>
        <v>0</v>
      </c>
      <c r="H40" s="98">
        <v>8</v>
      </c>
      <c r="I40" s="21">
        <f t="shared" si="8"/>
        <v>0</v>
      </c>
      <c r="J40" s="22">
        <f t="shared" si="9"/>
        <v>0</v>
      </c>
      <c r="K40" s="28"/>
    </row>
    <row r="41" spans="1:11" ht="18.75" x14ac:dyDescent="0.3">
      <c r="A41" s="46">
        <v>28</v>
      </c>
      <c r="B41" s="19" t="s">
        <v>19</v>
      </c>
      <c r="C41" s="23"/>
      <c r="D41" s="97">
        <v>16</v>
      </c>
      <c r="E41" s="97">
        <v>16</v>
      </c>
      <c r="F41" s="47">
        <f t="shared" si="10"/>
        <v>0</v>
      </c>
      <c r="G41" s="48">
        <f t="shared" si="11"/>
        <v>0</v>
      </c>
      <c r="H41" s="99">
        <v>16</v>
      </c>
      <c r="I41" s="47">
        <f t="shared" si="8"/>
        <v>0</v>
      </c>
      <c r="J41" s="48">
        <f t="shared" si="9"/>
        <v>0</v>
      </c>
      <c r="K41" s="26"/>
    </row>
    <row r="42" spans="1:11" ht="18.75" x14ac:dyDescent="0.3">
      <c r="A42" s="46">
        <v>29</v>
      </c>
      <c r="B42" s="19" t="s">
        <v>20</v>
      </c>
      <c r="C42" s="20"/>
      <c r="D42" s="21">
        <f>SUM(D36:D41)</f>
        <v>1147714</v>
      </c>
      <c r="E42" s="21">
        <f>SUM(E36:E41)</f>
        <v>1147476</v>
      </c>
      <c r="F42" s="27">
        <f>SUM(F36:F41)</f>
        <v>238</v>
      </c>
      <c r="G42" s="22">
        <f t="shared" si="11"/>
        <v>2.0741174543084125E-4</v>
      </c>
      <c r="H42" s="27">
        <f>SUM(H36:H41)</f>
        <v>1133200</v>
      </c>
      <c r="I42" s="27">
        <f>SUM(I36:I41)</f>
        <v>14514</v>
      </c>
      <c r="J42" s="22">
        <f>+I42/H42</f>
        <v>1.2807977409106953E-2</v>
      </c>
      <c r="K42" s="28"/>
    </row>
    <row r="43" spans="1:11" ht="18.75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8.75" x14ac:dyDescent="0.3">
      <c r="A44" s="46">
        <v>31</v>
      </c>
      <c r="B44" s="109" t="s">
        <v>21</v>
      </c>
      <c r="C44" s="110"/>
      <c r="D44" s="110"/>
      <c r="E44" s="110"/>
      <c r="F44" s="110"/>
      <c r="G44" s="110"/>
      <c r="H44" s="110"/>
      <c r="I44" s="110"/>
      <c r="J44" s="110"/>
      <c r="K44" s="28"/>
    </row>
    <row r="45" spans="1:11" ht="18.75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4" t="s">
        <v>6</v>
      </c>
      <c r="I45" s="104"/>
      <c r="J45" s="104"/>
      <c r="K45" s="28"/>
    </row>
    <row r="46" spans="1:11" ht="18.75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46">
        <v>34</v>
      </c>
      <c r="B47" s="19" t="s">
        <v>13</v>
      </c>
      <c r="C47" s="20"/>
      <c r="D47" s="100">
        <v>1007182</v>
      </c>
      <c r="E47" s="100">
        <v>1005664</v>
      </c>
      <c r="F47" s="21">
        <f>D47-E47</f>
        <v>1518</v>
      </c>
      <c r="G47" s="22">
        <f>F47/E47</f>
        <v>1.5094504725236262E-3</v>
      </c>
      <c r="H47" s="102">
        <v>995210</v>
      </c>
      <c r="I47" s="21">
        <f t="shared" ref="I47:I52" si="12">+D47-H47</f>
        <v>11972</v>
      </c>
      <c r="J47" s="22">
        <f t="shared" ref="J47:J52" si="13">+I47/H47</f>
        <v>1.202962188884758E-2</v>
      </c>
      <c r="K47" s="28"/>
    </row>
    <row r="48" spans="1:11" ht="18.75" x14ac:dyDescent="0.3">
      <c r="A48" s="46">
        <v>35</v>
      </c>
      <c r="B48" s="19" t="s">
        <v>38</v>
      </c>
      <c r="C48" s="20"/>
      <c r="D48" s="100">
        <v>128439</v>
      </c>
      <c r="E48" s="100">
        <v>128608</v>
      </c>
      <c r="F48" s="21">
        <f t="shared" ref="F48:F52" si="14">D48-E48</f>
        <v>-169</v>
      </c>
      <c r="G48" s="22">
        <f t="shared" ref="G48:G53" si="15">F48/E48</f>
        <v>-1.3140706643443643E-3</v>
      </c>
      <c r="H48" s="102">
        <v>126365</v>
      </c>
      <c r="I48" s="21">
        <f t="shared" si="12"/>
        <v>2074</v>
      </c>
      <c r="J48" s="22">
        <f t="shared" si="13"/>
        <v>1.641277252403751E-2</v>
      </c>
    </row>
    <row r="49" spans="1:10" ht="18.75" x14ac:dyDescent="0.3">
      <c r="A49" s="46">
        <v>36</v>
      </c>
      <c r="B49" s="19" t="s">
        <v>39</v>
      </c>
      <c r="C49" s="20"/>
      <c r="D49" s="100">
        <v>3371</v>
      </c>
      <c r="E49" s="100">
        <v>3358</v>
      </c>
      <c r="F49" s="21">
        <f t="shared" si="14"/>
        <v>13</v>
      </c>
      <c r="G49" s="22">
        <f t="shared" si="15"/>
        <v>3.8713519952352591E-3</v>
      </c>
      <c r="H49" s="102">
        <v>3409</v>
      </c>
      <c r="I49" s="21">
        <f t="shared" si="12"/>
        <v>-38</v>
      </c>
      <c r="J49" s="22">
        <f t="shared" si="13"/>
        <v>-1.1146963919037842E-2</v>
      </c>
    </row>
    <row r="50" spans="1:10" ht="18.75" x14ac:dyDescent="0.3">
      <c r="A50" s="46">
        <v>37</v>
      </c>
      <c r="B50" s="19" t="s">
        <v>18</v>
      </c>
      <c r="C50" s="20"/>
      <c r="D50" s="100">
        <v>6914</v>
      </c>
      <c r="E50" s="100">
        <v>6810</v>
      </c>
      <c r="F50" s="21">
        <f t="shared" si="14"/>
        <v>104</v>
      </c>
      <c r="G50" s="22">
        <f t="shared" si="15"/>
        <v>1.5271659324522761E-2</v>
      </c>
      <c r="H50" s="102">
        <v>6646</v>
      </c>
      <c r="I50" s="21">
        <f t="shared" si="12"/>
        <v>268</v>
      </c>
      <c r="J50" s="22">
        <f t="shared" si="13"/>
        <v>4.0325007523322298E-2</v>
      </c>
    </row>
    <row r="51" spans="1:10" ht="18.75" x14ac:dyDescent="0.3">
      <c r="A51" s="46">
        <v>38</v>
      </c>
      <c r="B51" s="19" t="s">
        <v>40</v>
      </c>
      <c r="C51" s="23"/>
      <c r="D51" s="100">
        <v>8</v>
      </c>
      <c r="E51" s="100">
        <v>8</v>
      </c>
      <c r="F51" s="21">
        <f t="shared" si="14"/>
        <v>0</v>
      </c>
      <c r="G51" s="22">
        <f t="shared" si="15"/>
        <v>0</v>
      </c>
      <c r="H51" s="102">
        <v>8</v>
      </c>
      <c r="I51" s="21">
        <f t="shared" si="12"/>
        <v>0</v>
      </c>
      <c r="J51" s="22">
        <f t="shared" si="13"/>
        <v>0</v>
      </c>
    </row>
    <row r="52" spans="1:10" ht="18.75" x14ac:dyDescent="0.3">
      <c r="A52" s="46">
        <v>39</v>
      </c>
      <c r="B52" s="19" t="s">
        <v>19</v>
      </c>
      <c r="C52" s="23"/>
      <c r="D52" s="101">
        <v>16</v>
      </c>
      <c r="E52" s="101">
        <v>16</v>
      </c>
      <c r="F52" s="47">
        <f t="shared" si="14"/>
        <v>0</v>
      </c>
      <c r="G52" s="48">
        <f t="shared" si="15"/>
        <v>0</v>
      </c>
      <c r="H52" s="103">
        <v>16</v>
      </c>
      <c r="I52" s="47">
        <f t="shared" si="12"/>
        <v>0</v>
      </c>
      <c r="J52" s="48">
        <f t="shared" si="13"/>
        <v>0</v>
      </c>
    </row>
    <row r="53" spans="1:10" ht="18.75" x14ac:dyDescent="0.3">
      <c r="A53" s="46">
        <v>40</v>
      </c>
      <c r="B53" s="19" t="s">
        <v>20</v>
      </c>
      <c r="C53" s="20"/>
      <c r="D53" s="21">
        <f>SUM(D47:D52)</f>
        <v>1145930</v>
      </c>
      <c r="E53" s="21">
        <f t="shared" ref="E53:F53" si="16">SUM(E47:E52)</f>
        <v>1144464</v>
      </c>
      <c r="F53" s="27">
        <f t="shared" si="16"/>
        <v>1466</v>
      </c>
      <c r="G53" s="22">
        <f t="shared" si="15"/>
        <v>1.2809489857260692E-3</v>
      </c>
      <c r="H53" s="27">
        <f>SUM(H47:H52)</f>
        <v>1131654</v>
      </c>
      <c r="I53" s="27">
        <f>SUM(I47:I52)</f>
        <v>14276</v>
      </c>
      <c r="J53" s="22">
        <f>+I53/H53</f>
        <v>1.2615163291960264E-2</v>
      </c>
    </row>
    <row r="54" spans="1:10" ht="18.75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H27" sqref="H27"/>
    </sheetView>
  </sheetViews>
  <sheetFormatPr defaultColWidth="8.85546875" defaultRowHeight="16.5" x14ac:dyDescent="0.3"/>
  <cols>
    <col min="1" max="1" width="5.140625" style="4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49"/>
    </row>
    <row r="3" spans="1:11" ht="20.25" x14ac:dyDescent="0.3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49"/>
    </row>
    <row r="4" spans="1:11" ht="20.25" x14ac:dyDescent="0.3">
      <c r="B4" s="106" t="str">
        <f>'Elect. Customer Counts Pg 10a '!B4:J4</f>
        <v>9/30/2018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1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8.75" x14ac:dyDescent="0.3">
      <c r="B6" s="112" t="s">
        <v>36</v>
      </c>
      <c r="C6" s="112"/>
      <c r="D6" s="112"/>
      <c r="E6" s="112"/>
      <c r="F6" s="112"/>
      <c r="G6" s="112"/>
      <c r="H6" s="112"/>
      <c r="I6" s="112"/>
      <c r="J6" s="11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45"/>
      <c r="B11" s="113" t="s">
        <v>3</v>
      </c>
      <c r="C11" s="113"/>
      <c r="D11" s="113"/>
      <c r="E11" s="113"/>
      <c r="F11" s="113"/>
      <c r="G11" s="113"/>
      <c r="H11" s="113"/>
      <c r="I11" s="113"/>
      <c r="J11" s="113"/>
      <c r="K11" s="12"/>
    </row>
    <row r="12" spans="1:11" s="14" customFormat="1" ht="18" x14ac:dyDescent="0.25">
      <c r="A12" s="45"/>
      <c r="B12" s="52"/>
      <c r="C12" s="52"/>
      <c r="D12" s="52"/>
      <c r="E12" s="15"/>
      <c r="F12" s="53" t="s">
        <v>5</v>
      </c>
      <c r="G12" s="54"/>
      <c r="H12" s="111" t="s">
        <v>6</v>
      </c>
      <c r="I12" s="111"/>
      <c r="J12" s="111"/>
      <c r="K12" s="55"/>
    </row>
    <row r="13" spans="1:11" s="14" customFormat="1" ht="18" x14ac:dyDescent="0.25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8.75" x14ac:dyDescent="0.3">
      <c r="A14" s="46">
        <v>1</v>
      </c>
      <c r="B14" s="31" t="s">
        <v>13</v>
      </c>
      <c r="C14" s="31"/>
      <c r="D14" s="72">
        <v>772621</v>
      </c>
      <c r="E14" s="71">
        <v>770578</v>
      </c>
      <c r="F14" s="33">
        <f t="shared" ref="F14:F20" si="0">D14-E14</f>
        <v>2043</v>
      </c>
      <c r="G14" s="35">
        <f t="shared" ref="G14:G20" si="1">F14/E14</f>
        <v>2.6512565892096583E-3</v>
      </c>
      <c r="H14" s="75">
        <v>761862</v>
      </c>
      <c r="I14" s="33">
        <f t="shared" ref="I14:I19" si="2">+D14-H14</f>
        <v>10759</v>
      </c>
      <c r="J14" s="57">
        <f t="shared" ref="J14:J20" si="3">+I14/H14</f>
        <v>1.4121980096132896E-2</v>
      </c>
      <c r="K14" s="57"/>
    </row>
    <row r="15" spans="1:11" ht="18.75" x14ac:dyDescent="0.3">
      <c r="A15" s="46">
        <v>2</v>
      </c>
      <c r="B15" s="31" t="s">
        <v>14</v>
      </c>
      <c r="C15" s="31"/>
      <c r="D15" s="72">
        <v>55561</v>
      </c>
      <c r="E15" s="71">
        <v>56364</v>
      </c>
      <c r="F15" s="33">
        <f t="shared" si="0"/>
        <v>-803</v>
      </c>
      <c r="G15" s="35">
        <f t="shared" si="1"/>
        <v>-1.4246682279469165E-2</v>
      </c>
      <c r="H15" s="75">
        <v>55206</v>
      </c>
      <c r="I15" s="33">
        <f t="shared" si="2"/>
        <v>355</v>
      </c>
      <c r="J15" s="57">
        <f t="shared" si="3"/>
        <v>6.4304604571966814E-3</v>
      </c>
      <c r="K15" s="57"/>
    </row>
    <row r="16" spans="1:11" ht="18.75" x14ac:dyDescent="0.3">
      <c r="A16" s="46">
        <v>3</v>
      </c>
      <c r="B16" s="31" t="s">
        <v>15</v>
      </c>
      <c r="C16" s="31"/>
      <c r="D16" s="72">
        <v>382</v>
      </c>
      <c r="E16" s="71">
        <v>248</v>
      </c>
      <c r="F16" s="33">
        <f t="shared" si="0"/>
        <v>134</v>
      </c>
      <c r="G16" s="35">
        <f t="shared" si="1"/>
        <v>0.54032258064516125</v>
      </c>
      <c r="H16" s="75">
        <v>386</v>
      </c>
      <c r="I16" s="33">
        <f t="shared" si="2"/>
        <v>-4</v>
      </c>
      <c r="J16" s="57">
        <f t="shared" si="3"/>
        <v>-1.0362694300518135E-2</v>
      </c>
      <c r="K16" s="57"/>
    </row>
    <row r="17" spans="1:11" ht="18.75" x14ac:dyDescent="0.3">
      <c r="A17" s="46">
        <v>4</v>
      </c>
      <c r="B17" s="31" t="s">
        <v>16</v>
      </c>
      <c r="C17" s="31"/>
      <c r="D17" s="72">
        <v>2289</v>
      </c>
      <c r="E17" s="71">
        <v>2298</v>
      </c>
      <c r="F17" s="33">
        <f t="shared" si="0"/>
        <v>-9</v>
      </c>
      <c r="G17" s="35">
        <f t="shared" si="1"/>
        <v>-3.9164490861618795E-3</v>
      </c>
      <c r="H17" s="75">
        <v>2306</v>
      </c>
      <c r="I17" s="33">
        <f t="shared" si="2"/>
        <v>-17</v>
      </c>
      <c r="J17" s="57">
        <f t="shared" si="3"/>
        <v>-7.372072853425846E-3</v>
      </c>
      <c r="K17" s="57"/>
    </row>
    <row r="18" spans="1:11" ht="18.75" x14ac:dyDescent="0.3">
      <c r="A18" s="46">
        <v>5</v>
      </c>
      <c r="B18" s="31" t="s">
        <v>17</v>
      </c>
      <c r="C18" s="31"/>
      <c r="D18" s="72">
        <v>10</v>
      </c>
      <c r="E18" s="71">
        <v>11</v>
      </c>
      <c r="F18" s="33">
        <f t="shared" si="0"/>
        <v>-1</v>
      </c>
      <c r="G18" s="35">
        <f t="shared" si="1"/>
        <v>-9.0909090909090912E-2</v>
      </c>
      <c r="H18" s="75">
        <v>10</v>
      </c>
      <c r="I18" s="33">
        <f t="shared" si="2"/>
        <v>0</v>
      </c>
      <c r="J18" s="57">
        <f t="shared" si="3"/>
        <v>0</v>
      </c>
      <c r="K18" s="57"/>
    </row>
    <row r="19" spans="1:11" ht="18.75" x14ac:dyDescent="0.3">
      <c r="A19" s="46">
        <v>6</v>
      </c>
      <c r="B19" s="31" t="s">
        <v>37</v>
      </c>
      <c r="C19" s="31"/>
      <c r="D19" s="74">
        <v>236</v>
      </c>
      <c r="E19" s="73">
        <v>240</v>
      </c>
      <c r="F19" s="58">
        <f t="shared" si="0"/>
        <v>-4</v>
      </c>
      <c r="G19" s="59">
        <f t="shared" si="1"/>
        <v>-1.6666666666666666E-2</v>
      </c>
      <c r="H19" s="76">
        <v>226</v>
      </c>
      <c r="I19" s="58">
        <f t="shared" si="2"/>
        <v>10</v>
      </c>
      <c r="J19" s="60">
        <f t="shared" si="3"/>
        <v>4.4247787610619468E-2</v>
      </c>
      <c r="K19" s="61"/>
    </row>
    <row r="20" spans="1:11" ht="18.75" x14ac:dyDescent="0.3">
      <c r="A20" s="46">
        <v>7</v>
      </c>
      <c r="B20" s="31" t="s">
        <v>20</v>
      </c>
      <c r="C20" s="31"/>
      <c r="D20" s="34">
        <f>SUM(D14:D19)</f>
        <v>831099</v>
      </c>
      <c r="E20" s="27">
        <f>SUM(E14:E19)</f>
        <v>829739</v>
      </c>
      <c r="F20" s="34">
        <f t="shared" si="0"/>
        <v>1360</v>
      </c>
      <c r="G20" s="35">
        <f t="shared" si="1"/>
        <v>1.6390696351503305E-3</v>
      </c>
      <c r="H20" s="27">
        <f>SUM(H14:H19)</f>
        <v>819996</v>
      </c>
      <c r="I20" s="34">
        <f>SUM(I14:I19)</f>
        <v>11103</v>
      </c>
      <c r="J20" s="57">
        <f t="shared" si="3"/>
        <v>1.3540309952731477E-2</v>
      </c>
      <c r="K20" s="57"/>
    </row>
    <row r="21" spans="1:11" ht="18.75" x14ac:dyDescent="0.3">
      <c r="A21" s="46">
        <v>8</v>
      </c>
      <c r="B21" s="115" t="s">
        <v>23</v>
      </c>
      <c r="C21" s="115"/>
      <c r="D21" s="115"/>
      <c r="E21" s="115"/>
      <c r="F21" s="115"/>
      <c r="G21" s="115"/>
      <c r="H21" s="115"/>
      <c r="I21" s="115"/>
      <c r="J21" s="115"/>
      <c r="K21" s="62"/>
    </row>
    <row r="22" spans="1:11" ht="18.75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1" t="s">
        <v>6</v>
      </c>
      <c r="I22" s="111"/>
      <c r="J22" s="111"/>
      <c r="K22" s="62"/>
    </row>
    <row r="23" spans="1:11" ht="18.75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8.75" x14ac:dyDescent="0.3">
      <c r="A24" s="46">
        <v>11</v>
      </c>
      <c r="B24" s="31" t="s">
        <v>13</v>
      </c>
      <c r="C24" s="63"/>
      <c r="D24" s="77">
        <v>772044</v>
      </c>
      <c r="E24" s="77">
        <v>770057</v>
      </c>
      <c r="F24" s="33">
        <f t="shared" ref="F24:F30" si="4">D24-E24</f>
        <v>1987</v>
      </c>
      <c r="G24" s="35">
        <f t="shared" ref="G24:G30" si="5">F24/E24</f>
        <v>2.5803284691912416E-3</v>
      </c>
      <c r="H24" s="79">
        <v>760862</v>
      </c>
      <c r="I24" s="33">
        <f t="shared" ref="I24:I29" si="6">+D24-H24</f>
        <v>11182</v>
      </c>
      <c r="J24" s="57">
        <f t="shared" ref="J24:J30" si="7">+I24/H24</f>
        <v>1.4696488982233309E-2</v>
      </c>
      <c r="K24" s="62"/>
    </row>
    <row r="25" spans="1:11" ht="18.75" x14ac:dyDescent="0.3">
      <c r="A25" s="46">
        <v>12</v>
      </c>
      <c r="B25" s="31" t="s">
        <v>14</v>
      </c>
      <c r="C25" s="63"/>
      <c r="D25" s="77">
        <v>55575</v>
      </c>
      <c r="E25" s="77">
        <v>56333</v>
      </c>
      <c r="F25" s="33">
        <f t="shared" si="4"/>
        <v>-758</v>
      </c>
      <c r="G25" s="35">
        <f t="shared" si="5"/>
        <v>-1.3455700921307226E-2</v>
      </c>
      <c r="H25" s="79">
        <v>55234</v>
      </c>
      <c r="I25" s="33">
        <f t="shared" si="6"/>
        <v>341</v>
      </c>
      <c r="J25" s="57">
        <f t="shared" si="7"/>
        <v>6.1737335699025963E-3</v>
      </c>
      <c r="K25" s="62"/>
    </row>
    <row r="26" spans="1:11" ht="18.75" x14ac:dyDescent="0.3">
      <c r="A26" s="46">
        <v>13</v>
      </c>
      <c r="B26" s="31" t="s">
        <v>15</v>
      </c>
      <c r="C26" s="63"/>
      <c r="D26" s="77">
        <v>382</v>
      </c>
      <c r="E26" s="77">
        <v>249</v>
      </c>
      <c r="F26" s="33">
        <f t="shared" si="4"/>
        <v>133</v>
      </c>
      <c r="G26" s="35">
        <f t="shared" si="5"/>
        <v>0.53413654618473894</v>
      </c>
      <c r="H26" s="79">
        <v>387</v>
      </c>
      <c r="I26" s="33">
        <f t="shared" si="6"/>
        <v>-5</v>
      </c>
      <c r="J26" s="57">
        <f t="shared" si="7"/>
        <v>-1.2919896640826873E-2</v>
      </c>
      <c r="K26" s="62"/>
    </row>
    <row r="27" spans="1:11" ht="18.75" x14ac:dyDescent="0.3">
      <c r="A27" s="46">
        <v>14</v>
      </c>
      <c r="B27" s="31" t="s">
        <v>16</v>
      </c>
      <c r="C27" s="63"/>
      <c r="D27" s="77">
        <v>2296</v>
      </c>
      <c r="E27" s="77">
        <v>2303</v>
      </c>
      <c r="F27" s="33">
        <f t="shared" si="4"/>
        <v>-7</v>
      </c>
      <c r="G27" s="35">
        <f t="shared" si="5"/>
        <v>-3.0395136778115501E-3</v>
      </c>
      <c r="H27" s="79">
        <v>2312</v>
      </c>
      <c r="I27" s="33">
        <f t="shared" si="6"/>
        <v>-16</v>
      </c>
      <c r="J27" s="57">
        <f t="shared" si="7"/>
        <v>-6.920415224913495E-3</v>
      </c>
      <c r="K27" s="62"/>
    </row>
    <row r="28" spans="1:11" ht="18.75" x14ac:dyDescent="0.3">
      <c r="A28" s="46">
        <v>15</v>
      </c>
      <c r="B28" s="31" t="s">
        <v>17</v>
      </c>
      <c r="C28" s="63"/>
      <c r="D28" s="77">
        <v>10</v>
      </c>
      <c r="E28" s="77">
        <v>11</v>
      </c>
      <c r="F28" s="33">
        <f t="shared" si="4"/>
        <v>-1</v>
      </c>
      <c r="G28" s="35">
        <f t="shared" si="5"/>
        <v>-9.0909090909090912E-2</v>
      </c>
      <c r="H28" s="79">
        <v>10</v>
      </c>
      <c r="I28" s="33">
        <f t="shared" si="6"/>
        <v>0</v>
      </c>
      <c r="J28" s="57">
        <f t="shared" si="7"/>
        <v>0</v>
      </c>
      <c r="K28" s="62"/>
    </row>
    <row r="29" spans="1:11" ht="18.75" x14ac:dyDescent="0.3">
      <c r="A29" s="46">
        <v>16</v>
      </c>
      <c r="B29" s="31" t="s">
        <v>37</v>
      </c>
      <c r="C29" s="63"/>
      <c r="D29" s="78">
        <v>236</v>
      </c>
      <c r="E29" s="78">
        <v>239</v>
      </c>
      <c r="F29" s="58">
        <f t="shared" si="4"/>
        <v>-3</v>
      </c>
      <c r="G29" s="59">
        <f t="shared" si="5"/>
        <v>-1.2552301255230125E-2</v>
      </c>
      <c r="H29" s="80">
        <v>226</v>
      </c>
      <c r="I29" s="58">
        <f t="shared" si="6"/>
        <v>10</v>
      </c>
      <c r="J29" s="60">
        <f t="shared" si="7"/>
        <v>4.4247787610619468E-2</v>
      </c>
      <c r="K29" s="62"/>
    </row>
    <row r="30" spans="1:11" ht="18.75" x14ac:dyDescent="0.3">
      <c r="A30" s="46">
        <v>17</v>
      </c>
      <c r="B30" s="31" t="s">
        <v>20</v>
      </c>
      <c r="C30" s="63"/>
      <c r="D30" s="34">
        <f>SUM(D24:D29)</f>
        <v>830543</v>
      </c>
      <c r="E30" s="27">
        <f>SUM(E24:E29)</f>
        <v>829192</v>
      </c>
      <c r="F30" s="34">
        <f t="shared" si="4"/>
        <v>1351</v>
      </c>
      <c r="G30" s="35">
        <f t="shared" si="5"/>
        <v>1.6292969541433105E-3</v>
      </c>
      <c r="H30" s="27">
        <f>SUM(H24:H29)</f>
        <v>819031</v>
      </c>
      <c r="I30" s="34">
        <f>SUM(I24:I29)</f>
        <v>11512</v>
      </c>
      <c r="J30" s="57">
        <f t="shared" si="7"/>
        <v>1.4055634035830145E-2</v>
      </c>
      <c r="K30" s="62"/>
    </row>
    <row r="31" spans="1:11" ht="18.75" x14ac:dyDescent="0.3">
      <c r="A31" s="46">
        <v>18</v>
      </c>
      <c r="B31" s="114" t="s">
        <v>22</v>
      </c>
      <c r="C31" s="114"/>
      <c r="D31" s="114"/>
      <c r="E31" s="114"/>
      <c r="F31" s="114"/>
      <c r="G31" s="114"/>
      <c r="H31" s="114"/>
      <c r="I31" s="114"/>
      <c r="J31" s="114"/>
      <c r="K31" s="62"/>
    </row>
    <row r="32" spans="1:11" ht="18.75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11" t="s">
        <v>6</v>
      </c>
      <c r="I32" s="111"/>
      <c r="J32" s="111"/>
      <c r="K32" s="62"/>
    </row>
    <row r="33" spans="1:11" ht="18.75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8.75" x14ac:dyDescent="0.3">
      <c r="A34" s="46">
        <v>21</v>
      </c>
      <c r="B34" s="31" t="s">
        <v>13</v>
      </c>
      <c r="C34" s="63"/>
      <c r="D34" s="81">
        <v>770643</v>
      </c>
      <c r="E34" s="81">
        <v>769436</v>
      </c>
      <c r="F34" s="33">
        <f t="shared" ref="F34:F40" si="8">D34-E34</f>
        <v>1207</v>
      </c>
      <c r="G34" s="35">
        <f t="shared" ref="G34:G40" si="9">F34/E34</f>
        <v>1.5686814757822614E-3</v>
      </c>
      <c r="H34" s="83">
        <v>759546</v>
      </c>
      <c r="I34" s="33">
        <f t="shared" ref="I34:I39" si="10">+D34-H34</f>
        <v>11097</v>
      </c>
      <c r="J34" s="57">
        <f t="shared" ref="J34:J40" si="11">+I34/H34</f>
        <v>1.4610043368011943E-2</v>
      </c>
      <c r="K34" s="62"/>
    </row>
    <row r="35" spans="1:11" ht="18.75" x14ac:dyDescent="0.3">
      <c r="A35" s="46">
        <v>22</v>
      </c>
      <c r="B35" s="31" t="s">
        <v>14</v>
      </c>
      <c r="C35" s="63"/>
      <c r="D35" s="81">
        <v>55669</v>
      </c>
      <c r="E35" s="81">
        <v>56273</v>
      </c>
      <c r="F35" s="33">
        <f t="shared" si="8"/>
        <v>-604</v>
      </c>
      <c r="G35" s="35">
        <f t="shared" si="9"/>
        <v>-1.073338901426972E-2</v>
      </c>
      <c r="H35" s="83">
        <v>55344</v>
      </c>
      <c r="I35" s="33">
        <f t="shared" si="10"/>
        <v>325</v>
      </c>
      <c r="J35" s="57">
        <f t="shared" si="11"/>
        <v>5.8723619543220584E-3</v>
      </c>
      <c r="K35" s="62"/>
    </row>
    <row r="36" spans="1:11" ht="18.75" x14ac:dyDescent="0.3">
      <c r="A36" s="46">
        <v>23</v>
      </c>
      <c r="B36" s="31" t="s">
        <v>15</v>
      </c>
      <c r="C36" s="63"/>
      <c r="D36" s="81">
        <v>384</v>
      </c>
      <c r="E36" s="81">
        <v>251</v>
      </c>
      <c r="F36" s="33">
        <f t="shared" si="8"/>
        <v>133</v>
      </c>
      <c r="G36" s="35">
        <f t="shared" si="9"/>
        <v>0.52988047808764938</v>
      </c>
      <c r="H36" s="83">
        <v>389</v>
      </c>
      <c r="I36" s="33">
        <f t="shared" si="10"/>
        <v>-5</v>
      </c>
      <c r="J36" s="57">
        <f t="shared" si="11"/>
        <v>-1.2853470437017995E-2</v>
      </c>
      <c r="K36" s="62"/>
    </row>
    <row r="37" spans="1:11" ht="18.75" x14ac:dyDescent="0.3">
      <c r="A37" s="46">
        <v>24</v>
      </c>
      <c r="B37" s="31" t="s">
        <v>16</v>
      </c>
      <c r="C37" s="63"/>
      <c r="D37" s="81">
        <v>2311</v>
      </c>
      <c r="E37" s="81">
        <v>2318</v>
      </c>
      <c r="F37" s="33">
        <f t="shared" si="8"/>
        <v>-7</v>
      </c>
      <c r="G37" s="35">
        <f t="shared" si="9"/>
        <v>-3.0198446937014668E-3</v>
      </c>
      <c r="H37" s="83">
        <v>2334</v>
      </c>
      <c r="I37" s="33">
        <f t="shared" si="10"/>
        <v>-23</v>
      </c>
      <c r="J37" s="57">
        <f t="shared" si="11"/>
        <v>-9.8543273350471302E-3</v>
      </c>
      <c r="K37" s="62"/>
    </row>
    <row r="38" spans="1:11" ht="18.75" x14ac:dyDescent="0.3">
      <c r="A38" s="46">
        <v>25</v>
      </c>
      <c r="B38" s="31" t="s">
        <v>17</v>
      </c>
      <c r="C38" s="63"/>
      <c r="D38" s="81">
        <v>10</v>
      </c>
      <c r="E38" s="81">
        <v>11</v>
      </c>
      <c r="F38" s="33">
        <f t="shared" si="8"/>
        <v>-1</v>
      </c>
      <c r="G38" s="35">
        <f t="shared" si="9"/>
        <v>-9.0909090909090912E-2</v>
      </c>
      <c r="H38" s="83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8.75" x14ac:dyDescent="0.3">
      <c r="A39" s="46">
        <v>26</v>
      </c>
      <c r="B39" s="31" t="s">
        <v>37</v>
      </c>
      <c r="C39" s="63"/>
      <c r="D39" s="82">
        <v>233</v>
      </c>
      <c r="E39" s="82">
        <v>237</v>
      </c>
      <c r="F39" s="58">
        <f t="shared" si="8"/>
        <v>-4</v>
      </c>
      <c r="G39" s="59">
        <f t="shared" si="9"/>
        <v>-1.6877637130801686E-2</v>
      </c>
      <c r="H39" s="84">
        <v>226</v>
      </c>
      <c r="I39" s="58">
        <f t="shared" si="10"/>
        <v>7</v>
      </c>
      <c r="J39" s="60">
        <f t="shared" si="11"/>
        <v>3.0973451327433628E-2</v>
      </c>
      <c r="K39" s="62"/>
    </row>
    <row r="40" spans="1:11" ht="18.75" x14ac:dyDescent="0.3">
      <c r="A40" s="46">
        <v>27</v>
      </c>
      <c r="B40" s="31" t="s">
        <v>20</v>
      </c>
      <c r="C40" s="63"/>
      <c r="D40" s="34">
        <f>SUM(D34:D39)</f>
        <v>829250</v>
      </c>
      <c r="E40" s="27">
        <f>SUM(E34:E39)</f>
        <v>828526</v>
      </c>
      <c r="F40" s="34">
        <f t="shared" si="8"/>
        <v>724</v>
      </c>
      <c r="G40" s="35">
        <f t="shared" si="9"/>
        <v>8.7384101404180438E-4</v>
      </c>
      <c r="H40" s="85">
        <v>817850</v>
      </c>
      <c r="I40" s="34">
        <f>SUM(I34:I39)</f>
        <v>11400</v>
      </c>
      <c r="J40" s="57">
        <f t="shared" si="11"/>
        <v>1.3938986366693159E-2</v>
      </c>
      <c r="K40" s="62"/>
    </row>
    <row r="41" spans="1:11" ht="18.75" x14ac:dyDescent="0.3">
      <c r="A41" s="46">
        <v>28</v>
      </c>
      <c r="B41" s="114" t="s">
        <v>21</v>
      </c>
      <c r="C41" s="114"/>
      <c r="D41" s="114"/>
      <c r="E41" s="114"/>
      <c r="F41" s="114"/>
      <c r="G41" s="114"/>
      <c r="H41" s="114"/>
      <c r="I41" s="114"/>
      <c r="J41" s="114"/>
      <c r="K41" s="30"/>
    </row>
    <row r="42" spans="1:11" s="14" customFormat="1" ht="18" x14ac:dyDescent="0.25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11" t="s">
        <v>6</v>
      </c>
      <c r="J42" s="111"/>
      <c r="K42" s="55"/>
    </row>
    <row r="43" spans="1:11" s="14" customFormat="1" ht="18" x14ac:dyDescent="0.25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8.75" x14ac:dyDescent="0.3">
      <c r="A44" s="46">
        <v>31</v>
      </c>
      <c r="B44" s="31" t="s">
        <v>13</v>
      </c>
      <c r="C44" s="31"/>
      <c r="D44" s="86">
        <v>769332</v>
      </c>
      <c r="E44" s="86">
        <v>767533</v>
      </c>
      <c r="F44" s="33">
        <f t="shared" ref="F44:F50" si="12">D44-E44</f>
        <v>1799</v>
      </c>
      <c r="G44" s="35">
        <f t="shared" ref="G44:G50" si="13">F44/E44</f>
        <v>2.3438731624568585E-3</v>
      </c>
      <c r="H44" s="88">
        <v>758336</v>
      </c>
      <c r="I44" s="33">
        <f t="shared" ref="I44:I49" si="14">+D44-H44</f>
        <v>10996</v>
      </c>
      <c r="J44" s="57">
        <f t="shared" ref="J44:J50" si="15">+I44/H44</f>
        <v>1.4500168790615242E-2</v>
      </c>
      <c r="K44" s="57"/>
    </row>
    <row r="45" spans="1:11" ht="18.75" x14ac:dyDescent="0.3">
      <c r="A45" s="46">
        <v>32</v>
      </c>
      <c r="B45" s="31" t="s">
        <v>14</v>
      </c>
      <c r="C45" s="31"/>
      <c r="D45" s="86">
        <v>55616</v>
      </c>
      <c r="E45" s="86">
        <v>56156</v>
      </c>
      <c r="F45" s="33">
        <f t="shared" si="12"/>
        <v>-540</v>
      </c>
      <c r="G45" s="35">
        <f t="shared" si="13"/>
        <v>-9.6160695206211275E-3</v>
      </c>
      <c r="H45" s="88">
        <v>55282</v>
      </c>
      <c r="I45" s="33">
        <f t="shared" si="14"/>
        <v>334</v>
      </c>
      <c r="J45" s="57">
        <f t="shared" si="15"/>
        <v>6.0417495749068417E-3</v>
      </c>
      <c r="K45" s="57"/>
    </row>
    <row r="46" spans="1:11" ht="18.75" x14ac:dyDescent="0.3">
      <c r="A46" s="46">
        <v>33</v>
      </c>
      <c r="B46" s="31" t="s">
        <v>15</v>
      </c>
      <c r="C46" s="31"/>
      <c r="D46" s="86">
        <v>385</v>
      </c>
      <c r="E46" s="86">
        <v>255</v>
      </c>
      <c r="F46" s="33">
        <f t="shared" si="12"/>
        <v>130</v>
      </c>
      <c r="G46" s="35">
        <f t="shared" si="13"/>
        <v>0.50980392156862742</v>
      </c>
      <c r="H46" s="88">
        <v>389</v>
      </c>
      <c r="I46" s="33">
        <f t="shared" si="14"/>
        <v>-4</v>
      </c>
      <c r="J46" s="57">
        <f t="shared" si="15"/>
        <v>-1.0282776349614395E-2</v>
      </c>
      <c r="K46" s="57"/>
    </row>
    <row r="47" spans="1:11" ht="18.75" x14ac:dyDescent="0.3">
      <c r="A47" s="46">
        <v>34</v>
      </c>
      <c r="B47" s="31" t="s">
        <v>16</v>
      </c>
      <c r="C47" s="31"/>
      <c r="D47" s="86">
        <v>2312</v>
      </c>
      <c r="E47" s="86">
        <v>2320</v>
      </c>
      <c r="F47" s="33">
        <f t="shared" si="12"/>
        <v>-8</v>
      </c>
      <c r="G47" s="35">
        <f t="shared" si="13"/>
        <v>-3.4482758620689655E-3</v>
      </c>
      <c r="H47" s="88">
        <v>2338</v>
      </c>
      <c r="I47" s="33">
        <f t="shared" si="14"/>
        <v>-26</v>
      </c>
      <c r="J47" s="57">
        <f t="shared" si="15"/>
        <v>-1.1120615911035072E-2</v>
      </c>
      <c r="K47" s="57"/>
    </row>
    <row r="48" spans="1:11" ht="18.75" x14ac:dyDescent="0.3">
      <c r="A48" s="46">
        <v>35</v>
      </c>
      <c r="B48" s="31" t="s">
        <v>17</v>
      </c>
      <c r="C48" s="31"/>
      <c r="D48" s="86">
        <v>10</v>
      </c>
      <c r="E48" s="86">
        <v>12</v>
      </c>
      <c r="F48" s="33">
        <f t="shared" si="12"/>
        <v>-2</v>
      </c>
      <c r="G48" s="35">
        <f t="shared" si="13"/>
        <v>-0.16666666666666666</v>
      </c>
      <c r="H48" s="88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8.75" x14ac:dyDescent="0.3">
      <c r="A49" s="46">
        <v>36</v>
      </c>
      <c r="B49" s="31" t="s">
        <v>37</v>
      </c>
      <c r="C49" s="31"/>
      <c r="D49" s="87">
        <v>232</v>
      </c>
      <c r="E49" s="87">
        <v>231</v>
      </c>
      <c r="F49" s="58">
        <f t="shared" si="12"/>
        <v>1</v>
      </c>
      <c r="G49" s="59">
        <f t="shared" si="13"/>
        <v>4.329004329004329E-3</v>
      </c>
      <c r="H49" s="89">
        <v>226</v>
      </c>
      <c r="I49" s="58">
        <f t="shared" si="14"/>
        <v>6</v>
      </c>
      <c r="J49" s="60">
        <f t="shared" si="15"/>
        <v>2.6548672566371681E-2</v>
      </c>
      <c r="K49" s="61"/>
    </row>
    <row r="50" spans="1:11" ht="18.75" x14ac:dyDescent="0.3">
      <c r="A50" s="46">
        <v>37</v>
      </c>
      <c r="B50" s="31" t="s">
        <v>20</v>
      </c>
      <c r="C50" s="31"/>
      <c r="D50" s="34">
        <f>SUM(D44:D49)</f>
        <v>827887</v>
      </c>
      <c r="E50" s="27">
        <f>SUM(E44:E49)</f>
        <v>826507</v>
      </c>
      <c r="F50" s="34">
        <f t="shared" si="12"/>
        <v>1380</v>
      </c>
      <c r="G50" s="35">
        <f t="shared" si="13"/>
        <v>1.6696773288066525E-3</v>
      </c>
      <c r="H50" s="27">
        <f>SUM(H44:H49)</f>
        <v>816582</v>
      </c>
      <c r="I50" s="34">
        <f>SUM(I44:I49)</f>
        <v>11305</v>
      </c>
      <c r="J50" s="57">
        <f t="shared" si="15"/>
        <v>1.3844292428684443E-2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C49451089C154082430066B684451E" ma:contentTypeVersion="76" ma:contentTypeDescription="" ma:contentTypeScope="" ma:versionID="0449c6cda19ca864b2395fb24d899c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E53428-8593-41E4-BEA7-48B506EAB807}"/>
</file>

<file path=customXml/itemProps2.xml><?xml version="1.0" encoding="utf-8"?>
<ds:datastoreItem xmlns:ds="http://schemas.openxmlformats.org/officeDocument/2006/customXml" ds:itemID="{01F29748-D5B2-4D9E-B82B-ABF27079A3D8}"/>
</file>

<file path=customXml/itemProps3.xml><?xml version="1.0" encoding="utf-8"?>
<ds:datastoreItem xmlns:ds="http://schemas.openxmlformats.org/officeDocument/2006/customXml" ds:itemID="{9B2BAFBE-BBDA-49E9-817B-EAC3267BDBAE}"/>
</file>

<file path=customXml/itemProps4.xml><?xml version="1.0" encoding="utf-8"?>
<ds:datastoreItem xmlns:ds="http://schemas.openxmlformats.org/officeDocument/2006/customXml" ds:itemID="{B653E6B4-CCC8-49F3-B141-AF57EB914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Koizumi, Rell (UTC)</cp:lastModifiedBy>
  <cp:lastPrinted>2018-10-01T19:23:21Z</cp:lastPrinted>
  <dcterms:created xsi:type="dcterms:W3CDTF">2014-01-09T00:48:14Z</dcterms:created>
  <dcterms:modified xsi:type="dcterms:W3CDTF">2018-11-14T23:34:46Z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0x0101006E56B4D1795A2E4DB2F0B01679ED314A0070C49451089C154082430066B684451E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