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2" yWindow="1080" windowWidth="17352" windowHeight="1044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 calcMode="autoNoTable"/>
</workbook>
</file>

<file path=xl/calcChain.xml><?xml version="1.0" encoding="utf-8"?>
<calcChain xmlns="http://schemas.openxmlformats.org/spreadsheetml/2006/main">
  <c r="B4" i="3" l="1"/>
  <c r="D20" i="1"/>
  <c r="E20" i="1"/>
  <c r="E20" i="3" l="1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<sst xmlns="http://schemas.openxmlformats.org/spreadsheetml/2006/main" count="180" uniqueCount="42">
  <si>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</si>
  <si>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</si>
  <si>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</si>
  <si>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</si>
  <si>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</si>
  <si>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</si>
  <si>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</si>
  <si>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</si>
  <si>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</si>
  <si>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</si>
  <si>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</si>
  <si>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</si>
  <si>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</si>
  <si>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</si>
  <si>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</si>
  <si>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</si>
  <si>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</si>
  <si>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</si>
  <si>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</si>
  <si>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</si>
  <si>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</si>
  <si>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</si>
  <si>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</si>
  <si>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</si>
  <si>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</si>
  <si>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</si>
  <si>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</si>
  <si>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</si>
  <si>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</si>
  <si>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</si>
  <si>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</si>
  <si>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</si>
  <si>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</si>
  <si>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</si>
  <si>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</si>
  <si>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</si>
  <si>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</si>
  <si>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</si>
  <si>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</si>
  <si>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</si>
  <si>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</si>
  <si>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4/30/2018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</si>
</sst>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48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/>
    <xf numFmtId="0" fontId="5" fillId="2" borderId="2" applyNumberFormat="0" applyFont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5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5" applyNumberFormat="0" applyAlignment="0" applyProtection="0"/>
    <xf numFmtId="0" fontId="35" fillId="0" borderId="10" applyNumberFormat="0" applyFill="0" applyAlignment="0" applyProtection="0"/>
    <xf numFmtId="0" fontId="36" fillId="23" borderId="0" applyNumberFormat="0" applyBorder="0" applyAlignment="0" applyProtection="0"/>
    <xf numFmtId="0" fontId="4" fillId="0" borderId="0"/>
    <xf numFmtId="0" fontId="37" fillId="21" borderId="11" applyNumberForma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0"/>
    <xf numFmtId="0" fontId="43" fillId="0" borderId="0"/>
    <xf numFmtId="0" fontId="44" fillId="0" borderId="0"/>
    <xf numFmtId="0" fontId="34" fillId="8" borderId="5" applyNumberFormat="0" applyAlignment="0" applyProtection="0"/>
    <xf numFmtId="0" fontId="3" fillId="0" borderId="0"/>
    <xf numFmtId="0" fontId="45" fillId="0" borderId="0"/>
    <xf numFmtId="43" fontId="45" fillId="0" borderId="0" applyFont="0" applyFill="0" applyBorder="0" applyAlignment="0" applyProtection="0"/>
    <xf numFmtId="0" fontId="5" fillId="0" borderId="0"/>
    <xf numFmtId="0" fontId="3" fillId="0" borderId="0"/>
    <xf numFmtId="169" fontId="5" fillId="0" borderId="0" applyFont="0" applyFill="0" applyBorder="0" applyAlignment="0" applyProtection="0"/>
    <xf numFmtId="38" fontId="20" fillId="24" borderId="0" applyNumberFormat="0" applyBorder="0" applyAlignment="0" applyProtection="0"/>
    <xf numFmtId="10" fontId="20" fillId="25" borderId="13" applyNumberFormat="0" applyBorder="0" applyAlignment="0" applyProtection="0"/>
    <xf numFmtId="170" fontId="46" fillId="0" borderId="0"/>
    <xf numFmtId="10" fontId="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5" fillId="0" borderId="0"/>
    <xf numFmtId="0" fontId="34" fillId="8" borderId="5" applyNumberFormat="0" applyAlignment="0" applyProtection="0"/>
    <xf numFmtId="43" fontId="5" fillId="0" borderId="0" applyFont="0" applyFill="0" applyBorder="0" applyAlignment="0" applyProtection="0"/>
    <xf numFmtId="0" fontId="34" fillId="8" borderId="5" applyNumberFormat="0" applyAlignment="0" applyProtection="0"/>
    <xf numFmtId="0" fontId="4" fillId="0" borderId="0"/>
    <xf numFmtId="0" fontId="5" fillId="2" borderId="2" applyNumberFormat="0" applyFont="0" applyAlignment="0" applyProtection="0"/>
    <xf numFmtId="0" fontId="44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34" fillId="8" borderId="5" applyNumberFormat="0" applyAlignment="0" applyProtection="0"/>
    <xf numFmtId="0" fontId="2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1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</cellStyleXfs>
  <cellXfs count="115">
    <xf numFmtId="0" fontId="0" fillId="0" borderId="0" xfId="0"/>
    <xf numFmtId="15" fontId="6" fillId="0" borderId="0" xfId="0" quotePrefix="1" applyNumberFormat="1" applyFont="1" applyFill="1"/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14" fontId="9" fillId="0" borderId="0" xfId="0" quotePrefix="1" applyNumberFormat="1" applyFont="1" applyAlignment="1">
      <alignment horizontal="left"/>
    </xf>
    <xf numFmtId="164" fontId="8" fillId="0" borderId="0" xfId="0" quotePrefix="1" applyNumberFormat="1" applyFont="1" applyAlignment="1">
      <alignment horizontal="center"/>
    </xf>
    <xf numFmtId="14" fontId="10" fillId="0" borderId="0" xfId="0" quotePrefix="1" applyNumberFormat="1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/>
    <xf numFmtId="0" fontId="11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 applyFill="1"/>
    <xf numFmtId="0" fontId="11" fillId="0" borderId="0" xfId="0" applyFont="1" applyFill="1"/>
    <xf numFmtId="37" fontId="11" fillId="0" borderId="0" xfId="0" applyNumberFormat="1" applyFont="1" applyFill="1" applyAlignment="1">
      <alignment horizontal="center"/>
    </xf>
    <xf numFmtId="37" fontId="15" fillId="0" borderId="0" xfId="0" applyNumberFormat="1" applyFont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41" fontId="16" fillId="0" borderId="0" xfId="1" applyNumberFormat="1" applyFont="1" applyFill="1"/>
    <xf numFmtId="165" fontId="17" fillId="0" borderId="0" xfId="0" applyNumberFormat="1" applyFont="1" applyFill="1" applyProtection="1">
      <protection locked="0"/>
    </xf>
    <xf numFmtId="0" fontId="18" fillId="0" borderId="0" xfId="0" applyFont="1" applyFill="1" applyAlignment="1">
      <alignment horizontal="center"/>
    </xf>
    <xf numFmtId="41" fontId="16" fillId="0" borderId="1" xfId="1" applyNumberFormat="1" applyFont="1" applyFill="1" applyBorder="1"/>
    <xf numFmtId="165" fontId="17" fillId="0" borderId="1" xfId="0" applyNumberFormat="1" applyFont="1" applyFill="1" applyBorder="1" applyProtection="1">
      <protection locked="0"/>
    </xf>
    <xf numFmtId="0" fontId="19" fillId="0" borderId="0" xfId="0" applyFont="1"/>
    <xf numFmtId="37" fontId="16" fillId="0" borderId="0" xfId="0" applyNumberFormat="1" applyFont="1" applyFill="1"/>
    <xf numFmtId="37" fontId="5" fillId="0" borderId="0" xfId="0" applyNumberFormat="1" applyFont="1"/>
    <xf numFmtId="0" fontId="16" fillId="0" borderId="1" xfId="0" applyFont="1" applyFill="1" applyBorder="1"/>
    <xf numFmtId="0" fontId="1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41" fontId="16" fillId="0" borderId="0" xfId="1" applyNumberFormat="1" applyFont="1"/>
    <xf numFmtId="37" fontId="16" fillId="0" borderId="0" xfId="0" applyNumberFormat="1" applyFont="1"/>
    <xf numFmtId="165" fontId="17" fillId="0" borderId="0" xfId="0" applyNumberFormat="1" applyFont="1" applyProtection="1">
      <protection locked="0"/>
    </xf>
    <xf numFmtId="0" fontId="20" fillId="0" borderId="0" xfId="0" applyFont="1"/>
    <xf numFmtId="0" fontId="16" fillId="0" borderId="1" xfId="0" applyFont="1" applyFill="1" applyBorder="1" applyAlignment="1">
      <alignment horizontal="center"/>
    </xf>
    <xf numFmtId="37" fontId="16" fillId="0" borderId="1" xfId="0" applyNumberFormat="1" applyFont="1" applyFill="1" applyBorder="1"/>
    <xf numFmtId="0" fontId="11" fillId="0" borderId="0" xfId="0" applyFont="1" applyFill="1" applyAlignment="1">
      <alignment horizontal="center"/>
    </xf>
    <xf numFmtId="0" fontId="22" fillId="0" borderId="0" xfId="0" applyFont="1"/>
    <xf numFmtId="0" fontId="22" fillId="0" borderId="1" xfId="0" applyFont="1" applyFill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0" fillId="0" borderId="0" xfId="0" applyFont="1"/>
    <xf numFmtId="0" fontId="23" fillId="0" borderId="0" xfId="0" applyFont="1"/>
    <xf numFmtId="0" fontId="22" fillId="0" borderId="3" xfId="0" applyFont="1" applyBorder="1"/>
    <xf numFmtId="41" fontId="16" fillId="0" borderId="1" xfId="1" applyNumberFormat="1" applyFont="1" applyFill="1" applyBorder="1"/>
    <xf numFmtId="165" fontId="17" fillId="0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14" fontId="10" fillId="0" borderId="0" xfId="0" quotePrefix="1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2" fillId="0" borderId="0" xfId="0" applyFont="1" applyAlignme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37" fontId="11" fillId="0" borderId="0" xfId="0" applyNumberFormat="1" applyFont="1" applyAlignment="1">
      <alignment horizontal="center"/>
    </xf>
    <xf numFmtId="166" fontId="17" fillId="0" borderId="0" xfId="0" applyNumberFormat="1" applyFont="1" applyAlignment="1" applyProtection="1">
      <alignment horizontal="right"/>
      <protection locked="0"/>
    </xf>
    <xf numFmtId="41" fontId="16" fillId="0" borderId="1" xfId="1" applyNumberFormat="1" applyFont="1" applyBorder="1"/>
    <xf numFmtId="165" fontId="17" fillId="0" borderId="1" xfId="0" applyNumberFormat="1" applyFont="1" applyBorder="1" applyProtection="1">
      <protection locked="0"/>
    </xf>
    <xf numFmtId="166" fontId="17" fillId="0" borderId="1" xfId="0" applyNumberFormat="1" applyFont="1" applyBorder="1" applyAlignment="1" applyProtection="1">
      <alignment horizontal="right"/>
      <protection locked="0"/>
    </xf>
    <xf numFmtId="166" fontId="17" fillId="0" borderId="0" xfId="0" applyNumberFormat="1" applyFont="1" applyBorder="1" applyAlignment="1" applyProtection="1">
      <alignment horizontal="right"/>
      <protection locked="0"/>
    </xf>
    <xf numFmtId="166" fontId="16" fillId="0" borderId="0" xfId="0" applyNumberFormat="1" applyFont="1" applyBorder="1"/>
    <xf numFmtId="0" fontId="16" fillId="0" borderId="0" xfId="0" applyFont="1" applyBorder="1"/>
    <xf numFmtId="0" fontId="12" fillId="0" borderId="0" xfId="0" applyFont="1" applyFill="1" applyAlignment="1"/>
    <xf numFmtId="167" fontId="22" fillId="0" borderId="0" xfId="0" applyNumberFormat="1" applyFont="1"/>
    <xf numFmtId="167" fontId="22" fillId="0" borderId="0" xfId="0" applyNumberFormat="1" applyFont="1" applyFill="1"/>
    <xf numFmtId="0" fontId="41" fillId="0" borderId="0" xfId="0" applyFont="1"/>
    <xf numFmtId="0" fontId="22" fillId="0" borderId="0" xfId="0" applyFont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0" xfId="1" applyNumberFormat="1" applyFont="1"/>
    <xf numFmtId="41" fontId="16" fillId="0" borderId="1" xfId="1" applyNumberFormat="1" applyFont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0" xfId="1" applyNumberFormat="1" applyFont="1"/>
    <xf numFmtId="41" fontId="16" fillId="0" borderId="1" xfId="1" applyNumberFormat="1" applyFont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0" xfId="1" applyNumberFormat="1" applyFont="1"/>
    <xf numFmtId="41" fontId="16" fillId="0" borderId="1" xfId="1" applyNumberFormat="1" applyFont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0" fontId="11" fillId="0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168" fontId="8" fillId="0" borderId="0" xfId="0" quotePrefix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</cellXfs>
  <cellStyles count="155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5" xfId="50"/>
    <cellStyle name="Input 6" xfId="79"/>
    <cellStyle name="Input 7" xfId="75"/>
    <cellStyle name="Input 8" xfId="9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5" xfId="55"/>
    <cellStyle name="Normal 15 2" xfId="111"/>
    <cellStyle name="Normal 15 3" xfId="142"/>
    <cellStyle name="Normal 16" xfId="72"/>
    <cellStyle name="Normal 17" xfId="71"/>
    <cellStyle name="Normal 17 2" xfId="113"/>
    <cellStyle name="Normal 17 3" xfId="145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6" xfId="62"/>
    <cellStyle name="Normal 7" xfId="65"/>
    <cellStyle name="Normal 8" xfId="66"/>
    <cellStyle name="Normal 9" xfId="67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4" sqref="B4:J4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5"/>
      <c r="L2" s="6"/>
      <c r="M2" s="6"/>
      <c r="N2" s="6"/>
    </row>
    <row r="3" spans="1:14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5"/>
    </row>
    <row r="4" spans="1:14" ht="21" x14ac:dyDescent="0.4">
      <c r="B4" s="105" t="s">
        <v>41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6" t="s">
        <v>2</v>
      </c>
      <c r="C6" s="106"/>
      <c r="D6" s="106"/>
      <c r="E6" s="106"/>
      <c r="F6" s="106"/>
      <c r="G6" s="106"/>
      <c r="H6" s="106"/>
      <c r="I6" s="106"/>
      <c r="J6" s="106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7" t="s">
        <v>3</v>
      </c>
      <c r="C11" s="107"/>
      <c r="D11" s="107"/>
      <c r="E11" s="107"/>
      <c r="F11" s="107"/>
      <c r="G11" s="107"/>
      <c r="H11" s="107"/>
      <c r="I11" s="107"/>
      <c r="J11" s="107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3" t="s">
        <v>6</v>
      </c>
      <c r="I12" s="103"/>
      <c r="J12" s="103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69">
        <v>1007516</v>
      </c>
      <c r="E14" s="69">
        <v>1007619</v>
      </c>
      <c r="F14" s="21">
        <f>D14-E14</f>
        <v>-103</v>
      </c>
      <c r="G14" s="22">
        <f>F14/E14</f>
        <v>-1.0222117685355278E-4</v>
      </c>
      <c r="H14" s="71">
        <v>995669</v>
      </c>
      <c r="I14" s="21">
        <f t="shared" ref="I14:I19" si="0">+D14-H14</f>
        <v>11847</v>
      </c>
      <c r="J14" s="22">
        <f>+I14/H14</f>
        <v>1.1898532544450013E-2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69">
        <v>128528</v>
      </c>
      <c r="E15" s="69">
        <v>128553</v>
      </c>
      <c r="F15" s="21">
        <f t="shared" ref="F15:F19" si="1">D15-E15</f>
        <v>-25</v>
      </c>
      <c r="G15" s="22">
        <f t="shared" ref="G15:G20" si="2">F15/E15</f>
        <v>-1.9447231881014056E-4</v>
      </c>
      <c r="H15" s="71">
        <v>126267</v>
      </c>
      <c r="I15" s="21">
        <f t="shared" si="0"/>
        <v>2261</v>
      </c>
      <c r="J15" s="22">
        <f t="shared" ref="J15:J18" si="3">+I15/H15</f>
        <v>1.7906499718849739E-2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69">
        <v>3365</v>
      </c>
      <c r="E16" s="69">
        <v>3356</v>
      </c>
      <c r="F16" s="21">
        <f t="shared" si="1"/>
        <v>9</v>
      </c>
      <c r="G16" s="22">
        <f t="shared" si="2"/>
        <v>2.6817640047675805E-3</v>
      </c>
      <c r="H16" s="71">
        <v>3416</v>
      </c>
      <c r="I16" s="21">
        <f t="shared" si="0"/>
        <v>-51</v>
      </c>
      <c r="J16" s="22">
        <f t="shared" si="3"/>
        <v>-1.4929742388758781E-2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69">
        <v>6927</v>
      </c>
      <c r="E17" s="69">
        <v>7029</v>
      </c>
      <c r="F17" s="21">
        <f t="shared" si="1"/>
        <v>-102</v>
      </c>
      <c r="G17" s="22">
        <f t="shared" si="2"/>
        <v>-1.4511310285958173E-2</v>
      </c>
      <c r="H17" s="71">
        <v>6650</v>
      </c>
      <c r="I17" s="21">
        <f t="shared" si="0"/>
        <v>277</v>
      </c>
      <c r="J17" s="22">
        <f t="shared" si="3"/>
        <v>4.1654135338345867E-2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69">
        <v>8</v>
      </c>
      <c r="E18" s="69">
        <v>8</v>
      </c>
      <c r="F18" s="21">
        <f t="shared" si="1"/>
        <v>0</v>
      </c>
      <c r="G18" s="22">
        <f t="shared" si="2"/>
        <v>0</v>
      </c>
      <c r="H18" s="71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70">
        <v>16</v>
      </c>
      <c r="E19" s="70">
        <v>16</v>
      </c>
      <c r="F19" s="24">
        <f t="shared" si="1"/>
        <v>0</v>
      </c>
      <c r="G19" s="25">
        <f t="shared" si="2"/>
        <v>0</v>
      </c>
      <c r="H19" s="72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1146360</v>
      </c>
      <c r="E20" s="27">
        <f>SUM(E14:E19)</f>
        <v>1146581</v>
      </c>
      <c r="F20" s="27">
        <f>SUM(F14:F19)</f>
        <v>-221</v>
      </c>
      <c r="G20" s="22">
        <f t="shared" si="2"/>
        <v>-1.9274695813030219E-4</v>
      </c>
      <c r="H20" s="27">
        <f>SUM(H14:H19)</f>
        <v>1132026</v>
      </c>
      <c r="I20" s="27">
        <f>SUM(I14:I19)</f>
        <v>14334</v>
      </c>
      <c r="J20" s="22">
        <f>+I20/H20</f>
        <v>1.2662253340470978E-2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hidden="1" x14ac:dyDescent="0.3">
      <c r="A22" s="46">
        <v>9</v>
      </c>
      <c r="B22" s="109" t="s">
        <v>23</v>
      </c>
      <c r="C22" s="109"/>
      <c r="D22" s="109"/>
      <c r="E22" s="109"/>
      <c r="F22" s="109"/>
      <c r="G22" s="109"/>
      <c r="H22" s="109"/>
      <c r="I22" s="109"/>
      <c r="J22" s="109"/>
      <c r="K22" s="30"/>
    </row>
    <row r="23" spans="1:11" s="14" customFormat="1" ht="17.399999999999999" hidden="1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3" t="s">
        <v>6</v>
      </c>
      <c r="I23" s="103"/>
      <c r="J23" s="103"/>
      <c r="K23" s="26"/>
    </row>
    <row r="24" spans="1:11" s="14" customFormat="1" ht="17.399999999999999" hidden="1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46">
        <v>12</v>
      </c>
      <c r="B25" s="19" t="s">
        <v>13</v>
      </c>
      <c r="C25" s="20"/>
      <c r="D25" s="73">
        <v>1006045</v>
      </c>
      <c r="E25" s="73">
        <v>1006010</v>
      </c>
      <c r="F25" s="21">
        <f>D25-E25</f>
        <v>35</v>
      </c>
      <c r="G25" s="22">
        <f>F25/E25</f>
        <v>3.4790906651027323E-5</v>
      </c>
      <c r="H25" s="75">
        <v>994590</v>
      </c>
      <c r="I25" s="21">
        <f t="shared" ref="I25:I30" si="4">+D25-H25</f>
        <v>11455</v>
      </c>
      <c r="J25" s="22">
        <f t="shared" ref="J25:J30" si="5">+I25/H25</f>
        <v>1.1517308639740998E-2</v>
      </c>
      <c r="K25" s="26"/>
    </row>
    <row r="26" spans="1:11" ht="17.399999999999999" hidden="1" x14ac:dyDescent="0.3">
      <c r="A26" s="46">
        <v>13</v>
      </c>
      <c r="B26" s="19" t="s">
        <v>38</v>
      </c>
      <c r="C26" s="20"/>
      <c r="D26" s="73">
        <v>128085</v>
      </c>
      <c r="E26" s="73">
        <v>128095</v>
      </c>
      <c r="F26" s="21">
        <f t="shared" ref="F26:F30" si="6">D26-E26</f>
        <v>-10</v>
      </c>
      <c r="G26" s="22">
        <f t="shared" ref="G26:G31" si="7">F26/E26</f>
        <v>-7.8067059604200004E-5</v>
      </c>
      <c r="H26" s="75">
        <v>125975</v>
      </c>
      <c r="I26" s="21">
        <f t="shared" si="4"/>
        <v>2110</v>
      </c>
      <c r="J26" s="22">
        <f t="shared" si="5"/>
        <v>1.6749355030760072E-2</v>
      </c>
      <c r="K26" s="26"/>
    </row>
    <row r="27" spans="1:11" ht="17.399999999999999" hidden="1" x14ac:dyDescent="0.3">
      <c r="A27" s="46">
        <v>14</v>
      </c>
      <c r="B27" s="19" t="s">
        <v>39</v>
      </c>
      <c r="C27" s="20"/>
      <c r="D27" s="73">
        <v>3374</v>
      </c>
      <c r="E27" s="73">
        <v>3361</v>
      </c>
      <c r="F27" s="21">
        <f t="shared" si="6"/>
        <v>13</v>
      </c>
      <c r="G27" s="22">
        <f t="shared" si="7"/>
        <v>3.867896459387087E-3</v>
      </c>
      <c r="H27" s="75">
        <v>3415</v>
      </c>
      <c r="I27" s="21">
        <f t="shared" si="4"/>
        <v>-41</v>
      </c>
      <c r="J27" s="22">
        <f t="shared" si="5"/>
        <v>-1.2005856515373352E-2</v>
      </c>
    </row>
    <row r="28" spans="1:11" ht="17.399999999999999" hidden="1" x14ac:dyDescent="0.3">
      <c r="A28" s="46">
        <v>15</v>
      </c>
      <c r="B28" s="19" t="s">
        <v>18</v>
      </c>
      <c r="C28" s="20"/>
      <c r="D28" s="73">
        <v>6875</v>
      </c>
      <c r="E28" s="73">
        <v>6988</v>
      </c>
      <c r="F28" s="21">
        <f t="shared" si="6"/>
        <v>-113</v>
      </c>
      <c r="G28" s="22">
        <f t="shared" si="7"/>
        <v>-1.6170578133943903E-2</v>
      </c>
      <c r="H28" s="75">
        <v>6624</v>
      </c>
      <c r="I28" s="21">
        <f t="shared" si="4"/>
        <v>251</v>
      </c>
      <c r="J28" s="22">
        <f t="shared" si="5"/>
        <v>3.7892512077294688E-2</v>
      </c>
    </row>
    <row r="29" spans="1:11" ht="17.399999999999999" hidden="1" x14ac:dyDescent="0.3">
      <c r="A29" s="46">
        <v>16</v>
      </c>
      <c r="B29" s="19" t="s">
        <v>40</v>
      </c>
      <c r="C29" s="23"/>
      <c r="D29" s="73">
        <v>8</v>
      </c>
      <c r="E29" s="73">
        <v>8</v>
      </c>
      <c r="F29" s="21">
        <f t="shared" si="6"/>
        <v>0</v>
      </c>
      <c r="G29" s="22">
        <f t="shared" si="7"/>
        <v>0</v>
      </c>
      <c r="H29" s="75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hidden="1" x14ac:dyDescent="0.3">
      <c r="A30" s="46">
        <v>17</v>
      </c>
      <c r="B30" s="19" t="s">
        <v>19</v>
      </c>
      <c r="C30" s="23"/>
      <c r="D30" s="74">
        <v>16</v>
      </c>
      <c r="E30" s="74">
        <v>16</v>
      </c>
      <c r="F30" s="24">
        <f t="shared" si="6"/>
        <v>0</v>
      </c>
      <c r="G30" s="25">
        <f t="shared" si="7"/>
        <v>0</v>
      </c>
      <c r="H30" s="76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hidden="1" x14ac:dyDescent="0.3">
      <c r="A31" s="46">
        <v>18</v>
      </c>
      <c r="B31" s="19" t="s">
        <v>20</v>
      </c>
      <c r="C31" s="20"/>
      <c r="D31" s="21">
        <f>SUM(D25:D30)</f>
        <v>1144403</v>
      </c>
      <c r="E31" s="21">
        <f>SUM(E25:E30)</f>
        <v>1144478</v>
      </c>
      <c r="F31" s="27">
        <f>SUM(F25:F30)</f>
        <v>-75</v>
      </c>
      <c r="G31" s="22">
        <f t="shared" si="7"/>
        <v>-6.5532059157100438E-5</v>
      </c>
      <c r="H31" s="27">
        <f>SUM(H25:H30)</f>
        <v>1130628</v>
      </c>
      <c r="I31" s="27">
        <f>SUM(I25:I30)</f>
        <v>13775</v>
      </c>
      <c r="J31" s="22">
        <f>+I31/H31</f>
        <v>1.2183494482712262E-2</v>
      </c>
      <c r="K31" s="28"/>
    </row>
    <row r="32" spans="1:11" ht="17.399999999999999" hidden="1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9</v>
      </c>
      <c r="B33" s="108" t="s">
        <v>22</v>
      </c>
      <c r="C33" s="109"/>
      <c r="D33" s="109"/>
      <c r="E33" s="109"/>
      <c r="F33" s="109"/>
      <c r="G33" s="109"/>
      <c r="H33" s="109"/>
      <c r="I33" s="109"/>
      <c r="J33" s="109"/>
      <c r="K33" s="30"/>
    </row>
    <row r="34" spans="1:11" s="14" customFormat="1" ht="17.399999999999999" x14ac:dyDescent="0.3">
      <c r="A34" s="46">
        <v>10</v>
      </c>
      <c r="B34" s="15"/>
      <c r="C34" s="15"/>
      <c r="D34" s="15"/>
      <c r="E34" s="15"/>
      <c r="F34" s="16" t="s">
        <v>5</v>
      </c>
      <c r="G34" s="15"/>
      <c r="H34" s="103" t="s">
        <v>6</v>
      </c>
      <c r="I34" s="103"/>
      <c r="J34" s="103"/>
      <c r="K34" s="26"/>
    </row>
    <row r="35" spans="1:11" s="14" customFormat="1" ht="17.399999999999999" x14ac:dyDescent="0.3">
      <c r="A35" s="46">
        <v>11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12</v>
      </c>
      <c r="B36" s="19" t="s">
        <v>13</v>
      </c>
      <c r="C36" s="20"/>
      <c r="D36" s="77">
        <v>1006413</v>
      </c>
      <c r="E36" s="77">
        <v>1006413</v>
      </c>
      <c r="F36" s="21">
        <f>D36-E36</f>
        <v>0</v>
      </c>
      <c r="G36" s="22">
        <f>F36/E36</f>
        <v>0</v>
      </c>
      <c r="H36" s="79">
        <v>994860</v>
      </c>
      <c r="I36" s="21">
        <f t="shared" ref="I36:I41" si="8">+D36-H36</f>
        <v>11553</v>
      </c>
      <c r="J36" s="22">
        <f t="shared" ref="J36:J41" si="9">+I36/H36</f>
        <v>1.1612689222604186E-2</v>
      </c>
      <c r="K36" s="26"/>
    </row>
    <row r="37" spans="1:11" ht="17.399999999999999" x14ac:dyDescent="0.3">
      <c r="A37" s="46">
        <v>13</v>
      </c>
      <c r="B37" s="19" t="s">
        <v>38</v>
      </c>
      <c r="C37" s="20"/>
      <c r="D37" s="77">
        <v>128196</v>
      </c>
      <c r="E37" s="77">
        <v>128209</v>
      </c>
      <c r="F37" s="21">
        <f t="shared" ref="F37:F41" si="10">D37-E37</f>
        <v>-13</v>
      </c>
      <c r="G37" s="22">
        <f t="shared" ref="G37:G42" si="11">F37/E37</f>
        <v>-1.0139693781247807E-4</v>
      </c>
      <c r="H37" s="79">
        <v>126048</v>
      </c>
      <c r="I37" s="21">
        <f t="shared" si="8"/>
        <v>2148</v>
      </c>
      <c r="J37" s="22">
        <f t="shared" si="9"/>
        <v>1.7041127189642041E-2</v>
      </c>
      <c r="K37" s="26"/>
    </row>
    <row r="38" spans="1:11" ht="17.399999999999999" x14ac:dyDescent="0.3">
      <c r="A38" s="46">
        <v>14</v>
      </c>
      <c r="B38" s="19" t="s">
        <v>39</v>
      </c>
      <c r="C38" s="20"/>
      <c r="D38" s="77">
        <v>3372</v>
      </c>
      <c r="E38" s="77">
        <v>3360</v>
      </c>
      <c r="F38" s="21">
        <f t="shared" si="10"/>
        <v>12</v>
      </c>
      <c r="G38" s="22">
        <f t="shared" si="11"/>
        <v>3.5714285714285713E-3</v>
      </c>
      <c r="H38" s="79">
        <v>3415</v>
      </c>
      <c r="I38" s="21">
        <f t="shared" si="8"/>
        <v>-43</v>
      </c>
      <c r="J38" s="22">
        <f t="shared" si="9"/>
        <v>-1.2591508052708639E-2</v>
      </c>
    </row>
    <row r="39" spans="1:11" ht="17.399999999999999" x14ac:dyDescent="0.3">
      <c r="A39" s="46">
        <v>15</v>
      </c>
      <c r="B39" s="19" t="s">
        <v>18</v>
      </c>
      <c r="C39" s="20"/>
      <c r="D39" s="77">
        <v>6888</v>
      </c>
      <c r="E39" s="77">
        <v>6998</v>
      </c>
      <c r="F39" s="21">
        <f t="shared" si="10"/>
        <v>-110</v>
      </c>
      <c r="G39" s="22">
        <f t="shared" si="11"/>
        <v>-1.5718776793369534E-2</v>
      </c>
      <c r="H39" s="79">
        <v>6631</v>
      </c>
      <c r="I39" s="21">
        <f t="shared" si="8"/>
        <v>257</v>
      </c>
      <c r="J39" s="22">
        <f t="shared" si="9"/>
        <v>3.8757351832302819E-2</v>
      </c>
    </row>
    <row r="40" spans="1:11" ht="17.399999999999999" x14ac:dyDescent="0.3">
      <c r="A40" s="46">
        <v>16</v>
      </c>
      <c r="B40" s="19" t="s">
        <v>40</v>
      </c>
      <c r="C40" s="23"/>
      <c r="D40" s="77">
        <v>8</v>
      </c>
      <c r="E40" s="77">
        <v>8</v>
      </c>
      <c r="F40" s="21">
        <f t="shared" si="10"/>
        <v>0</v>
      </c>
      <c r="G40" s="22">
        <f t="shared" si="11"/>
        <v>0</v>
      </c>
      <c r="H40" s="79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17</v>
      </c>
      <c r="B41" s="19" t="s">
        <v>19</v>
      </c>
      <c r="C41" s="23"/>
      <c r="D41" s="78">
        <v>16</v>
      </c>
      <c r="E41" s="78">
        <v>16</v>
      </c>
      <c r="F41" s="47">
        <f t="shared" si="10"/>
        <v>0</v>
      </c>
      <c r="G41" s="48">
        <f t="shared" si="11"/>
        <v>0</v>
      </c>
      <c r="H41" s="80">
        <v>16</v>
      </c>
      <c r="I41" s="47">
        <f t="shared" si="8"/>
        <v>0</v>
      </c>
      <c r="J41" s="48">
        <f t="shared" si="9"/>
        <v>0</v>
      </c>
      <c r="K41" s="26"/>
    </row>
    <row r="42" spans="1:11" ht="17.399999999999999" x14ac:dyDescent="0.3">
      <c r="A42" s="46">
        <v>18</v>
      </c>
      <c r="B42" s="19" t="s">
        <v>20</v>
      </c>
      <c r="C42" s="20"/>
      <c r="D42" s="21">
        <f>SUM(D36:D41)</f>
        <v>1144893</v>
      </c>
      <c r="E42" s="21">
        <f>SUM(E36:E41)</f>
        <v>1145004</v>
      </c>
      <c r="F42" s="27">
        <f>SUM(F36:F41)</f>
        <v>-111</v>
      </c>
      <c r="G42" s="22">
        <f t="shared" si="11"/>
        <v>-9.6942892775920433E-5</v>
      </c>
      <c r="H42" s="27">
        <f>SUM(H36:H41)</f>
        <v>1130978</v>
      </c>
      <c r="I42" s="27">
        <f>SUM(I36:I41)</f>
        <v>13915</v>
      </c>
      <c r="J42" s="22">
        <f>+I42/H42</f>
        <v>1.2303510766787682E-2</v>
      </c>
      <c r="K42" s="28"/>
    </row>
    <row r="43" spans="1:11" ht="17.399999999999999" x14ac:dyDescent="0.3">
      <c r="A43" s="46">
        <v>19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20</v>
      </c>
      <c r="B44" s="108" t="s">
        <v>21</v>
      </c>
      <c r="C44" s="109"/>
      <c r="D44" s="109"/>
      <c r="E44" s="109"/>
      <c r="F44" s="109"/>
      <c r="G44" s="109"/>
      <c r="H44" s="109"/>
      <c r="I44" s="109"/>
      <c r="J44" s="109"/>
      <c r="K44" s="28"/>
    </row>
    <row r="45" spans="1:11" ht="17.399999999999999" x14ac:dyDescent="0.3">
      <c r="A45" s="46">
        <v>21</v>
      </c>
      <c r="B45" s="15"/>
      <c r="C45" s="15"/>
      <c r="D45" s="15"/>
      <c r="E45" s="15"/>
      <c r="F45" s="16" t="s">
        <v>5</v>
      </c>
      <c r="G45" s="15"/>
      <c r="H45" s="103" t="s">
        <v>6</v>
      </c>
      <c r="I45" s="103"/>
      <c r="J45" s="103"/>
      <c r="K45" s="28"/>
    </row>
    <row r="46" spans="1:11" ht="17.399999999999999" x14ac:dyDescent="0.3">
      <c r="A46" s="46">
        <v>22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23</v>
      </c>
      <c r="B47" s="19" t="s">
        <v>13</v>
      </c>
      <c r="C47" s="20"/>
      <c r="D47" s="81">
        <v>1001929</v>
      </c>
      <c r="E47" s="81">
        <v>998941</v>
      </c>
      <c r="F47" s="21">
        <f>D47-E47</f>
        <v>2988</v>
      </c>
      <c r="G47" s="22">
        <f>F47/E47</f>
        <v>2.9911676465376835E-3</v>
      </c>
      <c r="H47" s="83">
        <v>990027</v>
      </c>
      <c r="I47" s="21">
        <f t="shared" ref="I47:I52" si="12">+D47-H47</f>
        <v>11902</v>
      </c>
      <c r="J47" s="22">
        <f t="shared" ref="J47:J52" si="13">+I47/H47</f>
        <v>1.2021894352376248E-2</v>
      </c>
      <c r="K47" s="28"/>
    </row>
    <row r="48" spans="1:11" ht="17.399999999999999" x14ac:dyDescent="0.3">
      <c r="A48" s="46">
        <v>24</v>
      </c>
      <c r="B48" s="19" t="s">
        <v>38</v>
      </c>
      <c r="C48" s="20"/>
      <c r="D48" s="81">
        <v>127545</v>
      </c>
      <c r="E48" s="81">
        <v>127746</v>
      </c>
      <c r="F48" s="21">
        <f t="shared" ref="F48:F52" si="14">D48-E48</f>
        <v>-201</v>
      </c>
      <c r="G48" s="22">
        <f t="shared" ref="G48:G53" si="15">F48/E48</f>
        <v>-1.5734347846507915E-3</v>
      </c>
      <c r="H48" s="83">
        <v>125723</v>
      </c>
      <c r="I48" s="21">
        <f t="shared" si="12"/>
        <v>1822</v>
      </c>
      <c r="J48" s="22">
        <f t="shared" si="13"/>
        <v>1.4492177246804483E-2</v>
      </c>
    </row>
    <row r="49" spans="1:10" ht="17.399999999999999" x14ac:dyDescent="0.3">
      <c r="A49" s="46">
        <v>25</v>
      </c>
      <c r="B49" s="19" t="s">
        <v>39</v>
      </c>
      <c r="C49" s="20"/>
      <c r="D49" s="81">
        <v>3384</v>
      </c>
      <c r="E49" s="81">
        <v>3371</v>
      </c>
      <c r="F49" s="21">
        <f t="shared" si="14"/>
        <v>13</v>
      </c>
      <c r="G49" s="22">
        <f t="shared" si="15"/>
        <v>3.8564224265796501E-3</v>
      </c>
      <c r="H49" s="83">
        <v>3423</v>
      </c>
      <c r="I49" s="21">
        <f t="shared" si="12"/>
        <v>-39</v>
      </c>
      <c r="J49" s="22">
        <f t="shared" si="13"/>
        <v>-1.1393514460999123E-2</v>
      </c>
    </row>
    <row r="50" spans="1:10" ht="17.399999999999999" x14ac:dyDescent="0.3">
      <c r="A50" s="46">
        <v>26</v>
      </c>
      <c r="B50" s="19" t="s">
        <v>18</v>
      </c>
      <c r="C50" s="20"/>
      <c r="D50" s="81">
        <v>6800</v>
      </c>
      <c r="E50" s="81">
        <v>6409</v>
      </c>
      <c r="F50" s="21">
        <f t="shared" si="14"/>
        <v>391</v>
      </c>
      <c r="G50" s="22">
        <f t="shared" si="15"/>
        <v>6.1007957559681698E-2</v>
      </c>
      <c r="H50" s="83">
        <v>6548</v>
      </c>
      <c r="I50" s="21">
        <f t="shared" si="12"/>
        <v>252</v>
      </c>
      <c r="J50" s="22">
        <f t="shared" si="13"/>
        <v>3.8485033598045205E-2</v>
      </c>
    </row>
    <row r="51" spans="1:10" ht="17.399999999999999" x14ac:dyDescent="0.3">
      <c r="A51" s="46">
        <v>27</v>
      </c>
      <c r="B51" s="19" t="s">
        <v>40</v>
      </c>
      <c r="C51" s="23"/>
      <c r="D51" s="81">
        <v>8</v>
      </c>
      <c r="E51" s="81">
        <v>8</v>
      </c>
      <c r="F51" s="21">
        <f t="shared" si="14"/>
        <v>0</v>
      </c>
      <c r="G51" s="22">
        <f t="shared" si="15"/>
        <v>0</v>
      </c>
      <c r="H51" s="83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28</v>
      </c>
      <c r="B52" s="19" t="s">
        <v>19</v>
      </c>
      <c r="C52" s="23"/>
      <c r="D52" s="82">
        <v>16</v>
      </c>
      <c r="E52" s="82">
        <v>16</v>
      </c>
      <c r="F52" s="47">
        <f t="shared" si="14"/>
        <v>0</v>
      </c>
      <c r="G52" s="48">
        <f t="shared" si="15"/>
        <v>0</v>
      </c>
      <c r="H52" s="84">
        <v>16</v>
      </c>
      <c r="I52" s="47">
        <f t="shared" si="12"/>
        <v>0</v>
      </c>
      <c r="J52" s="48">
        <f t="shared" si="13"/>
        <v>0</v>
      </c>
    </row>
    <row r="53" spans="1:10" ht="17.399999999999999" x14ac:dyDescent="0.3">
      <c r="A53" s="46">
        <v>29</v>
      </c>
      <c r="B53" s="19" t="s">
        <v>20</v>
      </c>
      <c r="C53" s="20"/>
      <c r="D53" s="21">
        <f>SUM(D47:D52)</f>
        <v>1139682</v>
      </c>
      <c r="E53" s="21">
        <f t="shared" ref="E53:F53" si="16">SUM(E47:E52)</f>
        <v>1136491</v>
      </c>
      <c r="F53" s="27">
        <f t="shared" si="16"/>
        <v>3191</v>
      </c>
      <c r="G53" s="22">
        <f t="shared" si="15"/>
        <v>2.8077653056645412E-3</v>
      </c>
      <c r="H53" s="27">
        <f>SUM(H47:H52)</f>
        <v>1125745</v>
      </c>
      <c r="I53" s="27">
        <f>SUM(I47:I52)</f>
        <v>13937</v>
      </c>
      <c r="J53" s="22">
        <f>+I53/H53</f>
        <v>1.2380245970446237E-2</v>
      </c>
    </row>
    <row r="54" spans="1:10" ht="17.399999999999999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>
      <selection activeCell="D14" sqref="D14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49"/>
    </row>
    <row r="3" spans="1:11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49"/>
    </row>
    <row r="4" spans="1:11" ht="21" x14ac:dyDescent="0.4">
      <c r="B4" s="105" t="str">
        <f>'Elect. Customer Counts Pg 10a '!B4:J4</f>
        <v>4/30/2018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1" ht="15.6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7.399999999999999" x14ac:dyDescent="0.3">
      <c r="B6" s="113" t="s">
        <v>36</v>
      </c>
      <c r="C6" s="113"/>
      <c r="D6" s="113"/>
      <c r="E6" s="113"/>
      <c r="F6" s="113"/>
      <c r="G6" s="113"/>
      <c r="H6" s="113"/>
      <c r="I6" s="113"/>
      <c r="J6" s="113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4" t="s">
        <v>3</v>
      </c>
      <c r="C11" s="114"/>
      <c r="D11" s="114"/>
      <c r="E11" s="114"/>
      <c r="F11" s="114"/>
      <c r="G11" s="114"/>
      <c r="H11" s="114"/>
      <c r="I11" s="114"/>
      <c r="J11" s="114"/>
      <c r="K11" s="12"/>
    </row>
    <row r="12" spans="1:11" s="14" customFormat="1" ht="17.399999999999999" x14ac:dyDescent="0.3">
      <c r="A12" s="45"/>
      <c r="B12" s="52"/>
      <c r="C12" s="52"/>
      <c r="D12" s="52"/>
      <c r="E12" s="15"/>
      <c r="F12" s="53" t="s">
        <v>5</v>
      </c>
      <c r="G12" s="54"/>
      <c r="H12" s="111" t="s">
        <v>6</v>
      </c>
      <c r="I12" s="111"/>
      <c r="J12" s="111"/>
      <c r="K12" s="55"/>
    </row>
    <row r="13" spans="1:11" s="14" customFormat="1" ht="17.399999999999999" x14ac:dyDescent="0.3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7.399999999999999" x14ac:dyDescent="0.3">
      <c r="A14" s="46">
        <v>1</v>
      </c>
      <c r="B14" s="31" t="s">
        <v>13</v>
      </c>
      <c r="C14" s="31"/>
      <c r="D14" s="86">
        <v>770300</v>
      </c>
      <c r="E14" s="85">
        <v>769729</v>
      </c>
      <c r="F14" s="33">
        <f t="shared" ref="F14:F20" si="0">D14-E14</f>
        <v>571</v>
      </c>
      <c r="G14" s="35">
        <f t="shared" ref="G14:G20" si="1">F14/E14</f>
        <v>7.4181952349463252E-4</v>
      </c>
      <c r="H14" s="89">
        <v>759235</v>
      </c>
      <c r="I14" s="33">
        <f t="shared" ref="I14:I19" si="2">+D14-H14</f>
        <v>11065</v>
      </c>
      <c r="J14" s="57">
        <f t="shared" ref="J14:J20" si="3">+I14/H14</f>
        <v>1.4573880287394548E-2</v>
      </c>
      <c r="K14" s="57"/>
    </row>
    <row r="15" spans="1:11" ht="17.399999999999999" x14ac:dyDescent="0.3">
      <c r="A15" s="46">
        <v>2</v>
      </c>
      <c r="B15" s="31" t="s">
        <v>14</v>
      </c>
      <c r="C15" s="31"/>
      <c r="D15" s="86">
        <v>55745</v>
      </c>
      <c r="E15" s="85">
        <v>56281</v>
      </c>
      <c r="F15" s="33">
        <f t="shared" si="0"/>
        <v>-536</v>
      </c>
      <c r="G15" s="35">
        <f t="shared" si="1"/>
        <v>-9.523640304898634E-3</v>
      </c>
      <c r="H15" s="89">
        <v>55406</v>
      </c>
      <c r="I15" s="33">
        <f t="shared" si="2"/>
        <v>339</v>
      </c>
      <c r="J15" s="57">
        <f t="shared" si="3"/>
        <v>6.1184709237266724E-3</v>
      </c>
      <c r="K15" s="57"/>
    </row>
    <row r="16" spans="1:11" ht="17.399999999999999" x14ac:dyDescent="0.3">
      <c r="A16" s="46">
        <v>3</v>
      </c>
      <c r="B16" s="31" t="s">
        <v>15</v>
      </c>
      <c r="C16" s="31"/>
      <c r="D16" s="86">
        <v>386</v>
      </c>
      <c r="E16" s="85">
        <v>252</v>
      </c>
      <c r="F16" s="33">
        <f t="shared" si="0"/>
        <v>134</v>
      </c>
      <c r="G16" s="35">
        <f t="shared" si="1"/>
        <v>0.53174603174603174</v>
      </c>
      <c r="H16" s="89">
        <v>389</v>
      </c>
      <c r="I16" s="33">
        <f t="shared" si="2"/>
        <v>-3</v>
      </c>
      <c r="J16" s="57">
        <f t="shared" si="3"/>
        <v>-7.7120822622107968E-3</v>
      </c>
      <c r="K16" s="57"/>
    </row>
    <row r="17" spans="1:11" ht="17.399999999999999" x14ac:dyDescent="0.3">
      <c r="A17" s="46">
        <v>4</v>
      </c>
      <c r="B17" s="31" t="s">
        <v>16</v>
      </c>
      <c r="C17" s="31"/>
      <c r="D17" s="86">
        <v>2318</v>
      </c>
      <c r="E17" s="85">
        <v>2324</v>
      </c>
      <c r="F17" s="33">
        <f t="shared" si="0"/>
        <v>-6</v>
      </c>
      <c r="G17" s="35">
        <f t="shared" si="1"/>
        <v>-2.5817555938037868E-3</v>
      </c>
      <c r="H17" s="89">
        <v>2347</v>
      </c>
      <c r="I17" s="33">
        <f t="shared" si="2"/>
        <v>-29</v>
      </c>
      <c r="J17" s="57">
        <f t="shared" si="3"/>
        <v>-1.2356199403493822E-2</v>
      </c>
      <c r="K17" s="57"/>
    </row>
    <row r="18" spans="1:11" ht="17.399999999999999" x14ac:dyDescent="0.3">
      <c r="A18" s="46">
        <v>5</v>
      </c>
      <c r="B18" s="31" t="s">
        <v>17</v>
      </c>
      <c r="C18" s="31"/>
      <c r="D18" s="86">
        <v>10</v>
      </c>
      <c r="E18" s="85">
        <v>11</v>
      </c>
      <c r="F18" s="33">
        <f t="shared" si="0"/>
        <v>-1</v>
      </c>
      <c r="G18" s="35">
        <f t="shared" si="1"/>
        <v>-9.0909090909090912E-2</v>
      </c>
      <c r="H18" s="89">
        <v>11</v>
      </c>
      <c r="I18" s="33">
        <f t="shared" si="2"/>
        <v>-1</v>
      </c>
      <c r="J18" s="57">
        <f t="shared" si="3"/>
        <v>-9.0909090909090912E-2</v>
      </c>
      <c r="K18" s="57"/>
    </row>
    <row r="19" spans="1:11" ht="17.399999999999999" x14ac:dyDescent="0.3">
      <c r="A19" s="46">
        <v>6</v>
      </c>
      <c r="B19" s="31" t="s">
        <v>37</v>
      </c>
      <c r="C19" s="31"/>
      <c r="D19" s="88">
        <v>231</v>
      </c>
      <c r="E19" s="87">
        <v>235</v>
      </c>
      <c r="F19" s="58">
        <f t="shared" si="0"/>
        <v>-4</v>
      </c>
      <c r="G19" s="59">
        <f t="shared" si="1"/>
        <v>-1.7021276595744681E-2</v>
      </c>
      <c r="H19" s="90">
        <v>226</v>
      </c>
      <c r="I19" s="58">
        <f t="shared" si="2"/>
        <v>5</v>
      </c>
      <c r="J19" s="60">
        <f t="shared" si="3"/>
        <v>2.2123893805309734E-2</v>
      </c>
      <c r="K19" s="61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828990</v>
      </c>
      <c r="E20" s="27">
        <f>SUM(E14:E19)</f>
        <v>828832</v>
      </c>
      <c r="F20" s="34">
        <f t="shared" si="0"/>
        <v>158</v>
      </c>
      <c r="G20" s="35">
        <f t="shared" si="1"/>
        <v>1.9062970541677926E-4</v>
      </c>
      <c r="H20" s="27">
        <f>SUM(H14:H19)</f>
        <v>817614</v>
      </c>
      <c r="I20" s="34">
        <f>SUM(I14:I19)</f>
        <v>11376</v>
      </c>
      <c r="J20" s="57">
        <f t="shared" si="3"/>
        <v>1.3913656077317659E-2</v>
      </c>
      <c r="K20" s="57"/>
    </row>
    <row r="21" spans="1:11" ht="17.399999999999999" hidden="1" x14ac:dyDescent="0.3">
      <c r="A21" s="46">
        <v>8</v>
      </c>
      <c r="B21" s="112" t="s">
        <v>23</v>
      </c>
      <c r="C21" s="112"/>
      <c r="D21" s="112"/>
      <c r="E21" s="112"/>
      <c r="F21" s="112"/>
      <c r="G21" s="112"/>
      <c r="H21" s="112"/>
      <c r="I21" s="112"/>
      <c r="J21" s="112"/>
      <c r="K21" s="62"/>
    </row>
    <row r="22" spans="1:11" ht="17.399999999999999" hidden="1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11" t="s">
        <v>6</v>
      </c>
      <c r="I22" s="111"/>
      <c r="J22" s="111"/>
      <c r="K22" s="62"/>
    </row>
    <row r="23" spans="1:11" ht="17.399999999999999" hidden="1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7.399999999999999" hidden="1" x14ac:dyDescent="0.3">
      <c r="A24" s="46">
        <v>11</v>
      </c>
      <c r="B24" s="31" t="s">
        <v>13</v>
      </c>
      <c r="C24" s="63"/>
      <c r="D24" s="91">
        <v>769048</v>
      </c>
      <c r="E24" s="91">
        <v>768397</v>
      </c>
      <c r="F24" s="33">
        <f t="shared" ref="F24:F30" si="4">D24-E24</f>
        <v>651</v>
      </c>
      <c r="G24" s="35">
        <f t="shared" ref="G24:G30" si="5">F24/E24</f>
        <v>8.4721829991527822E-4</v>
      </c>
      <c r="H24" s="93">
        <v>758050</v>
      </c>
      <c r="I24" s="33">
        <f t="shared" ref="I24:I29" si="6">+D24-H24</f>
        <v>10998</v>
      </c>
      <c r="J24" s="57">
        <f t="shared" ref="J24:J30" si="7">+I24/H24</f>
        <v>1.4508277818085879E-2</v>
      </c>
      <c r="K24" s="62"/>
    </row>
    <row r="25" spans="1:11" ht="17.399999999999999" hidden="1" x14ac:dyDescent="0.3">
      <c r="A25" s="46">
        <v>12</v>
      </c>
      <c r="B25" s="31" t="s">
        <v>14</v>
      </c>
      <c r="C25" s="63"/>
      <c r="D25" s="91">
        <v>55723</v>
      </c>
      <c r="E25" s="91">
        <v>56192</v>
      </c>
      <c r="F25" s="33">
        <f t="shared" si="4"/>
        <v>-469</v>
      </c>
      <c r="G25" s="35">
        <f t="shared" si="5"/>
        <v>-8.3463838268792705E-3</v>
      </c>
      <c r="H25" s="93">
        <v>55438</v>
      </c>
      <c r="I25" s="33">
        <f t="shared" si="6"/>
        <v>285</v>
      </c>
      <c r="J25" s="57">
        <f t="shared" si="7"/>
        <v>5.1408780980554854E-3</v>
      </c>
      <c r="K25" s="62"/>
    </row>
    <row r="26" spans="1:11" ht="17.399999999999999" hidden="1" x14ac:dyDescent="0.3">
      <c r="A26" s="46">
        <v>13</v>
      </c>
      <c r="B26" s="31" t="s">
        <v>15</v>
      </c>
      <c r="C26" s="63"/>
      <c r="D26" s="91">
        <v>386</v>
      </c>
      <c r="E26" s="91">
        <v>254</v>
      </c>
      <c r="F26" s="33">
        <f t="shared" si="4"/>
        <v>132</v>
      </c>
      <c r="G26" s="35">
        <f t="shared" si="5"/>
        <v>0.51968503937007871</v>
      </c>
      <c r="H26" s="93">
        <v>390</v>
      </c>
      <c r="I26" s="33">
        <f t="shared" si="6"/>
        <v>-4</v>
      </c>
      <c r="J26" s="57">
        <f t="shared" si="7"/>
        <v>-1.0256410256410256E-2</v>
      </c>
      <c r="K26" s="62"/>
    </row>
    <row r="27" spans="1:11" ht="17.399999999999999" hidden="1" x14ac:dyDescent="0.3">
      <c r="A27" s="46">
        <v>14</v>
      </c>
      <c r="B27" s="31" t="s">
        <v>16</v>
      </c>
      <c r="C27" s="63"/>
      <c r="D27" s="91">
        <v>2322</v>
      </c>
      <c r="E27" s="91">
        <v>2332</v>
      </c>
      <c r="F27" s="33">
        <f t="shared" si="4"/>
        <v>-10</v>
      </c>
      <c r="G27" s="35">
        <f t="shared" si="5"/>
        <v>-4.2881646655231562E-3</v>
      </c>
      <c r="H27" s="93">
        <v>2354</v>
      </c>
      <c r="I27" s="33">
        <f t="shared" si="6"/>
        <v>-32</v>
      </c>
      <c r="J27" s="57">
        <f t="shared" si="7"/>
        <v>-1.3593882752761258E-2</v>
      </c>
      <c r="K27" s="62"/>
    </row>
    <row r="28" spans="1:11" ht="17.399999999999999" hidden="1" x14ac:dyDescent="0.3">
      <c r="A28" s="46">
        <v>15</v>
      </c>
      <c r="B28" s="31" t="s">
        <v>17</v>
      </c>
      <c r="C28" s="63"/>
      <c r="D28" s="91">
        <v>10</v>
      </c>
      <c r="E28" s="91">
        <v>11</v>
      </c>
      <c r="F28" s="33">
        <f t="shared" si="4"/>
        <v>-1</v>
      </c>
      <c r="G28" s="35">
        <f t="shared" si="5"/>
        <v>-9.0909090909090912E-2</v>
      </c>
      <c r="H28" s="93">
        <v>11</v>
      </c>
      <c r="I28" s="33">
        <f t="shared" si="6"/>
        <v>-1</v>
      </c>
      <c r="J28" s="57">
        <f t="shared" si="7"/>
        <v>-9.0909090909090912E-2</v>
      </c>
      <c r="K28" s="62"/>
    </row>
    <row r="29" spans="1:11" ht="17.399999999999999" hidden="1" x14ac:dyDescent="0.3">
      <c r="A29" s="46">
        <v>16</v>
      </c>
      <c r="B29" s="31" t="s">
        <v>37</v>
      </c>
      <c r="C29" s="63"/>
      <c r="D29" s="92">
        <v>230</v>
      </c>
      <c r="E29" s="92">
        <v>234</v>
      </c>
      <c r="F29" s="58">
        <f t="shared" si="4"/>
        <v>-4</v>
      </c>
      <c r="G29" s="59">
        <f t="shared" si="5"/>
        <v>-1.7094017094017096E-2</v>
      </c>
      <c r="H29" s="94">
        <v>227</v>
      </c>
      <c r="I29" s="58">
        <f t="shared" si="6"/>
        <v>3</v>
      </c>
      <c r="J29" s="60">
        <f t="shared" si="7"/>
        <v>1.3215859030837005E-2</v>
      </c>
      <c r="K29" s="62"/>
    </row>
    <row r="30" spans="1:11" ht="17.399999999999999" hidden="1" x14ac:dyDescent="0.3">
      <c r="A30" s="46">
        <v>17</v>
      </c>
      <c r="B30" s="31" t="s">
        <v>20</v>
      </c>
      <c r="C30" s="63"/>
      <c r="D30" s="34">
        <f>SUM(D24:D29)</f>
        <v>827719</v>
      </c>
      <c r="E30" s="27">
        <f>SUM(E24:E29)</f>
        <v>827420</v>
      </c>
      <c r="F30" s="34">
        <f t="shared" si="4"/>
        <v>299</v>
      </c>
      <c r="G30" s="35">
        <f t="shared" si="5"/>
        <v>3.6136424065166421E-4</v>
      </c>
      <c r="H30" s="27">
        <f>SUM(H24:H29)</f>
        <v>816470</v>
      </c>
      <c r="I30" s="34">
        <f>SUM(I24:I29)</f>
        <v>11249</v>
      </c>
      <c r="J30" s="57">
        <f t="shared" si="7"/>
        <v>1.377760358616973E-2</v>
      </c>
      <c r="K30" s="62"/>
    </row>
    <row r="31" spans="1:11" ht="17.399999999999999" x14ac:dyDescent="0.3">
      <c r="A31" s="46">
        <v>8</v>
      </c>
      <c r="B31" s="110" t="s">
        <v>22</v>
      </c>
      <c r="C31" s="110"/>
      <c r="D31" s="110"/>
      <c r="E31" s="110"/>
      <c r="F31" s="110"/>
      <c r="G31" s="110"/>
      <c r="H31" s="110"/>
      <c r="I31" s="110"/>
      <c r="J31" s="110"/>
      <c r="K31" s="62"/>
    </row>
    <row r="32" spans="1:11" ht="17.399999999999999" x14ac:dyDescent="0.3">
      <c r="A32" s="46">
        <v>9</v>
      </c>
      <c r="B32" s="52"/>
      <c r="C32" s="52"/>
      <c r="D32" s="52"/>
      <c r="E32" s="15"/>
      <c r="F32" s="53" t="s">
        <v>5</v>
      </c>
      <c r="G32" s="54"/>
      <c r="H32" s="111" t="s">
        <v>6</v>
      </c>
      <c r="I32" s="111"/>
      <c r="J32" s="111"/>
      <c r="K32" s="62"/>
    </row>
    <row r="33" spans="1:11" ht="17.399999999999999" x14ac:dyDescent="0.3">
      <c r="A33" s="46">
        <v>10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7.399999999999999" x14ac:dyDescent="0.3">
      <c r="A34" s="46">
        <v>11</v>
      </c>
      <c r="B34" s="31" t="s">
        <v>13</v>
      </c>
      <c r="C34" s="63"/>
      <c r="D34" s="95">
        <v>769361</v>
      </c>
      <c r="E34" s="95">
        <v>768730</v>
      </c>
      <c r="F34" s="33">
        <f t="shared" ref="F34:F40" si="8">D34-E34</f>
        <v>631</v>
      </c>
      <c r="G34" s="35">
        <f t="shared" ref="G34:G40" si="9">F34/E34</f>
        <v>8.2083436317042396E-4</v>
      </c>
      <c r="H34" s="97">
        <v>758347</v>
      </c>
      <c r="I34" s="33">
        <f t="shared" ref="I34:I39" si="10">+D34-H34</f>
        <v>11014</v>
      </c>
      <c r="J34" s="57">
        <f t="shared" ref="J34:J40" si="11">+I34/H34</f>
        <v>1.4523694298256604E-2</v>
      </c>
      <c r="K34" s="62"/>
    </row>
    <row r="35" spans="1:11" ht="17.399999999999999" x14ac:dyDescent="0.3">
      <c r="A35" s="46">
        <v>12</v>
      </c>
      <c r="B35" s="31" t="s">
        <v>14</v>
      </c>
      <c r="C35" s="63"/>
      <c r="D35" s="95">
        <v>55729</v>
      </c>
      <c r="E35" s="95">
        <v>56214</v>
      </c>
      <c r="F35" s="33">
        <f t="shared" si="8"/>
        <v>-485</v>
      </c>
      <c r="G35" s="35">
        <f t="shared" si="9"/>
        <v>-8.6277439783683779E-3</v>
      </c>
      <c r="H35" s="97">
        <v>55430</v>
      </c>
      <c r="I35" s="33">
        <f t="shared" si="10"/>
        <v>299</v>
      </c>
      <c r="J35" s="57">
        <f t="shared" si="11"/>
        <v>5.3941908713692945E-3</v>
      </c>
      <c r="K35" s="62"/>
    </row>
    <row r="36" spans="1:11" ht="17.399999999999999" x14ac:dyDescent="0.3">
      <c r="A36" s="46">
        <v>13</v>
      </c>
      <c r="B36" s="31" t="s">
        <v>15</v>
      </c>
      <c r="C36" s="63"/>
      <c r="D36" s="95">
        <v>386</v>
      </c>
      <c r="E36" s="95">
        <v>254</v>
      </c>
      <c r="F36" s="33">
        <f t="shared" si="8"/>
        <v>132</v>
      </c>
      <c r="G36" s="35">
        <f t="shared" si="9"/>
        <v>0.51968503937007871</v>
      </c>
      <c r="H36" s="97">
        <v>390</v>
      </c>
      <c r="I36" s="33">
        <f t="shared" si="10"/>
        <v>-4</v>
      </c>
      <c r="J36" s="57">
        <f t="shared" si="11"/>
        <v>-1.0256410256410256E-2</v>
      </c>
      <c r="K36" s="62"/>
    </row>
    <row r="37" spans="1:11" ht="17.399999999999999" x14ac:dyDescent="0.3">
      <c r="A37" s="46">
        <v>14</v>
      </c>
      <c r="B37" s="31" t="s">
        <v>16</v>
      </c>
      <c r="C37" s="63"/>
      <c r="D37" s="95">
        <v>2321</v>
      </c>
      <c r="E37" s="95">
        <v>2330</v>
      </c>
      <c r="F37" s="33">
        <f t="shared" si="8"/>
        <v>-9</v>
      </c>
      <c r="G37" s="35">
        <f t="shared" si="9"/>
        <v>-3.8626609442060085E-3</v>
      </c>
      <c r="H37" s="97">
        <v>2353</v>
      </c>
      <c r="I37" s="33">
        <f t="shared" si="10"/>
        <v>-32</v>
      </c>
      <c r="J37" s="57">
        <f t="shared" si="11"/>
        <v>-1.3599660008499787E-2</v>
      </c>
      <c r="K37" s="62"/>
    </row>
    <row r="38" spans="1:11" ht="17.399999999999999" x14ac:dyDescent="0.3">
      <c r="A38" s="46">
        <v>15</v>
      </c>
      <c r="B38" s="31" t="s">
        <v>17</v>
      </c>
      <c r="C38" s="63"/>
      <c r="D38" s="95">
        <v>10</v>
      </c>
      <c r="E38" s="95">
        <v>11</v>
      </c>
      <c r="F38" s="33">
        <f t="shared" si="8"/>
        <v>-1</v>
      </c>
      <c r="G38" s="35">
        <f t="shared" si="9"/>
        <v>-9.0909090909090912E-2</v>
      </c>
      <c r="H38" s="97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7.399999999999999" x14ac:dyDescent="0.3">
      <c r="A39" s="46">
        <v>16</v>
      </c>
      <c r="B39" s="31" t="s">
        <v>37</v>
      </c>
      <c r="C39" s="63"/>
      <c r="D39" s="96">
        <v>231</v>
      </c>
      <c r="E39" s="96">
        <v>235</v>
      </c>
      <c r="F39" s="58">
        <f t="shared" si="8"/>
        <v>-4</v>
      </c>
      <c r="G39" s="59">
        <f t="shared" si="9"/>
        <v>-1.7021276595744681E-2</v>
      </c>
      <c r="H39" s="98">
        <v>227</v>
      </c>
      <c r="I39" s="58">
        <f t="shared" si="10"/>
        <v>4</v>
      </c>
      <c r="J39" s="60">
        <f t="shared" si="11"/>
        <v>1.7621145374449341E-2</v>
      </c>
      <c r="K39" s="62"/>
    </row>
    <row r="40" spans="1:11" ht="17.399999999999999" x14ac:dyDescent="0.3">
      <c r="A40" s="46">
        <v>17</v>
      </c>
      <c r="B40" s="31" t="s">
        <v>20</v>
      </c>
      <c r="C40" s="63"/>
      <c r="D40" s="34">
        <f>SUM(D34:D39)</f>
        <v>828038</v>
      </c>
      <c r="E40" s="27">
        <f>SUM(E34:E39)</f>
        <v>827774</v>
      </c>
      <c r="F40" s="34">
        <f t="shared" si="8"/>
        <v>264</v>
      </c>
      <c r="G40" s="35">
        <f t="shared" si="9"/>
        <v>3.1892763000529131E-4</v>
      </c>
      <c r="H40" s="27">
        <f>SUM(H34:H39)</f>
        <v>816758</v>
      </c>
      <c r="I40" s="34">
        <f>SUM(I34:I39)</f>
        <v>11280</v>
      </c>
      <c r="J40" s="57">
        <f t="shared" si="11"/>
        <v>1.381070035432772E-2</v>
      </c>
      <c r="K40" s="62"/>
    </row>
    <row r="41" spans="1:11" ht="17.399999999999999" x14ac:dyDescent="0.3">
      <c r="A41" s="46">
        <v>18</v>
      </c>
      <c r="B41" s="110" t="s">
        <v>21</v>
      </c>
      <c r="C41" s="110"/>
      <c r="D41" s="110"/>
      <c r="E41" s="110"/>
      <c r="F41" s="110"/>
      <c r="G41" s="110"/>
      <c r="H41" s="110"/>
      <c r="I41" s="110"/>
      <c r="J41" s="110"/>
      <c r="K41" s="30"/>
    </row>
    <row r="42" spans="1:11" s="14" customFormat="1" ht="17.399999999999999" x14ac:dyDescent="0.3">
      <c r="A42" s="46">
        <v>19</v>
      </c>
      <c r="B42" s="54"/>
      <c r="C42" s="54"/>
      <c r="D42" s="54"/>
      <c r="E42" s="15"/>
      <c r="F42" s="53" t="s">
        <v>5</v>
      </c>
      <c r="G42" s="54"/>
      <c r="H42" s="64"/>
      <c r="I42" s="111" t="s">
        <v>6</v>
      </c>
      <c r="J42" s="111"/>
      <c r="K42" s="55"/>
    </row>
    <row r="43" spans="1:11" s="14" customFormat="1" ht="17.399999999999999" x14ac:dyDescent="0.3">
      <c r="A43" s="46">
        <v>20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7.399999999999999" x14ac:dyDescent="0.3">
      <c r="A44" s="46">
        <v>21</v>
      </c>
      <c r="B44" s="31" t="s">
        <v>13</v>
      </c>
      <c r="C44" s="31"/>
      <c r="D44" s="99">
        <v>764681</v>
      </c>
      <c r="E44" s="99">
        <v>762415</v>
      </c>
      <c r="F44" s="33">
        <f t="shared" ref="F44:F50" si="12">D44-E44</f>
        <v>2266</v>
      </c>
      <c r="G44" s="35">
        <f t="shared" ref="G44:G50" si="13">F44/E44</f>
        <v>2.9721345986109928E-3</v>
      </c>
      <c r="H44" s="101">
        <v>753946</v>
      </c>
      <c r="I44" s="33">
        <f t="shared" ref="I44:I49" si="14">+D44-H44</f>
        <v>10735</v>
      </c>
      <c r="J44" s="57">
        <f t="shared" ref="J44:J50" si="15">+I44/H44</f>
        <v>1.4238420258214779E-2</v>
      </c>
      <c r="K44" s="57"/>
    </row>
    <row r="45" spans="1:11" ht="17.399999999999999" x14ac:dyDescent="0.3">
      <c r="A45" s="46">
        <v>22</v>
      </c>
      <c r="B45" s="31" t="s">
        <v>14</v>
      </c>
      <c r="C45" s="31"/>
      <c r="D45" s="99">
        <v>55471</v>
      </c>
      <c r="E45" s="99">
        <v>55822</v>
      </c>
      <c r="F45" s="33">
        <f t="shared" si="12"/>
        <v>-351</v>
      </c>
      <c r="G45" s="35">
        <f t="shared" si="13"/>
        <v>-6.287843502561714E-3</v>
      </c>
      <c r="H45" s="101">
        <v>55161</v>
      </c>
      <c r="I45" s="33">
        <f t="shared" si="14"/>
        <v>310</v>
      </c>
      <c r="J45" s="57">
        <f t="shared" si="15"/>
        <v>5.6199126194231433E-3</v>
      </c>
      <c r="K45" s="57"/>
    </row>
    <row r="46" spans="1:11" ht="17.399999999999999" x14ac:dyDescent="0.3">
      <c r="A46" s="46">
        <v>23</v>
      </c>
      <c r="B46" s="31" t="s">
        <v>15</v>
      </c>
      <c r="C46" s="31"/>
      <c r="D46" s="99">
        <v>387</v>
      </c>
      <c r="E46" s="99">
        <v>263</v>
      </c>
      <c r="F46" s="33">
        <f t="shared" si="12"/>
        <v>124</v>
      </c>
      <c r="G46" s="35">
        <f t="shared" si="13"/>
        <v>0.47148288973384028</v>
      </c>
      <c r="H46" s="101">
        <v>394</v>
      </c>
      <c r="I46" s="33">
        <f t="shared" si="14"/>
        <v>-7</v>
      </c>
      <c r="J46" s="57">
        <f t="shared" si="15"/>
        <v>-1.7766497461928935E-2</v>
      </c>
      <c r="K46" s="57"/>
    </row>
    <row r="47" spans="1:11" ht="17.399999999999999" x14ac:dyDescent="0.3">
      <c r="A47" s="46">
        <v>24</v>
      </c>
      <c r="B47" s="31" t="s">
        <v>16</v>
      </c>
      <c r="C47" s="31"/>
      <c r="D47" s="99">
        <v>2320</v>
      </c>
      <c r="E47" s="99">
        <v>2332</v>
      </c>
      <c r="F47" s="33">
        <f t="shared" si="12"/>
        <v>-12</v>
      </c>
      <c r="G47" s="35">
        <f t="shared" si="13"/>
        <v>-5.1457975986277877E-3</v>
      </c>
      <c r="H47" s="101">
        <v>2361</v>
      </c>
      <c r="I47" s="33">
        <f t="shared" si="14"/>
        <v>-41</v>
      </c>
      <c r="J47" s="57">
        <f t="shared" si="15"/>
        <v>-1.7365523083439222E-2</v>
      </c>
      <c r="K47" s="57"/>
    </row>
    <row r="48" spans="1:11" ht="17.399999999999999" x14ac:dyDescent="0.3">
      <c r="A48" s="46">
        <v>25</v>
      </c>
      <c r="B48" s="31" t="s">
        <v>17</v>
      </c>
      <c r="C48" s="31"/>
      <c r="D48" s="99">
        <v>10</v>
      </c>
      <c r="E48" s="99">
        <v>14</v>
      </c>
      <c r="F48" s="33">
        <f t="shared" si="12"/>
        <v>-4</v>
      </c>
      <c r="G48" s="35">
        <f t="shared" si="13"/>
        <v>-0.2857142857142857</v>
      </c>
      <c r="H48" s="101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7.399999999999999" x14ac:dyDescent="0.3">
      <c r="A49" s="46">
        <v>26</v>
      </c>
      <c r="B49" s="31" t="s">
        <v>37</v>
      </c>
      <c r="C49" s="31"/>
      <c r="D49" s="100">
        <v>227</v>
      </c>
      <c r="E49" s="100">
        <v>221</v>
      </c>
      <c r="F49" s="58">
        <f t="shared" si="12"/>
        <v>6</v>
      </c>
      <c r="G49" s="59">
        <f t="shared" si="13"/>
        <v>2.7149321266968326E-2</v>
      </c>
      <c r="H49" s="102">
        <v>227</v>
      </c>
      <c r="I49" s="58">
        <f t="shared" si="14"/>
        <v>0</v>
      </c>
      <c r="J49" s="60">
        <f t="shared" si="15"/>
        <v>0</v>
      </c>
      <c r="K49" s="61"/>
    </row>
    <row r="50" spans="1:11" ht="17.399999999999999" x14ac:dyDescent="0.3">
      <c r="A50" s="46">
        <v>27</v>
      </c>
      <c r="B50" s="31" t="s">
        <v>20</v>
      </c>
      <c r="C50" s="31"/>
      <c r="D50" s="34">
        <f>SUM(D44:D49)</f>
        <v>823096</v>
      </c>
      <c r="E50" s="27">
        <f>SUM(E44:E49)</f>
        <v>821067</v>
      </c>
      <c r="F50" s="34">
        <f t="shared" si="12"/>
        <v>2029</v>
      </c>
      <c r="G50" s="35">
        <f t="shared" si="13"/>
        <v>2.4711747031606435E-3</v>
      </c>
      <c r="H50" s="27">
        <f>SUM(H44:H49)</f>
        <v>812100</v>
      </c>
      <c r="I50" s="34">
        <f>SUM(I44:I49)</f>
        <v>10996</v>
      </c>
      <c r="J50" s="57">
        <f t="shared" si="15"/>
        <v>1.3540204408324099E-2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96F65F3F3F1F469CE17DEEAF0C4C0A" ma:contentTypeVersion="76" ma:contentTypeDescription="" ma:contentTypeScope="" ma:versionID="c2b6f0d6ed695d019345294cfc78dd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5D9CCC-1A0A-44C9-BFFD-7A167909ADC7}"/>
</file>

<file path=customXml/itemProps2.xml><?xml version="1.0" encoding="utf-8"?>
<ds:datastoreItem xmlns:ds="http://schemas.openxmlformats.org/officeDocument/2006/customXml" ds:itemID="{2A02103C-5BB7-4F49-A5BC-79553A5EEB54}"/>
</file>

<file path=customXml/itemProps3.xml><?xml version="1.0" encoding="utf-8"?>
<ds:datastoreItem xmlns:ds="http://schemas.openxmlformats.org/officeDocument/2006/customXml" ds:itemID="{32C370B9-3D0F-4162-8244-1E8A9B14608C}"/>
</file>

<file path=customXml/itemProps4.xml><?xml version="1.0" encoding="utf-8"?>
<ds:datastoreItem xmlns:ds="http://schemas.openxmlformats.org/officeDocument/2006/customXml" ds:itemID="{DEDAD204-97A5-4BFD-A516-817E423021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npeder</cp:lastModifiedBy>
  <cp:lastPrinted>2018-08-09T21:16:20Z</cp:lastPrinted>
  <dcterms:created xsi:type="dcterms:W3CDTF">2014-01-09T00:48:14Z</dcterms:created>
  <dcterms:modified xsi:type="dcterms:W3CDTF">2018-08-09T21:16:28Z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0x0101006E56B4D1795A2E4DB2F0B01679ED314A00BD96F65F3F3F1F469CE17DEEAF0C4C0A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