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3280" windowHeight="10920"/>
  </bookViews>
  <sheets>
    <sheet name="Title Page" sheetId="7" r:id="rId1"/>
    <sheet name="Check Sheet" sheetId="4" r:id="rId2"/>
    <sheet name="Item 100, pg 21" sheetId="6" r:id="rId3"/>
    <sheet name="Item 105, pg 24-A" sheetId="2" r:id="rId4"/>
    <sheet name="Item 105, pg 24-C" sheetId="3" r:id="rId5"/>
  </sheets>
  <externalReferences>
    <externalReference r:id="rId6"/>
  </externalReferences>
  <calcPr calcId="145621" concurrentManualCount="4"/>
</workbook>
</file>

<file path=xl/calcChain.xml><?xml version="1.0" encoding="utf-8"?>
<calcChain xmlns="http://schemas.openxmlformats.org/spreadsheetml/2006/main">
  <c r="B51" i="7" l="1"/>
  <c r="B49" i="7"/>
  <c r="K44" i="2"/>
  <c r="B44" i="2"/>
  <c r="L53" i="6"/>
  <c r="B53" i="6"/>
  <c r="L29" i="6" l="1"/>
  <c r="L28" i="6"/>
  <c r="E28" i="6"/>
  <c r="L27" i="6"/>
  <c r="E27" i="6"/>
  <c r="L26" i="6"/>
  <c r="E26" i="6"/>
  <c r="L25" i="6"/>
  <c r="E25" i="6"/>
  <c r="L24" i="6"/>
  <c r="E24" i="6"/>
  <c r="L23" i="6"/>
  <c r="E23" i="6"/>
  <c r="L22" i="6"/>
  <c r="E22" i="6"/>
  <c r="L21" i="6"/>
  <c r="E21" i="6"/>
  <c r="C5" i="6"/>
  <c r="C4" i="6"/>
  <c r="A2" i="6"/>
  <c r="P18" i="3" l="1"/>
  <c r="N18" i="3"/>
  <c r="L18" i="3"/>
  <c r="J18" i="3"/>
  <c r="H18" i="3"/>
  <c r="F18" i="3"/>
  <c r="D18" i="3"/>
  <c r="P53" i="3" l="1"/>
  <c r="B53" i="3"/>
  <c r="B18" i="4"/>
  <c r="B19" i="4" s="1"/>
  <c r="B20" i="4" s="1"/>
  <c r="B21" i="4" s="1"/>
  <c r="B22" i="4" s="1"/>
  <c r="B23" i="4" s="1"/>
  <c r="B24" i="4" s="1"/>
  <c r="B25" i="4" s="1"/>
  <c r="B26" i="4" s="1"/>
  <c r="B27" i="4" s="1"/>
  <c r="P21" i="3"/>
  <c r="N21" i="3"/>
  <c r="L21" i="3"/>
  <c r="J21" i="3"/>
  <c r="H21" i="3"/>
  <c r="F21" i="3"/>
  <c r="D21" i="3"/>
  <c r="L20" i="3"/>
  <c r="J20" i="3"/>
  <c r="H20" i="3"/>
  <c r="F20" i="3"/>
</calcChain>
</file>

<file path=xl/sharedStrings.xml><?xml version="1.0" encoding="utf-8"?>
<sst xmlns="http://schemas.openxmlformats.org/spreadsheetml/2006/main" count="290" uniqueCount="178">
  <si>
    <t>Tariff No.</t>
  </si>
  <si>
    <t>Revised Page No</t>
  </si>
  <si>
    <t>Company Name/Permit Number:</t>
  </si>
  <si>
    <t>Harold LeMay Enterprises Inc. G-98</t>
  </si>
  <si>
    <t>Registered Trade Name(s)</t>
  </si>
  <si>
    <t>Pierce County Refuse</t>
  </si>
  <si>
    <t>Item 100 -- Residential Service -- Monthly Rates (continued on next page)</t>
  </si>
  <si>
    <t>Rates in this item apply:</t>
  </si>
  <si>
    <t>(1) To solid waste collection, curbside recycling (where noted) and yard 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</si>
  <si>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</si>
  <si>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</si>
  <si>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</si>
  <si>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>recycling, and yard waste service must be provided for single-family dwellings, where service is billed</t>
  </si>
  <si>
    <t>to the property owner or manager.</t>
  </si>
  <si>
    <t>Rates below apply in the following service area:</t>
  </si>
  <si>
    <t>Pierce County</t>
  </si>
  <si>
    <t>Number of</t>
  </si>
  <si>
    <t>Frequency</t>
  </si>
  <si>
    <t>Units or Type</t>
  </si>
  <si>
    <t>of</t>
  </si>
  <si>
    <t>of Containers</t>
  </si>
  <si>
    <t>Service</t>
  </si>
  <si>
    <t>MG</t>
  </si>
  <si>
    <t>35 Gal **</t>
  </si>
  <si>
    <t>WG</t>
  </si>
  <si>
    <t>Mini Can</t>
  </si>
  <si>
    <t xml:space="preserve">WG </t>
  </si>
  <si>
    <t>EOWG</t>
  </si>
  <si>
    <t xml:space="preserve">MG </t>
  </si>
  <si>
    <t>65 Gal **</t>
  </si>
  <si>
    <t>95 Gal **</t>
  </si>
  <si>
    <t>** Company Provided</t>
  </si>
  <si>
    <t xml:space="preserve"> 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</si>
  <si>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</si>
  <si>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</si>
  <si>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Customers will be charged for service requested even if fewer units are picked up on a particular trip.</t>
  </si>
  <si>
    <t xml:space="preserve">             No credit will be given for partially filled cans.  No credit will be given if customers fail to set</t>
  </si>
  <si>
    <t xml:space="preserve">             receptacles out for collection.</t>
  </si>
  <si>
    <t xml:space="preserve">Note 3:  Bi-weekly Yard Waste service is provided at an additional charge of $5.53 per unit.  Special pickup </t>
  </si>
  <si>
    <t xml:space="preserve">             (not requiring dispatch) is $3.80 per unit.</t>
  </si>
  <si>
    <t>Description/rules related to recycling program are shown on page 23.</t>
  </si>
  <si>
    <t>Description/rules related to yard waste program are shown on page 23.</t>
  </si>
  <si>
    <t>Issued By:</t>
  </si>
  <si>
    <t>Issue Date:</t>
  </si>
  <si>
    <t>Effective Date:</t>
  </si>
  <si>
    <t>(For Official Use Only)</t>
  </si>
  <si>
    <t>Docket No. TG-_________________________  Date: ___________________________  By: ____________________</t>
  </si>
  <si>
    <t>24-A</t>
  </si>
  <si>
    <t>Item 105 -- Multi-family Service - Monthly Rates (continues on next page)</t>
  </si>
  <si>
    <t>Service Area:</t>
  </si>
  <si>
    <t>Joint Base Lewis-McChord</t>
  </si>
  <si>
    <t>Garbage</t>
  </si>
  <si>
    <t>Recycle</t>
  </si>
  <si>
    <t>Yard Waste</t>
  </si>
  <si>
    <t>Rate</t>
  </si>
  <si>
    <t>65 Gal</t>
  </si>
  <si>
    <t>95 Gal</t>
  </si>
  <si>
    <t>EOW</t>
  </si>
  <si>
    <t>R=with recycling, NR=non Recycling</t>
  </si>
  <si>
    <t xml:space="preserve">Curbside recycling will be provided to all customers in 95-gallon wheeled carts and collected </t>
  </si>
  <si>
    <t>every-other-week.  Materials collected will be newspaper, mixed paper, cardboard,  tin, aluminum, and plastics.</t>
  </si>
  <si>
    <t>Note 1:</t>
  </si>
  <si>
    <t>95-gal recycling cart:</t>
  </si>
  <si>
    <t>Customers receiving service will receive a commodity</t>
  </si>
  <si>
    <t>annually using the deferred accounting method.</t>
  </si>
  <si>
    <t>Docket No. TG-_________________________  Date: _______________________  By: ___________________</t>
  </si>
  <si>
    <t xml:space="preserve">Revised Page No. </t>
  </si>
  <si>
    <t>24-C</t>
  </si>
  <si>
    <t>Item 105 -- Multi-Family Container Service -- Dumped in Company's Vehicle</t>
  </si>
  <si>
    <t>Non-compacted Material (Company-owned container)</t>
  </si>
  <si>
    <t>Rates stated per container, per pickup</t>
  </si>
  <si>
    <t xml:space="preserve">Service Area: </t>
  </si>
  <si>
    <t>Joint Base Lewis, McChord</t>
  </si>
  <si>
    <t>Garbage:</t>
  </si>
  <si>
    <t>Size or Type of Container</t>
  </si>
  <si>
    <t>Permanent Service</t>
  </si>
  <si>
    <t>1 Yard</t>
  </si>
  <si>
    <t>1.5 Yard</t>
  </si>
  <si>
    <t>2 Yard</t>
  </si>
  <si>
    <t>3 Yard</t>
  </si>
  <si>
    <t>4 Yard</t>
  </si>
  <si>
    <t>6 Yard</t>
  </si>
  <si>
    <t>8 Yard</t>
  </si>
  <si>
    <t>Monthly Rent (if applicable)</t>
  </si>
  <si>
    <t>First Pickup</t>
  </si>
  <si>
    <t>Each Additional Pickup</t>
  </si>
  <si>
    <t>Special Pickups</t>
  </si>
  <si>
    <t>Temporary Service</t>
  </si>
  <si>
    <t>Initial Delivery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</si>
  <si>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</si>
  <si>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</si>
  <si>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</si>
  <si>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</si>
  <si>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</si>
  <si>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</si>
  <si>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</si>
  <si>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</si>
  <si>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</si>
  <si>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</si>
  <si>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</si>
  <si>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 xml:space="preserve"> 4-yard, 6-yard or 8 yard container(s) will be place at each Apartment Complex to collect recycling materials. </t>
  </si>
  <si>
    <t>The size or number of container(s) is guided by need and size of Complex.</t>
  </si>
  <si>
    <t>Note 3:</t>
  </si>
  <si>
    <t>Recycling will be charged at $1.70 per dwelling unit, per month.</t>
  </si>
  <si>
    <t>The commodity price adjustment will be adjusted annually using the deferred accounting method.</t>
  </si>
  <si>
    <t>Note 4:</t>
  </si>
  <si>
    <t>Recycling is scheduled for every-other-week pickup.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</si>
  <si>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</si>
  <si>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</si>
  <si>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</si>
  <si>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</si>
  <si>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</si>
  <si>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</si>
  <si>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</si>
  <si>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</si>
  <si>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</si>
  <si>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</si>
  <si>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</si>
  <si>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>24-B</t>
  </si>
  <si>
    <t>Supplements in Effect</t>
  </si>
  <si>
    <t xml:space="preserve">       Effective Date:</t>
  </si>
  <si>
    <t>Note 2:  Recycling program charge (in addition to garbage rate) is $6.01, and for recycling only service $7.01 per month.</t>
  </si>
  <si>
    <t>13A</t>
  </si>
  <si>
    <t>13B</t>
  </si>
  <si>
    <t xml:space="preserve">        Revised Page No.</t>
  </si>
  <si>
    <t>With</t>
  </si>
  <si>
    <t>Without</t>
  </si>
  <si>
    <t>Recycling</t>
  </si>
  <si>
    <t>Recycling service rates on this page expire on: February 28, 2018 (C)</t>
  </si>
  <si>
    <t>Heather Garland</t>
  </si>
  <si>
    <t>Tariff No. 9</t>
  </si>
  <si>
    <t>Cancels</t>
  </si>
  <si>
    <t>Tariff No. 8.6</t>
  </si>
  <si>
    <t xml:space="preserve">          Harold LeMay Enterprises Inc</t>
  </si>
  <si>
    <t>(Name/Certificate Number of Solid Waste Collection Company)</t>
  </si>
  <si>
    <t xml:space="preserve">         Pierce County Refuse</t>
  </si>
  <si>
    <t>(Registered trade name of Solid Waste Collection Company)</t>
  </si>
  <si>
    <t xml:space="preserve">                                    Certificate Number G - 98</t>
  </si>
  <si>
    <t>NAMING RATES FOR THE COLLECTION, TRANSPORTATION, AND DISPOSAL OF</t>
  </si>
  <si>
    <t>SOLID WASTE, AND IF NOTED, RECYCLING AND YARDWASTE</t>
  </si>
  <si>
    <t>IN THE FOLLOWING DESCRIBED TERRITORY:</t>
  </si>
  <si>
    <t xml:space="preserve">         In Pierce County</t>
  </si>
  <si>
    <t>Name of person issuing tariff:</t>
  </si>
  <si>
    <t xml:space="preserve">Official UTC requests for information </t>
  </si>
  <si>
    <t>regarding consumer questions and/or</t>
  </si>
  <si>
    <t>Mailing address of issuer:</t>
  </si>
  <si>
    <t>complaints should be referred to the</t>
  </si>
  <si>
    <t>following company representative:</t>
  </si>
  <si>
    <t>City, State/Zip Code</t>
  </si>
  <si>
    <t>Name:</t>
  </si>
  <si>
    <r>
      <t xml:space="preserve">Telephone Number, </t>
    </r>
    <r>
      <rPr>
        <sz val="6"/>
        <rFont val="Arial"/>
        <family val="2"/>
      </rPr>
      <t xml:space="preserve">including area code  </t>
    </r>
  </si>
  <si>
    <t>Title:</t>
  </si>
  <si>
    <t>District Manager</t>
  </si>
  <si>
    <t>Phone:</t>
  </si>
  <si>
    <t>FAX number, if any</t>
  </si>
  <si>
    <t>E-mail:</t>
  </si>
  <si>
    <t>Dans@Wasteconnections.com</t>
  </si>
  <si>
    <t>Fax:</t>
  </si>
  <si>
    <t>E-mail address, if any:</t>
  </si>
  <si>
    <t>Issued by:</t>
  </si>
  <si>
    <t>Issue date:</t>
  </si>
  <si>
    <t>Docket No.____________________  Date:_________________________  By:__________________________</t>
  </si>
  <si>
    <t xml:space="preserve">2 Revised Title Page  </t>
  </si>
  <si>
    <t>501 SE Columbia Shores Blvd #350</t>
  </si>
  <si>
    <t>Vancouver, WA  98661</t>
  </si>
  <si>
    <t>(360) 695-4923</t>
  </si>
  <si>
    <t>(360) 695-5091</t>
  </si>
  <si>
    <t>heatherg@wcnx.org</t>
  </si>
  <si>
    <t>Effective Date:  March 1, 2017</t>
  </si>
  <si>
    <t>Larry Meany</t>
  </si>
  <si>
    <t xml:space="preserve">price adjustment of $.53 (R) credit per month.  The commodity price adjustment will be adjusted </t>
  </si>
  <si>
    <t>Commodity price adjustment of $.53 (R) credit per dwelling unit, per month.</t>
  </si>
  <si>
    <t xml:space="preserve">             Additionally, these customers will receive a commodity price adjustment (cpa) of $.74 (R) credit per month.</t>
  </si>
  <si>
    <t>Office:  253 875 5869</t>
  </si>
  <si>
    <t>Cell:       253 209 9892</t>
  </si>
  <si>
    <t xml:space="preserve">Fax:        253 875 5892 </t>
  </si>
  <si>
    <t>(253) 875-5869</t>
  </si>
  <si>
    <t>(253) 875-5892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</si>
</sst>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&quot;$&quot;#,##0.00"/>
    <numFmt numFmtId="166" formatCode="[$-409]mmmm\ d\,\ yyyy;@"/>
    <numFmt numFmtId="167" formatCode="#,##0.0000_);\(#,##0.0000\)"/>
    <numFmt numFmtId="168" formatCode="&quot;$&quot;#,##0"/>
    <numFmt numFmtId="169" formatCode="#,##0.00000_);\(#,##0.00000\)"/>
  </numFmts>
  <fonts count="1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sz val="11"/>
      <color rgb="FF1F497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Fill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4" fillId="0" borderId="4" xfId="0" applyFont="1" applyBorder="1"/>
    <xf numFmtId="0" fontId="4" fillId="0" borderId="0" xfId="0" applyFont="1" applyBorder="1"/>
    <xf numFmtId="0" fontId="3" fillId="0" borderId="4" xfId="0" quotePrefix="1" applyFont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7" xfId="0" applyFill="1" applyBorder="1"/>
    <xf numFmtId="0" fontId="0" fillId="0" borderId="0" xfId="0" applyFill="1"/>
    <xf numFmtId="0" fontId="5" fillId="0" borderId="0" xfId="0" applyFont="1" applyFill="1" applyBorder="1"/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7" fillId="0" borderId="7" xfId="0" applyFont="1" applyBorder="1" applyAlignment="1">
      <alignment horizontal="left"/>
    </xf>
    <xf numFmtId="0" fontId="7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4" fontId="3" fillId="0" borderId="13" xfId="0" applyNumberFormat="1" applyFont="1" applyBorder="1"/>
    <xf numFmtId="165" fontId="0" fillId="0" borderId="15" xfId="0" applyNumberFormat="1" applyBorder="1"/>
    <xf numFmtId="44" fontId="0" fillId="0" borderId="13" xfId="0" applyNumberFormat="1" applyBorder="1"/>
    <xf numFmtId="0" fontId="0" fillId="0" borderId="15" xfId="0" applyBorder="1"/>
    <xf numFmtId="8" fontId="0" fillId="0" borderId="12" xfId="0" applyNumberFormat="1" applyBorder="1"/>
    <xf numFmtId="4" fontId="0" fillId="0" borderId="13" xfId="0" applyNumberFormat="1" applyBorder="1"/>
    <xf numFmtId="165" fontId="0" fillId="0" borderId="14" xfId="0" applyNumberFormat="1" applyBorder="1"/>
    <xf numFmtId="4" fontId="0" fillId="0" borderId="12" xfId="0" applyNumberFormat="1" applyBorder="1" applyAlignment="1">
      <alignment horizontal="center"/>
    </xf>
    <xf numFmtId="4" fontId="0" fillId="0" borderId="12" xfId="0" applyNumberFormat="1" applyBorder="1"/>
    <xf numFmtId="0" fontId="0" fillId="0" borderId="4" xfId="0" applyFill="1" applyBorder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4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7" xfId="0" applyFont="1" applyBorder="1"/>
    <xf numFmtId="0" fontId="8" fillId="0" borderId="0" xfId="0" applyFont="1"/>
    <xf numFmtId="0" fontId="5" fillId="0" borderId="7" xfId="0" applyFont="1" applyBorder="1" applyAlignment="1">
      <alignment horizontal="right"/>
    </xf>
    <xf numFmtId="0" fontId="9" fillId="0" borderId="0" xfId="0" applyFont="1" applyBorder="1"/>
    <xf numFmtId="0" fontId="0" fillId="0" borderId="0" xfId="0" applyBorder="1" applyAlignment="1">
      <alignment horizontal="right"/>
    </xf>
    <xf numFmtId="0" fontId="5" fillId="0" borderId="4" xfId="0" applyFont="1" applyBorder="1"/>
    <xf numFmtId="0" fontId="5" fillId="0" borderId="4" xfId="0" quotePrefix="1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indent="1"/>
    </xf>
    <xf numFmtId="44" fontId="1" fillId="0" borderId="8" xfId="1" applyBorder="1"/>
    <xf numFmtId="44" fontId="1" fillId="0" borderId="6" xfId="1" applyFont="1" applyBorder="1" applyAlignment="1">
      <alignment horizontal="center"/>
    </xf>
    <xf numFmtId="44" fontId="1" fillId="0" borderId="6" xfId="1" applyBorder="1"/>
    <xf numFmtId="44" fontId="0" fillId="0" borderId="6" xfId="1" applyFont="1" applyFill="1" applyBorder="1" applyAlignment="1">
      <alignment horizontal="center"/>
    </xf>
    <xf numFmtId="44" fontId="1" fillId="0" borderId="13" xfId="1" applyBorder="1"/>
    <xf numFmtId="0" fontId="3" fillId="0" borderId="4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8" xfId="0" applyFill="1" applyBorder="1"/>
    <xf numFmtId="0" fontId="0" fillId="2" borderId="6" xfId="0" applyFill="1" applyBorder="1"/>
    <xf numFmtId="167" fontId="0" fillId="0" borderId="0" xfId="0" applyNumberFormat="1" applyFill="1" applyBorder="1"/>
    <xf numFmtId="168" fontId="0" fillId="0" borderId="0" xfId="0" applyNumberFormat="1"/>
    <xf numFmtId="4" fontId="0" fillId="0" borderId="0" xfId="0" applyNumberFormat="1" applyFill="1" applyBorder="1"/>
    <xf numFmtId="169" fontId="0" fillId="0" borderId="0" xfId="0" applyNumberForma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Fill="1" applyBorder="1"/>
    <xf numFmtId="0" fontId="3" fillId="0" borderId="4" xfId="0" quotePrefix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166" fontId="0" fillId="0" borderId="5" xfId="0" applyNumberFormat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Fill="1" applyBorder="1"/>
    <xf numFmtId="0" fontId="8" fillId="0" borderId="6" xfId="0" applyFont="1" applyBorder="1" applyAlignment="1">
      <alignment horizontal="left"/>
    </xf>
    <xf numFmtId="0" fontId="10" fillId="0" borderId="0" xfId="0" applyFont="1" applyBorder="1"/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0" xfId="0" applyFont="1" applyFill="1" applyBorder="1"/>
    <xf numFmtId="0" fontId="8" fillId="0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166" fontId="8" fillId="0" borderId="5" xfId="0" applyNumberFormat="1" applyFont="1" applyFill="1" applyBorder="1" applyAlignment="1">
      <alignment horizontal="left"/>
    </xf>
    <xf numFmtId="14" fontId="8" fillId="0" borderId="5" xfId="0" applyNumberFormat="1" applyFont="1" applyBorder="1"/>
    <xf numFmtId="164" fontId="8" fillId="0" borderId="6" xfId="0" applyNumberFormat="1" applyFont="1" applyBorder="1" applyAlignment="1">
      <alignment horizontal="left"/>
    </xf>
    <xf numFmtId="0" fontId="0" fillId="2" borderId="14" xfId="0" applyFill="1" applyBorder="1"/>
    <xf numFmtId="164" fontId="0" fillId="0" borderId="5" xfId="0" applyNumberFormat="1" applyBorder="1" applyAlignment="1"/>
    <xf numFmtId="164" fontId="0" fillId="0" borderId="5" xfId="0" applyNumberFormat="1" applyBorder="1" applyAlignment="1">
      <alignment horizontal="right"/>
    </xf>
    <xf numFmtId="44" fontId="1" fillId="0" borderId="13" xfId="3" applyFont="1" applyBorder="1"/>
    <xf numFmtId="44" fontId="1" fillId="0" borderId="13" xfId="3" applyFont="1" applyFill="1" applyBorder="1"/>
    <xf numFmtId="44" fontId="1" fillId="0" borderId="8" xfId="4" applyBorder="1"/>
    <xf numFmtId="44" fontId="0" fillId="0" borderId="6" xfId="4" applyFont="1" applyFill="1" applyBorder="1" applyAlignment="1">
      <alignment horizontal="center"/>
    </xf>
    <xf numFmtId="44" fontId="1" fillId="0" borderId="13" xfId="4" applyBorder="1"/>
    <xf numFmtId="44" fontId="1" fillId="0" borderId="8" xfId="4" applyFill="1" applyBorder="1"/>
    <xf numFmtId="0" fontId="1" fillId="0" borderId="1" xfId="5" applyBorder="1"/>
    <xf numFmtId="0" fontId="1" fillId="0" borderId="2" xfId="5" applyBorder="1"/>
    <xf numFmtId="0" fontId="1" fillId="0" borderId="3" xfId="5" applyBorder="1"/>
    <xf numFmtId="0" fontId="1" fillId="0" borderId="0" xfId="5"/>
    <xf numFmtId="0" fontId="1" fillId="0" borderId="4" xfId="5" applyBorder="1"/>
    <xf numFmtId="0" fontId="1" fillId="0" borderId="5" xfId="5" applyBorder="1" applyAlignment="1">
      <alignment horizontal="left"/>
    </xf>
    <xf numFmtId="0" fontId="1" fillId="0" borderId="0" xfId="5" applyBorder="1"/>
    <xf numFmtId="0" fontId="1" fillId="0" borderId="0" xfId="5" applyBorder="1" applyAlignment="1">
      <alignment horizontal="right"/>
    </xf>
    <xf numFmtId="0" fontId="1" fillId="0" borderId="6" xfId="5" applyBorder="1" applyAlignment="1">
      <alignment horizontal="left"/>
    </xf>
    <xf numFmtId="0" fontId="1" fillId="0" borderId="7" xfId="5" applyBorder="1"/>
    <xf numFmtId="0" fontId="1" fillId="0" borderId="8" xfId="5" applyBorder="1"/>
    <xf numFmtId="0" fontId="1" fillId="0" borderId="5" xfId="5" applyBorder="1"/>
    <xf numFmtId="0" fontId="1" fillId="0" borderId="6" xfId="5" applyBorder="1"/>
    <xf numFmtId="0" fontId="1" fillId="0" borderId="4" xfId="5" applyFont="1" applyBorder="1" applyAlignment="1">
      <alignment horizontal="left"/>
    </xf>
    <xf numFmtId="0" fontId="2" fillId="0" borderId="0" xfId="5" applyFont="1" applyBorder="1" applyAlignment="1">
      <alignment horizontal="center"/>
    </xf>
    <xf numFmtId="0" fontId="2" fillId="0" borderId="7" xfId="5" applyFont="1" applyBorder="1" applyAlignment="1">
      <alignment horizontal="center"/>
    </xf>
    <xf numFmtId="0" fontId="1" fillId="0" borderId="4" xfId="5" applyBorder="1" applyAlignment="1">
      <alignment horizontal="left"/>
    </xf>
    <xf numFmtId="0" fontId="1" fillId="0" borderId="4" xfId="5" applyBorder="1" applyAlignment="1">
      <alignment horizontal="left" indent="2"/>
    </xf>
    <xf numFmtId="0" fontId="1" fillId="0" borderId="0" xfId="5" applyFill="1" applyBorder="1"/>
    <xf numFmtId="0" fontId="1" fillId="0" borderId="4" xfId="5" quotePrefix="1" applyBorder="1" applyAlignment="1">
      <alignment horizontal="left"/>
    </xf>
    <xf numFmtId="0" fontId="1" fillId="0" borderId="4" xfId="5" quotePrefix="1" applyBorder="1" applyAlignment="1">
      <alignment horizontal="left" indent="2"/>
    </xf>
    <xf numFmtId="0" fontId="1" fillId="0" borderId="0" xfId="5" applyFill="1" applyBorder="1" applyAlignment="1">
      <alignment horizontal="center"/>
    </xf>
    <xf numFmtId="0" fontId="1" fillId="0" borderId="0" xfId="5" applyBorder="1" applyAlignment="1">
      <alignment horizontal="center"/>
    </xf>
    <xf numFmtId="0" fontId="1" fillId="0" borderId="7" xfId="5" applyFill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2" fillId="0" borderId="5" xfId="5" applyFont="1" applyBorder="1" applyAlignment="1">
      <alignment horizontal="center"/>
    </xf>
    <xf numFmtId="0" fontId="2" fillId="0" borderId="6" xfId="5" applyFont="1" applyBorder="1" applyAlignment="1">
      <alignment horizontal="center"/>
    </xf>
    <xf numFmtId="0" fontId="4" fillId="0" borderId="9" xfId="5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4" fillId="0" borderId="7" xfId="5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4" fillId="0" borderId="11" xfId="5" applyFont="1" applyBorder="1" applyAlignment="1">
      <alignment horizontal="center"/>
    </xf>
    <xf numFmtId="0" fontId="4" fillId="0" borderId="8" xfId="5" applyFont="1" applyBorder="1" applyAlignment="1">
      <alignment horizontal="center"/>
    </xf>
    <xf numFmtId="0" fontId="4" fillId="0" borderId="5" xfId="5" applyFont="1" applyBorder="1" applyAlignment="1">
      <alignment horizontal="center"/>
    </xf>
    <xf numFmtId="0" fontId="4" fillId="0" borderId="6" xfId="5" applyFont="1" applyBorder="1" applyAlignment="1">
      <alignment horizontal="center"/>
    </xf>
    <xf numFmtId="0" fontId="1" fillId="0" borderId="12" xfId="5" applyBorder="1" applyAlignment="1">
      <alignment horizontal="center"/>
    </xf>
    <xf numFmtId="44" fontId="0" fillId="0" borderId="14" xfId="3" applyFont="1" applyBorder="1" applyAlignment="1">
      <alignment horizontal="center"/>
    </xf>
    <xf numFmtId="44" fontId="0" fillId="0" borderId="13" xfId="3" applyFont="1" applyBorder="1"/>
    <xf numFmtId="0" fontId="1" fillId="0" borderId="10" xfId="5" applyBorder="1"/>
    <xf numFmtId="0" fontId="1" fillId="0" borderId="12" xfId="5" applyBorder="1"/>
    <xf numFmtId="44" fontId="1" fillId="0" borderId="14" xfId="3" applyFont="1" applyBorder="1" applyAlignment="1">
      <alignment horizontal="center"/>
    </xf>
    <xf numFmtId="44" fontId="0" fillId="0" borderId="13" xfId="3" applyFont="1" applyFill="1" applyBorder="1"/>
    <xf numFmtId="44" fontId="0" fillId="0" borderId="15" xfId="3" applyFont="1" applyBorder="1" applyAlignment="1">
      <alignment horizontal="center"/>
    </xf>
    <xf numFmtId="44" fontId="1" fillId="0" borderId="0" xfId="5" applyNumberFormat="1"/>
    <xf numFmtId="0" fontId="1" fillId="0" borderId="12" xfId="5" applyFill="1" applyBorder="1" applyAlignment="1">
      <alignment horizontal="center"/>
    </xf>
    <xf numFmtId="0" fontId="1" fillId="0" borderId="12" xfId="5" applyFill="1" applyBorder="1"/>
    <xf numFmtId="44" fontId="0" fillId="0" borderId="13" xfId="3" applyFont="1" applyBorder="1" applyAlignment="1">
      <alignment horizontal="center"/>
    </xf>
    <xf numFmtId="44" fontId="0" fillId="0" borderId="5" xfId="3" applyFont="1" applyBorder="1" applyAlignment="1">
      <alignment horizontal="center"/>
    </xf>
    <xf numFmtId="0" fontId="1" fillId="0" borderId="13" xfId="5" applyBorder="1"/>
    <xf numFmtId="0" fontId="1" fillId="0" borderId="14" xfId="5" applyBorder="1"/>
    <xf numFmtId="44" fontId="0" fillId="0" borderId="14" xfId="3" applyFont="1" applyBorder="1" applyAlignment="1">
      <alignment horizontal="left"/>
    </xf>
    <xf numFmtId="44" fontId="0" fillId="0" borderId="15" xfId="3" applyFont="1" applyBorder="1" applyAlignment="1">
      <alignment horizontal="left"/>
    </xf>
    <xf numFmtId="0" fontId="4" fillId="0" borderId="4" xfId="5" applyFont="1" applyBorder="1"/>
    <xf numFmtId="0" fontId="4" fillId="0" borderId="0" xfId="5" applyFont="1" applyBorder="1"/>
    <xf numFmtId="0" fontId="1" fillId="0" borderId="4" xfId="5" quotePrefix="1" applyFont="1" applyBorder="1" applyAlignment="1">
      <alignment horizontal="left"/>
    </xf>
    <xf numFmtId="0" fontId="1" fillId="0" borderId="4" xfId="5" applyFont="1" applyFill="1" applyBorder="1" applyAlignment="1">
      <alignment horizontal="left"/>
    </xf>
    <xf numFmtId="0" fontId="1" fillId="0" borderId="4" xfId="5" applyFont="1" applyBorder="1"/>
    <xf numFmtId="0" fontId="5" fillId="0" borderId="0" xfId="5" applyFont="1" applyBorder="1"/>
    <xf numFmtId="0" fontId="1" fillId="0" borderId="0" xfId="5" applyBorder="1" applyAlignment="1">
      <alignment horizontal="left"/>
    </xf>
    <xf numFmtId="164" fontId="1" fillId="0" borderId="5" xfId="5" applyNumberFormat="1" applyBorder="1" applyAlignment="1">
      <alignment horizontal="left"/>
    </xf>
    <xf numFmtId="164" fontId="1" fillId="0" borderId="5" xfId="5" applyNumberFormat="1" applyBorder="1"/>
    <xf numFmtId="164" fontId="1" fillId="0" borderId="2" xfId="0" applyNumberFormat="1" applyFont="1" applyBorder="1" applyAlignment="1">
      <alignment horizontal="left"/>
    </xf>
    <xf numFmtId="0" fontId="1" fillId="0" borderId="7" xfId="5" applyBorder="1" applyAlignment="1">
      <alignment horizontal="right"/>
    </xf>
    <xf numFmtId="0" fontId="1" fillId="0" borderId="5" xfId="5" applyBorder="1" applyAlignment="1">
      <alignment horizontal="centerContinuous"/>
    </xf>
    <xf numFmtId="0" fontId="8" fillId="0" borderId="0" xfId="5" applyFont="1" applyBorder="1" applyAlignment="1">
      <alignment horizontal="center"/>
    </xf>
    <xf numFmtId="0" fontId="5" fillId="0" borderId="0" xfId="5" applyFont="1" applyBorder="1" applyAlignment="1">
      <alignment horizontal="centerContinuous"/>
    </xf>
    <xf numFmtId="0" fontId="8" fillId="0" borderId="4" xfId="5" applyFont="1" applyBorder="1"/>
    <xf numFmtId="0" fontId="8" fillId="0" borderId="0" xfId="5" applyFont="1" applyBorder="1"/>
    <xf numFmtId="0" fontId="8" fillId="0" borderId="0" xfId="5" applyFont="1" applyBorder="1" applyAlignment="1">
      <alignment horizontal="right"/>
    </xf>
    <xf numFmtId="0" fontId="8" fillId="0" borderId="5" xfId="5" applyFont="1" applyBorder="1"/>
    <xf numFmtId="0" fontId="8" fillId="0" borderId="4" xfId="5" applyFont="1" applyBorder="1" applyAlignment="1">
      <alignment horizontal="right"/>
    </xf>
    <xf numFmtId="0" fontId="8" fillId="0" borderId="4" xfId="5" quotePrefix="1" applyFont="1" applyBorder="1" applyAlignment="1">
      <alignment horizontal="left"/>
    </xf>
    <xf numFmtId="0" fontId="8" fillId="0" borderId="0" xfId="5" quotePrefix="1" applyFont="1" applyBorder="1" applyAlignment="1">
      <alignment horizontal="right"/>
    </xf>
    <xf numFmtId="0" fontId="8" fillId="0" borderId="4" xfId="5" applyFont="1" applyFill="1" applyBorder="1" applyAlignment="1">
      <alignment horizontal="right"/>
    </xf>
    <xf numFmtId="0" fontId="8" fillId="0" borderId="6" xfId="5" applyFont="1" applyBorder="1"/>
    <xf numFmtId="0" fontId="1" fillId="3" borderId="0" xfId="5" applyFill="1" applyBorder="1"/>
    <xf numFmtId="0" fontId="14" fillId="0" borderId="5" xfId="7" applyBorder="1" applyAlignment="1" applyProtection="1">
      <alignment horizontal="left"/>
    </xf>
    <xf numFmtId="0" fontId="8" fillId="0" borderId="8" xfId="5" applyFont="1" applyBorder="1" applyAlignment="1">
      <alignment horizontal="right"/>
    </xf>
    <xf numFmtId="0" fontId="8" fillId="0" borderId="5" xfId="5" applyFont="1" applyBorder="1" applyAlignment="1">
      <alignment horizontal="right"/>
    </xf>
    <xf numFmtId="166" fontId="1" fillId="0" borderId="5" xfId="5" applyNumberFormat="1" applyFont="1" applyBorder="1" applyAlignment="1">
      <alignment horizontal="left"/>
    </xf>
    <xf numFmtId="15" fontId="1" fillId="0" borderId="0" xfId="5" applyNumberFormat="1" applyBorder="1"/>
    <xf numFmtId="164" fontId="1" fillId="0" borderId="6" xfId="5" applyNumberFormat="1" applyBorder="1" applyAlignment="1">
      <alignment horizontal="left"/>
    </xf>
    <xf numFmtId="0" fontId="12" fillId="0" borderId="4" xfId="5" quotePrefix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15" fillId="0" borderId="0" xfId="0" applyFont="1" applyAlignment="1">
      <alignment vertical="center"/>
    </xf>
    <xf numFmtId="0" fontId="8" fillId="0" borderId="5" xfId="5" applyFont="1" applyFill="1" applyBorder="1" applyAlignment="1">
      <alignment horizontal="left"/>
    </xf>
    <xf numFmtId="0" fontId="8" fillId="0" borderId="5" xfId="5" applyFont="1" applyFill="1" applyBorder="1"/>
    <xf numFmtId="0" fontId="8" fillId="0" borderId="7" xfId="5" applyFont="1" applyFill="1" applyBorder="1"/>
    <xf numFmtId="0" fontId="1" fillId="0" borderId="0" xfId="5" applyFill="1" applyBorder="1" applyAlignment="1">
      <alignment horizontal="left"/>
    </xf>
    <xf numFmtId="0" fontId="1" fillId="0" borderId="7" xfId="5" applyFill="1" applyBorder="1"/>
    <xf numFmtId="0" fontId="8" fillId="0" borderId="14" xfId="5" applyFont="1" applyFill="1" applyBorder="1" applyAlignment="1">
      <alignment horizontal="left"/>
    </xf>
    <xf numFmtId="0" fontId="8" fillId="0" borderId="14" xfId="5" applyFont="1" applyFill="1" applyBorder="1"/>
    <xf numFmtId="0" fontId="8" fillId="0" borderId="6" xfId="5" applyFont="1" applyFill="1" applyBorder="1"/>
    <xf numFmtId="0" fontId="14" fillId="0" borderId="14" xfId="7" applyFill="1" applyBorder="1" applyAlignment="1" applyProtection="1">
      <alignment horizontal="left"/>
    </xf>
    <xf numFmtId="0" fontId="8" fillId="0" borderId="15" xfId="5" applyFont="1" applyFill="1" applyBorder="1"/>
    <xf numFmtId="0" fontId="8" fillId="0" borderId="1" xfId="5" applyFont="1" applyBorder="1" applyAlignment="1">
      <alignment horizontal="center"/>
    </xf>
    <xf numFmtId="0" fontId="8" fillId="0" borderId="2" xfId="5" applyFont="1" applyBorder="1" applyAlignment="1">
      <alignment horizontal="center"/>
    </xf>
    <xf numFmtId="0" fontId="8" fillId="0" borderId="3" xfId="5" applyFont="1" applyBorder="1" applyAlignment="1">
      <alignment horizontal="center"/>
    </xf>
    <xf numFmtId="0" fontId="8" fillId="0" borderId="4" xfId="5" applyFont="1" applyBorder="1" applyAlignment="1">
      <alignment horizontal="center"/>
    </xf>
    <xf numFmtId="0" fontId="8" fillId="0" borderId="0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12" fillId="0" borderId="4" xfId="5" quotePrefix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11" fillId="0" borderId="7" xfId="5" applyFont="1" applyBorder="1" applyAlignment="1">
      <alignment horizontal="center"/>
    </xf>
    <xf numFmtId="0" fontId="1" fillId="0" borderId="0" xfId="5" applyBorder="1" applyAlignment="1">
      <alignment horizontal="center"/>
    </xf>
    <xf numFmtId="0" fontId="1" fillId="0" borderId="7" xfId="5" applyBorder="1" applyAlignment="1">
      <alignment horizontal="center"/>
    </xf>
    <xf numFmtId="0" fontId="8" fillId="0" borderId="0" xfId="5" quotePrefix="1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4" xfId="5" quotePrefix="1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0" xfId="5" applyFont="1" applyBorder="1" applyAlignment="1">
      <alignment horizontal="center"/>
    </xf>
    <xf numFmtId="0" fontId="12" fillId="0" borderId="7" xfId="5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1" xfId="5" applyFont="1" applyBorder="1" applyAlignment="1">
      <alignment horizontal="center"/>
    </xf>
    <xf numFmtId="0" fontId="2" fillId="0" borderId="2" xfId="5" applyFont="1" applyBorder="1" applyAlignment="1">
      <alignment horizontal="center"/>
    </xf>
    <xf numFmtId="0" fontId="2" fillId="0" borderId="3" xfId="5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0" fontId="6" fillId="0" borderId="2" xfId="5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8">
    <cellStyle name="Comma 2" xfId="6"/>
    <cellStyle name="Currency" xfId="1" builtinId="4"/>
    <cellStyle name="Currency 2" xfId="4"/>
    <cellStyle name="Currency 3" xfId="3"/>
    <cellStyle name="Hyperlink" xfId="7" builtinId="8"/>
    <cellStyle name="Normal" xfId="0" builtinId="0"/>
    <cellStyle name="Normal 2" xfId="2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0%20Pierce%20County/Filing%201-15-16/Dump%20Fee/To%20UTC/Pierce%20County%20Refuse%20Tariff%203-1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, pg 16"/>
      <sheetName val="Item 100, pg 21"/>
      <sheetName val="Item 100, pg 22"/>
      <sheetName val="Item 120,130,150, pg 26"/>
      <sheetName val="Item 230, pg 32"/>
      <sheetName val="Item 240, pg 33"/>
      <sheetName val="Item 245, pg 34"/>
      <sheetName val="Item 255, pg 35"/>
    </sheetNames>
    <sheetDataSet>
      <sheetData sheetId="0" refreshError="1"/>
      <sheetData sheetId="1">
        <row r="2">
          <cell r="A2" t="str">
            <v>Tariff No.</v>
          </cell>
        </row>
        <row r="4">
          <cell r="C4" t="str">
            <v>Harold LeMay Enterprises Inc. G-98</v>
          </cell>
        </row>
        <row r="5">
          <cell r="C5" t="str">
            <v>Pierce County Refuse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eatherg@wcnx.org" TargetMode="External"/><Relationship Id="rId1" Type="http://schemas.openxmlformats.org/officeDocument/2006/relationships/hyperlink" Target="mailto:Dans@Wasteconnection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zoomScaleNormal="100" zoomScaleSheetLayoutView="100" workbookViewId="0">
      <selection activeCell="O26" sqref="O26"/>
    </sheetView>
  </sheetViews>
  <sheetFormatPr defaultRowHeight="12.75" x14ac:dyDescent="0.2"/>
  <cols>
    <col min="1" max="1" width="9.140625" style="138"/>
    <col min="2" max="2" width="18" style="138" bestFit="1" customWidth="1"/>
    <col min="3" max="5" width="9.140625" style="138"/>
    <col min="6" max="6" width="11.28515625" style="138" customWidth="1"/>
    <col min="7" max="8" width="9.140625" style="138"/>
    <col min="9" max="9" width="18" style="138" bestFit="1" customWidth="1"/>
    <col min="10" max="257" width="9.140625" style="138"/>
    <col min="258" max="258" width="18" style="138" bestFit="1" customWidth="1"/>
    <col min="259" max="264" width="9.140625" style="138"/>
    <col min="265" max="265" width="18" style="138" bestFit="1" customWidth="1"/>
    <col min="266" max="513" width="9.140625" style="138"/>
    <col min="514" max="514" width="18" style="138" bestFit="1" customWidth="1"/>
    <col min="515" max="520" width="9.140625" style="138"/>
    <col min="521" max="521" width="18" style="138" bestFit="1" customWidth="1"/>
    <col min="522" max="769" width="9.140625" style="138"/>
    <col min="770" max="770" width="18" style="138" bestFit="1" customWidth="1"/>
    <col min="771" max="776" width="9.140625" style="138"/>
    <col min="777" max="777" width="18" style="138" bestFit="1" customWidth="1"/>
    <col min="778" max="1025" width="9.140625" style="138"/>
    <col min="1026" max="1026" width="18" style="138" bestFit="1" customWidth="1"/>
    <col min="1027" max="1032" width="9.140625" style="138"/>
    <col min="1033" max="1033" width="18" style="138" bestFit="1" customWidth="1"/>
    <col min="1034" max="1281" width="9.140625" style="138"/>
    <col min="1282" max="1282" width="18" style="138" bestFit="1" customWidth="1"/>
    <col min="1283" max="1288" width="9.140625" style="138"/>
    <col min="1289" max="1289" width="18" style="138" bestFit="1" customWidth="1"/>
    <col min="1290" max="1537" width="9.140625" style="138"/>
    <col min="1538" max="1538" width="18" style="138" bestFit="1" customWidth="1"/>
    <col min="1539" max="1544" width="9.140625" style="138"/>
    <col min="1545" max="1545" width="18" style="138" bestFit="1" customWidth="1"/>
    <col min="1546" max="1793" width="9.140625" style="138"/>
    <col min="1794" max="1794" width="18" style="138" bestFit="1" customWidth="1"/>
    <col min="1795" max="1800" width="9.140625" style="138"/>
    <col min="1801" max="1801" width="18" style="138" bestFit="1" customWidth="1"/>
    <col min="1802" max="2049" width="9.140625" style="138"/>
    <col min="2050" max="2050" width="18" style="138" bestFit="1" customWidth="1"/>
    <col min="2051" max="2056" width="9.140625" style="138"/>
    <col min="2057" max="2057" width="18" style="138" bestFit="1" customWidth="1"/>
    <col min="2058" max="2305" width="9.140625" style="138"/>
    <col min="2306" max="2306" width="18" style="138" bestFit="1" customWidth="1"/>
    <col min="2307" max="2312" width="9.140625" style="138"/>
    <col min="2313" max="2313" width="18" style="138" bestFit="1" customWidth="1"/>
    <col min="2314" max="2561" width="9.140625" style="138"/>
    <col min="2562" max="2562" width="18" style="138" bestFit="1" customWidth="1"/>
    <col min="2563" max="2568" width="9.140625" style="138"/>
    <col min="2569" max="2569" width="18" style="138" bestFit="1" customWidth="1"/>
    <col min="2570" max="2817" width="9.140625" style="138"/>
    <col min="2818" max="2818" width="18" style="138" bestFit="1" customWidth="1"/>
    <col min="2819" max="2824" width="9.140625" style="138"/>
    <col min="2825" max="2825" width="18" style="138" bestFit="1" customWidth="1"/>
    <col min="2826" max="3073" width="9.140625" style="138"/>
    <col min="3074" max="3074" width="18" style="138" bestFit="1" customWidth="1"/>
    <col min="3075" max="3080" width="9.140625" style="138"/>
    <col min="3081" max="3081" width="18" style="138" bestFit="1" customWidth="1"/>
    <col min="3082" max="3329" width="9.140625" style="138"/>
    <col min="3330" max="3330" width="18" style="138" bestFit="1" customWidth="1"/>
    <col min="3331" max="3336" width="9.140625" style="138"/>
    <col min="3337" max="3337" width="18" style="138" bestFit="1" customWidth="1"/>
    <col min="3338" max="3585" width="9.140625" style="138"/>
    <col min="3586" max="3586" width="18" style="138" bestFit="1" customWidth="1"/>
    <col min="3587" max="3592" width="9.140625" style="138"/>
    <col min="3593" max="3593" width="18" style="138" bestFit="1" customWidth="1"/>
    <col min="3594" max="3841" width="9.140625" style="138"/>
    <col min="3842" max="3842" width="18" style="138" bestFit="1" customWidth="1"/>
    <col min="3843" max="3848" width="9.140625" style="138"/>
    <col min="3849" max="3849" width="18" style="138" bestFit="1" customWidth="1"/>
    <col min="3850" max="4097" width="9.140625" style="138"/>
    <col min="4098" max="4098" width="18" style="138" bestFit="1" customWidth="1"/>
    <col min="4099" max="4104" width="9.140625" style="138"/>
    <col min="4105" max="4105" width="18" style="138" bestFit="1" customWidth="1"/>
    <col min="4106" max="4353" width="9.140625" style="138"/>
    <col min="4354" max="4354" width="18" style="138" bestFit="1" customWidth="1"/>
    <col min="4355" max="4360" width="9.140625" style="138"/>
    <col min="4361" max="4361" width="18" style="138" bestFit="1" customWidth="1"/>
    <col min="4362" max="4609" width="9.140625" style="138"/>
    <col min="4610" max="4610" width="18" style="138" bestFit="1" customWidth="1"/>
    <col min="4611" max="4616" width="9.140625" style="138"/>
    <col min="4617" max="4617" width="18" style="138" bestFit="1" customWidth="1"/>
    <col min="4618" max="4865" width="9.140625" style="138"/>
    <col min="4866" max="4866" width="18" style="138" bestFit="1" customWidth="1"/>
    <col min="4867" max="4872" width="9.140625" style="138"/>
    <col min="4873" max="4873" width="18" style="138" bestFit="1" customWidth="1"/>
    <col min="4874" max="5121" width="9.140625" style="138"/>
    <col min="5122" max="5122" width="18" style="138" bestFit="1" customWidth="1"/>
    <col min="5123" max="5128" width="9.140625" style="138"/>
    <col min="5129" max="5129" width="18" style="138" bestFit="1" customWidth="1"/>
    <col min="5130" max="5377" width="9.140625" style="138"/>
    <col min="5378" max="5378" width="18" style="138" bestFit="1" customWidth="1"/>
    <col min="5379" max="5384" width="9.140625" style="138"/>
    <col min="5385" max="5385" width="18" style="138" bestFit="1" customWidth="1"/>
    <col min="5386" max="5633" width="9.140625" style="138"/>
    <col min="5634" max="5634" width="18" style="138" bestFit="1" customWidth="1"/>
    <col min="5635" max="5640" width="9.140625" style="138"/>
    <col min="5641" max="5641" width="18" style="138" bestFit="1" customWidth="1"/>
    <col min="5642" max="5889" width="9.140625" style="138"/>
    <col min="5890" max="5890" width="18" style="138" bestFit="1" customWidth="1"/>
    <col min="5891" max="5896" width="9.140625" style="138"/>
    <col min="5897" max="5897" width="18" style="138" bestFit="1" customWidth="1"/>
    <col min="5898" max="6145" width="9.140625" style="138"/>
    <col min="6146" max="6146" width="18" style="138" bestFit="1" customWidth="1"/>
    <col min="6147" max="6152" width="9.140625" style="138"/>
    <col min="6153" max="6153" width="18" style="138" bestFit="1" customWidth="1"/>
    <col min="6154" max="6401" width="9.140625" style="138"/>
    <col min="6402" max="6402" width="18" style="138" bestFit="1" customWidth="1"/>
    <col min="6403" max="6408" width="9.140625" style="138"/>
    <col min="6409" max="6409" width="18" style="138" bestFit="1" customWidth="1"/>
    <col min="6410" max="6657" width="9.140625" style="138"/>
    <col min="6658" max="6658" width="18" style="138" bestFit="1" customWidth="1"/>
    <col min="6659" max="6664" width="9.140625" style="138"/>
    <col min="6665" max="6665" width="18" style="138" bestFit="1" customWidth="1"/>
    <col min="6666" max="6913" width="9.140625" style="138"/>
    <col min="6914" max="6914" width="18" style="138" bestFit="1" customWidth="1"/>
    <col min="6915" max="6920" width="9.140625" style="138"/>
    <col min="6921" max="6921" width="18" style="138" bestFit="1" customWidth="1"/>
    <col min="6922" max="7169" width="9.140625" style="138"/>
    <col min="7170" max="7170" width="18" style="138" bestFit="1" customWidth="1"/>
    <col min="7171" max="7176" width="9.140625" style="138"/>
    <col min="7177" max="7177" width="18" style="138" bestFit="1" customWidth="1"/>
    <col min="7178" max="7425" width="9.140625" style="138"/>
    <col min="7426" max="7426" width="18" style="138" bestFit="1" customWidth="1"/>
    <col min="7427" max="7432" width="9.140625" style="138"/>
    <col min="7433" max="7433" width="18" style="138" bestFit="1" customWidth="1"/>
    <col min="7434" max="7681" width="9.140625" style="138"/>
    <col min="7682" max="7682" width="18" style="138" bestFit="1" customWidth="1"/>
    <col min="7683" max="7688" width="9.140625" style="138"/>
    <col min="7689" max="7689" width="18" style="138" bestFit="1" customWidth="1"/>
    <col min="7690" max="7937" width="9.140625" style="138"/>
    <col min="7938" max="7938" width="18" style="138" bestFit="1" customWidth="1"/>
    <col min="7939" max="7944" width="9.140625" style="138"/>
    <col min="7945" max="7945" width="18" style="138" bestFit="1" customWidth="1"/>
    <col min="7946" max="8193" width="9.140625" style="138"/>
    <col min="8194" max="8194" width="18" style="138" bestFit="1" customWidth="1"/>
    <col min="8195" max="8200" width="9.140625" style="138"/>
    <col min="8201" max="8201" width="18" style="138" bestFit="1" customWidth="1"/>
    <col min="8202" max="8449" width="9.140625" style="138"/>
    <col min="8450" max="8450" width="18" style="138" bestFit="1" customWidth="1"/>
    <col min="8451" max="8456" width="9.140625" style="138"/>
    <col min="8457" max="8457" width="18" style="138" bestFit="1" customWidth="1"/>
    <col min="8458" max="8705" width="9.140625" style="138"/>
    <col min="8706" max="8706" width="18" style="138" bestFit="1" customWidth="1"/>
    <col min="8707" max="8712" width="9.140625" style="138"/>
    <col min="8713" max="8713" width="18" style="138" bestFit="1" customWidth="1"/>
    <col min="8714" max="8961" width="9.140625" style="138"/>
    <col min="8962" max="8962" width="18" style="138" bestFit="1" customWidth="1"/>
    <col min="8963" max="8968" width="9.140625" style="138"/>
    <col min="8969" max="8969" width="18" style="138" bestFit="1" customWidth="1"/>
    <col min="8970" max="9217" width="9.140625" style="138"/>
    <col min="9218" max="9218" width="18" style="138" bestFit="1" customWidth="1"/>
    <col min="9219" max="9224" width="9.140625" style="138"/>
    <col min="9225" max="9225" width="18" style="138" bestFit="1" customWidth="1"/>
    <col min="9226" max="9473" width="9.140625" style="138"/>
    <col min="9474" max="9474" width="18" style="138" bestFit="1" customWidth="1"/>
    <col min="9475" max="9480" width="9.140625" style="138"/>
    <col min="9481" max="9481" width="18" style="138" bestFit="1" customWidth="1"/>
    <col min="9482" max="9729" width="9.140625" style="138"/>
    <col min="9730" max="9730" width="18" style="138" bestFit="1" customWidth="1"/>
    <col min="9731" max="9736" width="9.140625" style="138"/>
    <col min="9737" max="9737" width="18" style="138" bestFit="1" customWidth="1"/>
    <col min="9738" max="9985" width="9.140625" style="138"/>
    <col min="9986" max="9986" width="18" style="138" bestFit="1" customWidth="1"/>
    <col min="9987" max="9992" width="9.140625" style="138"/>
    <col min="9993" max="9993" width="18" style="138" bestFit="1" customWidth="1"/>
    <col min="9994" max="10241" width="9.140625" style="138"/>
    <col min="10242" max="10242" width="18" style="138" bestFit="1" customWidth="1"/>
    <col min="10243" max="10248" width="9.140625" style="138"/>
    <col min="10249" max="10249" width="18" style="138" bestFit="1" customWidth="1"/>
    <col min="10250" max="10497" width="9.140625" style="138"/>
    <col min="10498" max="10498" width="18" style="138" bestFit="1" customWidth="1"/>
    <col min="10499" max="10504" width="9.140625" style="138"/>
    <col min="10505" max="10505" width="18" style="138" bestFit="1" customWidth="1"/>
    <col min="10506" max="10753" width="9.140625" style="138"/>
    <col min="10754" max="10754" width="18" style="138" bestFit="1" customWidth="1"/>
    <col min="10755" max="10760" width="9.140625" style="138"/>
    <col min="10761" max="10761" width="18" style="138" bestFit="1" customWidth="1"/>
    <col min="10762" max="11009" width="9.140625" style="138"/>
    <col min="11010" max="11010" width="18" style="138" bestFit="1" customWidth="1"/>
    <col min="11011" max="11016" width="9.140625" style="138"/>
    <col min="11017" max="11017" width="18" style="138" bestFit="1" customWidth="1"/>
    <col min="11018" max="11265" width="9.140625" style="138"/>
    <col min="11266" max="11266" width="18" style="138" bestFit="1" customWidth="1"/>
    <col min="11267" max="11272" width="9.140625" style="138"/>
    <col min="11273" max="11273" width="18" style="138" bestFit="1" customWidth="1"/>
    <col min="11274" max="11521" width="9.140625" style="138"/>
    <col min="11522" max="11522" width="18" style="138" bestFit="1" customWidth="1"/>
    <col min="11523" max="11528" width="9.140625" style="138"/>
    <col min="11529" max="11529" width="18" style="138" bestFit="1" customWidth="1"/>
    <col min="11530" max="11777" width="9.140625" style="138"/>
    <col min="11778" max="11778" width="18" style="138" bestFit="1" customWidth="1"/>
    <col min="11779" max="11784" width="9.140625" style="138"/>
    <col min="11785" max="11785" width="18" style="138" bestFit="1" customWidth="1"/>
    <col min="11786" max="12033" width="9.140625" style="138"/>
    <col min="12034" max="12034" width="18" style="138" bestFit="1" customWidth="1"/>
    <col min="12035" max="12040" width="9.140625" style="138"/>
    <col min="12041" max="12041" width="18" style="138" bestFit="1" customWidth="1"/>
    <col min="12042" max="12289" width="9.140625" style="138"/>
    <col min="12290" max="12290" width="18" style="138" bestFit="1" customWidth="1"/>
    <col min="12291" max="12296" width="9.140625" style="138"/>
    <col min="12297" max="12297" width="18" style="138" bestFit="1" customWidth="1"/>
    <col min="12298" max="12545" width="9.140625" style="138"/>
    <col min="12546" max="12546" width="18" style="138" bestFit="1" customWidth="1"/>
    <col min="12547" max="12552" width="9.140625" style="138"/>
    <col min="12553" max="12553" width="18" style="138" bestFit="1" customWidth="1"/>
    <col min="12554" max="12801" width="9.140625" style="138"/>
    <col min="12802" max="12802" width="18" style="138" bestFit="1" customWidth="1"/>
    <col min="12803" max="12808" width="9.140625" style="138"/>
    <col min="12809" max="12809" width="18" style="138" bestFit="1" customWidth="1"/>
    <col min="12810" max="13057" width="9.140625" style="138"/>
    <col min="13058" max="13058" width="18" style="138" bestFit="1" customWidth="1"/>
    <col min="13059" max="13064" width="9.140625" style="138"/>
    <col min="13065" max="13065" width="18" style="138" bestFit="1" customWidth="1"/>
    <col min="13066" max="13313" width="9.140625" style="138"/>
    <col min="13314" max="13314" width="18" style="138" bestFit="1" customWidth="1"/>
    <col min="13315" max="13320" width="9.140625" style="138"/>
    <col min="13321" max="13321" width="18" style="138" bestFit="1" customWidth="1"/>
    <col min="13322" max="13569" width="9.140625" style="138"/>
    <col min="13570" max="13570" width="18" style="138" bestFit="1" customWidth="1"/>
    <col min="13571" max="13576" width="9.140625" style="138"/>
    <col min="13577" max="13577" width="18" style="138" bestFit="1" customWidth="1"/>
    <col min="13578" max="13825" width="9.140625" style="138"/>
    <col min="13826" max="13826" width="18" style="138" bestFit="1" customWidth="1"/>
    <col min="13827" max="13832" width="9.140625" style="138"/>
    <col min="13833" max="13833" width="18" style="138" bestFit="1" customWidth="1"/>
    <col min="13834" max="14081" width="9.140625" style="138"/>
    <col min="14082" max="14082" width="18" style="138" bestFit="1" customWidth="1"/>
    <col min="14083" max="14088" width="9.140625" style="138"/>
    <col min="14089" max="14089" width="18" style="138" bestFit="1" customWidth="1"/>
    <col min="14090" max="14337" width="9.140625" style="138"/>
    <col min="14338" max="14338" width="18" style="138" bestFit="1" customWidth="1"/>
    <col min="14339" max="14344" width="9.140625" style="138"/>
    <col min="14345" max="14345" width="18" style="138" bestFit="1" customWidth="1"/>
    <col min="14346" max="14593" width="9.140625" style="138"/>
    <col min="14594" max="14594" width="18" style="138" bestFit="1" customWidth="1"/>
    <col min="14595" max="14600" width="9.140625" style="138"/>
    <col min="14601" max="14601" width="18" style="138" bestFit="1" customWidth="1"/>
    <col min="14602" max="14849" width="9.140625" style="138"/>
    <col min="14850" max="14850" width="18" style="138" bestFit="1" customWidth="1"/>
    <col min="14851" max="14856" width="9.140625" style="138"/>
    <col min="14857" max="14857" width="18" style="138" bestFit="1" customWidth="1"/>
    <col min="14858" max="15105" width="9.140625" style="138"/>
    <col min="15106" max="15106" width="18" style="138" bestFit="1" customWidth="1"/>
    <col min="15107" max="15112" width="9.140625" style="138"/>
    <col min="15113" max="15113" width="18" style="138" bestFit="1" customWidth="1"/>
    <col min="15114" max="15361" width="9.140625" style="138"/>
    <col min="15362" max="15362" width="18" style="138" bestFit="1" customWidth="1"/>
    <col min="15363" max="15368" width="9.140625" style="138"/>
    <col min="15369" max="15369" width="18" style="138" bestFit="1" customWidth="1"/>
    <col min="15370" max="15617" width="9.140625" style="138"/>
    <col min="15618" max="15618" width="18" style="138" bestFit="1" customWidth="1"/>
    <col min="15619" max="15624" width="9.140625" style="138"/>
    <col min="15625" max="15625" width="18" style="138" bestFit="1" customWidth="1"/>
    <col min="15626" max="15873" width="9.140625" style="138"/>
    <col min="15874" max="15874" width="18" style="138" bestFit="1" customWidth="1"/>
    <col min="15875" max="15880" width="9.140625" style="138"/>
    <col min="15881" max="15881" width="18" style="138" bestFit="1" customWidth="1"/>
    <col min="15882" max="16129" width="9.140625" style="138"/>
    <col min="16130" max="16130" width="18" style="138" bestFit="1" customWidth="1"/>
    <col min="16131" max="16136" width="9.140625" style="138"/>
    <col min="16137" max="16137" width="18" style="138" bestFit="1" customWidth="1"/>
    <col min="16138" max="16384" width="9.140625" style="138"/>
  </cols>
  <sheetData>
    <row r="1" spans="1:10" x14ac:dyDescent="0.2">
      <c r="A1" s="135"/>
      <c r="B1" s="136"/>
      <c r="C1" s="136"/>
      <c r="D1" s="136"/>
      <c r="E1" s="136"/>
      <c r="F1" s="136"/>
      <c r="G1" s="136"/>
      <c r="H1" s="136"/>
      <c r="I1" s="136"/>
      <c r="J1" s="137"/>
    </row>
    <row r="2" spans="1:10" x14ac:dyDescent="0.2">
      <c r="A2" s="139"/>
      <c r="B2" s="141"/>
      <c r="C2" s="141"/>
      <c r="D2" s="141"/>
      <c r="E2" s="141"/>
      <c r="F2" s="141"/>
      <c r="G2" s="141"/>
      <c r="H2" s="141"/>
      <c r="I2" s="141"/>
      <c r="J2" s="199" t="s">
        <v>162</v>
      </c>
    </row>
    <row r="3" spans="1:10" x14ac:dyDescent="0.2">
      <c r="A3" s="139"/>
      <c r="B3" s="141"/>
      <c r="C3" s="141"/>
      <c r="D3" s="141"/>
      <c r="E3" s="141"/>
      <c r="F3" s="141"/>
      <c r="G3" s="141"/>
      <c r="H3" s="141"/>
      <c r="I3" s="141"/>
      <c r="J3" s="144"/>
    </row>
    <row r="4" spans="1:10" x14ac:dyDescent="0.2">
      <c r="A4" s="139"/>
      <c r="B4" s="141"/>
      <c r="C4" s="141"/>
      <c r="D4" s="141"/>
      <c r="E4" s="141"/>
      <c r="F4" s="141"/>
      <c r="G4" s="141"/>
      <c r="H4" s="141"/>
      <c r="I4" s="141"/>
      <c r="J4" s="144"/>
    </row>
    <row r="5" spans="1:10" x14ac:dyDescent="0.2">
      <c r="A5" s="139"/>
      <c r="B5" s="244" t="s">
        <v>130</v>
      </c>
      <c r="C5" s="244"/>
      <c r="D5" s="244"/>
      <c r="E5" s="244"/>
      <c r="F5" s="244"/>
      <c r="G5" s="244"/>
      <c r="H5" s="244"/>
      <c r="I5" s="244"/>
      <c r="J5" s="245"/>
    </row>
    <row r="6" spans="1:10" x14ac:dyDescent="0.2">
      <c r="A6" s="139"/>
      <c r="B6" s="141"/>
      <c r="C6" s="141"/>
      <c r="D6" s="141"/>
      <c r="E6" s="141"/>
      <c r="F6" s="141"/>
      <c r="G6" s="141"/>
      <c r="H6" s="141"/>
      <c r="I6" s="141"/>
      <c r="J6" s="144"/>
    </row>
    <row r="7" spans="1:10" x14ac:dyDescent="0.2">
      <c r="A7" s="139"/>
      <c r="B7" s="244" t="s">
        <v>131</v>
      </c>
      <c r="C7" s="244"/>
      <c r="D7" s="244"/>
      <c r="E7" s="244"/>
      <c r="F7" s="244"/>
      <c r="G7" s="244"/>
      <c r="H7" s="244"/>
      <c r="I7" s="244"/>
      <c r="J7" s="245"/>
    </row>
    <row r="8" spans="1:10" x14ac:dyDescent="0.2">
      <c r="A8" s="139"/>
      <c r="B8" s="141"/>
      <c r="C8" s="141"/>
      <c r="D8" s="141"/>
      <c r="E8" s="141"/>
      <c r="F8" s="141"/>
      <c r="G8" s="141"/>
      <c r="H8" s="141"/>
      <c r="I8" s="141"/>
      <c r="J8" s="144"/>
    </row>
    <row r="9" spans="1:10" ht="15.75" customHeight="1" x14ac:dyDescent="0.2">
      <c r="A9" s="139"/>
      <c r="B9" s="244" t="s">
        <v>132</v>
      </c>
      <c r="C9" s="244"/>
      <c r="D9" s="244"/>
      <c r="E9" s="244"/>
      <c r="F9" s="244"/>
      <c r="G9" s="244"/>
      <c r="H9" s="244"/>
      <c r="I9" s="244"/>
      <c r="J9" s="245"/>
    </row>
    <row r="10" spans="1:10" ht="16.5" customHeight="1" x14ac:dyDescent="0.2">
      <c r="A10" s="139"/>
      <c r="B10" s="244" t="s">
        <v>19</v>
      </c>
      <c r="C10" s="244"/>
      <c r="D10" s="244"/>
      <c r="E10" s="244"/>
      <c r="F10" s="244"/>
      <c r="G10" s="244"/>
      <c r="H10" s="244"/>
      <c r="I10" s="244"/>
      <c r="J10" s="245"/>
    </row>
    <row r="11" spans="1:10" x14ac:dyDescent="0.2">
      <c r="A11" s="139"/>
      <c r="B11" s="141"/>
      <c r="C11" s="141"/>
      <c r="D11" s="141"/>
      <c r="E11" s="141"/>
      <c r="F11" s="141"/>
      <c r="G11" s="141"/>
      <c r="H11" s="141"/>
      <c r="I11" s="141"/>
      <c r="J11" s="144"/>
    </row>
    <row r="12" spans="1:10" x14ac:dyDescent="0.2">
      <c r="A12" s="139"/>
      <c r="B12" s="200" t="s">
        <v>133</v>
      </c>
      <c r="C12" s="200"/>
      <c r="D12" s="200"/>
      <c r="E12" s="200"/>
      <c r="F12" s="200"/>
      <c r="G12" s="200"/>
      <c r="H12" s="200"/>
      <c r="I12" s="200"/>
      <c r="J12" s="144"/>
    </row>
    <row r="13" spans="1:10" x14ac:dyDescent="0.2">
      <c r="A13" s="139"/>
      <c r="B13" s="246" t="s">
        <v>134</v>
      </c>
      <c r="C13" s="244"/>
      <c r="D13" s="244"/>
      <c r="E13" s="244"/>
      <c r="F13" s="244"/>
      <c r="G13" s="244"/>
      <c r="H13" s="244"/>
      <c r="I13" s="244"/>
      <c r="J13" s="245"/>
    </row>
    <row r="14" spans="1:10" ht="9.75" customHeight="1" x14ac:dyDescent="0.2">
      <c r="A14" s="139"/>
      <c r="B14" s="141"/>
      <c r="C14" s="141"/>
      <c r="D14" s="141"/>
      <c r="E14" s="141"/>
      <c r="F14" s="141"/>
      <c r="G14" s="141"/>
      <c r="H14" s="141"/>
      <c r="I14" s="141"/>
      <c r="J14" s="144"/>
    </row>
    <row r="15" spans="1:10" x14ac:dyDescent="0.2">
      <c r="A15" s="139"/>
      <c r="B15" s="200" t="s">
        <v>135</v>
      </c>
      <c r="C15" s="200"/>
      <c r="D15" s="200"/>
      <c r="E15" s="200"/>
      <c r="F15" s="200"/>
      <c r="G15" s="200"/>
      <c r="H15" s="200"/>
      <c r="I15" s="200"/>
      <c r="J15" s="144"/>
    </row>
    <row r="16" spans="1:10" x14ac:dyDescent="0.2">
      <c r="A16" s="139"/>
      <c r="B16" s="141"/>
      <c r="C16" s="234" t="s">
        <v>136</v>
      </c>
      <c r="D16" s="234"/>
      <c r="E16" s="234"/>
      <c r="F16" s="234"/>
      <c r="G16" s="234"/>
      <c r="H16" s="234"/>
      <c r="I16" s="234"/>
      <c r="J16" s="144"/>
    </row>
    <row r="17" spans="1:10" x14ac:dyDescent="0.2">
      <c r="A17" s="139"/>
      <c r="B17" s="141"/>
      <c r="C17" s="201"/>
      <c r="D17" s="201"/>
      <c r="E17" s="201"/>
      <c r="F17" s="201"/>
      <c r="G17" s="201"/>
      <c r="H17" s="201"/>
      <c r="I17" s="201"/>
      <c r="J17" s="144"/>
    </row>
    <row r="18" spans="1:10" x14ac:dyDescent="0.2">
      <c r="A18" s="139"/>
      <c r="B18" s="141"/>
      <c r="C18" s="201"/>
      <c r="D18" s="201"/>
      <c r="E18" s="201" t="s">
        <v>137</v>
      </c>
      <c r="F18" s="201"/>
      <c r="G18" s="201"/>
      <c r="H18" s="201"/>
      <c r="I18" s="201"/>
      <c r="J18" s="144"/>
    </row>
    <row r="19" spans="1:10" x14ac:dyDescent="0.2">
      <c r="A19" s="139"/>
      <c r="B19" s="141"/>
      <c r="C19" s="141"/>
      <c r="D19" s="141"/>
      <c r="E19" s="141"/>
      <c r="F19" s="141"/>
      <c r="G19" s="141"/>
      <c r="H19" s="141"/>
      <c r="I19" s="141"/>
      <c r="J19" s="144"/>
    </row>
    <row r="20" spans="1:10" x14ac:dyDescent="0.2">
      <c r="A20" s="247" t="s">
        <v>138</v>
      </c>
      <c r="B20" s="248"/>
      <c r="C20" s="248"/>
      <c r="D20" s="248"/>
      <c r="E20" s="248"/>
      <c r="F20" s="248"/>
      <c r="G20" s="248"/>
      <c r="H20" s="248"/>
      <c r="I20" s="248"/>
      <c r="J20" s="249"/>
    </row>
    <row r="21" spans="1:10" x14ac:dyDescent="0.2">
      <c r="A21" s="250" t="s">
        <v>139</v>
      </c>
      <c r="B21" s="248"/>
      <c r="C21" s="248"/>
      <c r="D21" s="248"/>
      <c r="E21" s="248"/>
      <c r="F21" s="248"/>
      <c r="G21" s="248"/>
      <c r="H21" s="248"/>
      <c r="I21" s="248"/>
      <c r="J21" s="249"/>
    </row>
    <row r="22" spans="1:10" x14ac:dyDescent="0.2">
      <c r="A22" s="236" t="s">
        <v>140</v>
      </c>
      <c r="B22" s="237"/>
      <c r="C22" s="237"/>
      <c r="D22" s="237"/>
      <c r="E22" s="237"/>
      <c r="F22" s="237"/>
      <c r="G22" s="237"/>
      <c r="H22" s="237"/>
      <c r="I22" s="237"/>
      <c r="J22" s="238"/>
    </row>
    <row r="23" spans="1:10" ht="11.1" customHeight="1" x14ac:dyDescent="0.2">
      <c r="A23" s="251"/>
      <c r="B23" s="252"/>
      <c r="C23" s="252"/>
      <c r="D23" s="252"/>
      <c r="E23" s="252"/>
      <c r="F23" s="252"/>
      <c r="G23" s="252"/>
      <c r="H23" s="252"/>
      <c r="I23" s="252"/>
      <c r="J23" s="253"/>
    </row>
    <row r="24" spans="1:10" ht="11.1" customHeight="1" x14ac:dyDescent="0.2">
      <c r="A24" s="247" t="s">
        <v>141</v>
      </c>
      <c r="B24" s="248"/>
      <c r="C24" s="248"/>
      <c r="D24" s="248"/>
      <c r="E24" s="248"/>
      <c r="F24" s="248"/>
      <c r="G24" s="248"/>
      <c r="H24" s="248"/>
      <c r="I24" s="248"/>
      <c r="J24" s="249"/>
    </row>
    <row r="25" spans="1:10" ht="11.1" customHeight="1" x14ac:dyDescent="0.2">
      <c r="A25" s="239"/>
      <c r="B25" s="242"/>
      <c r="C25" s="242"/>
      <c r="D25" s="242"/>
      <c r="E25" s="242"/>
      <c r="F25" s="242"/>
      <c r="G25" s="242"/>
      <c r="H25" s="242"/>
      <c r="I25" s="242"/>
      <c r="J25" s="243"/>
    </row>
    <row r="26" spans="1:10" x14ac:dyDescent="0.2">
      <c r="A26" s="139"/>
      <c r="B26" s="141"/>
      <c r="C26" s="141"/>
      <c r="D26" s="141"/>
      <c r="E26" s="141"/>
      <c r="F26" s="141"/>
      <c r="G26" s="141"/>
      <c r="H26" s="141"/>
      <c r="I26" s="141"/>
      <c r="J26" s="144"/>
    </row>
    <row r="27" spans="1:10" x14ac:dyDescent="0.2">
      <c r="A27" s="139"/>
      <c r="B27" s="141"/>
      <c r="C27" s="202" t="s">
        <v>32</v>
      </c>
      <c r="D27" s="202" t="s">
        <v>32</v>
      </c>
      <c r="E27" s="202"/>
      <c r="F27" s="202"/>
      <c r="G27" s="202"/>
      <c r="H27" s="202"/>
      <c r="I27" s="141"/>
      <c r="J27" s="144"/>
    </row>
    <row r="28" spans="1:10" x14ac:dyDescent="0.2">
      <c r="A28" s="139"/>
      <c r="B28" s="141"/>
      <c r="C28" s="141"/>
      <c r="D28" s="141"/>
      <c r="E28" s="141"/>
      <c r="F28" s="141"/>
      <c r="G28" s="141"/>
      <c r="H28" s="141"/>
      <c r="I28" s="141"/>
      <c r="J28" s="144"/>
    </row>
    <row r="29" spans="1:10" x14ac:dyDescent="0.2">
      <c r="A29" s="139"/>
      <c r="B29" s="141"/>
      <c r="C29" s="141"/>
      <c r="D29" s="141"/>
      <c r="E29" s="141"/>
      <c r="F29" s="141"/>
      <c r="G29" s="141"/>
      <c r="H29" s="141"/>
      <c r="I29" s="141"/>
      <c r="J29" s="144"/>
    </row>
    <row r="30" spans="1:10" x14ac:dyDescent="0.2">
      <c r="A30" s="139"/>
      <c r="B30" s="141"/>
      <c r="C30" s="141"/>
      <c r="D30" s="141"/>
      <c r="E30" s="141"/>
      <c r="F30" s="141"/>
      <c r="G30" s="141"/>
      <c r="H30" s="141"/>
      <c r="I30" s="141"/>
      <c r="J30" s="144"/>
    </row>
    <row r="31" spans="1:10" x14ac:dyDescent="0.2">
      <c r="A31" s="139"/>
      <c r="B31" s="141"/>
      <c r="C31" s="141"/>
      <c r="D31" s="141"/>
      <c r="E31" s="141"/>
      <c r="F31" s="141"/>
      <c r="G31" s="141"/>
      <c r="H31" s="141"/>
      <c r="I31" s="141"/>
      <c r="J31" s="144"/>
    </row>
    <row r="32" spans="1:10" x14ac:dyDescent="0.2">
      <c r="A32" s="139"/>
      <c r="B32" s="141"/>
      <c r="C32" s="141"/>
      <c r="D32" s="141"/>
      <c r="E32" s="141"/>
      <c r="F32" s="141"/>
      <c r="G32" s="141"/>
      <c r="H32" s="141"/>
      <c r="I32" s="141"/>
      <c r="J32" s="144"/>
    </row>
    <row r="33" spans="1:14" x14ac:dyDescent="0.2">
      <c r="A33" s="139"/>
      <c r="B33" s="141"/>
      <c r="C33" s="141"/>
      <c r="D33" s="141"/>
      <c r="E33" s="141"/>
      <c r="F33" s="141"/>
      <c r="G33" s="141"/>
      <c r="H33" s="141"/>
      <c r="I33" s="141"/>
      <c r="J33" s="144"/>
    </row>
    <row r="34" spans="1:14" x14ac:dyDescent="0.2">
      <c r="A34" s="139"/>
      <c r="B34" s="141"/>
      <c r="C34" s="141"/>
      <c r="D34" s="141"/>
      <c r="E34" s="141"/>
      <c r="F34" s="141"/>
      <c r="G34" s="141"/>
      <c r="H34" s="141"/>
      <c r="I34" s="141"/>
      <c r="J34" s="144"/>
    </row>
    <row r="35" spans="1:14" x14ac:dyDescent="0.2">
      <c r="A35" s="139"/>
      <c r="G35" s="141"/>
      <c r="H35" s="141"/>
      <c r="I35" s="141"/>
      <c r="J35" s="144"/>
    </row>
    <row r="36" spans="1:14" x14ac:dyDescent="0.2">
      <c r="A36" s="203"/>
      <c r="B36" s="204"/>
      <c r="C36" s="205" t="s">
        <v>142</v>
      </c>
      <c r="D36" s="206" t="s">
        <v>129</v>
      </c>
      <c r="E36" s="146"/>
      <c r="F36" s="147"/>
      <c r="G36" s="233" t="s">
        <v>143</v>
      </c>
      <c r="H36" s="234"/>
      <c r="I36" s="234"/>
      <c r="J36" s="235"/>
    </row>
    <row r="37" spans="1:14" x14ac:dyDescent="0.2">
      <c r="A37" s="139"/>
      <c r="D37" s="141"/>
      <c r="E37" s="141"/>
      <c r="F37" s="141"/>
      <c r="G37" s="236" t="s">
        <v>144</v>
      </c>
      <c r="H37" s="237"/>
      <c r="I37" s="237"/>
      <c r="J37" s="238"/>
    </row>
    <row r="38" spans="1:14" x14ac:dyDescent="0.2">
      <c r="A38" s="203"/>
      <c r="B38" s="204"/>
      <c r="C38" s="205" t="s">
        <v>145</v>
      </c>
      <c r="D38" s="206" t="s">
        <v>163</v>
      </c>
      <c r="E38" s="146"/>
      <c r="F38" s="147"/>
      <c r="G38" s="236" t="s">
        <v>146</v>
      </c>
      <c r="H38" s="237"/>
      <c r="I38" s="237"/>
      <c r="J38" s="238"/>
    </row>
    <row r="39" spans="1:14" ht="15" x14ac:dyDescent="0.2">
      <c r="A39" s="139"/>
      <c r="D39" s="141"/>
      <c r="E39" s="141"/>
      <c r="F39" s="141"/>
      <c r="G39" s="236" t="s">
        <v>147</v>
      </c>
      <c r="H39" s="237"/>
      <c r="I39" s="237"/>
      <c r="J39" s="238"/>
      <c r="N39" s="222" t="s">
        <v>173</v>
      </c>
    </row>
    <row r="40" spans="1:14" ht="15" x14ac:dyDescent="0.2">
      <c r="A40" s="203"/>
      <c r="B40" s="204"/>
      <c r="C40" s="205" t="s">
        <v>148</v>
      </c>
      <c r="D40" s="206" t="s">
        <v>164</v>
      </c>
      <c r="E40" s="146"/>
      <c r="F40" s="147"/>
      <c r="G40" s="139"/>
      <c r="H40" s="141"/>
      <c r="I40" s="141"/>
      <c r="J40" s="144"/>
      <c r="N40" s="222" t="s">
        <v>174</v>
      </c>
    </row>
    <row r="41" spans="1:14" ht="15" x14ac:dyDescent="0.2">
      <c r="A41" s="139"/>
      <c r="D41" s="141"/>
      <c r="E41" s="141"/>
      <c r="F41" s="141"/>
      <c r="G41" s="207" t="s">
        <v>149</v>
      </c>
      <c r="H41" s="223" t="s">
        <v>169</v>
      </c>
      <c r="I41" s="224"/>
      <c r="J41" s="225"/>
      <c r="N41" s="222" t="s">
        <v>175</v>
      </c>
    </row>
    <row r="42" spans="1:14" x14ac:dyDescent="0.2">
      <c r="A42" s="208"/>
      <c r="B42" s="204"/>
      <c r="C42" s="209" t="s">
        <v>150</v>
      </c>
      <c r="D42" s="206" t="s">
        <v>165</v>
      </c>
      <c r="E42" s="146"/>
      <c r="F42" s="147"/>
      <c r="G42" s="210" t="s">
        <v>151</v>
      </c>
      <c r="H42" s="226" t="s">
        <v>152</v>
      </c>
      <c r="I42" s="153"/>
      <c r="J42" s="227"/>
    </row>
    <row r="43" spans="1:14" x14ac:dyDescent="0.2">
      <c r="A43" s="139"/>
      <c r="D43" s="141"/>
      <c r="E43" s="141"/>
      <c r="F43" s="141"/>
      <c r="G43" s="207" t="s">
        <v>153</v>
      </c>
      <c r="H43" s="228" t="s">
        <v>176</v>
      </c>
      <c r="I43" s="229"/>
      <c r="J43" s="230"/>
    </row>
    <row r="44" spans="1:14" x14ac:dyDescent="0.2">
      <c r="A44" s="203"/>
      <c r="B44" s="204"/>
      <c r="C44" s="205" t="s">
        <v>154</v>
      </c>
      <c r="D44" s="206" t="s">
        <v>166</v>
      </c>
      <c r="E44" s="146"/>
      <c r="F44" s="147"/>
      <c r="G44" s="207" t="s">
        <v>155</v>
      </c>
      <c r="H44" s="231" t="s">
        <v>156</v>
      </c>
      <c r="I44" s="229"/>
      <c r="J44" s="232"/>
    </row>
    <row r="45" spans="1:14" x14ac:dyDescent="0.2">
      <c r="A45" s="139"/>
      <c r="D45" s="212"/>
      <c r="E45" s="141"/>
      <c r="F45" s="141"/>
      <c r="G45" s="207" t="s">
        <v>157</v>
      </c>
      <c r="H45" s="228" t="s">
        <v>177</v>
      </c>
      <c r="I45" s="229"/>
      <c r="J45" s="232"/>
    </row>
    <row r="46" spans="1:14" x14ac:dyDescent="0.2">
      <c r="A46" s="203"/>
      <c r="B46" s="204"/>
      <c r="C46" s="205" t="s">
        <v>158</v>
      </c>
      <c r="D46" s="213" t="s">
        <v>167</v>
      </c>
      <c r="E46" s="146"/>
      <c r="F46" s="147"/>
      <c r="G46" s="214"/>
      <c r="H46" s="215"/>
      <c r="I46" s="206"/>
      <c r="J46" s="211"/>
    </row>
    <row r="47" spans="1:14" x14ac:dyDescent="0.2">
      <c r="A47" s="139"/>
      <c r="B47" s="141"/>
      <c r="C47" s="141"/>
      <c r="D47" s="141"/>
      <c r="E47" s="141"/>
      <c r="F47" s="141"/>
      <c r="G47" s="141"/>
      <c r="H47" s="141"/>
      <c r="I47" s="141"/>
      <c r="J47" s="144"/>
    </row>
    <row r="48" spans="1:14" x14ac:dyDescent="0.2">
      <c r="A48" s="145"/>
      <c r="B48" s="146"/>
      <c r="C48" s="146"/>
      <c r="D48" s="146"/>
      <c r="E48" s="146"/>
      <c r="F48" s="146"/>
      <c r="G48" s="146"/>
      <c r="H48" s="146"/>
      <c r="I48" s="146"/>
      <c r="J48" s="147"/>
    </row>
    <row r="49" spans="1:10" x14ac:dyDescent="0.2">
      <c r="A49" s="139" t="s">
        <v>159</v>
      </c>
      <c r="B49" s="141" t="str">
        <f>+D36</f>
        <v>Heather Garland</v>
      </c>
      <c r="C49" s="141"/>
      <c r="D49" s="141"/>
      <c r="E49" s="141"/>
      <c r="F49" s="141"/>
      <c r="G49" s="141"/>
      <c r="H49" s="141"/>
      <c r="I49" s="141"/>
      <c r="J49" s="144"/>
    </row>
    <row r="50" spans="1:10" x14ac:dyDescent="0.2">
      <c r="A50" s="139"/>
      <c r="B50" s="141"/>
      <c r="C50" s="141"/>
      <c r="D50" s="141"/>
      <c r="E50" s="141"/>
      <c r="F50" s="141"/>
      <c r="G50" s="141"/>
      <c r="H50" s="141"/>
      <c r="I50" s="141"/>
      <c r="J50" s="144"/>
    </row>
    <row r="51" spans="1:10" x14ac:dyDescent="0.2">
      <c r="A51" s="139" t="s">
        <v>160</v>
      </c>
      <c r="B51" s="216">
        <f>'Check Sheet'!B54</f>
        <v>42745</v>
      </c>
      <c r="C51" s="217"/>
      <c r="D51" s="141"/>
      <c r="E51" s="141"/>
      <c r="F51" s="141"/>
      <c r="G51" s="141"/>
      <c r="H51" s="146" t="s">
        <v>168</v>
      </c>
      <c r="I51" s="146"/>
      <c r="J51" s="218"/>
    </row>
    <row r="52" spans="1:10" ht="0.75" customHeight="1" x14ac:dyDescent="0.2">
      <c r="A52" s="145"/>
      <c r="B52" s="146"/>
      <c r="C52" s="146"/>
      <c r="D52" s="146"/>
      <c r="E52" s="146"/>
      <c r="F52" s="146"/>
      <c r="G52" s="146"/>
      <c r="H52" s="146"/>
      <c r="I52" s="146"/>
      <c r="J52" s="147"/>
    </row>
    <row r="53" spans="1:10" ht="0.75" customHeight="1" x14ac:dyDescent="0.2">
      <c r="A53" s="139"/>
      <c r="B53" s="141"/>
      <c r="C53" s="141"/>
      <c r="D53" s="141"/>
      <c r="E53" s="141"/>
      <c r="F53" s="141"/>
      <c r="G53" s="141"/>
      <c r="H53" s="141"/>
      <c r="I53" s="141"/>
      <c r="J53" s="144"/>
    </row>
    <row r="54" spans="1:10" ht="10.5" customHeight="1" x14ac:dyDescent="0.2">
      <c r="A54" s="239" t="s">
        <v>45</v>
      </c>
      <c r="B54" s="240"/>
      <c r="C54" s="240"/>
      <c r="D54" s="240"/>
      <c r="E54" s="240"/>
      <c r="F54" s="240"/>
      <c r="G54" s="240"/>
      <c r="H54" s="240"/>
      <c r="I54" s="240"/>
      <c r="J54" s="241"/>
    </row>
    <row r="55" spans="1:10" ht="10.5" customHeight="1" x14ac:dyDescent="0.2">
      <c r="A55" s="219"/>
      <c r="B55" s="220"/>
      <c r="C55" s="220"/>
      <c r="D55" s="220"/>
      <c r="E55" s="220"/>
      <c r="F55" s="220"/>
      <c r="G55" s="220"/>
      <c r="H55" s="220"/>
      <c r="I55" s="220"/>
      <c r="J55" s="221"/>
    </row>
    <row r="56" spans="1:10" x14ac:dyDescent="0.2">
      <c r="A56" s="139" t="s">
        <v>161</v>
      </c>
      <c r="B56" s="141"/>
      <c r="C56" s="141"/>
      <c r="D56" s="141"/>
      <c r="E56" s="141"/>
      <c r="F56" s="141"/>
      <c r="G56" s="141"/>
      <c r="H56" s="141"/>
      <c r="I56" s="141"/>
      <c r="J56" s="144"/>
    </row>
    <row r="57" spans="1:10" x14ac:dyDescent="0.2">
      <c r="A57" s="145"/>
      <c r="B57" s="146"/>
      <c r="C57" s="146"/>
      <c r="D57" s="146"/>
      <c r="E57" s="146"/>
      <c r="F57" s="146"/>
      <c r="G57" s="146"/>
      <c r="H57" s="146"/>
      <c r="I57" s="146"/>
      <c r="J57" s="147"/>
    </row>
  </sheetData>
  <mergeCells count="17">
    <mergeCell ref="A25:J25"/>
    <mergeCell ref="B5:J5"/>
    <mergeCell ref="B7:J7"/>
    <mergeCell ref="B9:J9"/>
    <mergeCell ref="B10:J10"/>
    <mergeCell ref="B13:J13"/>
    <mergeCell ref="C16:I16"/>
    <mergeCell ref="A20:J20"/>
    <mergeCell ref="A21:J21"/>
    <mergeCell ref="A22:J22"/>
    <mergeCell ref="A23:J23"/>
    <mergeCell ref="A24:J24"/>
    <mergeCell ref="G36:J36"/>
    <mergeCell ref="G37:J37"/>
    <mergeCell ref="G38:J38"/>
    <mergeCell ref="G39:J39"/>
    <mergeCell ref="A54:J54"/>
  </mergeCells>
  <hyperlinks>
    <hyperlink ref="H44" r:id="rId1"/>
    <hyperlink ref="D46" r:id="rId2"/>
  </hyperlinks>
  <printOptions horizontalCentered="1" verticalCentered="1"/>
  <pageMargins left="0.5" right="0.5" top="0.5" bottom="0.5" header="0.5" footer="0.5"/>
  <pageSetup scale="87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opLeftCell="A19" zoomScale="115" zoomScaleNormal="115" workbookViewId="0">
      <selection activeCell="N29" sqref="N29"/>
    </sheetView>
  </sheetViews>
  <sheetFormatPr defaultRowHeight="12" x14ac:dyDescent="0.2"/>
  <cols>
    <col min="1" max="1" width="10.5703125" style="72" customWidth="1"/>
    <col min="2" max="2" width="17.140625" style="72" customWidth="1"/>
    <col min="3" max="3" width="10.140625" style="72" bestFit="1" customWidth="1"/>
    <col min="4" max="4" width="4.85546875" style="72" customWidth="1"/>
    <col min="5" max="6" width="9.140625" style="72"/>
    <col min="7" max="7" width="5" style="72" customWidth="1"/>
    <col min="8" max="9" width="9.140625" style="72"/>
    <col min="10" max="10" width="12.5703125" style="72" customWidth="1"/>
    <col min="11" max="16384" width="9.140625" style="72"/>
  </cols>
  <sheetData>
    <row r="1" spans="1:10" x14ac:dyDescent="0.2">
      <c r="A1" s="104"/>
      <c r="B1" s="105"/>
      <c r="C1" s="105"/>
      <c r="D1" s="105"/>
      <c r="E1" s="105"/>
      <c r="F1" s="105"/>
      <c r="G1" s="105"/>
      <c r="H1" s="105"/>
      <c r="I1" s="105"/>
      <c r="J1" s="106"/>
    </row>
    <row r="2" spans="1:10" x14ac:dyDescent="0.2">
      <c r="A2" s="68" t="s">
        <v>0</v>
      </c>
      <c r="B2" s="107">
        <v>9</v>
      </c>
      <c r="C2" s="69"/>
      <c r="D2" s="69"/>
      <c r="E2" s="69"/>
      <c r="F2" s="69"/>
      <c r="G2" s="108">
        <v>18</v>
      </c>
      <c r="H2" s="254" t="s">
        <v>66</v>
      </c>
      <c r="I2" s="254"/>
      <c r="J2" s="109">
        <v>1</v>
      </c>
    </row>
    <row r="3" spans="1:10" x14ac:dyDescent="0.2">
      <c r="A3" s="68"/>
      <c r="B3" s="69"/>
      <c r="C3" s="69"/>
      <c r="D3" s="69"/>
      <c r="E3" s="69"/>
      <c r="F3" s="69"/>
      <c r="G3" s="69"/>
      <c r="H3" s="69"/>
      <c r="I3" s="69"/>
      <c r="J3" s="71"/>
    </row>
    <row r="4" spans="1:10" x14ac:dyDescent="0.2">
      <c r="A4" s="68" t="s">
        <v>2</v>
      </c>
      <c r="B4" s="69"/>
      <c r="C4" s="69" t="s">
        <v>3</v>
      </c>
      <c r="D4" s="110"/>
      <c r="E4" s="69"/>
      <c r="F4" s="69"/>
      <c r="G4" s="69"/>
      <c r="H4" s="69"/>
      <c r="I4" s="69"/>
      <c r="J4" s="71"/>
    </row>
    <row r="5" spans="1:10" x14ac:dyDescent="0.2">
      <c r="A5" s="111" t="s">
        <v>4</v>
      </c>
      <c r="B5" s="112"/>
      <c r="C5" s="112" t="s">
        <v>5</v>
      </c>
      <c r="D5" s="112"/>
      <c r="E5" s="112"/>
      <c r="F5" s="112"/>
      <c r="G5" s="112"/>
      <c r="H5" s="112"/>
      <c r="I5" s="112"/>
      <c r="J5" s="113"/>
    </row>
    <row r="6" spans="1:10" x14ac:dyDescent="0.2">
      <c r="A6" s="68"/>
      <c r="B6" s="69"/>
      <c r="C6" s="69"/>
      <c r="D6" s="69"/>
      <c r="E6" s="69"/>
      <c r="F6" s="69"/>
      <c r="G6" s="69"/>
      <c r="H6" s="69"/>
      <c r="I6" s="69"/>
      <c r="J6" s="71"/>
    </row>
    <row r="7" spans="1:10" x14ac:dyDescent="0.2">
      <c r="A7" s="68"/>
      <c r="B7" s="69"/>
      <c r="C7" s="254" t="s">
        <v>107</v>
      </c>
      <c r="D7" s="254"/>
      <c r="E7" s="254"/>
      <c r="F7" s="254"/>
      <c r="G7" s="254"/>
      <c r="H7" s="254"/>
      <c r="I7" s="69"/>
      <c r="J7" s="71"/>
    </row>
    <row r="8" spans="1:10" x14ac:dyDescent="0.2">
      <c r="A8" s="68"/>
      <c r="B8" s="69" t="s">
        <v>108</v>
      </c>
      <c r="C8" s="69"/>
      <c r="D8" s="69"/>
      <c r="E8" s="69"/>
      <c r="F8" s="69"/>
      <c r="G8" s="69"/>
      <c r="H8" s="69"/>
      <c r="I8" s="69"/>
      <c r="J8" s="71"/>
    </row>
    <row r="9" spans="1:10" x14ac:dyDescent="0.2">
      <c r="A9" s="68"/>
      <c r="B9" s="69" t="s">
        <v>109</v>
      </c>
      <c r="C9" s="69"/>
      <c r="D9" s="69"/>
      <c r="E9" s="69"/>
      <c r="F9" s="69"/>
      <c r="G9" s="69"/>
      <c r="H9" s="69"/>
      <c r="I9" s="69"/>
      <c r="J9" s="71"/>
    </row>
    <row r="10" spans="1:10" x14ac:dyDescent="0.2">
      <c r="A10" s="68"/>
      <c r="B10" s="69" t="s">
        <v>110</v>
      </c>
      <c r="C10" s="69"/>
      <c r="D10" s="69"/>
      <c r="E10" s="69"/>
      <c r="F10" s="69"/>
      <c r="G10" s="69"/>
      <c r="H10" s="69"/>
      <c r="I10" s="69"/>
      <c r="J10" s="71"/>
    </row>
    <row r="11" spans="1:10" x14ac:dyDescent="0.2">
      <c r="A11" s="68"/>
      <c r="B11" s="114" t="s">
        <v>111</v>
      </c>
      <c r="C11" s="69"/>
      <c r="D11" s="69"/>
      <c r="E11" s="69"/>
      <c r="F11" s="69"/>
      <c r="G11" s="69"/>
      <c r="H11" s="69"/>
      <c r="I11" s="69"/>
      <c r="J11" s="71"/>
    </row>
    <row r="12" spans="1:10" x14ac:dyDescent="0.2">
      <c r="A12" s="68"/>
      <c r="B12" s="69"/>
      <c r="C12" s="69"/>
      <c r="D12" s="69"/>
      <c r="E12" s="69"/>
      <c r="F12" s="69"/>
      <c r="G12" s="69"/>
      <c r="H12" s="69"/>
      <c r="I12" s="69"/>
      <c r="J12" s="71"/>
    </row>
    <row r="13" spans="1:10" x14ac:dyDescent="0.2">
      <c r="A13" s="68"/>
      <c r="B13" s="115" t="s">
        <v>112</v>
      </c>
      <c r="C13" s="116" t="s">
        <v>113</v>
      </c>
      <c r="D13" s="69"/>
      <c r="E13" s="115" t="s">
        <v>112</v>
      </c>
      <c r="F13" s="116" t="s">
        <v>113</v>
      </c>
      <c r="G13" s="69"/>
      <c r="H13" s="115" t="s">
        <v>112</v>
      </c>
      <c r="I13" s="116" t="s">
        <v>113</v>
      </c>
      <c r="J13" s="71"/>
    </row>
    <row r="14" spans="1:10" x14ac:dyDescent="0.2">
      <c r="A14" s="68"/>
      <c r="B14" s="117" t="s">
        <v>114</v>
      </c>
      <c r="C14" s="118" t="s">
        <v>115</v>
      </c>
      <c r="D14" s="69"/>
      <c r="E14" s="117" t="s">
        <v>114</v>
      </c>
      <c r="F14" s="118" t="s">
        <v>115</v>
      </c>
      <c r="G14" s="69"/>
      <c r="H14" s="117" t="s">
        <v>114</v>
      </c>
      <c r="I14" s="118" t="s">
        <v>115</v>
      </c>
      <c r="J14" s="71"/>
    </row>
    <row r="15" spans="1:10" x14ac:dyDescent="0.2">
      <c r="A15" s="68"/>
      <c r="B15" s="119" t="s">
        <v>116</v>
      </c>
      <c r="C15" s="120">
        <v>2</v>
      </c>
      <c r="D15" s="114"/>
      <c r="E15" s="120">
        <v>14</v>
      </c>
      <c r="F15" s="120">
        <v>1</v>
      </c>
      <c r="G15" s="69"/>
      <c r="H15" s="120">
        <v>27</v>
      </c>
      <c r="I15" s="120">
        <v>1</v>
      </c>
      <c r="J15" s="71"/>
    </row>
    <row r="16" spans="1:10" x14ac:dyDescent="0.2">
      <c r="A16" s="68"/>
      <c r="B16" s="119" t="s">
        <v>117</v>
      </c>
      <c r="C16" s="120">
        <v>18</v>
      </c>
      <c r="D16" s="114"/>
      <c r="E16" s="120">
        <v>15</v>
      </c>
      <c r="F16" s="120">
        <v>1</v>
      </c>
      <c r="G16" s="69"/>
      <c r="H16" s="119">
        <v>28</v>
      </c>
      <c r="I16" s="120">
        <v>0</v>
      </c>
      <c r="J16" s="71"/>
    </row>
    <row r="17" spans="1:10" x14ac:dyDescent="0.2">
      <c r="A17" s="68"/>
      <c r="B17" s="119">
        <v>2</v>
      </c>
      <c r="C17" s="120">
        <v>1</v>
      </c>
      <c r="D17" s="114"/>
      <c r="E17" s="120">
        <v>16</v>
      </c>
      <c r="F17" s="120">
        <v>8</v>
      </c>
      <c r="G17" s="69"/>
      <c r="H17" s="119">
        <v>29</v>
      </c>
      <c r="I17" s="120">
        <v>1</v>
      </c>
      <c r="J17" s="71"/>
    </row>
    <row r="18" spans="1:10" x14ac:dyDescent="0.2">
      <c r="A18" s="68"/>
      <c r="B18" s="119">
        <f t="shared" ref="B18:B27" si="0">+B17+1</f>
        <v>3</v>
      </c>
      <c r="C18" s="120">
        <v>1</v>
      </c>
      <c r="D18" s="114"/>
      <c r="E18" s="120">
        <v>17</v>
      </c>
      <c r="F18" s="120">
        <v>1</v>
      </c>
      <c r="G18" s="69"/>
      <c r="H18" s="119">
        <v>30</v>
      </c>
      <c r="I18" s="120">
        <v>5</v>
      </c>
      <c r="J18" s="71"/>
    </row>
    <row r="19" spans="1:10" x14ac:dyDescent="0.2">
      <c r="A19" s="68"/>
      <c r="B19" s="119">
        <f t="shared" si="0"/>
        <v>4</v>
      </c>
      <c r="C19" s="120">
        <v>0</v>
      </c>
      <c r="D19" s="114"/>
      <c r="E19" s="120">
        <v>18</v>
      </c>
      <c r="F19" s="120">
        <v>0</v>
      </c>
      <c r="G19" s="69"/>
      <c r="H19" s="119">
        <v>31</v>
      </c>
      <c r="I19" s="120">
        <v>1</v>
      </c>
      <c r="J19" s="71"/>
    </row>
    <row r="20" spans="1:10" x14ac:dyDescent="0.2">
      <c r="A20" s="68"/>
      <c r="B20" s="119">
        <f t="shared" si="0"/>
        <v>5</v>
      </c>
      <c r="C20" s="120">
        <v>0</v>
      </c>
      <c r="D20" s="114"/>
      <c r="E20" s="120">
        <v>19</v>
      </c>
      <c r="F20" s="120">
        <v>1</v>
      </c>
      <c r="G20" s="69"/>
      <c r="H20" s="119">
        <v>32</v>
      </c>
      <c r="I20" s="120">
        <v>8</v>
      </c>
      <c r="J20" s="71"/>
    </row>
    <row r="21" spans="1:10" x14ac:dyDescent="0.2">
      <c r="A21" s="68"/>
      <c r="B21" s="119">
        <f t="shared" si="0"/>
        <v>6</v>
      </c>
      <c r="C21" s="120">
        <v>0</v>
      </c>
      <c r="D21" s="114"/>
      <c r="E21" s="120">
        <v>20</v>
      </c>
      <c r="F21" s="120">
        <v>1</v>
      </c>
      <c r="G21" s="69"/>
      <c r="H21" s="119">
        <v>33</v>
      </c>
      <c r="I21" s="120">
        <v>8</v>
      </c>
      <c r="J21" s="71"/>
    </row>
    <row r="22" spans="1:10" x14ac:dyDescent="0.2">
      <c r="A22" s="68"/>
      <c r="B22" s="119">
        <f t="shared" si="0"/>
        <v>7</v>
      </c>
      <c r="C22" s="120">
        <v>0</v>
      </c>
      <c r="D22" s="114"/>
      <c r="E22" s="120">
        <v>21</v>
      </c>
      <c r="F22" s="120">
        <v>14</v>
      </c>
      <c r="G22" s="69"/>
      <c r="H22" s="119">
        <v>34</v>
      </c>
      <c r="I22" s="120">
        <v>8</v>
      </c>
      <c r="J22" s="71"/>
    </row>
    <row r="23" spans="1:10" x14ac:dyDescent="0.2">
      <c r="A23" s="68"/>
      <c r="B23" s="119">
        <f t="shared" si="0"/>
        <v>8</v>
      </c>
      <c r="C23" s="120">
        <v>0</v>
      </c>
      <c r="D23" s="114"/>
      <c r="E23" s="120">
        <v>22</v>
      </c>
      <c r="F23" s="120">
        <v>8</v>
      </c>
      <c r="G23" s="69"/>
      <c r="H23" s="119">
        <v>35</v>
      </c>
      <c r="I23" s="120">
        <v>8</v>
      </c>
      <c r="J23" s="71"/>
    </row>
    <row r="24" spans="1:10" x14ac:dyDescent="0.2">
      <c r="A24" s="68"/>
      <c r="B24" s="119">
        <f t="shared" si="0"/>
        <v>9</v>
      </c>
      <c r="C24" s="120">
        <v>0</v>
      </c>
      <c r="D24" s="114"/>
      <c r="E24" s="120">
        <v>23</v>
      </c>
      <c r="F24" s="120">
        <v>0</v>
      </c>
      <c r="G24" s="69"/>
      <c r="H24" s="119">
        <v>36</v>
      </c>
      <c r="I24" s="120">
        <v>1</v>
      </c>
      <c r="J24" s="71"/>
    </row>
    <row r="25" spans="1:10" x14ac:dyDescent="0.2">
      <c r="A25" s="68"/>
      <c r="B25" s="119">
        <f t="shared" si="0"/>
        <v>10</v>
      </c>
      <c r="C25" s="120">
        <v>0</v>
      </c>
      <c r="D25" s="114"/>
      <c r="E25" s="120">
        <v>24</v>
      </c>
      <c r="F25" s="120">
        <v>2</v>
      </c>
      <c r="G25" s="69"/>
      <c r="H25" s="119">
        <v>37</v>
      </c>
      <c r="I25" s="120">
        <v>0</v>
      </c>
      <c r="J25" s="71"/>
    </row>
    <row r="26" spans="1:10" x14ac:dyDescent="0.2">
      <c r="A26" s="68"/>
      <c r="B26" s="119">
        <f t="shared" si="0"/>
        <v>11</v>
      </c>
      <c r="C26" s="120">
        <v>0</v>
      </c>
      <c r="D26" s="114"/>
      <c r="E26" s="120" t="s">
        <v>47</v>
      </c>
      <c r="F26" s="120">
        <v>8</v>
      </c>
      <c r="G26" s="69"/>
      <c r="H26" s="119">
        <v>38</v>
      </c>
      <c r="I26" s="120">
        <v>1</v>
      </c>
      <c r="J26" s="71"/>
    </row>
    <row r="27" spans="1:10" x14ac:dyDescent="0.2">
      <c r="A27" s="68"/>
      <c r="B27" s="119">
        <f t="shared" si="0"/>
        <v>12</v>
      </c>
      <c r="C27" s="120">
        <v>0</v>
      </c>
      <c r="D27" s="114"/>
      <c r="E27" s="120" t="s">
        <v>118</v>
      </c>
      <c r="F27" s="120">
        <v>3</v>
      </c>
      <c r="G27" s="69"/>
      <c r="H27" s="119">
        <v>39</v>
      </c>
      <c r="I27" s="120">
        <v>0</v>
      </c>
      <c r="J27" s="71"/>
    </row>
    <row r="28" spans="1:10" x14ac:dyDescent="0.2">
      <c r="A28" s="68"/>
      <c r="B28" s="119">
        <v>13</v>
      </c>
      <c r="C28" s="120">
        <v>1</v>
      </c>
      <c r="D28" s="114"/>
      <c r="E28" s="120" t="s">
        <v>67</v>
      </c>
      <c r="F28" s="120">
        <v>8</v>
      </c>
      <c r="G28" s="69"/>
      <c r="H28" s="119"/>
      <c r="I28" s="121"/>
      <c r="J28" s="71"/>
    </row>
    <row r="29" spans="1:10" x14ac:dyDescent="0.2">
      <c r="A29" s="68"/>
      <c r="B29" s="119" t="s">
        <v>122</v>
      </c>
      <c r="C29" s="120">
        <v>0</v>
      </c>
      <c r="D29" s="114"/>
      <c r="E29" s="120">
        <v>25</v>
      </c>
      <c r="F29" s="120">
        <v>3</v>
      </c>
      <c r="G29" s="69"/>
      <c r="H29" s="121"/>
      <c r="I29" s="121"/>
      <c r="J29" s="71"/>
    </row>
    <row r="30" spans="1:10" x14ac:dyDescent="0.2">
      <c r="A30" s="68"/>
      <c r="B30" s="119" t="s">
        <v>123</v>
      </c>
      <c r="C30" s="120">
        <v>0</v>
      </c>
      <c r="D30" s="114"/>
      <c r="E30" s="120">
        <v>26</v>
      </c>
      <c r="F30" s="120">
        <v>7</v>
      </c>
      <c r="G30" s="69"/>
      <c r="H30" s="121"/>
      <c r="I30" s="121"/>
      <c r="J30" s="71"/>
    </row>
    <row r="31" spans="1:10" x14ac:dyDescent="0.2">
      <c r="A31" s="68"/>
      <c r="B31" s="121"/>
      <c r="C31" s="121"/>
      <c r="D31" s="69"/>
      <c r="E31" s="121"/>
      <c r="F31" s="121"/>
      <c r="G31" s="69"/>
      <c r="H31" s="121"/>
      <c r="I31" s="121"/>
      <c r="J31" s="71"/>
    </row>
    <row r="32" spans="1:10" x14ac:dyDescent="0.2">
      <c r="A32" s="68"/>
      <c r="B32" s="122"/>
      <c r="C32" s="121"/>
      <c r="D32" s="69"/>
      <c r="E32" s="119"/>
      <c r="F32" s="121"/>
      <c r="G32" s="69"/>
      <c r="H32" s="121"/>
      <c r="I32" s="121"/>
      <c r="J32" s="71"/>
    </row>
    <row r="33" spans="1:10" x14ac:dyDescent="0.2">
      <c r="A33" s="68"/>
      <c r="B33" s="121"/>
      <c r="C33" s="121"/>
      <c r="D33" s="69"/>
      <c r="E33" s="119"/>
      <c r="F33" s="121"/>
      <c r="G33" s="69"/>
      <c r="H33" s="121"/>
      <c r="I33" s="121"/>
      <c r="J33" s="71"/>
    </row>
    <row r="34" spans="1:10" x14ac:dyDescent="0.2">
      <c r="A34" s="68"/>
      <c r="B34" s="121"/>
      <c r="C34" s="121"/>
      <c r="D34" s="69"/>
      <c r="E34" s="119"/>
      <c r="F34" s="121"/>
      <c r="G34" s="69"/>
      <c r="H34" s="121"/>
      <c r="I34" s="121"/>
      <c r="J34" s="71"/>
    </row>
    <row r="35" spans="1:10" x14ac:dyDescent="0.2">
      <c r="A35" s="68"/>
      <c r="B35" s="121"/>
      <c r="C35" s="121"/>
      <c r="D35" s="69"/>
      <c r="E35" s="121"/>
      <c r="F35" s="121"/>
      <c r="G35" s="69"/>
      <c r="H35" s="121"/>
      <c r="I35" s="121"/>
      <c r="J35" s="71"/>
    </row>
    <row r="36" spans="1:10" x14ac:dyDescent="0.2">
      <c r="A36" s="68"/>
      <c r="B36" s="121"/>
      <c r="C36" s="121"/>
      <c r="D36" s="69"/>
      <c r="E36" s="121"/>
      <c r="F36" s="121"/>
      <c r="G36" s="69"/>
      <c r="H36" s="121"/>
      <c r="I36" s="121"/>
      <c r="J36" s="71"/>
    </row>
    <row r="37" spans="1:10" x14ac:dyDescent="0.2">
      <c r="A37" s="68"/>
      <c r="B37" s="121"/>
      <c r="C37" s="121"/>
      <c r="D37" s="69"/>
      <c r="E37" s="121"/>
      <c r="F37" s="121"/>
      <c r="G37" s="69"/>
      <c r="H37" s="121"/>
      <c r="I37" s="121"/>
      <c r="J37" s="71"/>
    </row>
    <row r="38" spans="1:10" x14ac:dyDescent="0.2">
      <c r="A38" s="68"/>
      <c r="B38" s="122"/>
      <c r="C38" s="121"/>
      <c r="D38" s="69"/>
      <c r="E38" s="121"/>
      <c r="F38" s="121"/>
      <c r="G38" s="69"/>
      <c r="H38" s="121"/>
      <c r="I38" s="121"/>
      <c r="J38" s="71"/>
    </row>
    <row r="39" spans="1:10" x14ac:dyDescent="0.2">
      <c r="A39" s="68"/>
      <c r="B39" s="121"/>
      <c r="C39" s="121"/>
      <c r="D39" s="69"/>
      <c r="E39" s="121"/>
      <c r="F39" s="121"/>
      <c r="G39" s="69"/>
      <c r="H39" s="121"/>
      <c r="I39" s="121"/>
      <c r="J39" s="71"/>
    </row>
    <row r="40" spans="1:10" x14ac:dyDescent="0.2">
      <c r="A40" s="68"/>
      <c r="B40" s="122"/>
      <c r="C40" s="121"/>
      <c r="D40" s="69"/>
      <c r="E40" s="121"/>
      <c r="F40" s="121"/>
      <c r="G40" s="69"/>
      <c r="H40" s="69"/>
      <c r="I40" s="69"/>
      <c r="J40" s="71"/>
    </row>
    <row r="41" spans="1:10" x14ac:dyDescent="0.2">
      <c r="A41" s="68"/>
      <c r="B41" s="69"/>
      <c r="C41" s="69"/>
      <c r="D41" s="69"/>
      <c r="E41" s="69"/>
      <c r="F41" s="69"/>
      <c r="G41" s="69"/>
      <c r="H41" s="69"/>
      <c r="I41" s="69"/>
      <c r="J41" s="71"/>
    </row>
    <row r="42" spans="1:10" x14ac:dyDescent="0.2">
      <c r="A42" s="68"/>
      <c r="B42" s="69"/>
      <c r="C42" s="69"/>
      <c r="D42" s="69"/>
      <c r="E42" s="69"/>
      <c r="F42" s="69"/>
      <c r="G42" s="69"/>
      <c r="H42" s="69"/>
      <c r="I42" s="69"/>
      <c r="J42" s="71"/>
    </row>
    <row r="43" spans="1:10" x14ac:dyDescent="0.2">
      <c r="A43" s="68"/>
      <c r="B43" s="69"/>
      <c r="C43" s="69"/>
      <c r="D43" s="255" t="s">
        <v>119</v>
      </c>
      <c r="E43" s="255"/>
      <c r="F43" s="255"/>
      <c r="G43" s="255"/>
      <c r="H43" s="69"/>
      <c r="I43" s="69"/>
      <c r="J43" s="71"/>
    </row>
    <row r="44" spans="1:10" x14ac:dyDescent="0.2">
      <c r="A44" s="68"/>
      <c r="B44" s="69"/>
      <c r="C44" s="69"/>
      <c r="D44" s="69"/>
      <c r="E44" s="69"/>
      <c r="F44" s="69"/>
      <c r="G44" s="69"/>
      <c r="H44" s="69"/>
      <c r="I44" s="69"/>
      <c r="J44" s="71"/>
    </row>
    <row r="45" spans="1:10" x14ac:dyDescent="0.2">
      <c r="A45" s="68"/>
      <c r="B45" s="69"/>
      <c r="C45" s="69"/>
      <c r="D45" s="69"/>
      <c r="E45" s="69"/>
      <c r="F45" s="69"/>
      <c r="G45" s="69"/>
      <c r="H45" s="69"/>
      <c r="I45" s="69"/>
      <c r="J45" s="71"/>
    </row>
    <row r="46" spans="1:10" x14ac:dyDescent="0.2">
      <c r="A46" s="68"/>
      <c r="B46" s="69"/>
      <c r="C46" s="69"/>
      <c r="D46" s="69"/>
      <c r="E46" s="69"/>
      <c r="F46" s="69"/>
      <c r="G46" s="69"/>
      <c r="H46" s="69"/>
      <c r="I46" s="69"/>
      <c r="J46" s="71"/>
    </row>
    <row r="47" spans="1:10" x14ac:dyDescent="0.2">
      <c r="A47" s="68"/>
      <c r="B47" s="69"/>
      <c r="C47" s="69"/>
      <c r="D47" s="69"/>
      <c r="E47" s="69"/>
      <c r="F47" s="69"/>
      <c r="G47" s="69"/>
      <c r="H47" s="69"/>
      <c r="I47" s="69"/>
      <c r="J47" s="71"/>
    </row>
    <row r="48" spans="1:10" x14ac:dyDescent="0.2">
      <c r="A48" s="68"/>
      <c r="B48" s="69"/>
      <c r="C48" s="69"/>
      <c r="D48" s="69"/>
      <c r="E48" s="69"/>
      <c r="F48" s="69"/>
      <c r="G48" s="69"/>
      <c r="H48" s="69"/>
      <c r="I48" s="69"/>
      <c r="J48" s="71"/>
    </row>
    <row r="49" spans="1:10" x14ac:dyDescent="0.2">
      <c r="A49" s="68"/>
      <c r="B49" s="69"/>
      <c r="C49" s="69"/>
      <c r="D49" s="69"/>
      <c r="E49" s="69"/>
      <c r="F49" s="69"/>
      <c r="G49" s="69"/>
      <c r="H49" s="69"/>
      <c r="I49" s="69"/>
      <c r="J49" s="71"/>
    </row>
    <row r="50" spans="1:10" x14ac:dyDescent="0.2">
      <c r="A50" s="68"/>
      <c r="B50" s="69"/>
      <c r="C50" s="69"/>
      <c r="D50" s="69"/>
      <c r="E50" s="69"/>
      <c r="F50" s="69"/>
      <c r="G50" s="69"/>
      <c r="H50" s="69"/>
      <c r="I50" s="69"/>
      <c r="J50" s="71"/>
    </row>
    <row r="51" spans="1:10" x14ac:dyDescent="0.2">
      <c r="A51" s="111"/>
      <c r="B51" s="112"/>
      <c r="C51" s="112"/>
      <c r="D51" s="112"/>
      <c r="E51" s="112"/>
      <c r="F51" s="112"/>
      <c r="G51" s="112"/>
      <c r="H51" s="112"/>
      <c r="I51" s="112"/>
      <c r="J51" s="113"/>
    </row>
    <row r="52" spans="1:10" x14ac:dyDescent="0.2">
      <c r="A52" s="68" t="s">
        <v>42</v>
      </c>
      <c r="B52" s="70" t="s">
        <v>129</v>
      </c>
      <c r="C52" s="69"/>
      <c r="D52" s="69"/>
      <c r="E52" s="69"/>
      <c r="F52" s="69"/>
      <c r="G52" s="69"/>
      <c r="H52" s="69"/>
      <c r="I52" s="69"/>
      <c r="J52" s="71"/>
    </row>
    <row r="53" spans="1:10" x14ac:dyDescent="0.2">
      <c r="A53" s="68"/>
      <c r="B53" s="69"/>
      <c r="C53" s="69"/>
      <c r="D53" s="69"/>
      <c r="E53" s="69"/>
      <c r="F53" s="69"/>
      <c r="G53" s="69"/>
      <c r="H53" s="69"/>
      <c r="I53" s="69"/>
      <c r="J53" s="71"/>
    </row>
    <row r="54" spans="1:10" x14ac:dyDescent="0.2">
      <c r="A54" s="111" t="s">
        <v>43</v>
      </c>
      <c r="B54" s="123">
        <v>42745</v>
      </c>
      <c r="C54" s="124"/>
      <c r="D54" s="112"/>
      <c r="E54" s="112"/>
      <c r="F54" s="112"/>
      <c r="G54" s="112"/>
      <c r="H54" s="112" t="s">
        <v>120</v>
      </c>
      <c r="I54" s="112"/>
      <c r="J54" s="125">
        <v>42795</v>
      </c>
    </row>
    <row r="55" spans="1:10" x14ac:dyDescent="0.2">
      <c r="A55" s="256" t="s">
        <v>45</v>
      </c>
      <c r="B55" s="257"/>
      <c r="C55" s="257"/>
      <c r="D55" s="257"/>
      <c r="E55" s="257"/>
      <c r="F55" s="257"/>
      <c r="G55" s="257"/>
      <c r="H55" s="257"/>
      <c r="I55" s="257"/>
      <c r="J55" s="258"/>
    </row>
    <row r="56" spans="1:10" x14ac:dyDescent="0.2">
      <c r="A56" s="68"/>
      <c r="B56" s="69"/>
      <c r="C56" s="69"/>
      <c r="D56" s="69"/>
      <c r="E56" s="69"/>
      <c r="F56" s="69"/>
      <c r="G56" s="69"/>
      <c r="H56" s="69"/>
      <c r="I56" s="69"/>
      <c r="J56" s="71"/>
    </row>
    <row r="57" spans="1:10" x14ac:dyDescent="0.2">
      <c r="A57" s="68" t="s">
        <v>65</v>
      </c>
      <c r="B57" s="69"/>
      <c r="C57" s="69"/>
      <c r="D57" s="69"/>
      <c r="E57" s="69"/>
      <c r="F57" s="69"/>
      <c r="G57" s="69"/>
      <c r="H57" s="69"/>
      <c r="I57" s="69"/>
      <c r="J57" s="71"/>
    </row>
    <row r="58" spans="1:10" x14ac:dyDescent="0.2">
      <c r="A58" s="111"/>
      <c r="B58" s="112"/>
      <c r="C58" s="112"/>
      <c r="D58" s="112"/>
      <c r="E58" s="112"/>
      <c r="F58" s="112"/>
      <c r="G58" s="112"/>
      <c r="H58" s="112"/>
      <c r="I58" s="112"/>
      <c r="J58" s="113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opLeftCell="A22" workbookViewId="0">
      <selection activeCell="A41" sqref="A41"/>
    </sheetView>
  </sheetViews>
  <sheetFormatPr defaultRowHeight="12.75" x14ac:dyDescent="0.2"/>
  <cols>
    <col min="1" max="1" width="10.85546875" style="138" customWidth="1"/>
    <col min="2" max="2" width="18.28515625" style="138" customWidth="1"/>
    <col min="3" max="3" width="9.140625" style="138"/>
    <col min="4" max="4" width="3.28515625" style="138" customWidth="1"/>
    <col min="5" max="5" width="8.140625" style="138" customWidth="1"/>
    <col min="6" max="6" width="4.28515625" style="138" customWidth="1"/>
    <col min="7" max="7" width="2" style="138" customWidth="1"/>
    <col min="8" max="8" width="9.85546875" style="138" customWidth="1"/>
    <col min="9" max="10" width="9.140625" style="138"/>
    <col min="11" max="11" width="3.7109375" style="138" customWidth="1"/>
    <col min="12" max="12" width="16.28515625" style="138" customWidth="1"/>
    <col min="13" max="13" width="6" style="138" customWidth="1"/>
    <col min="14" max="16384" width="9.140625" style="138"/>
  </cols>
  <sheetData>
    <row r="1" spans="1:13" x14ac:dyDescent="0.2">
      <c r="A1" s="135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x14ac:dyDescent="0.2">
      <c r="A2" s="139" t="str">
        <f>'[1]Item 55,60, pg 16'!A2</f>
        <v>Tariff No.</v>
      </c>
      <c r="B2" s="140">
        <v>9</v>
      </c>
      <c r="C2" s="141"/>
      <c r="D2" s="141"/>
      <c r="E2" s="141"/>
      <c r="F2" s="141"/>
      <c r="G2" s="141"/>
      <c r="H2" s="141"/>
      <c r="I2" s="141"/>
      <c r="J2" s="142">
        <v>14</v>
      </c>
      <c r="K2" s="141" t="s">
        <v>1</v>
      </c>
      <c r="L2" s="141"/>
      <c r="M2" s="143">
        <v>21</v>
      </c>
    </row>
    <row r="3" spans="1:13" x14ac:dyDescent="0.2">
      <c r="A3" s="139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4"/>
    </row>
    <row r="4" spans="1:13" x14ac:dyDescent="0.2">
      <c r="A4" s="139" t="s">
        <v>2</v>
      </c>
      <c r="B4" s="141"/>
      <c r="C4" s="141" t="str">
        <f>'[1]Item 55,60, pg 16'!C4</f>
        <v>Harold LeMay Enterprises Inc. G-98</v>
      </c>
      <c r="D4" s="141"/>
      <c r="E4" s="141"/>
      <c r="F4" s="141"/>
      <c r="G4" s="141"/>
      <c r="H4" s="141"/>
      <c r="I4" s="141"/>
      <c r="J4" s="141"/>
      <c r="K4" s="141"/>
      <c r="L4" s="141"/>
      <c r="M4" s="144"/>
    </row>
    <row r="5" spans="1:13" x14ac:dyDescent="0.2">
      <c r="A5" s="145" t="s">
        <v>4</v>
      </c>
      <c r="B5" s="146"/>
      <c r="C5" s="141" t="str">
        <f>'[1]Item 55,60, pg 16'!C5</f>
        <v>Pierce County Refuse</v>
      </c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3" x14ac:dyDescent="0.2">
      <c r="A6" s="259" t="s">
        <v>6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1"/>
    </row>
    <row r="7" spans="1:13" x14ac:dyDescent="0.2">
      <c r="A7" s="148" t="s">
        <v>7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50"/>
    </row>
    <row r="8" spans="1:13" x14ac:dyDescent="0.2">
      <c r="A8" s="139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4"/>
    </row>
    <row r="9" spans="1:13" x14ac:dyDescent="0.2">
      <c r="A9" s="151" t="s">
        <v>8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4"/>
    </row>
    <row r="10" spans="1:13" x14ac:dyDescent="0.2">
      <c r="A10" s="152" t="s">
        <v>9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4"/>
    </row>
    <row r="11" spans="1:13" x14ac:dyDescent="0.2">
      <c r="A11" s="152" t="s">
        <v>10</v>
      </c>
      <c r="B11" s="153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4"/>
    </row>
    <row r="12" spans="1:13" x14ac:dyDescent="0.2">
      <c r="A12" s="154" t="s">
        <v>11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4"/>
    </row>
    <row r="13" spans="1:13" x14ac:dyDescent="0.2">
      <c r="A13" s="155" t="s">
        <v>12</v>
      </c>
      <c r="B13" s="156"/>
      <c r="C13" s="157"/>
      <c r="D13" s="157"/>
      <c r="E13" s="141"/>
      <c r="F13" s="141"/>
      <c r="G13" s="156"/>
      <c r="H13" s="157"/>
      <c r="I13" s="141"/>
      <c r="J13" s="156"/>
      <c r="K13" s="156"/>
      <c r="L13" s="156"/>
      <c r="M13" s="158"/>
    </row>
    <row r="14" spans="1:13" x14ac:dyDescent="0.2">
      <c r="A14" s="155" t="s">
        <v>13</v>
      </c>
      <c r="B14" s="156"/>
      <c r="C14" s="157"/>
      <c r="D14" s="157"/>
      <c r="E14" s="141"/>
      <c r="F14" s="141"/>
      <c r="G14" s="156"/>
      <c r="H14" s="157"/>
      <c r="I14" s="141"/>
      <c r="J14" s="156"/>
      <c r="K14" s="156"/>
      <c r="L14" s="156"/>
      <c r="M14" s="158"/>
    </row>
    <row r="15" spans="1:13" x14ac:dyDescent="0.2">
      <c r="A15" s="15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4"/>
    </row>
    <row r="16" spans="1:13" x14ac:dyDescent="0.2">
      <c r="A16" s="139" t="s">
        <v>14</v>
      </c>
      <c r="B16" s="141"/>
      <c r="C16" s="141"/>
      <c r="D16" s="141"/>
      <c r="E16" s="141"/>
      <c r="F16" s="141"/>
      <c r="G16" s="141" t="s">
        <v>15</v>
      </c>
      <c r="H16" s="141"/>
      <c r="I16" s="141"/>
      <c r="J16" s="141"/>
      <c r="K16" s="141"/>
      <c r="L16" s="141"/>
      <c r="M16" s="144"/>
    </row>
    <row r="17" spans="1:17" x14ac:dyDescent="0.2">
      <c r="A17" s="159"/>
      <c r="B17" s="149"/>
      <c r="C17" s="149"/>
      <c r="D17" s="160"/>
      <c r="E17" s="149"/>
      <c r="F17" s="160"/>
      <c r="G17" s="149"/>
      <c r="H17" s="149"/>
      <c r="I17" s="149"/>
      <c r="J17" s="149"/>
      <c r="K17" s="160"/>
      <c r="L17" s="160"/>
      <c r="M17" s="161"/>
    </row>
    <row r="18" spans="1:17" x14ac:dyDescent="0.2">
      <c r="A18" s="162" t="s">
        <v>16</v>
      </c>
      <c r="B18" s="162" t="s">
        <v>17</v>
      </c>
      <c r="C18" s="163" t="s">
        <v>51</v>
      </c>
      <c r="D18" s="164"/>
      <c r="E18" s="163" t="s">
        <v>51</v>
      </c>
      <c r="F18" s="164"/>
      <c r="G18" s="165"/>
      <c r="H18" s="162" t="s">
        <v>16</v>
      </c>
      <c r="I18" s="162" t="s">
        <v>17</v>
      </c>
      <c r="J18" s="163" t="s">
        <v>51</v>
      </c>
      <c r="K18" s="164"/>
      <c r="L18" s="163" t="s">
        <v>51</v>
      </c>
      <c r="M18" s="166"/>
      <c r="N18" s="141"/>
    </row>
    <row r="19" spans="1:17" x14ac:dyDescent="0.2">
      <c r="A19" s="165" t="s">
        <v>18</v>
      </c>
      <c r="B19" s="165" t="s">
        <v>19</v>
      </c>
      <c r="C19" s="167" t="s">
        <v>125</v>
      </c>
      <c r="D19" s="164"/>
      <c r="E19" s="167" t="s">
        <v>126</v>
      </c>
      <c r="F19" s="164"/>
      <c r="G19" s="165"/>
      <c r="H19" s="165" t="s">
        <v>18</v>
      </c>
      <c r="I19" s="165" t="s">
        <v>19</v>
      </c>
      <c r="J19" s="167" t="s">
        <v>125</v>
      </c>
      <c r="K19" s="164"/>
      <c r="L19" s="167" t="s">
        <v>126</v>
      </c>
      <c r="M19" s="166"/>
      <c r="N19" s="141"/>
    </row>
    <row r="20" spans="1:17" x14ac:dyDescent="0.2">
      <c r="A20" s="168" t="s">
        <v>20</v>
      </c>
      <c r="B20" s="168" t="s">
        <v>21</v>
      </c>
      <c r="C20" s="169" t="s">
        <v>127</v>
      </c>
      <c r="D20" s="170"/>
      <c r="E20" s="169" t="s">
        <v>127</v>
      </c>
      <c r="F20" s="164"/>
      <c r="G20" s="165"/>
      <c r="H20" s="168" t="s">
        <v>20</v>
      </c>
      <c r="I20" s="168" t="s">
        <v>21</v>
      </c>
      <c r="J20" s="169" t="s">
        <v>127</v>
      </c>
      <c r="K20" s="171"/>
      <c r="L20" s="169" t="s">
        <v>127</v>
      </c>
      <c r="M20" s="171"/>
      <c r="N20" s="141"/>
    </row>
    <row r="21" spans="1:17" x14ac:dyDescent="0.2">
      <c r="A21" s="172">
        <v>1</v>
      </c>
      <c r="B21" s="172" t="s">
        <v>22</v>
      </c>
      <c r="C21" s="129">
        <v>7.3</v>
      </c>
      <c r="D21" s="173"/>
      <c r="E21" s="174">
        <f>C21+1</f>
        <v>8.3000000000000007</v>
      </c>
      <c r="F21" s="173"/>
      <c r="G21" s="175"/>
      <c r="H21" s="172" t="s">
        <v>23</v>
      </c>
      <c r="I21" s="176" t="s">
        <v>24</v>
      </c>
      <c r="J21" s="129">
        <v>17.97</v>
      </c>
      <c r="K21" s="177"/>
      <c r="L21" s="178">
        <f>J21+1</f>
        <v>18.97</v>
      </c>
      <c r="M21" s="179"/>
      <c r="N21" s="141"/>
    </row>
    <row r="22" spans="1:17" x14ac:dyDescent="0.2">
      <c r="A22" s="172" t="s">
        <v>25</v>
      </c>
      <c r="B22" s="172" t="s">
        <v>26</v>
      </c>
      <c r="C22" s="129">
        <v>13.28</v>
      </c>
      <c r="D22" s="173"/>
      <c r="E22" s="174">
        <f>C22+1</f>
        <v>14.28</v>
      </c>
      <c r="F22" s="173"/>
      <c r="G22" s="175"/>
      <c r="H22" s="172" t="s">
        <v>23</v>
      </c>
      <c r="I22" s="176" t="s">
        <v>27</v>
      </c>
      <c r="J22" s="130">
        <v>12.16</v>
      </c>
      <c r="K22" s="177"/>
      <c r="L22" s="178">
        <f>J22+1</f>
        <v>13.16</v>
      </c>
      <c r="M22" s="179"/>
      <c r="N22" s="141"/>
    </row>
    <row r="23" spans="1:17" x14ac:dyDescent="0.2">
      <c r="A23" s="172">
        <v>1</v>
      </c>
      <c r="B23" s="172" t="s">
        <v>26</v>
      </c>
      <c r="C23" s="129">
        <v>17.79</v>
      </c>
      <c r="D23" s="173"/>
      <c r="E23" s="174">
        <f>C23+1</f>
        <v>18.79</v>
      </c>
      <c r="F23" s="173"/>
      <c r="G23" s="175"/>
      <c r="H23" s="172" t="s">
        <v>23</v>
      </c>
      <c r="I23" s="176" t="s">
        <v>28</v>
      </c>
      <c r="J23" s="130">
        <v>9.08</v>
      </c>
      <c r="K23" s="177"/>
      <c r="L23" s="178">
        <f>J23+1</f>
        <v>10.08</v>
      </c>
      <c r="M23" s="179"/>
      <c r="N23" s="141"/>
    </row>
    <row r="24" spans="1:17" x14ac:dyDescent="0.2">
      <c r="A24" s="172">
        <v>2</v>
      </c>
      <c r="B24" s="172" t="s">
        <v>26</v>
      </c>
      <c r="C24" s="129">
        <v>26.19</v>
      </c>
      <c r="D24" s="173"/>
      <c r="E24" s="174">
        <f>C24+2</f>
        <v>28.19</v>
      </c>
      <c r="F24" s="173"/>
      <c r="G24" s="175"/>
      <c r="H24" s="172" t="s">
        <v>29</v>
      </c>
      <c r="I24" s="176" t="s">
        <v>24</v>
      </c>
      <c r="J24" s="129">
        <v>25.01</v>
      </c>
      <c r="K24" s="177"/>
      <c r="L24" s="178">
        <f>J24+2</f>
        <v>27.01</v>
      </c>
      <c r="M24" s="179"/>
      <c r="N24" s="153"/>
    </row>
    <row r="25" spans="1:17" x14ac:dyDescent="0.2">
      <c r="A25" s="172">
        <v>3</v>
      </c>
      <c r="B25" s="172" t="s">
        <v>26</v>
      </c>
      <c r="C25" s="129">
        <v>35.049999999999997</v>
      </c>
      <c r="D25" s="173"/>
      <c r="E25" s="174">
        <f>C25+3</f>
        <v>38.049999999999997</v>
      </c>
      <c r="F25" s="173"/>
      <c r="G25" s="175"/>
      <c r="H25" s="172" t="s">
        <v>29</v>
      </c>
      <c r="I25" s="176" t="s">
        <v>27</v>
      </c>
      <c r="J25" s="129">
        <v>15.78</v>
      </c>
      <c r="K25" s="177"/>
      <c r="L25" s="178">
        <f>J25+2</f>
        <v>17.78</v>
      </c>
      <c r="M25" s="179"/>
      <c r="N25" s="141"/>
    </row>
    <row r="26" spans="1:17" x14ac:dyDescent="0.2">
      <c r="A26" s="172">
        <v>4</v>
      </c>
      <c r="B26" s="172" t="s">
        <v>26</v>
      </c>
      <c r="C26" s="129">
        <v>43.52</v>
      </c>
      <c r="D26" s="173"/>
      <c r="E26" s="174">
        <f>C26+4</f>
        <v>47.52</v>
      </c>
      <c r="F26" s="173"/>
      <c r="G26" s="175"/>
      <c r="H26" s="172" t="s">
        <v>29</v>
      </c>
      <c r="I26" s="176" t="s">
        <v>28</v>
      </c>
      <c r="J26" s="129">
        <v>9.0500000000000007</v>
      </c>
      <c r="K26" s="177"/>
      <c r="L26" s="178">
        <f>J26+2</f>
        <v>11.05</v>
      </c>
      <c r="M26" s="179"/>
      <c r="N26" s="141"/>
      <c r="Q26" s="180"/>
    </row>
    <row r="27" spans="1:17" x14ac:dyDescent="0.2">
      <c r="A27" s="172">
        <v>5</v>
      </c>
      <c r="B27" s="172" t="s">
        <v>26</v>
      </c>
      <c r="C27" s="130">
        <v>52.28</v>
      </c>
      <c r="D27" s="173"/>
      <c r="E27" s="174">
        <f>C27+5</f>
        <v>57.28</v>
      </c>
      <c r="F27" s="173"/>
      <c r="G27" s="175"/>
      <c r="H27" s="181" t="s">
        <v>30</v>
      </c>
      <c r="I27" s="182" t="s">
        <v>24</v>
      </c>
      <c r="J27" s="130">
        <v>32.950000000000003</v>
      </c>
      <c r="K27" s="177"/>
      <c r="L27" s="183">
        <f>J27+3</f>
        <v>35.950000000000003</v>
      </c>
      <c r="M27" s="179"/>
    </row>
    <row r="28" spans="1:17" x14ac:dyDescent="0.2">
      <c r="A28" s="172">
        <v>6</v>
      </c>
      <c r="B28" s="172" t="s">
        <v>26</v>
      </c>
      <c r="C28" s="130">
        <v>60.98</v>
      </c>
      <c r="D28" s="173"/>
      <c r="E28" s="174">
        <f>C28+6</f>
        <v>66.97999999999999</v>
      </c>
      <c r="F28" s="173"/>
      <c r="G28" s="175"/>
      <c r="H28" s="181" t="s">
        <v>30</v>
      </c>
      <c r="I28" s="182" t="s">
        <v>27</v>
      </c>
      <c r="J28" s="130">
        <v>20.62</v>
      </c>
      <c r="K28" s="177"/>
      <c r="L28" s="183">
        <f>J28+3</f>
        <v>23.62</v>
      </c>
      <c r="M28" s="179"/>
    </row>
    <row r="29" spans="1:17" x14ac:dyDescent="0.2">
      <c r="A29" s="172"/>
      <c r="B29" s="172"/>
      <c r="C29" s="130"/>
      <c r="D29" s="184"/>
      <c r="E29" s="174"/>
      <c r="F29" s="173"/>
      <c r="G29" s="175"/>
      <c r="H29" s="181" t="s">
        <v>30</v>
      </c>
      <c r="I29" s="182" t="s">
        <v>28</v>
      </c>
      <c r="J29" s="130">
        <v>12.39</v>
      </c>
      <c r="K29" s="177"/>
      <c r="L29" s="183">
        <f>J29+3</f>
        <v>15.39</v>
      </c>
      <c r="M29" s="179"/>
    </row>
    <row r="30" spans="1:17" x14ac:dyDescent="0.2">
      <c r="A30" s="176"/>
      <c r="B30" s="176"/>
      <c r="C30" s="185"/>
      <c r="D30" s="146"/>
      <c r="E30" s="185"/>
      <c r="F30" s="186"/>
      <c r="G30" s="175"/>
      <c r="H30" s="176" t="s">
        <v>31</v>
      </c>
      <c r="I30" s="176"/>
      <c r="J30" s="185"/>
      <c r="K30" s="187" t="s">
        <v>32</v>
      </c>
      <c r="L30" s="185"/>
      <c r="M30" s="188" t="s">
        <v>32</v>
      </c>
    </row>
    <row r="31" spans="1:17" x14ac:dyDescent="0.2">
      <c r="A31" s="189" t="s">
        <v>33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4"/>
    </row>
    <row r="32" spans="1:17" x14ac:dyDescent="0.2">
      <c r="A32" s="139"/>
      <c r="B32" s="141"/>
      <c r="C32" s="190" t="s">
        <v>34</v>
      </c>
      <c r="D32" s="190"/>
      <c r="E32" s="141"/>
      <c r="F32" s="141"/>
      <c r="G32" s="141"/>
      <c r="H32" s="141"/>
      <c r="I32" s="141"/>
      <c r="J32" s="141"/>
      <c r="K32" s="141"/>
      <c r="L32" s="141"/>
      <c r="M32" s="144"/>
    </row>
    <row r="33" spans="1:13" x14ac:dyDescent="0.2">
      <c r="A33" s="139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4"/>
    </row>
    <row r="34" spans="1:13" x14ac:dyDescent="0.2">
      <c r="A34" s="139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4"/>
    </row>
    <row r="35" spans="1:13" x14ac:dyDescent="0.2">
      <c r="A35" s="139" t="s">
        <v>35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4"/>
    </row>
    <row r="36" spans="1:13" x14ac:dyDescent="0.2">
      <c r="A36" s="139" t="s">
        <v>36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4"/>
    </row>
    <row r="37" spans="1:13" x14ac:dyDescent="0.2">
      <c r="A37" s="139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4"/>
    </row>
    <row r="38" spans="1:13" x14ac:dyDescent="0.2">
      <c r="A38" s="139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4"/>
    </row>
    <row r="39" spans="1:13" x14ac:dyDescent="0.2">
      <c r="A39" s="191" t="s">
        <v>121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4"/>
    </row>
    <row r="40" spans="1:13" x14ac:dyDescent="0.2">
      <c r="A40" s="192" t="s">
        <v>172</v>
      </c>
      <c r="B40" s="141"/>
      <c r="C40" s="141"/>
      <c r="D40" s="141"/>
      <c r="E40" s="141"/>
      <c r="F40" s="141"/>
      <c r="G40" s="141"/>
      <c r="H40" s="141"/>
      <c r="I40" s="141"/>
      <c r="J40" s="153"/>
      <c r="K40" s="153"/>
      <c r="L40" s="153"/>
      <c r="M40" s="144"/>
    </row>
    <row r="41" spans="1:13" x14ac:dyDescent="0.2">
      <c r="A41" s="151"/>
      <c r="B41" s="141"/>
      <c r="C41" s="141"/>
      <c r="D41" s="141"/>
      <c r="E41" s="141"/>
      <c r="F41" s="141"/>
      <c r="G41" s="141"/>
      <c r="H41" s="141"/>
      <c r="I41" s="141"/>
      <c r="J41" s="153"/>
      <c r="K41" s="153"/>
      <c r="L41" s="153"/>
      <c r="M41" s="144"/>
    </row>
    <row r="42" spans="1:13" x14ac:dyDescent="0.2">
      <c r="A42" s="193" t="s">
        <v>38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4"/>
    </row>
    <row r="43" spans="1:13" x14ac:dyDescent="0.2">
      <c r="A43" s="193" t="s">
        <v>39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4"/>
    </row>
    <row r="44" spans="1:13" x14ac:dyDescent="0.2">
      <c r="A44" s="193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4"/>
    </row>
    <row r="45" spans="1:13" x14ac:dyDescent="0.2">
      <c r="A45" s="139"/>
      <c r="B45" s="141"/>
      <c r="C45" s="141"/>
      <c r="D45" s="141"/>
      <c r="E45" s="149"/>
      <c r="F45" s="149"/>
      <c r="G45" s="149"/>
      <c r="H45" s="149"/>
      <c r="I45" s="149"/>
      <c r="J45" s="141"/>
      <c r="K45" s="141"/>
      <c r="L45" s="141"/>
      <c r="M45" s="144"/>
    </row>
    <row r="46" spans="1:13" x14ac:dyDescent="0.2">
      <c r="A46" s="139" t="s">
        <v>40</v>
      </c>
      <c r="B46" s="141"/>
      <c r="C46" s="141"/>
      <c r="D46" s="141"/>
      <c r="E46" s="149"/>
      <c r="F46" s="149"/>
      <c r="G46" s="149"/>
      <c r="H46" s="149"/>
      <c r="I46" s="149"/>
      <c r="J46" s="141"/>
      <c r="K46" s="141"/>
      <c r="L46" s="141"/>
      <c r="M46" s="144"/>
    </row>
    <row r="47" spans="1:13" x14ac:dyDescent="0.2">
      <c r="A47" s="139" t="s">
        <v>41</v>
      </c>
      <c r="B47" s="141"/>
      <c r="C47" s="141"/>
      <c r="D47" s="141"/>
      <c r="E47" s="149"/>
      <c r="F47" s="149"/>
      <c r="G47" s="149"/>
      <c r="H47" s="149"/>
      <c r="I47" s="149"/>
      <c r="J47" s="141"/>
      <c r="K47" s="141"/>
      <c r="L47" s="141"/>
      <c r="M47" s="144"/>
    </row>
    <row r="48" spans="1:13" x14ac:dyDescent="0.2">
      <c r="A48" s="139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4"/>
    </row>
    <row r="49" spans="1:13" x14ac:dyDescent="0.2">
      <c r="A49" s="139"/>
      <c r="B49" s="141"/>
      <c r="C49" s="141"/>
      <c r="D49" s="141"/>
      <c r="E49" s="194" t="s">
        <v>128</v>
      </c>
      <c r="F49" s="194"/>
      <c r="G49" s="141"/>
      <c r="H49" s="141"/>
      <c r="I49" s="141"/>
      <c r="J49" s="141"/>
      <c r="K49" s="141"/>
      <c r="L49" s="141"/>
      <c r="M49" s="144"/>
    </row>
    <row r="50" spans="1:13" x14ac:dyDescent="0.2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</row>
    <row r="51" spans="1:13" x14ac:dyDescent="0.2">
      <c r="A51" s="139" t="s">
        <v>42</v>
      </c>
      <c r="B51" s="195" t="s">
        <v>129</v>
      </c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4"/>
    </row>
    <row r="52" spans="1:13" x14ac:dyDescent="0.2">
      <c r="A52" s="139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4"/>
    </row>
    <row r="53" spans="1:13" x14ac:dyDescent="0.2">
      <c r="A53" s="145" t="s">
        <v>43</v>
      </c>
      <c r="B53" s="196">
        <f>'Check Sheet'!B54</f>
        <v>42745</v>
      </c>
      <c r="C53" s="146"/>
      <c r="D53" s="146"/>
      <c r="E53" s="146"/>
      <c r="F53" s="146"/>
      <c r="G53" s="146"/>
      <c r="H53" s="146"/>
      <c r="I53" s="146"/>
      <c r="J53" s="146" t="s">
        <v>44</v>
      </c>
      <c r="K53" s="146"/>
      <c r="L53" s="197">
        <f>'Check Sheet'!J54</f>
        <v>42795</v>
      </c>
      <c r="M53" s="147"/>
    </row>
    <row r="54" spans="1:13" x14ac:dyDescent="0.2">
      <c r="A54" s="262" t="s">
        <v>45</v>
      </c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41"/>
    </row>
    <row r="55" spans="1:13" x14ac:dyDescent="0.2">
      <c r="A55" s="139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4"/>
    </row>
    <row r="56" spans="1:13" x14ac:dyDescent="0.2">
      <c r="A56" s="139" t="s">
        <v>46</v>
      </c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4"/>
    </row>
    <row r="57" spans="1:13" x14ac:dyDescent="0.2">
      <c r="A57" s="145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</row>
  </sheetData>
  <mergeCells count="2">
    <mergeCell ref="A6:M6"/>
    <mergeCell ref="A54:M54"/>
  </mergeCells>
  <printOptions horizontalCentered="1" verticalCentered="1"/>
  <pageMargins left="0.5" right="0.5" top="0.5" bottom="0.5" header="0.5" footer="0.5"/>
  <pageSetup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Normal="100" workbookViewId="0">
      <selection activeCell="F32" sqref="F32"/>
    </sheetView>
  </sheetViews>
  <sheetFormatPr defaultRowHeight="12.75" x14ac:dyDescent="0.2"/>
  <cols>
    <col min="1" max="1" width="12.85546875" customWidth="1"/>
    <col min="2" max="2" width="17.42578125" customWidth="1"/>
    <col min="3" max="3" width="14" customWidth="1"/>
    <col min="4" max="4" width="4.28515625" customWidth="1"/>
    <col min="5" max="5" width="1.28515625" customWidth="1"/>
    <col min="6" max="6" width="10.28515625" customWidth="1"/>
    <col min="7" max="7" width="8" customWidth="1"/>
    <col min="8" max="8" width="7.5703125" customWidth="1"/>
    <col min="9" max="9" width="2.85546875" customWidth="1"/>
    <col min="10" max="10" width="10.42578125" customWidth="1"/>
    <col min="11" max="11" width="9.85546875" customWidth="1"/>
    <col min="12" max="12" width="9.42578125" customWidth="1"/>
  </cols>
  <sheetData>
    <row r="1" spans="1:1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">
      <c r="A2" s="4" t="s">
        <v>0</v>
      </c>
      <c r="B2" s="39">
        <v>9</v>
      </c>
      <c r="C2" s="6"/>
      <c r="D2" s="6"/>
      <c r="E2" s="6"/>
      <c r="F2" s="6"/>
      <c r="G2" s="6"/>
      <c r="H2" s="6"/>
      <c r="I2" s="40">
        <v>8</v>
      </c>
      <c r="J2" s="7" t="s">
        <v>124</v>
      </c>
      <c r="K2" s="6"/>
      <c r="L2" s="41" t="s">
        <v>47</v>
      </c>
    </row>
    <row r="3" spans="1:12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9"/>
    </row>
    <row r="4" spans="1:12" x14ac:dyDescent="0.2">
      <c r="A4" s="4" t="s">
        <v>2</v>
      </c>
      <c r="B4" s="6"/>
      <c r="C4" s="42" t="s">
        <v>3</v>
      </c>
      <c r="D4" s="6"/>
      <c r="E4" s="6"/>
      <c r="F4" s="6"/>
      <c r="G4" s="6"/>
      <c r="H4" s="6"/>
      <c r="I4" s="6"/>
      <c r="J4" s="6"/>
      <c r="K4" s="6"/>
      <c r="L4" s="9"/>
    </row>
    <row r="5" spans="1:12" x14ac:dyDescent="0.2">
      <c r="A5" s="10" t="s">
        <v>4</v>
      </c>
      <c r="B5" s="11"/>
      <c r="C5" s="11" t="s">
        <v>5</v>
      </c>
      <c r="D5" s="11"/>
      <c r="E5" s="11"/>
      <c r="F5" s="11"/>
      <c r="G5" s="11"/>
      <c r="H5" s="11"/>
      <c r="I5" s="11"/>
      <c r="J5" s="11"/>
      <c r="K5" s="11"/>
      <c r="L5" s="12"/>
    </row>
    <row r="6" spans="1:12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9"/>
    </row>
    <row r="7" spans="1:12" x14ac:dyDescent="0.2">
      <c r="A7" s="264" t="s">
        <v>48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6"/>
    </row>
    <row r="8" spans="1:12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9"/>
    </row>
    <row r="9" spans="1:12" x14ac:dyDescent="0.2">
      <c r="A9" s="4" t="s">
        <v>49</v>
      </c>
      <c r="B9" s="6" t="s">
        <v>50</v>
      </c>
      <c r="C9" s="6"/>
      <c r="D9" s="6"/>
      <c r="E9" s="6"/>
      <c r="F9" s="6"/>
      <c r="G9" s="6"/>
      <c r="H9" s="6"/>
      <c r="I9" s="6"/>
      <c r="J9" s="6"/>
      <c r="K9" s="6"/>
      <c r="L9" s="9"/>
    </row>
    <row r="10" spans="1:12" x14ac:dyDescent="0.2">
      <c r="A10" s="4"/>
      <c r="B10" s="6"/>
      <c r="C10" s="6"/>
      <c r="D10" s="11"/>
      <c r="E10" s="6"/>
      <c r="F10" s="6"/>
      <c r="G10" s="6"/>
      <c r="H10" s="6"/>
      <c r="I10" s="11"/>
      <c r="J10" s="6"/>
      <c r="K10" s="6"/>
      <c r="L10" s="9"/>
    </row>
    <row r="11" spans="1:12" x14ac:dyDescent="0.2">
      <c r="A11" s="19" t="s">
        <v>16</v>
      </c>
      <c r="B11" s="19" t="s">
        <v>17</v>
      </c>
      <c r="C11" s="43" t="s">
        <v>51</v>
      </c>
      <c r="D11" s="22"/>
      <c r="E11" s="20"/>
      <c r="F11" s="19" t="s">
        <v>16</v>
      </c>
      <c r="G11" s="19" t="s">
        <v>17</v>
      </c>
      <c r="H11" s="43" t="s">
        <v>52</v>
      </c>
      <c r="I11" s="44"/>
      <c r="J11" s="19" t="s">
        <v>16</v>
      </c>
      <c r="K11" s="19" t="s">
        <v>17</v>
      </c>
      <c r="L11" s="19" t="s">
        <v>53</v>
      </c>
    </row>
    <row r="12" spans="1:12" x14ac:dyDescent="0.2">
      <c r="A12" s="21" t="s">
        <v>18</v>
      </c>
      <c r="B12" s="21" t="s">
        <v>19</v>
      </c>
      <c r="C12" s="45" t="s">
        <v>21</v>
      </c>
      <c r="D12" s="23"/>
      <c r="E12" s="20"/>
      <c r="F12" s="21" t="s">
        <v>18</v>
      </c>
      <c r="G12" s="21" t="s">
        <v>19</v>
      </c>
      <c r="H12" s="45" t="s">
        <v>21</v>
      </c>
      <c r="I12" s="23"/>
      <c r="J12" s="21" t="s">
        <v>18</v>
      </c>
      <c r="K12" s="21" t="s">
        <v>19</v>
      </c>
      <c r="L12" s="21" t="s">
        <v>21</v>
      </c>
    </row>
    <row r="13" spans="1:12" x14ac:dyDescent="0.2">
      <c r="A13" s="24" t="s">
        <v>20</v>
      </c>
      <c r="B13" s="24" t="s">
        <v>21</v>
      </c>
      <c r="C13" s="46" t="s">
        <v>54</v>
      </c>
      <c r="D13" s="26"/>
      <c r="E13" s="20"/>
      <c r="F13" s="24" t="s">
        <v>20</v>
      </c>
      <c r="G13" s="24" t="s">
        <v>21</v>
      </c>
      <c r="H13" s="46" t="s">
        <v>54</v>
      </c>
      <c r="I13" s="25"/>
      <c r="J13" s="24" t="s">
        <v>20</v>
      </c>
      <c r="K13" s="24" t="s">
        <v>21</v>
      </c>
      <c r="L13" s="24" t="s">
        <v>54</v>
      </c>
    </row>
    <row r="14" spans="1:12" x14ac:dyDescent="0.2">
      <c r="A14" s="27" t="s">
        <v>55</v>
      </c>
      <c r="B14" s="28" t="s">
        <v>24</v>
      </c>
      <c r="C14" s="47">
        <v>21.29</v>
      </c>
      <c r="D14" s="48"/>
      <c r="E14" s="6"/>
      <c r="F14" s="27" t="s">
        <v>56</v>
      </c>
      <c r="G14" s="28" t="s">
        <v>57</v>
      </c>
      <c r="H14" s="49">
        <v>6.01</v>
      </c>
      <c r="I14" s="48"/>
      <c r="J14" s="27" t="s">
        <v>56</v>
      </c>
      <c r="K14" s="50" t="s">
        <v>57</v>
      </c>
      <c r="L14" s="51">
        <v>5.53</v>
      </c>
    </row>
    <row r="15" spans="1:12" x14ac:dyDescent="0.2">
      <c r="A15" s="27" t="s">
        <v>56</v>
      </c>
      <c r="B15" s="28" t="s">
        <v>24</v>
      </c>
      <c r="C15" s="49">
        <v>27.72</v>
      </c>
      <c r="D15" s="48"/>
      <c r="E15" s="6"/>
      <c r="F15" s="28"/>
      <c r="G15" s="28"/>
      <c r="H15" s="52"/>
      <c r="I15" s="53"/>
      <c r="J15" s="54"/>
      <c r="K15" s="53"/>
      <c r="L15" s="55"/>
    </row>
    <row r="16" spans="1:12" x14ac:dyDescent="0.2">
      <c r="A16" s="27"/>
      <c r="B16" s="28"/>
      <c r="C16" s="52"/>
      <c r="D16" s="48"/>
      <c r="E16" s="6"/>
      <c r="F16" s="28"/>
      <c r="G16" s="28"/>
      <c r="H16" s="52"/>
      <c r="I16" s="53"/>
      <c r="J16" s="54"/>
      <c r="K16" s="53"/>
      <c r="L16" s="55"/>
    </row>
    <row r="17" spans="1:12" x14ac:dyDescent="0.2">
      <c r="A17" s="28"/>
      <c r="B17" s="28"/>
      <c r="C17" s="52"/>
      <c r="D17" s="48"/>
      <c r="E17" s="6"/>
      <c r="F17" s="28"/>
      <c r="G17" s="28"/>
      <c r="H17" s="29" t="s">
        <v>32</v>
      </c>
      <c r="I17" s="50"/>
      <c r="J17" s="28" t="s">
        <v>32</v>
      </c>
      <c r="K17" s="50"/>
      <c r="L17" s="28"/>
    </row>
    <row r="18" spans="1:12" x14ac:dyDescent="0.2">
      <c r="A18" s="28"/>
      <c r="B18" s="28"/>
      <c r="C18" s="29"/>
      <c r="D18" s="50"/>
      <c r="E18" s="6"/>
      <c r="F18" s="27"/>
      <c r="G18" s="28"/>
      <c r="H18" s="52"/>
      <c r="I18" s="48"/>
      <c r="J18" s="28"/>
      <c r="K18" s="50"/>
      <c r="L18" s="28"/>
    </row>
    <row r="19" spans="1:12" x14ac:dyDescent="0.2">
      <c r="A19" s="30" t="s">
        <v>33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9"/>
    </row>
    <row r="20" spans="1:12" x14ac:dyDescent="0.2">
      <c r="A20" s="4"/>
      <c r="B20" s="6"/>
      <c r="C20" s="31" t="s">
        <v>34</v>
      </c>
      <c r="D20" s="31"/>
      <c r="E20" s="6"/>
      <c r="F20" s="6"/>
      <c r="G20" s="6"/>
      <c r="H20" s="6"/>
      <c r="I20" s="6"/>
      <c r="J20" s="6"/>
      <c r="K20" s="6"/>
      <c r="L20" s="9"/>
    </row>
    <row r="21" spans="1:12" x14ac:dyDescent="0.2">
      <c r="A21" s="4"/>
      <c r="B21" s="6"/>
      <c r="C21" s="31" t="s">
        <v>58</v>
      </c>
      <c r="D21" s="31"/>
      <c r="E21" s="6"/>
      <c r="F21" s="6"/>
      <c r="G21" s="6"/>
      <c r="H21" s="6"/>
      <c r="I21" s="6"/>
      <c r="J21" s="6"/>
      <c r="K21" s="6"/>
      <c r="L21" s="9"/>
    </row>
    <row r="22" spans="1:12" x14ac:dyDescent="0.2">
      <c r="A22" s="4"/>
      <c r="B22" s="6"/>
      <c r="C22" s="31"/>
      <c r="D22" s="31"/>
      <c r="E22" s="6"/>
      <c r="F22" s="6"/>
      <c r="G22" s="6"/>
      <c r="H22" s="6"/>
      <c r="I22" s="6"/>
      <c r="J22" s="6"/>
      <c r="K22" s="6"/>
      <c r="L22" s="9"/>
    </row>
    <row r="23" spans="1:12" x14ac:dyDescent="0.2">
      <c r="A23" s="4" t="s">
        <v>59</v>
      </c>
      <c r="B23" s="6"/>
      <c r="C23" s="31"/>
      <c r="D23" s="31"/>
      <c r="E23" s="6"/>
      <c r="F23" s="6"/>
      <c r="G23" s="6"/>
      <c r="H23" s="6"/>
      <c r="I23" s="6"/>
      <c r="J23" s="6"/>
      <c r="K23" s="6"/>
      <c r="L23" s="9"/>
    </row>
    <row r="24" spans="1:12" x14ac:dyDescent="0.2">
      <c r="A24" s="4" t="s">
        <v>60</v>
      </c>
      <c r="B24" s="6"/>
      <c r="C24" s="31"/>
      <c r="D24" s="31"/>
      <c r="E24" s="6"/>
      <c r="F24" s="6"/>
      <c r="G24" s="6"/>
      <c r="H24" s="6"/>
      <c r="I24" s="6"/>
      <c r="J24" s="6"/>
      <c r="K24" s="6"/>
      <c r="L24" s="9"/>
    </row>
    <row r="25" spans="1:12" x14ac:dyDescent="0.2">
      <c r="A25" s="4"/>
      <c r="B25" s="6"/>
      <c r="C25" s="31"/>
      <c r="D25" s="31"/>
      <c r="E25" s="6"/>
      <c r="F25" s="6"/>
      <c r="G25" s="6"/>
      <c r="H25" s="6"/>
      <c r="I25" s="6"/>
      <c r="J25" s="6"/>
      <c r="K25" s="6"/>
      <c r="L25" s="9"/>
    </row>
    <row r="26" spans="1:12" x14ac:dyDescent="0.2">
      <c r="A26" s="4"/>
      <c r="B26" s="6"/>
      <c r="C26" s="31"/>
      <c r="D26" s="31"/>
      <c r="E26" s="6"/>
      <c r="F26" s="6"/>
      <c r="G26" s="6"/>
      <c r="H26" s="6"/>
      <c r="I26" s="6"/>
      <c r="J26" s="6"/>
      <c r="K26" s="6"/>
      <c r="L26" s="9"/>
    </row>
    <row r="27" spans="1:12" x14ac:dyDescent="0.2">
      <c r="A27" s="56" t="s">
        <v>61</v>
      </c>
      <c r="B27" s="57" t="s">
        <v>62</v>
      </c>
      <c r="C27" s="58"/>
      <c r="D27" s="59" t="s">
        <v>63</v>
      </c>
      <c r="E27" s="58"/>
      <c r="F27" s="60"/>
      <c r="G27" s="60"/>
      <c r="H27" s="16"/>
      <c r="I27" s="61"/>
      <c r="J27" s="61"/>
      <c r="K27" s="61"/>
      <c r="L27" s="14"/>
    </row>
    <row r="28" spans="1:12" x14ac:dyDescent="0.2">
      <c r="A28" s="33"/>
      <c r="B28" s="63" t="s">
        <v>170</v>
      </c>
      <c r="C28" s="60"/>
      <c r="D28" s="60"/>
      <c r="E28" s="63"/>
      <c r="F28" s="60"/>
      <c r="G28" s="60"/>
      <c r="H28" s="16"/>
      <c r="I28" s="16"/>
      <c r="J28" s="16"/>
      <c r="K28" s="16"/>
      <c r="L28" s="9"/>
    </row>
    <row r="29" spans="1:12" x14ac:dyDescent="0.2">
      <c r="A29" s="64"/>
      <c r="B29" s="60" t="s">
        <v>64</v>
      </c>
      <c r="C29" s="60"/>
      <c r="D29" s="60"/>
      <c r="E29" s="60"/>
      <c r="F29" s="60"/>
      <c r="G29" s="60"/>
      <c r="H29" s="17"/>
      <c r="I29" s="16"/>
      <c r="J29" s="16"/>
      <c r="K29" s="16"/>
      <c r="L29" s="9"/>
    </row>
    <row r="30" spans="1:12" x14ac:dyDescent="0.2">
      <c r="A30" s="15"/>
      <c r="B30" s="65"/>
      <c r="C30" s="66"/>
      <c r="D30" s="66"/>
      <c r="E30" s="66"/>
      <c r="F30" s="66"/>
      <c r="G30" s="66"/>
      <c r="H30" s="6"/>
      <c r="I30" s="6"/>
      <c r="J30" s="6"/>
      <c r="K30" s="6"/>
      <c r="L30" s="9"/>
    </row>
    <row r="31" spans="1:12" x14ac:dyDescent="0.2">
      <c r="A31" s="4"/>
      <c r="B31" s="63"/>
      <c r="C31" s="67"/>
      <c r="D31" s="67"/>
      <c r="E31" s="67"/>
      <c r="F31" s="66"/>
      <c r="G31" s="66"/>
      <c r="H31" s="6"/>
      <c r="I31" s="6"/>
      <c r="J31" s="6"/>
      <c r="K31" s="6"/>
      <c r="L31" s="9"/>
    </row>
    <row r="32" spans="1:12" x14ac:dyDescent="0.2">
      <c r="A32" s="15"/>
      <c r="B32" s="65"/>
      <c r="C32" s="66"/>
      <c r="D32" s="66"/>
      <c r="E32" s="65"/>
      <c r="F32" s="66"/>
      <c r="G32" s="66"/>
      <c r="H32" s="6"/>
      <c r="I32" s="6"/>
      <c r="J32" s="6"/>
      <c r="K32" s="6"/>
      <c r="L32" s="9"/>
    </row>
    <row r="33" spans="1:12" x14ac:dyDescent="0.2">
      <c r="A33" s="15"/>
      <c r="B33" s="66"/>
      <c r="C33" s="66"/>
      <c r="D33" s="66"/>
      <c r="E33" s="66"/>
      <c r="F33" s="66"/>
      <c r="G33" s="66"/>
      <c r="H33" s="18"/>
      <c r="I33" s="18"/>
      <c r="J33" s="18"/>
      <c r="K33" s="18"/>
      <c r="L33" s="9"/>
    </row>
    <row r="34" spans="1:12" x14ac:dyDescent="0.2">
      <c r="A34" s="4"/>
      <c r="B34" s="37"/>
      <c r="C34" s="6"/>
      <c r="D34" s="6"/>
      <c r="E34" s="6"/>
      <c r="F34" s="6"/>
      <c r="G34" s="6"/>
      <c r="H34" s="6"/>
      <c r="I34" s="6"/>
      <c r="J34" s="6"/>
      <c r="K34" s="6"/>
      <c r="L34" s="9"/>
    </row>
    <row r="35" spans="1:12" x14ac:dyDescent="0.2">
      <c r="A35" s="4"/>
      <c r="B35" s="37"/>
      <c r="C35" s="6"/>
      <c r="D35" s="6"/>
      <c r="E35" s="6"/>
      <c r="F35" s="6"/>
      <c r="G35" s="6"/>
      <c r="H35" s="6"/>
      <c r="I35" s="6"/>
      <c r="J35" s="6"/>
      <c r="K35" s="6"/>
      <c r="L35" s="9"/>
    </row>
    <row r="36" spans="1:12" s="72" customFormat="1" ht="12" x14ac:dyDescent="0.2">
      <c r="A36" s="68"/>
      <c r="B36" s="69"/>
      <c r="C36" s="69"/>
      <c r="D36" s="69"/>
      <c r="E36" s="69"/>
      <c r="F36" s="69"/>
      <c r="G36" s="69"/>
      <c r="H36" s="69"/>
      <c r="I36" s="69"/>
      <c r="J36" s="70"/>
      <c r="K36" s="69"/>
      <c r="L36" s="71"/>
    </row>
    <row r="37" spans="1:12" x14ac:dyDescent="0.2">
      <c r="A37" s="4"/>
      <c r="B37" s="37"/>
      <c r="C37" s="6"/>
      <c r="D37" s="6"/>
      <c r="E37" s="6"/>
      <c r="F37" s="6"/>
      <c r="G37" s="6"/>
      <c r="H37" s="6"/>
      <c r="I37" s="6"/>
      <c r="J37" s="6"/>
      <c r="K37" s="6"/>
      <c r="L37" s="9"/>
    </row>
    <row r="38" spans="1:12" x14ac:dyDescent="0.2">
      <c r="A38" s="4"/>
      <c r="B38" s="37"/>
      <c r="D38" s="36" t="s">
        <v>128</v>
      </c>
      <c r="E38" s="6"/>
      <c r="G38" s="6"/>
      <c r="H38" s="6"/>
      <c r="I38" s="6"/>
      <c r="J38" s="6"/>
      <c r="K38" s="6"/>
      <c r="L38" s="9"/>
    </row>
    <row r="39" spans="1:12" x14ac:dyDescent="0.2">
      <c r="A39" s="4"/>
      <c r="B39" s="37"/>
      <c r="C39" s="6"/>
      <c r="D39" s="6"/>
      <c r="E39" s="6"/>
      <c r="F39" s="6"/>
      <c r="G39" s="6"/>
      <c r="H39" s="6"/>
      <c r="I39" s="6"/>
      <c r="J39" s="6"/>
      <c r="K39" s="6"/>
      <c r="L39" s="73"/>
    </row>
    <row r="40" spans="1:12" s="72" customFormat="1" ht="12" x14ac:dyDescent="0.2">
      <c r="A40" s="68"/>
      <c r="B40" s="69"/>
      <c r="C40" s="69"/>
      <c r="D40" s="69"/>
      <c r="E40" s="74"/>
      <c r="F40" s="74"/>
      <c r="G40" s="74"/>
      <c r="H40" s="70"/>
      <c r="I40" s="69"/>
      <c r="J40" s="69"/>
      <c r="K40" s="69"/>
      <c r="L40" s="71"/>
    </row>
    <row r="41" spans="1:12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2"/>
    </row>
    <row r="42" spans="1:12" x14ac:dyDescent="0.2">
      <c r="A42" s="4" t="s">
        <v>42</v>
      </c>
      <c r="B42" s="66" t="s">
        <v>129</v>
      </c>
      <c r="C42" s="6"/>
      <c r="D42" s="6"/>
      <c r="E42" s="6"/>
      <c r="F42" s="6"/>
      <c r="G42" s="6"/>
      <c r="H42" s="6"/>
      <c r="I42" s="6"/>
      <c r="J42" s="6"/>
      <c r="K42" s="6"/>
      <c r="L42" s="9"/>
    </row>
    <row r="43" spans="1:12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9"/>
    </row>
    <row r="44" spans="1:12" x14ac:dyDescent="0.2">
      <c r="A44" s="10" t="s">
        <v>43</v>
      </c>
      <c r="B44" s="38">
        <f>'Item 100, pg 21'!B53</f>
        <v>42745</v>
      </c>
      <c r="C44" s="11"/>
      <c r="D44" s="11"/>
      <c r="E44" s="11"/>
      <c r="F44" s="11"/>
      <c r="G44" s="11"/>
      <c r="H44" s="11"/>
      <c r="I44" s="127"/>
      <c r="J44" s="128" t="s">
        <v>44</v>
      </c>
      <c r="K44" s="271">
        <f>'Item 100, pg 21'!L53</f>
        <v>42795</v>
      </c>
      <c r="L44" s="272"/>
    </row>
    <row r="45" spans="1:12" x14ac:dyDescent="0.2">
      <c r="A45" s="267" t="s">
        <v>45</v>
      </c>
      <c r="B45" s="268"/>
      <c r="C45" s="268"/>
      <c r="D45" s="268"/>
      <c r="E45" s="268"/>
      <c r="F45" s="268"/>
      <c r="G45" s="268"/>
      <c r="H45" s="268"/>
      <c r="I45" s="269"/>
      <c r="J45" s="269"/>
      <c r="K45" s="269"/>
      <c r="L45" s="270"/>
    </row>
    <row r="46" spans="1:12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9"/>
    </row>
    <row r="47" spans="1:12" x14ac:dyDescent="0.2">
      <c r="A47" s="4" t="s">
        <v>65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9"/>
    </row>
    <row r="48" spans="1:12" x14ac:dyDescent="0.2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2"/>
    </row>
  </sheetData>
  <mergeCells count="3">
    <mergeCell ref="A7:L7"/>
    <mergeCell ref="A45:L45"/>
    <mergeCell ref="K44:L44"/>
  </mergeCells>
  <printOptions horizontalCentered="1" verticalCentered="1"/>
  <pageMargins left="0.5" right="0.5" top="0.5" bottom="0.5" header="0.5" footer="0.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opLeftCell="A10" zoomScaleNormal="100" workbookViewId="0">
      <selection activeCell="B44" sqref="B44"/>
    </sheetView>
  </sheetViews>
  <sheetFormatPr defaultRowHeight="12.75" x14ac:dyDescent="0.2"/>
  <cols>
    <col min="1" max="1" width="12.85546875" customWidth="1"/>
    <col min="2" max="2" width="17.7109375" customWidth="1"/>
    <col min="3" max="3" width="0.7109375" customWidth="1"/>
    <col min="4" max="4" width="8.42578125" customWidth="1"/>
    <col min="5" max="5" width="3" customWidth="1"/>
    <col min="6" max="6" width="8.7109375" customWidth="1"/>
    <col min="7" max="7" width="3" customWidth="1"/>
    <col min="8" max="8" width="10.28515625" customWidth="1"/>
    <col min="9" max="9" width="4.42578125" customWidth="1"/>
    <col min="10" max="10" width="8.85546875" customWidth="1"/>
    <col min="11" max="11" width="4.28515625" customWidth="1"/>
    <col min="12" max="12" width="11.42578125" customWidth="1"/>
    <col min="13" max="13" width="4.7109375" customWidth="1"/>
    <col min="14" max="14" width="10.28515625" customWidth="1"/>
    <col min="15" max="15" width="4.5703125" bestFit="1" customWidth="1"/>
    <col min="16" max="16" width="12.85546875" bestFit="1" customWidth="1"/>
    <col min="17" max="17" width="4.28515625" customWidth="1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x14ac:dyDescent="0.2">
      <c r="A2" s="4" t="s">
        <v>0</v>
      </c>
      <c r="B2" s="37">
        <v>9</v>
      </c>
      <c r="C2" s="6"/>
      <c r="D2" s="6"/>
      <c r="E2" s="6"/>
      <c r="F2" s="6"/>
      <c r="G2" s="6"/>
      <c r="H2" s="6"/>
      <c r="I2" s="6"/>
      <c r="J2" s="75"/>
      <c r="K2" s="37"/>
      <c r="L2" s="8">
        <v>8</v>
      </c>
      <c r="M2" s="37" t="s">
        <v>66</v>
      </c>
      <c r="N2" s="37"/>
      <c r="O2" s="6"/>
      <c r="P2" s="5" t="s">
        <v>67</v>
      </c>
      <c r="Q2" s="9"/>
    </row>
    <row r="3" spans="1:17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</row>
    <row r="4" spans="1:17" x14ac:dyDescent="0.2">
      <c r="A4" s="4" t="s">
        <v>2</v>
      </c>
      <c r="B4" s="6"/>
      <c r="C4" s="6"/>
      <c r="D4" s="42" t="s">
        <v>3</v>
      </c>
      <c r="E4" s="42"/>
      <c r="F4" s="42"/>
      <c r="G4" s="42"/>
      <c r="H4" s="42"/>
      <c r="I4" s="6"/>
      <c r="J4" s="6"/>
      <c r="K4" s="6"/>
      <c r="L4" s="6"/>
      <c r="M4" s="6"/>
      <c r="N4" s="6"/>
      <c r="O4" s="6"/>
      <c r="P4" s="6"/>
      <c r="Q4" s="9"/>
    </row>
    <row r="5" spans="1:17" x14ac:dyDescent="0.2">
      <c r="A5" s="4" t="s">
        <v>4</v>
      </c>
      <c r="B5" s="6"/>
      <c r="C5" s="6"/>
      <c r="D5" s="42" t="s">
        <v>5</v>
      </c>
      <c r="E5" s="42"/>
      <c r="F5" s="42"/>
      <c r="G5" s="6"/>
      <c r="H5" s="6"/>
      <c r="I5" s="6"/>
      <c r="J5" s="6"/>
      <c r="K5" s="6"/>
      <c r="L5" s="6"/>
      <c r="M5" s="6"/>
      <c r="N5" s="6"/>
      <c r="O5" s="6"/>
      <c r="P5" s="6"/>
      <c r="Q5" s="9"/>
    </row>
    <row r="6" spans="1:17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</row>
    <row r="7" spans="1:17" x14ac:dyDescent="0.2">
      <c r="A7" s="264" t="s">
        <v>68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6"/>
      <c r="Q7" s="9"/>
    </row>
    <row r="8" spans="1:17" x14ac:dyDescent="0.2">
      <c r="A8" s="274" t="s">
        <v>69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6"/>
      <c r="Q8" s="9"/>
    </row>
    <row r="9" spans="1:17" x14ac:dyDescent="0.2">
      <c r="A9" s="274" t="s">
        <v>70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6"/>
      <c r="Q9" s="9"/>
    </row>
    <row r="10" spans="1:17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7" x14ac:dyDescent="0.2">
      <c r="A11" s="4" t="s">
        <v>71</v>
      </c>
      <c r="B11" s="40" t="s">
        <v>72</v>
      </c>
      <c r="C11" s="11"/>
      <c r="D11" s="1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7" x14ac:dyDescent="0.2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7" x14ac:dyDescent="0.2">
      <c r="A13" s="76" t="s">
        <v>73</v>
      </c>
      <c r="B13" s="17"/>
      <c r="C13" s="18"/>
      <c r="D13" s="275" t="s">
        <v>74</v>
      </c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6"/>
      <c r="Q13" s="9"/>
    </row>
    <row r="14" spans="1:17" x14ac:dyDescent="0.2">
      <c r="A14" s="77" t="s">
        <v>75</v>
      </c>
      <c r="B14" s="78"/>
      <c r="C14" s="79"/>
      <c r="D14" s="80" t="s">
        <v>76</v>
      </c>
      <c r="E14" s="81"/>
      <c r="F14" s="80" t="s">
        <v>77</v>
      </c>
      <c r="G14" s="81"/>
      <c r="H14" s="80" t="s">
        <v>78</v>
      </c>
      <c r="I14" s="81"/>
      <c r="J14" s="80" t="s">
        <v>79</v>
      </c>
      <c r="K14" s="81"/>
      <c r="L14" s="80" t="s">
        <v>80</v>
      </c>
      <c r="M14" s="81"/>
      <c r="N14" s="80" t="s">
        <v>81</v>
      </c>
      <c r="O14" s="3"/>
      <c r="P14" s="80" t="s">
        <v>82</v>
      </c>
      <c r="Q14" s="3"/>
    </row>
    <row r="15" spans="1:17" x14ac:dyDescent="0.2">
      <c r="A15" s="82" t="s">
        <v>83</v>
      </c>
      <c r="B15" s="6"/>
      <c r="C15" s="6"/>
      <c r="D15" s="83"/>
      <c r="E15" s="84"/>
      <c r="F15" s="83"/>
      <c r="G15" s="84"/>
      <c r="H15" s="83"/>
      <c r="I15" s="84"/>
      <c r="J15" s="83"/>
      <c r="K15" s="84"/>
      <c r="L15" s="83"/>
      <c r="M15" s="85"/>
      <c r="N15" s="83"/>
      <c r="O15" s="85"/>
      <c r="P15" s="83"/>
      <c r="Q15" s="12"/>
    </row>
    <row r="16" spans="1:17" x14ac:dyDescent="0.2">
      <c r="A16" s="82" t="s">
        <v>84</v>
      </c>
      <c r="B16" s="6"/>
      <c r="C16" s="6"/>
      <c r="D16" s="131">
        <v>27.15</v>
      </c>
      <c r="E16" s="132"/>
      <c r="F16" s="131">
        <v>37.14</v>
      </c>
      <c r="G16" s="132"/>
      <c r="H16" s="131">
        <v>44.38</v>
      </c>
      <c r="I16" s="132"/>
      <c r="J16" s="131">
        <v>58.97</v>
      </c>
      <c r="K16" s="132"/>
      <c r="L16" s="131">
        <v>73.650000000000006</v>
      </c>
      <c r="M16" s="132"/>
      <c r="N16" s="131">
        <v>97.07</v>
      </c>
      <c r="O16" s="132"/>
      <c r="P16" s="131">
        <v>126.41</v>
      </c>
      <c r="Q16" s="132"/>
    </row>
    <row r="17" spans="1:19" x14ac:dyDescent="0.2">
      <c r="A17" s="82" t="s">
        <v>85</v>
      </c>
      <c r="B17" s="6"/>
      <c r="C17" s="6"/>
      <c r="D17" s="133">
        <v>14.01</v>
      </c>
      <c r="E17" s="132"/>
      <c r="F17" s="131">
        <v>19.190000000000001</v>
      </c>
      <c r="G17" s="132"/>
      <c r="H17" s="131">
        <v>25.37</v>
      </c>
      <c r="I17" s="132"/>
      <c r="J17" s="131">
        <v>35.22</v>
      </c>
      <c r="K17" s="132"/>
      <c r="L17" s="131">
        <v>48.31</v>
      </c>
      <c r="M17" s="132"/>
      <c r="N17" s="131">
        <v>65.39</v>
      </c>
      <c r="O17" s="132"/>
      <c r="P17" s="131">
        <v>88.39</v>
      </c>
      <c r="Q17" s="132"/>
    </row>
    <row r="18" spans="1:19" x14ac:dyDescent="0.2">
      <c r="A18" s="88" t="s">
        <v>86</v>
      </c>
      <c r="B18" s="89"/>
      <c r="C18" s="13"/>
      <c r="D18" s="134">
        <f>D17+20</f>
        <v>34.01</v>
      </c>
      <c r="E18" s="132"/>
      <c r="F18" s="134">
        <f>F17+20</f>
        <v>39.19</v>
      </c>
      <c r="G18" s="132"/>
      <c r="H18" s="134">
        <f>H17+20</f>
        <v>45.370000000000005</v>
      </c>
      <c r="I18" s="132"/>
      <c r="J18" s="134">
        <f>J17+20</f>
        <v>55.22</v>
      </c>
      <c r="K18" s="132"/>
      <c r="L18" s="134">
        <f>L17+20</f>
        <v>68.31</v>
      </c>
      <c r="M18" s="132"/>
      <c r="N18" s="134">
        <f>N17+20</f>
        <v>85.39</v>
      </c>
      <c r="O18" s="132"/>
      <c r="P18" s="134">
        <f>P17+20</f>
        <v>108.39</v>
      </c>
      <c r="Q18" s="132"/>
    </row>
    <row r="19" spans="1:19" x14ac:dyDescent="0.2">
      <c r="A19" s="76" t="s">
        <v>87</v>
      </c>
      <c r="B19" s="6"/>
      <c r="C19" s="6"/>
      <c r="D19" s="90"/>
      <c r="E19" s="91"/>
      <c r="F19" s="90"/>
      <c r="G19" s="91"/>
      <c r="H19" s="92"/>
      <c r="I19" s="93"/>
      <c r="J19" s="92"/>
      <c r="K19" s="93"/>
      <c r="L19" s="90"/>
      <c r="M19" s="91"/>
      <c r="N19" s="90"/>
      <c r="O19" s="126"/>
      <c r="P19" s="90"/>
      <c r="Q19" s="91"/>
    </row>
    <row r="20" spans="1:19" x14ac:dyDescent="0.2">
      <c r="A20" s="82" t="s">
        <v>88</v>
      </c>
      <c r="B20" s="6"/>
      <c r="C20" s="6"/>
      <c r="D20" s="83">
        <v>22.71</v>
      </c>
      <c r="E20" s="84"/>
      <c r="F20" s="83">
        <f>$D$20</f>
        <v>22.71</v>
      </c>
      <c r="G20" s="84"/>
      <c r="H20" s="83">
        <f>$D$20</f>
        <v>22.71</v>
      </c>
      <c r="I20" s="84"/>
      <c r="J20" s="83">
        <f>$D$20</f>
        <v>22.71</v>
      </c>
      <c r="K20" s="84"/>
      <c r="L20" s="83">
        <f>$D$20</f>
        <v>22.71</v>
      </c>
      <c r="M20" s="84"/>
      <c r="N20" s="83">
        <v>42.77</v>
      </c>
      <c r="O20" s="84"/>
      <c r="P20" s="83">
        <v>42.77</v>
      </c>
      <c r="Q20" s="84"/>
    </row>
    <row r="21" spans="1:19" x14ac:dyDescent="0.2">
      <c r="A21" s="82" t="s">
        <v>89</v>
      </c>
      <c r="B21" s="6"/>
      <c r="C21" s="6"/>
      <c r="D21" s="87">
        <f>D17+5</f>
        <v>19.009999999999998</v>
      </c>
      <c r="E21" s="86"/>
      <c r="F21" s="83">
        <f>F17+5</f>
        <v>24.19</v>
      </c>
      <c r="G21" s="86"/>
      <c r="H21" s="83">
        <f>H17+5</f>
        <v>30.37</v>
      </c>
      <c r="I21" s="86"/>
      <c r="J21" s="83">
        <f>J17+5</f>
        <v>40.22</v>
      </c>
      <c r="K21" s="86"/>
      <c r="L21" s="83">
        <f>L17+5</f>
        <v>53.31</v>
      </c>
      <c r="M21" s="86"/>
      <c r="N21" s="83">
        <f>N17+5</f>
        <v>70.39</v>
      </c>
      <c r="O21" s="86"/>
      <c r="P21" s="83">
        <f>P17+5</f>
        <v>93.39</v>
      </c>
      <c r="Q21" s="86"/>
    </row>
    <row r="22" spans="1:19" x14ac:dyDescent="0.2">
      <c r="A22" s="82" t="s">
        <v>90</v>
      </c>
      <c r="B22" s="6"/>
      <c r="C22" s="6"/>
      <c r="D22" s="83">
        <v>0.48</v>
      </c>
      <c r="E22" s="84"/>
      <c r="F22" s="83">
        <v>0.53</v>
      </c>
      <c r="G22" s="84"/>
      <c r="H22" s="83">
        <v>0.63</v>
      </c>
      <c r="I22" s="84"/>
      <c r="J22" s="83">
        <v>0.69</v>
      </c>
      <c r="K22" s="84"/>
      <c r="L22" s="83">
        <v>0.9</v>
      </c>
      <c r="M22" s="84"/>
      <c r="N22" s="83">
        <v>1.32</v>
      </c>
      <c r="O22" s="84"/>
      <c r="P22" s="83">
        <v>1.32</v>
      </c>
      <c r="Q22" s="84"/>
    </row>
    <row r="23" spans="1:19" x14ac:dyDescent="0.2">
      <c r="A23" s="82" t="s">
        <v>91</v>
      </c>
      <c r="B23" s="6"/>
      <c r="C23" s="6"/>
      <c r="D23" s="83"/>
      <c r="E23" s="84"/>
      <c r="F23" s="83"/>
      <c r="G23" s="84"/>
      <c r="H23" s="83"/>
      <c r="I23" s="84"/>
      <c r="J23" s="83"/>
      <c r="K23" s="84"/>
      <c r="L23" s="83"/>
      <c r="M23" s="85"/>
      <c r="N23" s="83"/>
      <c r="O23" s="85"/>
      <c r="P23" s="83"/>
      <c r="Q23" s="12"/>
    </row>
    <row r="24" spans="1:19" x14ac:dyDescent="0.2">
      <c r="A24" s="76"/>
      <c r="B24" s="6"/>
      <c r="C24" s="6"/>
      <c r="D24" s="94"/>
      <c r="E24" s="16"/>
      <c r="F24" s="94"/>
      <c r="G24" s="16"/>
      <c r="H24" s="94"/>
      <c r="I24" s="16"/>
      <c r="J24" s="94"/>
      <c r="K24" s="16"/>
      <c r="L24" s="94"/>
      <c r="M24" s="16"/>
      <c r="N24" s="94"/>
      <c r="O24" s="16"/>
      <c r="P24" s="94"/>
      <c r="Q24" s="34"/>
      <c r="S24" s="95"/>
    </row>
    <row r="25" spans="1:19" x14ac:dyDescent="0.2">
      <c r="A25" s="4"/>
      <c r="B25" s="6"/>
      <c r="C25" s="6"/>
      <c r="D25" s="96"/>
      <c r="E25" s="16"/>
      <c r="F25" s="96"/>
      <c r="G25" s="16"/>
      <c r="H25" s="96"/>
      <c r="I25" s="16"/>
      <c r="J25" s="96"/>
      <c r="K25" s="16"/>
      <c r="L25" s="96"/>
      <c r="M25" s="16"/>
      <c r="N25" s="96"/>
      <c r="O25" s="16"/>
      <c r="P25" s="96"/>
      <c r="Q25" s="9"/>
    </row>
    <row r="26" spans="1:19" x14ac:dyDescent="0.2">
      <c r="A26" s="15" t="s">
        <v>92</v>
      </c>
      <c r="B26" s="37" t="s">
        <v>93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97"/>
      <c r="O26" s="6"/>
      <c r="P26" s="6"/>
      <c r="Q26" s="9"/>
    </row>
    <row r="27" spans="1:19" x14ac:dyDescent="0.2">
      <c r="A27" s="15"/>
      <c r="B27" s="37" t="s">
        <v>94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9" x14ac:dyDescent="0.2">
      <c r="A28" s="15"/>
      <c r="B28" s="37" t="s">
        <v>95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9" x14ac:dyDescent="0.2">
      <c r="A29" s="15"/>
      <c r="B29" s="37" t="s">
        <v>96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9" x14ac:dyDescent="0.2">
      <c r="A30" s="15"/>
      <c r="B30" s="3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9" x14ac:dyDescent="0.2">
      <c r="A31" s="32" t="s">
        <v>97</v>
      </c>
      <c r="B31" s="98" t="s">
        <v>98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6"/>
      <c r="Q31" s="9"/>
    </row>
    <row r="32" spans="1:19" x14ac:dyDescent="0.2">
      <c r="A32" s="15"/>
      <c r="B32" s="37" t="s">
        <v>99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">
      <c r="A33" s="15"/>
      <c r="B33" s="3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">
      <c r="A34" s="15"/>
      <c r="B34" s="37" t="s">
        <v>100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">
      <c r="A35" s="15"/>
      <c r="B35" s="37" t="s">
        <v>101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">
      <c r="A36" s="15"/>
      <c r="B36" s="3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">
      <c r="A37" s="32" t="s">
        <v>102</v>
      </c>
      <c r="B37" s="62" t="s">
        <v>103</v>
      </c>
      <c r="C37" s="6"/>
      <c r="D37" s="6"/>
      <c r="E37" s="6"/>
      <c r="F37" s="6"/>
      <c r="G37" s="6"/>
      <c r="H37" s="6"/>
      <c r="I37" s="6"/>
      <c r="J37" s="6"/>
      <c r="Q37" s="9"/>
    </row>
    <row r="38" spans="1:17" x14ac:dyDescent="0.2">
      <c r="A38" s="15"/>
      <c r="B38" s="99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">
      <c r="A39" s="15"/>
      <c r="B39" s="63" t="s">
        <v>171</v>
      </c>
      <c r="C39" s="61"/>
      <c r="D39" s="59"/>
      <c r="E39" s="61"/>
      <c r="F39" s="100"/>
      <c r="G39" s="100"/>
      <c r="H39" s="100"/>
      <c r="I39" s="61"/>
      <c r="J39" s="61"/>
      <c r="K39" s="61"/>
      <c r="L39" s="13"/>
      <c r="M39" s="16"/>
      <c r="N39" s="16"/>
      <c r="O39" s="6"/>
      <c r="P39" s="6"/>
      <c r="Q39" s="9"/>
    </row>
    <row r="40" spans="1:17" x14ac:dyDescent="0.2">
      <c r="A40" s="15"/>
      <c r="B40" s="63" t="s">
        <v>104</v>
      </c>
      <c r="C40" s="60"/>
      <c r="D40" s="60"/>
      <c r="E40" s="63"/>
      <c r="F40" s="60"/>
      <c r="G40" s="60"/>
      <c r="H40" s="16"/>
      <c r="I40" s="16"/>
      <c r="J40" s="16"/>
      <c r="K40" s="16"/>
      <c r="L40" s="6"/>
      <c r="M40" s="6"/>
      <c r="N40" s="6"/>
      <c r="O40" s="6"/>
      <c r="P40" s="6"/>
      <c r="Q40" s="9"/>
    </row>
    <row r="41" spans="1:17" x14ac:dyDescent="0.2">
      <c r="A41" s="15"/>
      <c r="B41" s="63"/>
      <c r="C41" s="60"/>
      <c r="D41" s="60"/>
      <c r="E41" s="63"/>
      <c r="F41" s="60"/>
      <c r="G41" s="60"/>
      <c r="H41" s="16"/>
      <c r="I41" s="16"/>
      <c r="J41" s="16"/>
      <c r="K41" s="16"/>
      <c r="L41" s="6"/>
      <c r="M41" s="6"/>
      <c r="N41" s="6"/>
      <c r="O41" s="6"/>
      <c r="P41" s="6"/>
      <c r="Q41" s="9"/>
    </row>
    <row r="42" spans="1:17" s="35" customFormat="1" x14ac:dyDescent="0.2">
      <c r="A42" s="101" t="s">
        <v>105</v>
      </c>
      <c r="B42" s="63" t="s">
        <v>106</v>
      </c>
      <c r="C42" s="16"/>
      <c r="D42" s="16"/>
      <c r="E42" s="16"/>
      <c r="F42" s="16"/>
      <c r="G42" s="16"/>
      <c r="H42" s="16"/>
      <c r="I42" s="61"/>
      <c r="J42" s="61"/>
      <c r="K42" s="61"/>
      <c r="L42" s="16"/>
      <c r="M42" s="16"/>
      <c r="N42" s="16"/>
      <c r="O42" s="16"/>
      <c r="P42" s="16"/>
      <c r="Q42" s="34"/>
    </row>
    <row r="43" spans="1:17" x14ac:dyDescent="0.2">
      <c r="A43" s="15"/>
      <c r="B43" s="65"/>
      <c r="C43" s="66"/>
      <c r="D43" s="66"/>
      <c r="E43" s="65"/>
      <c r="F43" s="66"/>
      <c r="G43" s="66"/>
      <c r="H43" s="6"/>
      <c r="I43" s="6"/>
      <c r="J43" s="6"/>
      <c r="K43" s="6"/>
      <c r="L43" s="6"/>
      <c r="M43" s="6"/>
      <c r="N43" s="6"/>
      <c r="O43" s="6"/>
      <c r="P43" s="6"/>
      <c r="Q43" s="9"/>
    </row>
    <row r="44" spans="1:17" x14ac:dyDescent="0.2">
      <c r="A44" s="102"/>
      <c r="B44" s="66"/>
      <c r="C44" s="66"/>
      <c r="D44" s="66"/>
      <c r="E44" s="66"/>
      <c r="F44" s="66"/>
      <c r="G44" s="66"/>
      <c r="H44" s="18"/>
      <c r="I44" s="6"/>
      <c r="J44" s="6"/>
      <c r="K44" s="6"/>
      <c r="L44" s="6"/>
      <c r="M44" s="6"/>
      <c r="N44" s="6"/>
      <c r="O44" s="6"/>
      <c r="P44" s="6"/>
      <c r="Q44" s="9"/>
    </row>
    <row r="45" spans="1:17" x14ac:dyDescent="0.2">
      <c r="A45" s="32"/>
      <c r="B45" s="6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"/>
    </row>
    <row r="46" spans="1:17" x14ac:dyDescent="0.2">
      <c r="A46" s="4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"/>
    </row>
    <row r="47" spans="1:17" x14ac:dyDescent="0.2">
      <c r="A47" s="4"/>
      <c r="B47" s="37"/>
      <c r="C47" s="6"/>
      <c r="D47" s="6"/>
      <c r="E47" s="6"/>
      <c r="F47" s="36"/>
      <c r="G47" s="6"/>
      <c r="H47" s="36"/>
      <c r="I47" s="36" t="s">
        <v>128</v>
      </c>
      <c r="J47" s="6"/>
      <c r="K47" s="6"/>
      <c r="L47" s="6"/>
      <c r="M47" s="6"/>
      <c r="N47" s="6"/>
      <c r="O47" s="9"/>
      <c r="Q47" s="9"/>
    </row>
    <row r="48" spans="1:17" x14ac:dyDescent="0.2">
      <c r="A48" s="15"/>
      <c r="B48" s="37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"/>
    </row>
    <row r="49" spans="1:17" x14ac:dyDescent="0.2">
      <c r="A49" s="15"/>
      <c r="B49" s="6"/>
      <c r="C49" s="6"/>
      <c r="D49" s="6"/>
      <c r="E49" s="6"/>
      <c r="F49" s="6"/>
      <c r="G49" s="6"/>
      <c r="H49" s="6"/>
      <c r="I49" s="13"/>
      <c r="J49" s="13"/>
      <c r="K49" s="13"/>
      <c r="L49" s="6"/>
      <c r="M49" s="6"/>
      <c r="N49" s="6"/>
      <c r="O49" s="6"/>
      <c r="P49" s="6"/>
      <c r="Q49" s="9"/>
    </row>
    <row r="50" spans="1:17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"/>
    </row>
    <row r="51" spans="1:17" x14ac:dyDescent="0.2">
      <c r="A51" s="1" t="s">
        <v>42</v>
      </c>
      <c r="B51" s="198" t="s">
        <v>129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</row>
    <row r="52" spans="1:17" x14ac:dyDescent="0.2">
      <c r="A52" s="4"/>
      <c r="B52" s="37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"/>
    </row>
    <row r="53" spans="1:17" x14ac:dyDescent="0.2">
      <c r="A53" s="10" t="s">
        <v>43</v>
      </c>
      <c r="B53" s="38">
        <f>'Item 105, pg 24-A'!B44</f>
        <v>42745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271" t="s">
        <v>44</v>
      </c>
      <c r="O53" s="271"/>
      <c r="P53" s="103">
        <f>'Item 105, pg 24-A'!K44</f>
        <v>42795</v>
      </c>
      <c r="Q53" s="12"/>
    </row>
    <row r="54" spans="1:17" x14ac:dyDescent="0.2">
      <c r="A54" s="273" t="s">
        <v>45</v>
      </c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6"/>
      <c r="Q54" s="9"/>
    </row>
    <row r="55" spans="1:17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"/>
    </row>
    <row r="56" spans="1:17" x14ac:dyDescent="0.2">
      <c r="A56" s="4" t="s">
        <v>65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"/>
    </row>
    <row r="57" spans="1:17" x14ac:dyDescent="0.2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</row>
  </sheetData>
  <mergeCells count="6">
    <mergeCell ref="A54:O54"/>
    <mergeCell ref="A7:O7"/>
    <mergeCell ref="A8:O8"/>
    <mergeCell ref="A9:O9"/>
    <mergeCell ref="D13:O13"/>
    <mergeCell ref="N53:O53"/>
  </mergeCells>
  <printOptions horizontalCentered="1" verticalCentered="1"/>
  <pageMargins left="0.5" right="0.5" top="0.5" bottom="0.5" header="0.5" footer="0.5"/>
  <pageSetup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9280A5E818743B34360BC237B7ADC" ma:contentTypeVersion="104" ma:contentTypeDescription="" ma:contentTypeScope="" ma:versionID="c65db9cd0806edfd39b73ee5637febb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2017-01-09T08:00:00+00:00</OpenedDate>
    <Date1 xmlns="dc463f71-b30c-4ab2-9473-d307f9d35888">2017-01-09T08:00:00+00:00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170019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0CA8D12-7450-4E67-9746-516D3E816038}"/>
</file>

<file path=customXml/itemProps2.xml><?xml version="1.0" encoding="utf-8"?>
<ds:datastoreItem xmlns:ds="http://schemas.openxmlformats.org/officeDocument/2006/customXml" ds:itemID="{A4A67AF6-3A35-4054-A45E-62AC33C16C3E}"/>
</file>

<file path=customXml/itemProps3.xml><?xml version="1.0" encoding="utf-8"?>
<ds:datastoreItem xmlns:ds="http://schemas.openxmlformats.org/officeDocument/2006/customXml" ds:itemID="{C792D4AD-0DF2-4BB1-AFEF-066A0181E926}"/>
</file>

<file path=customXml/itemProps4.xml><?xml version="1.0" encoding="utf-8"?>
<ds:datastoreItem xmlns:ds="http://schemas.openxmlformats.org/officeDocument/2006/customXml" ds:itemID="{02796A03-B0E0-47BD-B4B0-BCDF853D4D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 Page</vt:lpstr>
      <vt:lpstr>Check Sheet</vt:lpstr>
      <vt:lpstr>Item 100, pg 21</vt:lpstr>
      <vt:lpstr>Item 105, pg 24-A</vt:lpstr>
      <vt:lpstr>Item 105, pg 24-C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2015-01-05T17:29:27Z</cp:lastPrinted>
  <dcterms:created xsi:type="dcterms:W3CDTF">2014-01-09T18:56:31Z</dcterms:created>
  <dcterms:modified xsi:type="dcterms:W3CDTF">2017-01-09T23:43:36Z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0x0101006E56B4D1795A2E4DB2F0B01679ED314A001FB9280A5E818743B34360BC237B7ADC</vt:lpwstr>
  </property>
  <property fmtid="{D5CDD505-2E9C-101B-9397-08002B2CF9AE}" pid="3" name="_docset_NoMedatataSyncRequired">
    <vt:lpwstr>False</vt:lpwstr>
  </property>
</Properties>
</file>