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firstSheet="1" activeTab="8"/>
  </bookViews>
  <sheets>
    <sheet name="September 15" sheetId="1" r:id="rId1"/>
    <sheet name="October 15" sheetId="2" r:id="rId2"/>
    <sheet name="November 15" sheetId="3" r:id="rId3"/>
    <sheet name="December 15" sheetId="4" r:id="rId4"/>
    <sheet name="January 16" sheetId="5" r:id="rId5"/>
    <sheet name="February 16" sheetId="6" r:id="rId6"/>
    <sheet name="March 16" sheetId="7" r:id="rId7"/>
    <sheet name="April 16" sheetId="8" r:id="rId8"/>
    <sheet name="May 16" sheetId="9" r:id="rId9"/>
    <sheet name="June 16" sheetId="10" r:id="rId10"/>
    <sheet name="July 16" sheetId="11" r:id="rId11"/>
    <sheet name="August 16" sheetId="12" r:id="rId12"/>
  </sheets>
  <definedNames/>
  <calcPr fullCalcOnLoad="1"/>
</workbook>
</file>

<file path=xl/sharedStrings.xml><?xml version="1.0" encoding="utf-8"?>
<sst xmlns="http://schemas.openxmlformats.org/spreadsheetml/2006/main" count="360" uniqueCount="28">
  <si>
    <t>NOOKSACK VALLEY DISPOSAL</t>
  </si>
  <si>
    <t>RECYCLING REPORT</t>
  </si>
  <si>
    <t xml:space="preserve"> </t>
  </si>
  <si>
    <t>WEIGHT(IN LBS.)</t>
  </si>
  <si>
    <t>VALUE PER TON</t>
  </si>
  <si>
    <t>TOTAL VALUE</t>
  </si>
  <si>
    <t>NEWSPAPER</t>
  </si>
  <si>
    <t>WASTE PAPER</t>
  </si>
  <si>
    <t>CARDBOARD</t>
  </si>
  <si>
    <t>GLASS</t>
  </si>
  <si>
    <t>MOTOR OIL*</t>
  </si>
  <si>
    <t>CAR BATTERIES*</t>
  </si>
  <si>
    <t>HOUSEHOLD BATTERIES*</t>
  </si>
  <si>
    <t>SCRAP METAL</t>
  </si>
  <si>
    <t>ALUMINUM CANS</t>
  </si>
  <si>
    <t>TIN CANS</t>
  </si>
  <si>
    <t>COMMERCIAL PAPER</t>
  </si>
  <si>
    <t>COMMERCIAL CARDBOARD</t>
  </si>
  <si>
    <t>PLASTIC</t>
  </si>
  <si>
    <t>TOTAL WEIGHT</t>
  </si>
  <si>
    <t>AVE VALUE PER TON</t>
  </si>
  <si>
    <t>NUMBER OF SETOUTS</t>
  </si>
  <si>
    <t xml:space="preserve">      *Oil is measured in gallons</t>
  </si>
  <si>
    <t>PARTICIPATING HOMES</t>
  </si>
  <si>
    <t>and batteries in units, both are</t>
  </si>
  <si>
    <t>POUNDS PER HOUSEHOLD</t>
  </si>
  <si>
    <t xml:space="preserve">       not used in total weight</t>
  </si>
  <si>
    <t>FOR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</si>
</sst>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36">
    <font>
      <sz val="10"/>
      <name val="Arial"/>
      <family val="0"/>
    </font>
    <font>
      <b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42248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8375</v>
      </c>
      <c r="C6" s="4">
        <v>34</v>
      </c>
      <c r="D6" s="4">
        <f>B6/2000*C6</f>
        <v>142.375</v>
      </c>
    </row>
    <row r="7" spans="1:4" ht="12.75">
      <c r="A7" t="s">
        <v>7</v>
      </c>
      <c r="B7" s="3">
        <v>12562</v>
      </c>
      <c r="C7" s="4">
        <v>34</v>
      </c>
      <c r="D7" s="4">
        <f>B7/2000*C7</f>
        <v>213.554</v>
      </c>
    </row>
    <row r="8" spans="1:4" ht="12.75">
      <c r="A8" t="s">
        <v>8</v>
      </c>
      <c r="B8" s="3">
        <v>3560</v>
      </c>
      <c r="C8" s="4">
        <v>45</v>
      </c>
      <c r="D8" s="4">
        <f>B8/2000*C8</f>
        <v>80.1</v>
      </c>
    </row>
    <row r="9" spans="1:4" ht="12.75">
      <c r="A9" t="s">
        <v>9</v>
      </c>
      <c r="B9" s="3">
        <v>25800</v>
      </c>
      <c r="C9" s="4">
        <v>-40</v>
      </c>
      <c r="D9" s="4">
        <f>B9/2000*C9</f>
        <v>-516</v>
      </c>
    </row>
    <row r="10" spans="1:4" ht="12.75">
      <c r="A10" t="s">
        <v>10</v>
      </c>
      <c r="B10" s="3">
        <v>54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585</v>
      </c>
      <c r="C14" s="4">
        <v>800</v>
      </c>
      <c r="D14" s="4">
        <f>B14/2000*C14</f>
        <v>234</v>
      </c>
    </row>
    <row r="15" spans="1:4" ht="12.75">
      <c r="A15" t="s">
        <v>15</v>
      </c>
      <c r="B15" s="3">
        <v>1559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5616</v>
      </c>
      <c r="C18" s="4">
        <v>0</v>
      </c>
      <c r="D18" s="4">
        <f>B18/2000*C18</f>
        <v>0</v>
      </c>
    </row>
    <row r="20" spans="1:4" ht="12.75">
      <c r="A20" t="s">
        <v>19</v>
      </c>
      <c r="B20" s="3">
        <f>B6+B7+B8+B9+B13+B14+B15+B16+B17+B18</f>
        <v>58057</v>
      </c>
      <c r="C20" s="2" t="s">
        <v>5</v>
      </c>
      <c r="D20" s="4">
        <f>SUM(D6:D19)</f>
        <v>154.029</v>
      </c>
    </row>
    <row r="21" spans="1:2" ht="12.75">
      <c r="A21" t="s">
        <v>20</v>
      </c>
      <c r="B21" s="4">
        <f>D20/(B20/2000)</f>
        <v>5.306130182406944</v>
      </c>
    </row>
    <row r="23" spans="1:3" ht="12.75">
      <c r="A23" t="s">
        <v>21</v>
      </c>
      <c r="B23">
        <v>2609</v>
      </c>
      <c r="C23" t="s">
        <v>22</v>
      </c>
    </row>
    <row r="24" spans="1:3" ht="12.75">
      <c r="A24" t="s">
        <v>23</v>
      </c>
      <c r="B24">
        <v>2273</v>
      </c>
      <c r="C24" t="s">
        <v>24</v>
      </c>
    </row>
    <row r="25" spans="1:3" ht="12.75">
      <c r="A25" t="s">
        <v>25</v>
      </c>
      <c r="B25" s="3">
        <f>B20/B24</f>
        <v>25.542014958205016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42522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8271</v>
      </c>
      <c r="C6" s="4">
        <v>32</v>
      </c>
      <c r="D6" s="4">
        <f>B6/2000*C6</f>
        <v>132.336</v>
      </c>
    </row>
    <row r="7" spans="1:4" ht="12.75">
      <c r="A7" t="s">
        <v>7</v>
      </c>
      <c r="B7" s="3">
        <v>12406</v>
      </c>
      <c r="C7" s="4">
        <v>32</v>
      </c>
      <c r="D7" s="4">
        <f>B7/2000*C7</f>
        <v>198.496</v>
      </c>
    </row>
    <row r="8" spans="1:4" ht="12.75">
      <c r="A8" t="s">
        <v>8</v>
      </c>
      <c r="B8" s="3">
        <v>11552</v>
      </c>
      <c r="C8" s="4">
        <v>34.53</v>
      </c>
      <c r="D8" s="4">
        <f>B8/2000*C8</f>
        <v>199.44528</v>
      </c>
    </row>
    <row r="9" spans="1:4" ht="12.75">
      <c r="A9" t="s">
        <v>9</v>
      </c>
      <c r="B9" s="3">
        <v>25008</v>
      </c>
      <c r="C9" s="4">
        <v>-40</v>
      </c>
      <c r="D9" s="4">
        <f>B9/2000*C9</f>
        <v>-500.15999999999997</v>
      </c>
    </row>
    <row r="10" spans="1:4" ht="12.75">
      <c r="A10" t="s">
        <v>10</v>
      </c>
      <c r="B10" s="3">
        <v>63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1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100</v>
      </c>
      <c r="D13" s="4">
        <f>B13/2000*C13</f>
        <v>0</v>
      </c>
    </row>
    <row r="14" spans="1:4" ht="12.75">
      <c r="A14" t="s">
        <v>14</v>
      </c>
      <c r="B14" s="3">
        <v>1215</v>
      </c>
      <c r="C14" s="4">
        <v>600</v>
      </c>
      <c r="D14" s="4">
        <f>B14/2000*C14</f>
        <v>364.5</v>
      </c>
    </row>
    <row r="15" spans="1:4" ht="12.75">
      <c r="A15" t="s">
        <v>15</v>
      </c>
      <c r="B15" s="3">
        <v>3381</v>
      </c>
      <c r="C15" s="4">
        <v>-30</v>
      </c>
      <c r="D15" s="4">
        <f>B15*C15/2000</f>
        <v>-50.715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6012</v>
      </c>
      <c r="C18" s="4">
        <v>-40</v>
      </c>
      <c r="D18" s="4">
        <f>B18/2000*C18</f>
        <v>-120.24</v>
      </c>
    </row>
    <row r="20" spans="1:4" ht="12.75">
      <c r="A20" t="s">
        <v>19</v>
      </c>
      <c r="B20" s="3">
        <f>B6+B7+B8+B9+B13+B14+B15+B16+B17+B18</f>
        <v>67845</v>
      </c>
      <c r="C20" s="2" t="s">
        <v>5</v>
      </c>
      <c r="D20" s="4">
        <f>SUM(D6:D19)</f>
        <v>223.66228</v>
      </c>
    </row>
    <row r="21" spans="1:2" ht="12.75">
      <c r="A21" t="s">
        <v>20</v>
      </c>
      <c r="B21" s="4">
        <f>D20/(B20/2000)</f>
        <v>6.593331269806177</v>
      </c>
    </row>
    <row r="23" spans="1:3" ht="12.75">
      <c r="A23" t="s">
        <v>21</v>
      </c>
      <c r="B23">
        <v>2490</v>
      </c>
      <c r="C23" t="s">
        <v>22</v>
      </c>
    </row>
    <row r="24" spans="1:3" ht="12.75">
      <c r="A24" t="s">
        <v>23</v>
      </c>
      <c r="B24">
        <v>2265</v>
      </c>
      <c r="C24" t="s">
        <v>24</v>
      </c>
    </row>
    <row r="25" spans="1:3" ht="12.75">
      <c r="A25" t="s">
        <v>25</v>
      </c>
      <c r="B25" s="3">
        <f>B20/B24</f>
        <v>29.95364238410596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42552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7574</v>
      </c>
      <c r="C6" s="4">
        <v>34.27</v>
      </c>
      <c r="D6" s="4">
        <f>B6/2000*C6</f>
        <v>129.78049000000001</v>
      </c>
    </row>
    <row r="7" spans="1:4" ht="12.75">
      <c r="A7" t="s">
        <v>7</v>
      </c>
      <c r="B7" s="3">
        <v>11361</v>
      </c>
      <c r="C7" s="4">
        <v>34.27</v>
      </c>
      <c r="D7" s="4">
        <f>B7/2000*C7</f>
        <v>194.67073500000004</v>
      </c>
    </row>
    <row r="8" spans="1:4" ht="12.75">
      <c r="A8" t="s">
        <v>8</v>
      </c>
      <c r="B8" s="3">
        <v>10464</v>
      </c>
      <c r="C8" s="4">
        <v>38.03</v>
      </c>
      <c r="D8" s="4">
        <f>B8/2000*C8</f>
        <v>198.97296</v>
      </c>
    </row>
    <row r="9" spans="1:4" ht="12.75">
      <c r="A9" t="s">
        <v>9</v>
      </c>
      <c r="B9" s="3">
        <v>23520</v>
      </c>
      <c r="C9" s="4">
        <v>-40</v>
      </c>
      <c r="D9" s="4">
        <f>B9/2000*C9</f>
        <v>-470.4</v>
      </c>
    </row>
    <row r="10" spans="1:4" ht="12.75">
      <c r="A10" t="s">
        <v>10</v>
      </c>
      <c r="B10" s="3">
        <v>49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813</v>
      </c>
      <c r="C14" s="4">
        <v>600</v>
      </c>
      <c r="D14" s="4">
        <f>B14/2000*C14</f>
        <v>243.89999999999998</v>
      </c>
    </row>
    <row r="15" spans="1:4" ht="12.75">
      <c r="A15" t="s">
        <v>15</v>
      </c>
      <c r="B15" s="3">
        <v>2261</v>
      </c>
      <c r="C15" s="4">
        <v>-30</v>
      </c>
      <c r="D15" s="4">
        <f>B15*C15/2000</f>
        <v>-33.915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6330</v>
      </c>
      <c r="C18" s="4">
        <v>-40</v>
      </c>
      <c r="D18" s="4">
        <f>B18/2000*C18</f>
        <v>-126.6</v>
      </c>
    </row>
    <row r="20" spans="1:4" ht="12.75">
      <c r="A20" t="s">
        <v>19</v>
      </c>
      <c r="B20" s="3">
        <f>B6+B7+B8+B9+B13+B14+B15+B16+B17+B18</f>
        <v>62323</v>
      </c>
      <c r="C20" s="2" t="s">
        <v>5</v>
      </c>
      <c r="D20" s="4">
        <f>SUM(D6:D19)</f>
        <v>136.40918500000006</v>
      </c>
    </row>
    <row r="21" spans="1:2" ht="12.75">
      <c r="A21" t="s">
        <v>20</v>
      </c>
      <c r="B21" s="4">
        <f>D20/(B20/2000)</f>
        <v>4.377490974439615</v>
      </c>
    </row>
    <row r="23" spans="1:3" ht="12.75">
      <c r="A23" t="s">
        <v>21</v>
      </c>
      <c r="B23">
        <v>2350</v>
      </c>
      <c r="C23" t="s">
        <v>22</v>
      </c>
    </row>
    <row r="24" spans="1:3" ht="12.75">
      <c r="A24" t="s">
        <v>23</v>
      </c>
      <c r="B24">
        <v>2266</v>
      </c>
      <c r="C24" t="s">
        <v>24</v>
      </c>
    </row>
    <row r="25" spans="1:3" ht="12.75">
      <c r="A25" t="s">
        <v>25</v>
      </c>
      <c r="B25" s="3">
        <f>B20/B24</f>
        <v>27.50353045013239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42583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8982</v>
      </c>
      <c r="C6" s="4">
        <v>37.48</v>
      </c>
      <c r="D6" s="4">
        <f>B6/2000*C6</f>
        <v>168.32267999999996</v>
      </c>
    </row>
    <row r="7" spans="1:4" ht="12.75">
      <c r="A7" t="s">
        <v>7</v>
      </c>
      <c r="B7" s="3">
        <v>13473</v>
      </c>
      <c r="C7" s="4">
        <v>37.48</v>
      </c>
      <c r="D7" s="4">
        <f>B7/2000*C7</f>
        <v>252.48402</v>
      </c>
    </row>
    <row r="8" spans="1:4" ht="12.75">
      <c r="A8" t="s">
        <v>8</v>
      </c>
      <c r="B8" s="3">
        <v>10040</v>
      </c>
      <c r="C8" s="4">
        <v>45</v>
      </c>
      <c r="D8" s="4">
        <f>B8/2000*C8</f>
        <v>225.89999999999998</v>
      </c>
    </row>
    <row r="9" spans="1:4" ht="12.75">
      <c r="A9" t="s">
        <v>9</v>
      </c>
      <c r="B9" s="3">
        <v>21216</v>
      </c>
      <c r="C9" s="4">
        <v>-40</v>
      </c>
      <c r="D9" s="4">
        <f>B9/2000*C9</f>
        <v>-424.32000000000005</v>
      </c>
    </row>
    <row r="10" spans="1:4" ht="12.75">
      <c r="A10" t="s">
        <v>10</v>
      </c>
      <c r="B10" s="3">
        <v>56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1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651</v>
      </c>
      <c r="C14" s="4">
        <v>600</v>
      </c>
      <c r="D14" s="4">
        <f>B14/2000*C14</f>
        <v>195.3</v>
      </c>
    </row>
    <row r="15" spans="1:4" ht="12.75">
      <c r="A15" t="s">
        <v>15</v>
      </c>
      <c r="B15" s="3">
        <v>1814</v>
      </c>
      <c r="C15" s="4">
        <v>-30</v>
      </c>
      <c r="D15" s="4">
        <f>B15*C15/2000</f>
        <v>-27.21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5586</v>
      </c>
      <c r="C18" s="4">
        <v>-40</v>
      </c>
      <c r="D18" s="4">
        <f>B18/2000*C18</f>
        <v>-111.72</v>
      </c>
    </row>
    <row r="20" spans="1:4" ht="12.75">
      <c r="A20" t="s">
        <v>19</v>
      </c>
      <c r="B20" s="3">
        <f>B6+B7+B8+B9+B13+B14+B15+B16+B17+B18</f>
        <v>61762</v>
      </c>
      <c r="C20" s="2" t="s">
        <v>5</v>
      </c>
      <c r="D20" s="4">
        <f>SUM(D6:D19)</f>
        <v>278.7566999999999</v>
      </c>
    </row>
    <row r="21" spans="1:2" ht="12.75">
      <c r="A21" t="s">
        <v>20</v>
      </c>
      <c r="B21" s="4">
        <f>D20/(B20/2000)</f>
        <v>9.026802888507493</v>
      </c>
    </row>
    <row r="23" spans="1:3" ht="12.75">
      <c r="A23" t="s">
        <v>21</v>
      </c>
      <c r="B23">
        <v>2436</v>
      </c>
      <c r="C23" t="s">
        <v>22</v>
      </c>
    </row>
    <row r="24" spans="1:3" ht="12.75">
      <c r="A24" t="s">
        <v>23</v>
      </c>
      <c r="B24">
        <v>2282</v>
      </c>
      <c r="C24" t="s">
        <v>24</v>
      </c>
    </row>
    <row r="25" spans="1:3" ht="12.75">
      <c r="A25" t="s">
        <v>25</v>
      </c>
      <c r="B25" s="3">
        <f>B20/B24</f>
        <v>27.064855390008763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42289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10940</v>
      </c>
      <c r="C6" s="4">
        <v>34</v>
      </c>
      <c r="D6" s="4">
        <f>B6/2000*C6</f>
        <v>185.98</v>
      </c>
    </row>
    <row r="7" spans="1:4" ht="12.75">
      <c r="A7" t="s">
        <v>7</v>
      </c>
      <c r="B7" s="3">
        <v>16409</v>
      </c>
      <c r="C7" s="4">
        <v>34</v>
      </c>
      <c r="D7" s="4">
        <f>B7/2000*C7</f>
        <v>278.953</v>
      </c>
    </row>
    <row r="8" spans="1:4" ht="12.75">
      <c r="A8" t="s">
        <v>8</v>
      </c>
      <c r="B8" s="3">
        <v>4760</v>
      </c>
      <c r="C8" s="4">
        <v>45</v>
      </c>
      <c r="D8" s="4">
        <f>B8/2000*C8</f>
        <v>107.1</v>
      </c>
    </row>
    <row r="9" spans="1:4" ht="12.75">
      <c r="A9" t="s">
        <v>9</v>
      </c>
      <c r="B9" s="3">
        <v>26416</v>
      </c>
      <c r="C9" s="4">
        <v>-40</v>
      </c>
      <c r="D9" s="4">
        <f>B9/2000*C9</f>
        <v>-528.32</v>
      </c>
    </row>
    <row r="10" spans="1:4" ht="12.75">
      <c r="A10" t="s">
        <v>10</v>
      </c>
      <c r="B10" s="3">
        <v>72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791</v>
      </c>
      <c r="C14" s="4">
        <v>800</v>
      </c>
      <c r="D14" s="4">
        <f>B14/2000*C14</f>
        <v>316.40000000000003</v>
      </c>
    </row>
    <row r="15" spans="1:4" ht="12.75">
      <c r="A15" t="s">
        <v>15</v>
      </c>
      <c r="B15" s="3">
        <v>2110</v>
      </c>
      <c r="C15" s="4">
        <v>0</v>
      </c>
      <c r="D15" s="4">
        <f>B15*C15/2000</f>
        <v>0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7614</v>
      </c>
      <c r="C18" s="4">
        <v>-16.2</v>
      </c>
      <c r="D18" s="4">
        <f>B18/2000*C18</f>
        <v>-61.673399999999994</v>
      </c>
    </row>
    <row r="20" spans="1:4" ht="12.75">
      <c r="A20" t="s">
        <v>19</v>
      </c>
      <c r="B20" s="3">
        <f>B6+B7+B8+B9+B13+B14+B15+B16+B17+B18</f>
        <v>69040</v>
      </c>
      <c r="C20" s="2" t="s">
        <v>5</v>
      </c>
      <c r="D20" s="4">
        <f>SUM(D6:D19)</f>
        <v>298.4396</v>
      </c>
    </row>
    <row r="21" spans="1:2" ht="12.75">
      <c r="A21" t="s">
        <v>20</v>
      </c>
      <c r="B21" s="4">
        <f>D20/(B20/2000)</f>
        <v>8.645411355735805</v>
      </c>
    </row>
    <row r="23" spans="1:3" ht="12.75">
      <c r="A23" t="s">
        <v>21</v>
      </c>
      <c r="B23">
        <v>2732</v>
      </c>
      <c r="C23" t="s">
        <v>22</v>
      </c>
    </row>
    <row r="24" spans="1:3" ht="12.75">
      <c r="A24" t="s">
        <v>23</v>
      </c>
      <c r="B24">
        <v>2280</v>
      </c>
      <c r="C24" t="s">
        <v>24</v>
      </c>
    </row>
    <row r="25" spans="1:3" ht="12.75">
      <c r="A25" t="s">
        <v>25</v>
      </c>
      <c r="B25" s="3">
        <f>B20/B24</f>
        <v>30.280701754385966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42309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7745</v>
      </c>
      <c r="C6" s="4">
        <v>33.42</v>
      </c>
      <c r="D6" s="4">
        <f>B6/2000*C6</f>
        <v>129.41895</v>
      </c>
    </row>
    <row r="7" spans="1:4" ht="12.75">
      <c r="A7" t="s">
        <v>7</v>
      </c>
      <c r="B7" s="3">
        <v>11617</v>
      </c>
      <c r="C7" s="4">
        <v>33.42</v>
      </c>
      <c r="D7" s="4">
        <f>B7/2000*C7</f>
        <v>194.12007000000003</v>
      </c>
    </row>
    <row r="8" spans="1:4" ht="12.75">
      <c r="A8" t="s">
        <v>8</v>
      </c>
      <c r="B8" s="3">
        <v>6616</v>
      </c>
      <c r="C8" s="4">
        <v>45</v>
      </c>
      <c r="D8" s="4">
        <f>B8/2000*C8</f>
        <v>148.85999999999999</v>
      </c>
    </row>
    <row r="9" spans="1:4" ht="12.75">
      <c r="A9" t="s">
        <v>9</v>
      </c>
      <c r="B9" s="3">
        <v>25352</v>
      </c>
      <c r="C9" s="4">
        <v>-40</v>
      </c>
      <c r="D9" s="4">
        <f>B9/2000*C9</f>
        <v>-507.04</v>
      </c>
    </row>
    <row r="10" spans="1:4" ht="12.75">
      <c r="A10" t="s">
        <v>10</v>
      </c>
      <c r="B10" s="3">
        <v>50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1193</v>
      </c>
      <c r="C14" s="4">
        <v>740</v>
      </c>
      <c r="D14" s="4">
        <f>B14/2000*C14</f>
        <v>441.41</v>
      </c>
    </row>
    <row r="15" spans="1:4" ht="12.75">
      <c r="A15" t="s">
        <v>15</v>
      </c>
      <c r="B15" s="3">
        <v>2845</v>
      </c>
      <c r="C15" s="4">
        <v>-7.98</v>
      </c>
      <c r="D15" s="4">
        <f>B15*C15/2000</f>
        <v>-11.351550000000001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4464</v>
      </c>
      <c r="C18" s="4">
        <v>-40</v>
      </c>
      <c r="D18" s="4">
        <f>B18/2000*C18</f>
        <v>-89.28</v>
      </c>
    </row>
    <row r="20" spans="1:4" ht="12.75">
      <c r="A20" t="s">
        <v>19</v>
      </c>
      <c r="B20" s="3">
        <f>B6+B7+B8+B9+B13+B14+B15+B16+B17+B18</f>
        <v>59832</v>
      </c>
      <c r="C20" s="2" t="s">
        <v>5</v>
      </c>
      <c r="D20" s="4">
        <f>SUM(D6:D19)</f>
        <v>306.1374700000001</v>
      </c>
    </row>
    <row r="21" spans="1:2" ht="12.75">
      <c r="A21" t="s">
        <v>20</v>
      </c>
      <c r="B21" s="4">
        <f>D20/(B20/2000)</f>
        <v>10.233235392432148</v>
      </c>
    </row>
    <row r="23" spans="1:3" ht="12.75">
      <c r="A23" t="s">
        <v>21</v>
      </c>
      <c r="B23">
        <v>2352</v>
      </c>
      <c r="C23" t="s">
        <v>22</v>
      </c>
    </row>
    <row r="24" spans="1:3" ht="12.75">
      <c r="A24" t="s">
        <v>23</v>
      </c>
      <c r="B24">
        <v>2281</v>
      </c>
      <c r="C24" t="s">
        <v>24</v>
      </c>
    </row>
    <row r="25" spans="1:3" ht="12.75">
      <c r="A25" t="s">
        <v>25</v>
      </c>
      <c r="B25" s="3">
        <f>B20/B24</f>
        <v>26.23060061376589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42339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11399</v>
      </c>
      <c r="C6" s="4">
        <v>30.3</v>
      </c>
      <c r="D6" s="4">
        <f>B6/2000*C6</f>
        <v>172.69485</v>
      </c>
    </row>
    <row r="7" spans="1:4" ht="12.75">
      <c r="A7" t="s">
        <v>7</v>
      </c>
      <c r="B7" s="3">
        <v>17094</v>
      </c>
      <c r="C7" s="4">
        <v>30.3</v>
      </c>
      <c r="D7" s="4">
        <f>B7/2000*C7</f>
        <v>258.9741</v>
      </c>
    </row>
    <row r="8" spans="1:4" ht="12.75">
      <c r="A8" t="s">
        <v>8</v>
      </c>
      <c r="B8" s="3">
        <v>11928</v>
      </c>
      <c r="C8" s="4">
        <v>42.32</v>
      </c>
      <c r="D8" s="4">
        <f>B8/2000*C8</f>
        <v>252.39648000000003</v>
      </c>
    </row>
    <row r="9" spans="1:4" ht="12.75">
      <c r="A9" t="s">
        <v>9</v>
      </c>
      <c r="B9" s="3">
        <v>19624</v>
      </c>
      <c r="C9" s="4">
        <v>-40</v>
      </c>
      <c r="D9" s="4">
        <f>B9/2000*C9</f>
        <v>-392.47999999999996</v>
      </c>
    </row>
    <row r="10" spans="1:4" ht="12.75">
      <c r="A10" t="s">
        <v>10</v>
      </c>
      <c r="B10" s="3">
        <v>36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50</v>
      </c>
      <c r="D13" s="4">
        <f>B13/2000*C13</f>
        <v>0</v>
      </c>
    </row>
    <row r="14" spans="1:4" ht="12.75">
      <c r="A14" t="s">
        <v>14</v>
      </c>
      <c r="B14" s="3">
        <v>1037</v>
      </c>
      <c r="C14" s="4">
        <v>600</v>
      </c>
      <c r="D14" s="4">
        <f>B14/2000*C14</f>
        <v>311.09999999999997</v>
      </c>
    </row>
    <row r="15" spans="1:4" ht="12.75">
      <c r="A15" t="s">
        <v>15</v>
      </c>
      <c r="B15" s="3">
        <v>2843</v>
      </c>
      <c r="C15" s="4">
        <v>-30</v>
      </c>
      <c r="D15" s="4">
        <f>B15*C15/2000</f>
        <v>-42.645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6258</v>
      </c>
      <c r="C18" s="4">
        <v>-40</v>
      </c>
      <c r="D18" s="4">
        <f>B18/2000*C18</f>
        <v>-125.16</v>
      </c>
    </row>
    <row r="20" spans="1:4" ht="12.75">
      <c r="A20" t="s">
        <v>19</v>
      </c>
      <c r="B20" s="3">
        <f>B6+B7+B8+B9+B13+B14+B15+B16+B17+B18</f>
        <v>70183</v>
      </c>
      <c r="C20" s="2" t="s">
        <v>5</v>
      </c>
      <c r="D20" s="4">
        <f>SUM(D6:D19)</f>
        <v>434.88043000000005</v>
      </c>
    </row>
    <row r="21" spans="1:2" ht="12.75">
      <c r="A21" t="s">
        <v>20</v>
      </c>
      <c r="B21" s="4">
        <f>D20/(B20/2000)</f>
        <v>12.392756935440206</v>
      </c>
    </row>
    <row r="23" spans="1:3" ht="12.75">
      <c r="A23" t="s">
        <v>21</v>
      </c>
      <c r="B23">
        <v>2347</v>
      </c>
      <c r="C23" t="s">
        <v>22</v>
      </c>
    </row>
    <row r="24" spans="1:3" ht="12.75">
      <c r="A24" t="s">
        <v>23</v>
      </c>
      <c r="B24">
        <v>2248</v>
      </c>
      <c r="C24" t="s">
        <v>24</v>
      </c>
    </row>
    <row r="25" spans="1:3" ht="12.75">
      <c r="A25" t="s">
        <v>25</v>
      </c>
      <c r="B25" s="3">
        <f>B20/B24</f>
        <v>31.220195729537366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42370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10606</v>
      </c>
      <c r="C6" s="4">
        <v>29</v>
      </c>
      <c r="D6" s="4">
        <f>B6/2000*C6</f>
        <v>153.787</v>
      </c>
    </row>
    <row r="7" spans="1:4" ht="12.75">
      <c r="A7" t="s">
        <v>7</v>
      </c>
      <c r="B7" s="3">
        <v>15910</v>
      </c>
      <c r="C7" s="4">
        <v>29</v>
      </c>
      <c r="D7" s="4">
        <f>B7/2000*C7</f>
        <v>230.695</v>
      </c>
    </row>
    <row r="8" spans="1:4" ht="12.75">
      <c r="A8" t="s">
        <v>8</v>
      </c>
      <c r="B8" s="3">
        <v>9032</v>
      </c>
      <c r="C8" s="4">
        <v>41</v>
      </c>
      <c r="D8" s="4">
        <f>B8/2000*C8</f>
        <v>185.156</v>
      </c>
    </row>
    <row r="9" spans="1:4" ht="12.75">
      <c r="A9" t="s">
        <v>9</v>
      </c>
      <c r="B9" s="3">
        <v>20648</v>
      </c>
      <c r="C9" s="4">
        <v>-40</v>
      </c>
      <c r="D9" s="4">
        <f>B9/2000*C9</f>
        <v>-412.96</v>
      </c>
    </row>
    <row r="10" spans="1:4" ht="12.75">
      <c r="A10" t="s">
        <v>10</v>
      </c>
      <c r="B10" s="3">
        <v>69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60</v>
      </c>
      <c r="D13" s="4">
        <f>B13/2000*C13</f>
        <v>0</v>
      </c>
    </row>
    <row r="14" spans="1:4" ht="12.75">
      <c r="A14" t="s">
        <v>14</v>
      </c>
      <c r="B14" s="3">
        <v>1004</v>
      </c>
      <c r="C14" s="4">
        <v>600</v>
      </c>
      <c r="D14" s="4">
        <f>B14/2000*C14</f>
        <v>301.2</v>
      </c>
    </row>
    <row r="15" spans="1:4" ht="12.75">
      <c r="A15" t="s">
        <v>15</v>
      </c>
      <c r="B15" s="3">
        <v>2480</v>
      </c>
      <c r="C15" s="4">
        <v>-30</v>
      </c>
      <c r="D15" s="4">
        <f>B15*C15/2000</f>
        <v>-37.2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6714</v>
      </c>
      <c r="C18" s="4">
        <v>-40</v>
      </c>
      <c r="D18" s="4">
        <f>B18/2000*C18</f>
        <v>-134.28</v>
      </c>
    </row>
    <row r="20" spans="1:4" ht="12.75">
      <c r="A20" t="s">
        <v>19</v>
      </c>
      <c r="B20" s="3">
        <f>B6+B7+B8+B9+B13+B14+B15+B16+B17+B18</f>
        <v>66394</v>
      </c>
      <c r="C20" s="2" t="s">
        <v>5</v>
      </c>
      <c r="D20" s="4">
        <f>SUM(D6:D19)</f>
        <v>286.3979999999999</v>
      </c>
    </row>
    <row r="21" spans="1:2" ht="12.75">
      <c r="A21" t="s">
        <v>20</v>
      </c>
      <c r="B21" s="4">
        <f>D20/(B20/2000)</f>
        <v>8.627225351688402</v>
      </c>
    </row>
    <row r="23" spans="1:3" ht="12.75">
      <c r="A23" t="s">
        <v>21</v>
      </c>
      <c r="B23">
        <v>2675</v>
      </c>
      <c r="C23" t="s">
        <v>22</v>
      </c>
    </row>
    <row r="24" spans="1:3" ht="12.75">
      <c r="A24" t="s">
        <v>23</v>
      </c>
      <c r="B24">
        <v>2252</v>
      </c>
      <c r="C24" t="s">
        <v>24</v>
      </c>
    </row>
    <row r="25" spans="1:3" ht="12.75">
      <c r="A25" t="s">
        <v>25</v>
      </c>
      <c r="B25" s="3">
        <f>B20/B24</f>
        <v>29.482238010657195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42401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6255</v>
      </c>
      <c r="C6" s="4">
        <v>29</v>
      </c>
      <c r="D6" s="4">
        <f>B6/2000*C6</f>
        <v>90.6975</v>
      </c>
    </row>
    <row r="7" spans="1:4" ht="12.75">
      <c r="A7" t="s">
        <v>7</v>
      </c>
      <c r="B7" s="3">
        <v>9383</v>
      </c>
      <c r="C7" s="4">
        <v>29</v>
      </c>
      <c r="D7" s="4">
        <f>B7/2000*C7</f>
        <v>136.05349999999999</v>
      </c>
    </row>
    <row r="8" spans="1:4" ht="12.75">
      <c r="A8" t="s">
        <v>8</v>
      </c>
      <c r="B8" s="3">
        <v>9252</v>
      </c>
      <c r="C8" s="4">
        <v>38.74</v>
      </c>
      <c r="D8" s="4">
        <f>B8/2000*C8</f>
        <v>179.21124000000003</v>
      </c>
    </row>
    <row r="9" spans="1:4" ht="12.75">
      <c r="A9" t="s">
        <v>9</v>
      </c>
      <c r="B9" s="3">
        <v>20052</v>
      </c>
      <c r="C9" s="4">
        <v>-40</v>
      </c>
      <c r="D9" s="4">
        <f>B9/2000*C9</f>
        <v>-401.03999999999996</v>
      </c>
    </row>
    <row r="10" spans="1:4" ht="12.75">
      <c r="A10" t="s">
        <v>10</v>
      </c>
      <c r="B10" s="3">
        <v>55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1071</v>
      </c>
      <c r="C14" s="4">
        <v>600</v>
      </c>
      <c r="D14" s="4">
        <f>B14/2000*C14</f>
        <v>321.3</v>
      </c>
    </row>
    <row r="15" spans="1:4" ht="12.75">
      <c r="A15" t="s">
        <v>15</v>
      </c>
      <c r="B15" s="3">
        <v>3293</v>
      </c>
      <c r="C15" s="4">
        <v>-30</v>
      </c>
      <c r="D15" s="4">
        <f>B15*C15/2000</f>
        <v>-49.395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5874</v>
      </c>
      <c r="C18" s="4">
        <v>-40</v>
      </c>
      <c r="D18" s="4">
        <f>B18/2000*C18</f>
        <v>-117.47999999999999</v>
      </c>
    </row>
    <row r="20" spans="1:4" ht="12.75">
      <c r="A20" t="s">
        <v>19</v>
      </c>
      <c r="B20" s="3">
        <f>B6+B7+B8+B9+B13+B14+B15+B16+B17+B18</f>
        <v>55180</v>
      </c>
      <c r="C20" s="2" t="s">
        <v>5</v>
      </c>
      <c r="D20" s="4">
        <f>SUM(D6:D19)</f>
        <v>159.34724000000008</v>
      </c>
    </row>
    <row r="21" spans="1:2" ht="12.75">
      <c r="A21" t="s">
        <v>20</v>
      </c>
      <c r="B21" s="4">
        <f>D20/(B20/2000)</f>
        <v>5.775543312794494</v>
      </c>
    </row>
    <row r="23" spans="1:3" ht="12.75">
      <c r="A23" t="s">
        <v>21</v>
      </c>
      <c r="B23">
        <v>1976</v>
      </c>
      <c r="C23" t="s">
        <v>22</v>
      </c>
    </row>
    <row r="24" spans="1:3" ht="12.75">
      <c r="A24" t="s">
        <v>23</v>
      </c>
      <c r="B24">
        <v>2253</v>
      </c>
      <c r="C24" t="s">
        <v>24</v>
      </c>
    </row>
    <row r="25" spans="1:3" ht="12.75">
      <c r="A25" t="s">
        <v>25</v>
      </c>
      <c r="B25" s="3">
        <f>B20/B24</f>
        <v>24.49178872614292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42442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7722</v>
      </c>
      <c r="C6" s="4">
        <v>29.89</v>
      </c>
      <c r="D6" s="4">
        <f>B6/2000*C6</f>
        <v>115.40529000000001</v>
      </c>
    </row>
    <row r="7" spans="1:4" ht="12.75">
      <c r="A7" t="s">
        <v>7</v>
      </c>
      <c r="B7" s="3">
        <v>11584</v>
      </c>
      <c r="C7" s="4">
        <v>29.89</v>
      </c>
      <c r="D7" s="4">
        <f>B7/2000*C7</f>
        <v>173.12288</v>
      </c>
    </row>
    <row r="8" spans="1:4" ht="12.75">
      <c r="A8" t="s">
        <v>8</v>
      </c>
      <c r="B8" s="3">
        <v>6416</v>
      </c>
      <c r="C8" s="4">
        <v>35.74</v>
      </c>
      <c r="D8" s="4">
        <f>B8/2000*C8</f>
        <v>114.65392000000001</v>
      </c>
    </row>
    <row r="9" spans="1:4" ht="12.75">
      <c r="A9" t="s">
        <v>9</v>
      </c>
      <c r="B9" s="3">
        <v>14552</v>
      </c>
      <c r="C9" s="4">
        <v>-40</v>
      </c>
      <c r="D9" s="4">
        <f>B9/2000*C9</f>
        <v>-291.03999999999996</v>
      </c>
    </row>
    <row r="10" spans="1:4" ht="12.75">
      <c r="A10" t="s">
        <v>10</v>
      </c>
      <c r="B10" s="3">
        <v>79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0</v>
      </c>
      <c r="D13" s="4">
        <f>B13/2000*C13</f>
        <v>0</v>
      </c>
    </row>
    <row r="14" spans="1:4" ht="12.75">
      <c r="A14" t="s">
        <v>14</v>
      </c>
      <c r="B14" s="3">
        <v>1001</v>
      </c>
      <c r="C14" s="4">
        <v>600</v>
      </c>
      <c r="D14" s="4">
        <f>B14/2000*C14</f>
        <v>300.29999999999995</v>
      </c>
    </row>
    <row r="15" spans="1:4" ht="12.75">
      <c r="A15" t="s">
        <v>15</v>
      </c>
      <c r="B15" s="3">
        <v>3184</v>
      </c>
      <c r="C15" s="4">
        <v>-30</v>
      </c>
      <c r="D15" s="4">
        <f>B15*C15/2000</f>
        <v>-47.76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3942</v>
      </c>
      <c r="C18" s="4">
        <v>-40</v>
      </c>
      <c r="D18" s="4">
        <f>B18/2000*C18</f>
        <v>-78.84</v>
      </c>
    </row>
    <row r="20" spans="1:4" ht="12.75">
      <c r="A20" t="s">
        <v>19</v>
      </c>
      <c r="B20" s="3">
        <f>B6+B7+B8+B9+B13+B14+B15+B16+B17+B18</f>
        <v>48401</v>
      </c>
      <c r="C20" s="2" t="s">
        <v>5</v>
      </c>
      <c r="D20" s="4">
        <f>SUM(D6:D19)</f>
        <v>285.8420900000001</v>
      </c>
    </row>
    <row r="21" spans="1:2" ht="12.75">
      <c r="A21" t="s">
        <v>20</v>
      </c>
      <c r="B21" s="4">
        <f>D20/(B20/2000)</f>
        <v>11.811412574120373</v>
      </c>
    </row>
    <row r="23" spans="1:3" ht="12.75">
      <c r="A23" t="s">
        <v>21</v>
      </c>
      <c r="B23">
        <v>2694</v>
      </c>
      <c r="C23" t="s">
        <v>22</v>
      </c>
    </row>
    <row r="24" spans="1:3" ht="12.75">
      <c r="A24" t="s">
        <v>23</v>
      </c>
      <c r="B24">
        <v>2254</v>
      </c>
      <c r="C24" t="s">
        <v>24</v>
      </c>
    </row>
    <row r="25" spans="1:3" ht="12.75">
      <c r="A25" t="s">
        <v>25</v>
      </c>
      <c r="B25" s="3">
        <f>B20/B24</f>
        <v>21.47338065661047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42461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9609</v>
      </c>
      <c r="C6" s="4">
        <v>32</v>
      </c>
      <c r="D6" s="4">
        <f>B6/2000*C6</f>
        <v>153.744</v>
      </c>
    </row>
    <row r="7" spans="1:4" ht="12.75">
      <c r="A7" t="s">
        <v>7</v>
      </c>
      <c r="B7" s="3">
        <v>14414</v>
      </c>
      <c r="C7" s="4">
        <v>32</v>
      </c>
      <c r="D7" s="4">
        <f>B7/2000*C7</f>
        <v>230.624</v>
      </c>
    </row>
    <row r="8" spans="1:4" ht="12.75">
      <c r="A8" t="s">
        <v>8</v>
      </c>
      <c r="B8" s="3">
        <v>12920</v>
      </c>
      <c r="C8" s="4">
        <v>37</v>
      </c>
      <c r="D8" s="4">
        <f>B8/2000*C8</f>
        <v>239.02</v>
      </c>
    </row>
    <row r="9" spans="1:4" ht="12.75">
      <c r="A9" t="s">
        <v>9</v>
      </c>
      <c r="B9" s="3">
        <v>25104</v>
      </c>
      <c r="C9" s="4">
        <v>-40</v>
      </c>
      <c r="D9" s="4">
        <f>B9/2000*C9</f>
        <v>-502.08</v>
      </c>
    </row>
    <row r="10" spans="1:4" ht="12.75">
      <c r="A10" t="s">
        <v>10</v>
      </c>
      <c r="B10" s="3">
        <v>37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0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84.42</v>
      </c>
      <c r="D13" s="4">
        <f>B13/2000*C13</f>
        <v>0</v>
      </c>
    </row>
    <row r="14" spans="1:4" ht="12.75">
      <c r="A14" t="s">
        <v>14</v>
      </c>
      <c r="B14" s="3">
        <v>556</v>
      </c>
      <c r="C14" s="4">
        <v>600</v>
      </c>
      <c r="D14" s="4">
        <f>B14/2000*C14</f>
        <v>166.8</v>
      </c>
    </row>
    <row r="15" spans="1:4" ht="12.75">
      <c r="A15" t="s">
        <v>15</v>
      </c>
      <c r="B15" s="3">
        <v>1549</v>
      </c>
      <c r="C15" s="4">
        <v>-30</v>
      </c>
      <c r="D15" s="4">
        <f>B15*C15/2000</f>
        <v>-23.235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7320</v>
      </c>
      <c r="C18" s="4">
        <v>-40</v>
      </c>
      <c r="D18" s="4">
        <f>B18/2000*C18</f>
        <v>-146.4</v>
      </c>
    </row>
    <row r="20" spans="1:4" ht="12.75">
      <c r="A20" t="s">
        <v>19</v>
      </c>
      <c r="B20" s="3">
        <f>B6+B7+B8+B9+B13+B14+B15+B16+B17+B18</f>
        <v>71472</v>
      </c>
      <c r="C20" s="2" t="s">
        <v>5</v>
      </c>
      <c r="D20" s="4">
        <f>SUM(D6:D19)</f>
        <v>118.47300000000004</v>
      </c>
    </row>
    <row r="21" spans="1:2" ht="12.75">
      <c r="A21" t="s">
        <v>20</v>
      </c>
      <c r="B21" s="4">
        <f>D20/(B20/2000)</f>
        <v>3.315228341168571</v>
      </c>
    </row>
    <row r="23" spans="1:3" ht="12.75">
      <c r="A23" t="s">
        <v>21</v>
      </c>
      <c r="B23">
        <v>2368</v>
      </c>
      <c r="C23" t="s">
        <v>22</v>
      </c>
    </row>
    <row r="24" spans="1:3" ht="12.75">
      <c r="A24" t="s">
        <v>23</v>
      </c>
      <c r="B24">
        <v>2241</v>
      </c>
      <c r="C24" t="s">
        <v>24</v>
      </c>
    </row>
    <row r="25" spans="1:3" ht="12.75">
      <c r="A25" t="s">
        <v>25</v>
      </c>
      <c r="B25" s="3">
        <f>B20/B24</f>
        <v>31.892904953145916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8">
      <c r="A1" s="1" t="s">
        <v>0</v>
      </c>
    </row>
    <row r="2" spans="1:2" ht="12.75">
      <c r="A2" t="s">
        <v>1</v>
      </c>
      <c r="B2" t="s">
        <v>27</v>
      </c>
    </row>
    <row r="3" spans="1:4" ht="12.75">
      <c r="A3" s="5">
        <v>42491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7696</v>
      </c>
      <c r="C6" s="4">
        <v>32</v>
      </c>
      <c r="D6" s="4">
        <f>B6/2000*C6</f>
        <v>123.136</v>
      </c>
    </row>
    <row r="7" spans="1:4" ht="12.75">
      <c r="A7" t="s">
        <v>7</v>
      </c>
      <c r="B7" s="3">
        <v>10794</v>
      </c>
      <c r="C7" s="4">
        <v>32</v>
      </c>
      <c r="D7" s="4">
        <f>B7/2000*C7</f>
        <v>172.704</v>
      </c>
    </row>
    <row r="8" spans="1:4" ht="12.75">
      <c r="A8" t="s">
        <v>8</v>
      </c>
      <c r="B8" s="3">
        <v>7912</v>
      </c>
      <c r="C8" s="4">
        <v>34.39</v>
      </c>
      <c r="D8" s="4">
        <f>B8/2000*C8</f>
        <v>136.04684</v>
      </c>
    </row>
    <row r="9" spans="1:4" ht="12.75">
      <c r="A9" t="s">
        <v>9</v>
      </c>
      <c r="B9" s="3">
        <v>19408</v>
      </c>
      <c r="C9" s="4">
        <v>-40</v>
      </c>
      <c r="D9" s="4">
        <f>B9/2000*C9</f>
        <v>-388.16</v>
      </c>
    </row>
    <row r="10" spans="1:4" ht="12.75">
      <c r="A10" t="s">
        <v>10</v>
      </c>
      <c r="B10" s="3">
        <v>62</v>
      </c>
      <c r="C10" s="4">
        <v>0</v>
      </c>
      <c r="D10" s="4">
        <f>B10*C10</f>
        <v>0</v>
      </c>
    </row>
    <row r="11" spans="1:4" ht="12.75">
      <c r="A11" t="s">
        <v>11</v>
      </c>
      <c r="B11" s="3">
        <v>1</v>
      </c>
      <c r="C11" s="4">
        <v>0</v>
      </c>
      <c r="D11" s="4">
        <f>B11/2000*C11</f>
        <v>0</v>
      </c>
    </row>
    <row r="12" spans="1:4" ht="12.75">
      <c r="A12" t="s">
        <v>12</v>
      </c>
      <c r="B12" s="3">
        <v>0</v>
      </c>
      <c r="C12" s="4">
        <v>0</v>
      </c>
      <c r="D12" s="4">
        <f>B12/2000*C12</f>
        <v>0</v>
      </c>
    </row>
    <row r="13" spans="1:4" ht="12.75">
      <c r="A13" t="s">
        <v>13</v>
      </c>
      <c r="B13" s="3">
        <v>0</v>
      </c>
      <c r="C13" s="4">
        <v>84.42</v>
      </c>
      <c r="D13" s="4">
        <f>B13/2000*C13</f>
        <v>0</v>
      </c>
    </row>
    <row r="14" spans="1:4" ht="12.75">
      <c r="A14" t="s">
        <v>14</v>
      </c>
      <c r="B14" s="3">
        <v>602</v>
      </c>
      <c r="C14" s="4">
        <v>600</v>
      </c>
      <c r="D14" s="4">
        <f>B14/2000*C14</f>
        <v>180.6</v>
      </c>
    </row>
    <row r="15" spans="1:4" ht="12.75">
      <c r="A15" t="s">
        <v>15</v>
      </c>
      <c r="B15" s="3">
        <v>1220</v>
      </c>
      <c r="C15" s="4">
        <v>-30</v>
      </c>
      <c r="D15" s="4">
        <f>B15*C15/2000</f>
        <v>-18.3</v>
      </c>
    </row>
    <row r="16" spans="1:4" ht="12.75">
      <c r="A16" t="s">
        <v>16</v>
      </c>
      <c r="B16" s="3">
        <v>0</v>
      </c>
      <c r="C16" s="4">
        <v>0</v>
      </c>
      <c r="D16" s="4">
        <f>B16/2000*C16</f>
        <v>0</v>
      </c>
    </row>
    <row r="17" spans="1:4" ht="12.75">
      <c r="A17" t="s">
        <v>17</v>
      </c>
      <c r="B17" s="3">
        <v>0</v>
      </c>
      <c r="C17" s="4">
        <v>0</v>
      </c>
      <c r="D17" s="4">
        <f>B17/2000*C17</f>
        <v>0</v>
      </c>
    </row>
    <row r="18" spans="1:4" ht="12.75">
      <c r="A18" t="s">
        <v>18</v>
      </c>
      <c r="B18" s="3">
        <v>5688</v>
      </c>
      <c r="C18" s="4">
        <v>-40</v>
      </c>
      <c r="D18" s="4">
        <f>B18/2000*C18</f>
        <v>-113.75999999999999</v>
      </c>
    </row>
    <row r="20" spans="1:4" ht="12.75">
      <c r="A20" t="s">
        <v>19</v>
      </c>
      <c r="B20" s="3">
        <f>B6+B7+B8+B9+B13+B14+B15+B16+B17+B18</f>
        <v>53320</v>
      </c>
      <c r="C20" s="2" t="s">
        <v>5</v>
      </c>
      <c r="D20" s="4">
        <f>SUM(D6:D19)</f>
        <v>92.26683999999997</v>
      </c>
    </row>
    <row r="21" spans="1:2" ht="12.75">
      <c r="A21" t="s">
        <v>20</v>
      </c>
      <c r="B21" s="4">
        <f>D20/(B20/2000)</f>
        <v>3.4608717179294812</v>
      </c>
    </row>
    <row r="23" spans="1:3" ht="12.75">
      <c r="A23" t="s">
        <v>21</v>
      </c>
      <c r="B23">
        <v>2474</v>
      </c>
      <c r="C23" t="s">
        <v>22</v>
      </c>
    </row>
    <row r="24" spans="1:3" ht="12.75">
      <c r="A24" t="s">
        <v>23</v>
      </c>
      <c r="B24">
        <v>2242</v>
      </c>
      <c r="C24" t="s">
        <v>24</v>
      </c>
    </row>
    <row r="25" spans="1:3" ht="12.75">
      <c r="A25" t="s">
        <v>25</v>
      </c>
      <c r="B25" s="3">
        <f>B20/B24</f>
        <v>23.78233719892953</v>
      </c>
      <c r="C25" t="s">
        <v>26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Nooksack Valley Disposal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Wilkowski</dc:creator>
  <cp:keywords/>
  <dc:description/>
  <cp:lastModifiedBy>Daniel, Jessica (UTC)</cp:lastModifiedBy>
  <cp:lastPrinted>2016-10-12T18:11:00Z</cp:lastPrinted>
  <dcterms:created xsi:type="dcterms:W3CDTF">1997-09-22T21:42:25Z</dcterms:created>
  <dcterms:modified xsi:type="dcterms:W3CDTF">2016-10-17T16:40:30Z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161136</vt:lpwstr>
  </property>
  <property fmtid="{D5CDD505-2E9C-101B-9397-08002B2CF9AE}" pid="6" name="IsConfidenti">
    <vt:lpwstr>0</vt:lpwstr>
  </property>
  <property fmtid="{D5CDD505-2E9C-101B-9397-08002B2CF9AE}" pid="7" name="Dat">
    <vt:lpwstr>2016-10-17T00:00:00Z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2016-10-17T00:00:00Z</vt:lpwstr>
  </property>
  <property fmtid="{D5CDD505-2E9C-101B-9397-08002B2CF9AE}" pid="11" name="Pref">
    <vt:lpwstr>TG</vt:lpwstr>
  </property>
  <property fmtid="{D5CDD505-2E9C-101B-9397-08002B2CF9AE}" pid="12" name="CaseCompanyNam">
    <vt:lpwstr>NOOKSACK VALLEY DISPOSAL,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