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2. Tuesday\UG-161033 PSE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<sst xmlns="http://schemas.openxmlformats.org/spreadsheetml/2006/main" count="86" uniqueCount="39">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</sst>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53" zoomScaleNormal="100" workbookViewId="0">
      <selection activeCell="D4" sqref="D4:D96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42552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2532361.7000000039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-245833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-6588.11</v>
      </c>
      <c r="E12" s="33"/>
      <c r="F12" s="44"/>
    </row>
    <row r="13" spans="1:10" x14ac:dyDescent="0.2">
      <c r="B13" s="1" t="s">
        <v>7</v>
      </c>
      <c r="D13" s="11">
        <v>2942.19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-249478.91999999998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2282882.780000004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-12972705.980000017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1335919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18839.45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-26840</v>
      </c>
      <c r="E23" s="33"/>
      <c r="F23" s="43"/>
    </row>
    <row r="24" spans="1:10" x14ac:dyDescent="0.2">
      <c r="B24" s="1" t="s">
        <v>8</v>
      </c>
      <c r="D24" s="13">
        <v>1327918.45</v>
      </c>
      <c r="E24" s="33"/>
      <c r="F24" s="43"/>
    </row>
    <row r="25" spans="1:10" x14ac:dyDescent="0.2">
      <c r="B25" s="1" t="s">
        <v>9</v>
      </c>
      <c r="D25" s="6">
        <v>-11644787.530000018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13218821.789999999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5839760.8399999999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5839760.8399999999</v>
      </c>
      <c r="E62" s="33"/>
    </row>
    <row r="63" spans="1:6" x14ac:dyDescent="0.2">
      <c r="B63" s="1" t="s">
        <v>9</v>
      </c>
      <c r="D63" s="6">
        <v>19058582.629999999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-14152610.039999999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-4099135.16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-4099135.16</v>
      </c>
      <c r="E73" s="33"/>
    </row>
    <row r="74" spans="1:6" x14ac:dyDescent="0.2">
      <c r="B74" s="1" t="s">
        <v>9</v>
      </c>
      <c r="D74" s="6">
        <v>-18251745.199999999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-211346.38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39854.28</v>
      </c>
      <c r="E80" s="33"/>
      <c r="F80" s="39"/>
    </row>
    <row r="81" spans="1:7" x14ac:dyDescent="0.2">
      <c r="B81" s="1" t="s">
        <v>8</v>
      </c>
      <c r="D81" s="24">
        <v>39854.28</v>
      </c>
      <c r="E81" s="33"/>
    </row>
    <row r="82" spans="1:7" x14ac:dyDescent="0.2">
      <c r="B82" s="1" t="s">
        <v>9</v>
      </c>
      <c r="D82" s="14">
        <v>-171492.1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23873.51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-42463.16</v>
      </c>
      <c r="E87" s="33"/>
      <c r="F87" s="39"/>
    </row>
    <row r="88" spans="1:7" x14ac:dyDescent="0.2">
      <c r="B88" s="1" t="s">
        <v>8</v>
      </c>
      <c r="D88" s="24">
        <v>-42463.16</v>
      </c>
      <c r="E88" s="33"/>
    </row>
    <row r="89" spans="1:7" x14ac:dyDescent="0.2">
      <c r="B89" s="1" t="s">
        <v>9</v>
      </c>
      <c r="D89" s="14">
        <v>-18589.650000000005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-11561605.4</v>
      </c>
      <c r="E92" s="33"/>
      <c r="F92" s="52">
        <f>+D85+D77+D66+D54+D18+D8+D28</f>
        <v>-11561605.400000013</v>
      </c>
      <c r="G92" s="49">
        <f>+F92-D92</f>
        <v>0</v>
      </c>
    </row>
    <row r="93" spans="1:7" x14ac:dyDescent="0.2">
      <c r="B93" s="1" t="s">
        <v>8</v>
      </c>
      <c r="D93" s="27">
        <v>2816456.3299999996</v>
      </c>
      <c r="E93" s="33"/>
      <c r="F93" s="53">
        <f>+D14+D24+D62+D73+D81+D88+D35</f>
        <v>2816456.3299999996</v>
      </c>
      <c r="G93" s="49">
        <f>+F93-D93</f>
        <v>0</v>
      </c>
    </row>
    <row r="94" spans="1:7" ht="13.5" thickBot="1" x14ac:dyDescent="0.25">
      <c r="B94" s="1" t="s">
        <v>9</v>
      </c>
      <c r="D94" s="28">
        <v>-8745149.0700000003</v>
      </c>
      <c r="E94" s="33"/>
      <c r="F94" s="52">
        <f>SUM(F92:F93)</f>
        <v>-8745149.0700000133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-9361904.7500000149</v>
      </c>
      <c r="E95" s="33"/>
      <c r="F95" s="8">
        <f>+D15+D25</f>
        <v>-9361904.7500000149</v>
      </c>
      <c r="G95" s="49">
        <f>+F95-D95</f>
        <v>0</v>
      </c>
    </row>
    <row r="96" spans="1:7" ht="13.5" thickBot="1" x14ac:dyDescent="0.25">
      <c r="A96" s="1" t="s">
        <v>28</v>
      </c>
      <c r="D96" s="29">
        <v>616755.6800000146</v>
      </c>
      <c r="E96" s="33"/>
      <c r="F96" s="53">
        <f>+F94-F95</f>
        <v>616755.68000000156</v>
      </c>
      <c r="G96" s="49">
        <f>+F96-D96</f>
        <v>-1.3038516044616699E-8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July 2016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7593015C870E4294A38CB7108E12BB" ma:contentTypeVersion="104" ma:contentTypeDescription="" ma:contentTypeScope="" ma:versionID="20d524f32d8687d567b472ca2dfc56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2016-08-30T07:00:00+00:00</OpenedDate>
    <Date1 xmlns="dc463f71-b30c-4ab2-9473-d307f9d35888">2016-08-29T07:00:00+00:00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932D2BF-B031-4E99-AC37-588C7A743F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2B603-D12E-4206-B9DB-5A52782B5B52}"/>
</file>

<file path=customXml/itemProps3.xml><?xml version="1.0" encoding="utf-8"?>
<ds:datastoreItem xmlns:ds="http://schemas.openxmlformats.org/officeDocument/2006/customXml" ds:itemID="{E667F9DE-D895-42F5-9A56-350B1A4F2BAB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7bd91e-004b-490a-8704-e368d63d59a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6D94F8B-45A3-4BA3-A4BC-B1762CEF2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Kredel, Ashley (UTC)</cp:lastModifiedBy>
  <cp:lastPrinted>2016-08-16T20:48:59Z</cp:lastPrinted>
  <dcterms:created xsi:type="dcterms:W3CDTF">2005-03-16T23:33:46Z</dcterms:created>
  <dcterms:modified xsi:type="dcterms:W3CDTF">2016-08-30T18:32:17Z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0x0101006E56B4D1795A2E4DB2F0B01679ED314A00967593015C870E4294A38CB7108E12BB</vt:lpwstr>
  </property>
  <property fmtid="{D5CDD505-2E9C-101B-9397-08002B2CF9AE}" pid="3" name="_docset_NoMedatataSyncRequired">
    <vt:lpwstr>False</vt:lpwstr>
  </property>
</Properties>
</file>