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ek of 02-08-16 to 02-12-16\02-12-2016 Friday\Item No. 3546 PSE Quarterly Reports\PSE Cover Letter-Customer Counts-Sales Reports\"/>
    </mc:Choice>
  </mc:AlternateContent>
  <bookViews>
    <workbookView xWindow="17010" yWindow="30" windowWidth="17640" windowHeight="11400"/>
  </bookViews>
  <sheets>
    <sheet name="Pg 6a CustCount_Electric" sheetId="1" r:id="rId1"/>
  </sheets>
  <definedNames>
    <definedName name="data">#REF!</definedName>
    <definedName name="data12">#REF!</definedName>
    <definedName name="MONTH">#REF!</definedName>
    <definedName name="_xlnm.Print_Area" localSheetId="0">'Pg 6a CustCount_Electric'!$A$1:$I$64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'Pg 6a CustCount_Electric'!$A$1:$I$63</definedName>
    <definedName name="Z_35584FC9_E0EF_4D54_AEC5_A721F3358284_.wvu.PrintArea" localSheetId="0" hidden="1">'Pg 6a CustCount_Electric'!$A$1:$I$63</definedName>
    <definedName name="Z_47D0F261_F43B_4751_8C61_1FB1BD5F2805_.wvu.PrintArea" localSheetId="0" hidden="1">'Pg 6a CustCount_Electric'!$A$1:$I$63</definedName>
    <definedName name="Z_49153C58_1CF3_499A_A2AA_3AC07FAD1405_.wvu.PrintArea" localSheetId="0" hidden="1">'Pg 6a CustCount_Electric'!$A$1:$I$63</definedName>
    <definedName name="Z_B9AD8F6D_DA71_409D_9D5B_33F3A1818990_.wvu.PrintArea" localSheetId="0" hidden="1">'Pg 6a CustCount_Electric'!$A$1:$I$63</definedName>
    <definedName name="Z_EB6D400B_3175_492E_99DF_E9CF317CF31F_.wvu.PrintArea" localSheetId="0" hidden="1">'Pg 6a CustCount_Electric'!$A$1:$I$63</definedName>
  </definedNames>
  <calcPr calcId="152511"/>
</workbook>
</file>

<file path=xl/calcChain.xml><?xml version="1.0" encoding="utf-8"?>
<calcChain xmlns="http://schemas.openxmlformats.org/spreadsheetml/2006/main">
  <c r="E11" i="1" l="1"/>
  <c r="F11" i="1" s="1"/>
  <c r="H11" i="1"/>
  <c r="I11" i="1" s="1"/>
  <c r="E12" i="1"/>
  <c r="F12" i="1" s="1"/>
  <c r="H12" i="1"/>
  <c r="I12" i="1" s="1"/>
  <c r="G33" i="1" l="1"/>
  <c r="D33" i="1"/>
  <c r="C33" i="1"/>
  <c r="H32" i="1"/>
  <c r="I32" i="1" s="1"/>
  <c r="E32" i="1"/>
  <c r="F32" i="1" s="1"/>
  <c r="H31" i="1"/>
  <c r="I31" i="1" s="1"/>
  <c r="E31" i="1"/>
  <c r="F31" i="1" s="1"/>
  <c r="H30" i="1"/>
  <c r="I30" i="1" s="1"/>
  <c r="E30" i="1"/>
  <c r="F30" i="1" s="1"/>
  <c r="H29" i="1"/>
  <c r="I29" i="1" s="1"/>
  <c r="E29" i="1"/>
  <c r="F29" i="1" s="1"/>
  <c r="H28" i="1"/>
  <c r="I28" i="1" s="1"/>
  <c r="E28" i="1"/>
  <c r="F28" i="1" s="1"/>
  <c r="H27" i="1"/>
  <c r="I27" i="1" s="1"/>
  <c r="E27" i="1"/>
  <c r="F27" i="1" s="1"/>
  <c r="H26" i="1"/>
  <c r="I26" i="1" s="1"/>
  <c r="E26" i="1"/>
  <c r="F26" i="1" s="1"/>
  <c r="H25" i="1"/>
  <c r="E25" i="1"/>
  <c r="F25" i="1" s="1"/>
  <c r="H33" i="1" l="1"/>
  <c r="I33" i="1" s="1"/>
  <c r="E33" i="1"/>
  <c r="F33" i="1" s="1"/>
  <c r="I25" i="1"/>
  <c r="G48" i="1"/>
  <c r="D48" i="1"/>
  <c r="C48" i="1"/>
  <c r="H47" i="1"/>
  <c r="I47" i="1" s="1"/>
  <c r="E47" i="1"/>
  <c r="F47" i="1" s="1"/>
  <c r="H46" i="1"/>
  <c r="I46" i="1" s="1"/>
  <c r="E46" i="1"/>
  <c r="F46" i="1" s="1"/>
  <c r="H45" i="1"/>
  <c r="I45" i="1" s="1"/>
  <c r="E45" i="1"/>
  <c r="F45" i="1" s="1"/>
  <c r="H44" i="1"/>
  <c r="I44" i="1" s="1"/>
  <c r="E44" i="1"/>
  <c r="F44" i="1" s="1"/>
  <c r="H43" i="1"/>
  <c r="I43" i="1" s="1"/>
  <c r="E43" i="1"/>
  <c r="F43" i="1" s="1"/>
  <c r="H42" i="1"/>
  <c r="I42" i="1" s="1"/>
  <c r="E42" i="1"/>
  <c r="F42" i="1" s="1"/>
  <c r="H41" i="1"/>
  <c r="I41" i="1" s="1"/>
  <c r="E41" i="1"/>
  <c r="F41" i="1" s="1"/>
  <c r="H40" i="1"/>
  <c r="E40" i="1"/>
  <c r="E48" i="1" l="1"/>
  <c r="F48" i="1" s="1"/>
  <c r="H48" i="1"/>
  <c r="I48" i="1" s="1"/>
  <c r="I40" i="1"/>
  <c r="F40" i="1"/>
  <c r="E62" i="1" l="1"/>
  <c r="F62" i="1" s="1"/>
  <c r="H61" i="1"/>
  <c r="I61" i="1" s="1"/>
  <c r="E61" i="1"/>
  <c r="F61" i="1" s="1"/>
  <c r="E60" i="1"/>
  <c r="F60" i="1" s="1"/>
  <c r="H59" i="1"/>
  <c r="I59" i="1" s="1"/>
  <c r="E58" i="1"/>
  <c r="F58" i="1" s="1"/>
  <c r="H57" i="1"/>
  <c r="I57" i="1" s="1"/>
  <c r="E56" i="1"/>
  <c r="F56" i="1" s="1"/>
  <c r="G63" i="1"/>
  <c r="D63" i="1"/>
  <c r="H55" i="1"/>
  <c r="E18" i="1"/>
  <c r="F18" i="1" s="1"/>
  <c r="H17" i="1"/>
  <c r="I17" i="1" s="1"/>
  <c r="E16" i="1"/>
  <c r="F16" i="1" s="1"/>
  <c r="H15" i="1"/>
  <c r="I15" i="1" s="1"/>
  <c r="E14" i="1"/>
  <c r="F14" i="1" s="1"/>
  <c r="H13" i="1"/>
  <c r="I13" i="1" s="1"/>
  <c r="G19" i="1"/>
  <c r="D19" i="1"/>
  <c r="I55" i="1" l="1"/>
  <c r="E13" i="1"/>
  <c r="F13" i="1" s="1"/>
  <c r="H14" i="1"/>
  <c r="I14" i="1" s="1"/>
  <c r="E15" i="1"/>
  <c r="F15" i="1" s="1"/>
  <c r="H16" i="1"/>
  <c r="I16" i="1" s="1"/>
  <c r="E17" i="1"/>
  <c r="F17" i="1" s="1"/>
  <c r="H18" i="1"/>
  <c r="I18" i="1" s="1"/>
  <c r="C19" i="1"/>
  <c r="E55" i="1"/>
  <c r="H56" i="1"/>
  <c r="I56" i="1" s="1"/>
  <c r="E57" i="1"/>
  <c r="F57" i="1" s="1"/>
  <c r="H58" i="1"/>
  <c r="I58" i="1" s="1"/>
  <c r="E59" i="1"/>
  <c r="F59" i="1" s="1"/>
  <c r="H60" i="1"/>
  <c r="I60" i="1" s="1"/>
  <c r="H62" i="1"/>
  <c r="I62" i="1" s="1"/>
  <c r="C63" i="1"/>
  <c r="F55" i="1" l="1"/>
  <c r="E63" i="1"/>
  <c r="F63" i="1" s="1"/>
  <c r="E19" i="1"/>
  <c r="F19" i="1" s="1"/>
  <c r="H19" i="1"/>
  <c r="I19" i="1" s="1"/>
  <c r="H63" i="1"/>
  <c r="I63" i="1" s="1"/>
</calcChain>
</file>

<file path=xl/sharedStrings.xml><?xml version="1.0" encoding="utf-8"?>
<sst xmlns="http://schemas.openxmlformats.org/spreadsheetml/2006/main" count="85" uniqueCount="25">
  <si>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</si>
  <si>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</si>
  <si>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</si>
  <si>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</si>
  <si>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</si>
  <si>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</si>
  <si>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</si>
  <si>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</si>
  <si>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</si>
  <si>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</si>
  <si>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</si>
  <si>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</si>
  <si>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</si>
  <si>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</si>
  <si>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</si>
  <si>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</si>
  <si>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</si>
  <si>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</si>
  <si>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</si>
  <si>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Electric Sales for Resale - Firm</t>
  </si>
  <si>
    <t>Transportation - Electric</t>
  </si>
  <si>
    <t>Total Number of Customers</t>
  </si>
  <si>
    <t xml:space="preserve">   </t>
  </si>
  <si>
    <t>Twelve Months Ended</t>
  </si>
  <si>
    <t>Year-To-Date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</si>
</sst>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</numFmts>
  <fonts count="18" x14ac:knownFonts="1">
    <font>
      <sz val="10"/>
      <name val="Arial"/>
      <family val="2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0" fontId="1" fillId="2" borderId="2" applyNumberFormat="0" applyFont="0" applyAlignment="0" applyProtection="0"/>
  </cellStyleXfs>
  <cellXfs count="46">
    <xf numFmtId="0" fontId="0" fillId="0" borderId="0" xfId="0"/>
    <xf numFmtId="15" fontId="2" fillId="0" borderId="0" xfId="0" quotePrefix="1" applyNumberFormat="1" applyFont="1" applyFill="1"/>
    <xf numFmtId="0" fontId="2" fillId="0" borderId="0" xfId="0" applyFont="1" applyFill="1"/>
    <xf numFmtId="0" fontId="3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14" fontId="5" fillId="0" borderId="0" xfId="0" quotePrefix="1" applyNumberFormat="1" applyFont="1" applyAlignment="1">
      <alignment horizontal="left"/>
    </xf>
    <xf numFmtId="164" fontId="4" fillId="0" borderId="0" xfId="0" quotePrefix="1" applyNumberFormat="1" applyFont="1" applyAlignment="1">
      <alignment horizontal="center"/>
    </xf>
    <xf numFmtId="14" fontId="6" fillId="0" borderId="0" xfId="0" quotePrefix="1" applyNumberFormat="1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0" fontId="8" fillId="0" borderId="0" xfId="0" applyFont="1" applyFill="1"/>
    <xf numFmtId="0" fontId="7" fillId="0" borderId="0" xfId="0" applyFont="1" applyFill="1"/>
    <xf numFmtId="37" fontId="7" fillId="0" borderId="0" xfId="0" applyNumberFormat="1" applyFont="1" applyFill="1" applyAlignment="1">
      <alignment horizontal="center"/>
    </xf>
    <xf numFmtId="37" fontId="11" fillId="0" borderId="0" xfId="0" applyNumberFormat="1" applyFont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41" fontId="12" fillId="0" borderId="0" xfId="1" applyNumberFormat="1" applyFont="1" applyFill="1"/>
    <xf numFmtId="165" fontId="13" fillId="0" borderId="0" xfId="0" applyNumberFormat="1" applyFont="1" applyFill="1" applyProtection="1">
      <protection locked="0"/>
    </xf>
    <xf numFmtId="0" fontId="14" fillId="0" borderId="0" xfId="0" applyFont="1" applyFill="1" applyAlignment="1">
      <alignment horizontal="center"/>
    </xf>
    <xf numFmtId="41" fontId="12" fillId="0" borderId="1" xfId="1" applyNumberFormat="1" applyFont="1" applyFill="1" applyBorder="1"/>
    <xf numFmtId="165" fontId="13" fillId="0" borderId="1" xfId="0" applyNumberFormat="1" applyFont="1" applyFill="1" applyBorder="1" applyProtection="1">
      <protection locked="0"/>
    </xf>
    <xf numFmtId="0" fontId="15" fillId="0" borderId="0" xfId="0" applyFont="1"/>
    <xf numFmtId="37" fontId="12" fillId="0" borderId="0" xfId="0" applyNumberFormat="1" applyFont="1" applyFill="1"/>
    <xf numFmtId="37" fontId="1" fillId="0" borderId="0" xfId="0" applyNumberFormat="1" applyFont="1"/>
    <xf numFmtId="0" fontId="12" fillId="0" borderId="1" xfId="0" applyFont="1" applyFill="1" applyBorder="1"/>
    <xf numFmtId="0" fontId="8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41" fontId="12" fillId="0" borderId="0" xfId="1" applyNumberFormat="1" applyFont="1"/>
    <xf numFmtId="37" fontId="12" fillId="0" borderId="0" xfId="0" applyNumberFormat="1" applyFont="1"/>
    <xf numFmtId="165" fontId="13" fillId="0" borderId="0" xfId="0" applyNumberFormat="1" applyFont="1" applyProtection="1">
      <protection locked="0"/>
    </xf>
    <xf numFmtId="0" fontId="16" fillId="0" borderId="0" xfId="0" applyFont="1"/>
    <xf numFmtId="0" fontId="12" fillId="0" borderId="1" xfId="0" applyFont="1" applyFill="1" applyBorder="1" applyAlignment="1">
      <alignment horizontal="center"/>
    </xf>
    <xf numFmtId="37" fontId="12" fillId="0" borderId="1" xfId="0" applyNumberFormat="1" applyFont="1" applyFill="1" applyBorder="1"/>
    <xf numFmtId="0" fontId="12" fillId="0" borderId="0" xfId="0" applyFont="1" applyFill="1" applyBorder="1"/>
    <xf numFmtId="0" fontId="7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quotePrefix="1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t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71"/>
  <sheetViews>
    <sheetView tabSelected="1" zoomScale="75" zoomScaleNormal="75" workbookViewId="0">
      <selection activeCell="A7" sqref="A7"/>
    </sheetView>
  </sheetViews>
  <sheetFormatPr defaultColWidth="8.81640625" defaultRowHeight="14.5" x14ac:dyDescent="0.35"/>
  <cols>
    <col min="1" max="1" width="41.1796875" style="4" customWidth="1"/>
    <col min="2" max="2" width="1.1796875" style="4" customWidth="1"/>
    <col min="3" max="3" width="15.54296875" style="4" bestFit="1" customWidth="1"/>
    <col min="4" max="4" width="15.54296875" style="3" customWidth="1"/>
    <col min="5" max="6" width="15.54296875" style="4" customWidth="1"/>
    <col min="7" max="7" width="15.54296875" style="3" bestFit="1" customWidth="1"/>
    <col min="8" max="8" width="15.54296875" style="4" bestFit="1" customWidth="1"/>
    <col min="9" max="9" width="13.7265625" style="4" customWidth="1"/>
    <col min="10" max="10" width="12.453125" style="4" customWidth="1"/>
    <col min="11" max="16384" width="8.81640625" style="4"/>
  </cols>
  <sheetData>
    <row r="1" spans="1:13" x14ac:dyDescent="0.35">
      <c r="A1" s="1"/>
      <c r="B1" s="1"/>
      <c r="C1" s="2"/>
      <c r="D1" s="2"/>
      <c r="E1" s="2"/>
      <c r="F1" s="2"/>
      <c r="H1" s="3"/>
      <c r="I1" s="3"/>
    </row>
    <row r="2" spans="1:13" ht="20" x14ac:dyDescent="0.4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5"/>
      <c r="K2" s="6"/>
      <c r="L2" s="6"/>
      <c r="M2" s="6"/>
    </row>
    <row r="3" spans="1:13" ht="20" x14ac:dyDescent="0.4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5"/>
    </row>
    <row r="4" spans="1:13" ht="20" x14ac:dyDescent="0.4">
      <c r="A4" s="42">
        <v>42338</v>
      </c>
      <c r="B4" s="42"/>
      <c r="C4" s="42"/>
      <c r="D4" s="42"/>
      <c r="E4" s="42"/>
      <c r="F4" s="42"/>
      <c r="G4" s="42"/>
      <c r="H4" s="42"/>
      <c r="I4" s="42"/>
      <c r="J4" s="7"/>
    </row>
    <row r="5" spans="1:13" ht="15.5" x14ac:dyDescent="0.35">
      <c r="A5" s="8"/>
      <c r="B5" s="8"/>
      <c r="C5" s="9"/>
      <c r="D5" s="9"/>
      <c r="E5" s="9"/>
      <c r="F5" s="9"/>
      <c r="G5" s="9"/>
      <c r="H5" s="9"/>
      <c r="I5" s="9"/>
      <c r="J5" s="10"/>
    </row>
    <row r="6" spans="1:13" ht="18" x14ac:dyDescent="0.4">
      <c r="A6" s="43" t="s">
        <v>2</v>
      </c>
      <c r="B6" s="43"/>
      <c r="C6" s="43"/>
      <c r="D6" s="43"/>
      <c r="E6" s="43"/>
      <c r="F6" s="43"/>
      <c r="G6" s="43"/>
      <c r="H6" s="43"/>
      <c r="I6" s="43"/>
      <c r="J6" s="11"/>
    </row>
    <row r="7" spans="1:13" x14ac:dyDescent="0.35">
      <c r="A7" s="3"/>
      <c r="B7" s="3"/>
      <c r="C7" s="3"/>
      <c r="E7" s="3"/>
      <c r="F7" s="3"/>
      <c r="H7" s="3"/>
      <c r="I7" s="3"/>
      <c r="J7" s="10"/>
    </row>
    <row r="8" spans="1:13" s="14" customFormat="1" ht="18" x14ac:dyDescent="0.4">
      <c r="A8" s="44" t="s">
        <v>3</v>
      </c>
      <c r="B8" s="44"/>
      <c r="C8" s="44"/>
      <c r="D8" s="44"/>
      <c r="E8" s="44"/>
      <c r="F8" s="44"/>
      <c r="G8" s="44"/>
      <c r="H8" s="44"/>
      <c r="I8" s="44"/>
      <c r="J8" s="12"/>
    </row>
    <row r="9" spans="1:13" s="14" customFormat="1" ht="18" x14ac:dyDescent="0.4">
      <c r="A9" s="15"/>
      <c r="B9" s="15" t="s">
        <v>4</v>
      </c>
      <c r="C9" s="15"/>
      <c r="D9" s="15"/>
      <c r="E9" s="16" t="s">
        <v>5</v>
      </c>
      <c r="F9" s="15"/>
      <c r="G9" s="40" t="s">
        <v>6</v>
      </c>
      <c r="H9" s="40"/>
      <c r="I9" s="40"/>
      <c r="J9" s="13"/>
    </row>
    <row r="10" spans="1:13" s="14" customFormat="1" ht="18" x14ac:dyDescent="0.4">
      <c r="A10" s="16" t="s">
        <v>7</v>
      </c>
      <c r="B10" s="17"/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12</v>
      </c>
      <c r="H10" s="17" t="s">
        <v>10</v>
      </c>
      <c r="I10" s="17" t="s">
        <v>11</v>
      </c>
      <c r="J10" s="18"/>
    </row>
    <row r="11" spans="1:13" ht="17.5" x14ac:dyDescent="0.35">
      <c r="A11" s="19" t="s">
        <v>13</v>
      </c>
      <c r="B11" s="20"/>
      <c r="C11" s="21">
        <v>975042</v>
      </c>
      <c r="D11" s="21">
        <v>999191</v>
      </c>
      <c r="E11" s="21">
        <f>C11-D11</f>
        <v>-24149</v>
      </c>
      <c r="F11" s="22">
        <f>E11/D11</f>
        <v>-2.4168552358858317E-2</v>
      </c>
      <c r="G11" s="21">
        <v>964779</v>
      </c>
      <c r="H11" s="21">
        <f t="shared" ref="H11:H18" si="0">+C11-G11</f>
        <v>10263</v>
      </c>
      <c r="I11" s="22">
        <f>+H11/G11</f>
        <v>1.0637669352255802E-2</v>
      </c>
      <c r="J11" s="18"/>
    </row>
    <row r="12" spans="1:13" ht="17.5" x14ac:dyDescent="0.35">
      <c r="A12" s="19" t="s">
        <v>14</v>
      </c>
      <c r="B12" s="20"/>
      <c r="C12" s="21">
        <v>123419</v>
      </c>
      <c r="D12" s="21">
        <v>123967</v>
      </c>
      <c r="E12" s="21">
        <f t="shared" ref="E12:E18" si="1">C12-D12</f>
        <v>-548</v>
      </c>
      <c r="F12" s="22">
        <f t="shared" ref="F12:F19" si="2">E12/D12</f>
        <v>-4.4205312704187405E-3</v>
      </c>
      <c r="G12" s="21">
        <v>121592</v>
      </c>
      <c r="H12" s="21">
        <f t="shared" si="0"/>
        <v>1827</v>
      </c>
      <c r="I12" s="22">
        <f t="shared" ref="I12:I17" si="3">+H12/G12</f>
        <v>1.5025659582867295E-2</v>
      </c>
      <c r="J12" s="18"/>
    </row>
    <row r="13" spans="1:13" ht="17.5" x14ac:dyDescent="0.35">
      <c r="A13" s="19" t="s">
        <v>15</v>
      </c>
      <c r="B13" s="20"/>
      <c r="C13" s="21">
        <v>159</v>
      </c>
      <c r="D13" s="21">
        <v>169</v>
      </c>
      <c r="E13" s="21">
        <f t="shared" si="1"/>
        <v>-10</v>
      </c>
      <c r="F13" s="22">
        <f t="shared" si="2"/>
        <v>-5.9171597633136092E-2</v>
      </c>
      <c r="G13" s="21">
        <v>161</v>
      </c>
      <c r="H13" s="21">
        <f t="shared" si="0"/>
        <v>-2</v>
      </c>
      <c r="I13" s="22">
        <f t="shared" si="3"/>
        <v>-1.2422360248447204E-2</v>
      </c>
      <c r="J13" s="18"/>
    </row>
    <row r="14" spans="1:13" ht="17.5" x14ac:dyDescent="0.35">
      <c r="A14" s="19" t="s">
        <v>16</v>
      </c>
      <c r="B14" s="20"/>
      <c r="C14" s="21">
        <v>3418</v>
      </c>
      <c r="D14" s="21">
        <v>3405</v>
      </c>
      <c r="E14" s="21">
        <f t="shared" si="1"/>
        <v>13</v>
      </c>
      <c r="F14" s="22">
        <f t="shared" si="2"/>
        <v>3.8179148311306903E-3</v>
      </c>
      <c r="G14" s="21">
        <v>3442</v>
      </c>
      <c r="H14" s="21">
        <f t="shared" si="0"/>
        <v>-24</v>
      </c>
      <c r="I14" s="22">
        <f t="shared" si="3"/>
        <v>-6.9726902963393378E-3</v>
      </c>
      <c r="J14" s="18"/>
    </row>
    <row r="15" spans="1:13" ht="17.5" x14ac:dyDescent="0.35">
      <c r="A15" s="19" t="s">
        <v>17</v>
      </c>
      <c r="B15" s="20"/>
      <c r="C15" s="21">
        <v>4</v>
      </c>
      <c r="D15" s="21">
        <v>4</v>
      </c>
      <c r="E15" s="21">
        <f t="shared" si="1"/>
        <v>0</v>
      </c>
      <c r="F15" s="22">
        <f t="shared" si="2"/>
        <v>0</v>
      </c>
      <c r="G15" s="21">
        <v>4</v>
      </c>
      <c r="H15" s="21">
        <f t="shared" si="0"/>
        <v>0</v>
      </c>
      <c r="I15" s="22">
        <f t="shared" si="3"/>
        <v>0</v>
      </c>
      <c r="J15" s="18"/>
    </row>
    <row r="16" spans="1:13" ht="17.5" x14ac:dyDescent="0.35">
      <c r="A16" s="19" t="s">
        <v>18</v>
      </c>
      <c r="B16" s="20"/>
      <c r="C16" s="21">
        <v>6351</v>
      </c>
      <c r="D16" s="21">
        <v>6117</v>
      </c>
      <c r="E16" s="21">
        <f t="shared" si="1"/>
        <v>234</v>
      </c>
      <c r="F16" s="22">
        <f t="shared" si="2"/>
        <v>3.8254046101029913E-2</v>
      </c>
      <c r="G16" s="21">
        <v>6105</v>
      </c>
      <c r="H16" s="21">
        <f t="shared" si="0"/>
        <v>246</v>
      </c>
      <c r="I16" s="22">
        <f t="shared" si="3"/>
        <v>4.0294840294840296E-2</v>
      </c>
      <c r="J16" s="18"/>
    </row>
    <row r="17" spans="1:10" ht="17.5" x14ac:dyDescent="0.35">
      <c r="A17" s="19" t="s">
        <v>19</v>
      </c>
      <c r="B17" s="23"/>
      <c r="C17" s="21">
        <v>8</v>
      </c>
      <c r="D17" s="21">
        <v>8</v>
      </c>
      <c r="E17" s="21">
        <f t="shared" si="1"/>
        <v>0</v>
      </c>
      <c r="F17" s="22">
        <f t="shared" si="2"/>
        <v>0</v>
      </c>
      <c r="G17" s="21">
        <v>8</v>
      </c>
      <c r="H17" s="21">
        <f t="shared" si="0"/>
        <v>0</v>
      </c>
      <c r="I17" s="22">
        <f t="shared" si="3"/>
        <v>0</v>
      </c>
      <c r="J17" s="18"/>
    </row>
    <row r="18" spans="1:10" ht="17.5" x14ac:dyDescent="0.35">
      <c r="A18" s="19" t="s">
        <v>20</v>
      </c>
      <c r="B18" s="23"/>
      <c r="C18" s="24">
        <v>16</v>
      </c>
      <c r="D18" s="24">
        <v>17</v>
      </c>
      <c r="E18" s="24">
        <f t="shared" si="1"/>
        <v>-1</v>
      </c>
      <c r="F18" s="25">
        <f t="shared" si="2"/>
        <v>-5.8823529411764705E-2</v>
      </c>
      <c r="G18" s="24">
        <v>16</v>
      </c>
      <c r="H18" s="24">
        <f t="shared" si="0"/>
        <v>0</v>
      </c>
      <c r="I18" s="25">
        <f>+H18/G18</f>
        <v>0</v>
      </c>
      <c r="J18" s="26"/>
    </row>
    <row r="19" spans="1:10" ht="17.5" x14ac:dyDescent="0.35">
      <c r="A19" s="19" t="s">
        <v>21</v>
      </c>
      <c r="B19" s="20"/>
      <c r="C19" s="27">
        <f>SUM(C11:C18)</f>
        <v>1108417</v>
      </c>
      <c r="D19" s="27">
        <f t="shared" ref="D19:E19" si="4">SUM(D11:D18)</f>
        <v>1132878</v>
      </c>
      <c r="E19" s="27">
        <f t="shared" si="4"/>
        <v>-24461</v>
      </c>
      <c r="F19" s="22">
        <f t="shared" si="2"/>
        <v>-2.1591910161553141E-2</v>
      </c>
      <c r="G19" s="27">
        <f>SUM(G11:G18)</f>
        <v>1096107</v>
      </c>
      <c r="H19" s="27">
        <f>SUM(H11:H18)</f>
        <v>12310</v>
      </c>
      <c r="I19" s="22">
        <f>+H19/G19</f>
        <v>1.1230655401343118E-2</v>
      </c>
      <c r="J19" s="28"/>
    </row>
    <row r="20" spans="1:10" ht="17.5" x14ac:dyDescent="0.35">
      <c r="A20" s="29"/>
      <c r="B20" s="29"/>
      <c r="C20" s="29" t="s">
        <v>22</v>
      </c>
      <c r="D20" s="29"/>
      <c r="E20" s="29"/>
      <c r="F20" s="29"/>
      <c r="G20" s="29"/>
      <c r="H20" s="29"/>
      <c r="I20" s="29"/>
      <c r="J20" s="26"/>
    </row>
    <row r="21" spans="1:10" ht="17.5" x14ac:dyDescent="0.35">
      <c r="A21" s="39"/>
      <c r="B21" s="39"/>
      <c r="C21" s="39"/>
      <c r="D21" s="39"/>
      <c r="E21" s="39"/>
      <c r="F21" s="39"/>
      <c r="G21" s="39"/>
      <c r="H21" s="39"/>
      <c r="I21" s="39"/>
      <c r="J21" s="26"/>
    </row>
    <row r="22" spans="1:10" ht="18" x14ac:dyDescent="0.4">
      <c r="A22" s="45" t="s">
        <v>24</v>
      </c>
      <c r="B22" s="45"/>
      <c r="C22" s="45"/>
      <c r="D22" s="45"/>
      <c r="E22" s="45"/>
      <c r="F22" s="45"/>
      <c r="G22" s="45"/>
      <c r="H22" s="45"/>
      <c r="I22" s="45"/>
      <c r="J22" s="30"/>
    </row>
    <row r="23" spans="1:10" s="14" customFormat="1" ht="18" x14ac:dyDescent="0.4">
      <c r="A23" s="15"/>
      <c r="B23" s="15"/>
      <c r="C23" s="15"/>
      <c r="D23" s="15"/>
      <c r="E23" s="16" t="s">
        <v>5</v>
      </c>
      <c r="F23" s="15"/>
      <c r="G23" s="40" t="s">
        <v>6</v>
      </c>
      <c r="H23" s="40"/>
      <c r="I23" s="40"/>
      <c r="J23" s="26"/>
    </row>
    <row r="24" spans="1:10" s="14" customFormat="1" ht="18" x14ac:dyDescent="0.4">
      <c r="A24" s="16" t="s">
        <v>7</v>
      </c>
      <c r="B24" s="17"/>
      <c r="C24" s="17" t="s">
        <v>8</v>
      </c>
      <c r="D24" s="17" t="s">
        <v>9</v>
      </c>
      <c r="E24" s="17" t="s">
        <v>10</v>
      </c>
      <c r="F24" s="17" t="s">
        <v>11</v>
      </c>
      <c r="G24" s="17" t="s">
        <v>12</v>
      </c>
      <c r="H24" s="17" t="s">
        <v>10</v>
      </c>
      <c r="I24" s="17" t="s">
        <v>11</v>
      </c>
      <c r="J24" s="26"/>
    </row>
    <row r="25" spans="1:10" ht="17.5" x14ac:dyDescent="0.35">
      <c r="A25" s="19" t="s">
        <v>13</v>
      </c>
      <c r="B25" s="20"/>
      <c r="C25" s="21">
        <v>970307</v>
      </c>
      <c r="D25" s="21">
        <v>989694</v>
      </c>
      <c r="E25" s="21">
        <f>C25-D25</f>
        <v>-19387</v>
      </c>
      <c r="F25" s="22">
        <f>E25/D25</f>
        <v>-1.9588883028491634E-2</v>
      </c>
      <c r="G25" s="21">
        <v>960214</v>
      </c>
      <c r="H25" s="21">
        <f t="shared" ref="H25:H32" si="5">+C25-G25</f>
        <v>10093</v>
      </c>
      <c r="I25" s="22">
        <f t="shared" ref="I25:I32" si="6">+H25/G25</f>
        <v>1.0511198545324271E-2</v>
      </c>
      <c r="J25" s="26"/>
    </row>
    <row r="26" spans="1:10" ht="17.5" x14ac:dyDescent="0.35">
      <c r="A26" s="19" t="s">
        <v>14</v>
      </c>
      <c r="B26" s="20"/>
      <c r="C26" s="21">
        <v>122857</v>
      </c>
      <c r="D26" s="21">
        <v>122998</v>
      </c>
      <c r="E26" s="21">
        <f t="shared" ref="E26:E32" si="7">C26-D26</f>
        <v>-141</v>
      </c>
      <c r="F26" s="22">
        <f t="shared" ref="F26:F33" si="8">E26/D26</f>
        <v>-1.1463601034163158E-3</v>
      </c>
      <c r="G26" s="21">
        <v>121127</v>
      </c>
      <c r="H26" s="21">
        <f t="shared" si="5"/>
        <v>1730</v>
      </c>
      <c r="I26" s="22">
        <f t="shared" si="6"/>
        <v>1.4282529906626928E-2</v>
      </c>
      <c r="J26" s="26"/>
    </row>
    <row r="27" spans="1:10" ht="17.5" x14ac:dyDescent="0.35">
      <c r="A27" s="19" t="s">
        <v>15</v>
      </c>
      <c r="B27" s="20"/>
      <c r="C27" s="21">
        <v>160</v>
      </c>
      <c r="D27" s="21">
        <v>168</v>
      </c>
      <c r="E27" s="21">
        <f t="shared" si="7"/>
        <v>-8</v>
      </c>
      <c r="F27" s="22">
        <f t="shared" si="8"/>
        <v>-4.7619047619047616E-2</v>
      </c>
      <c r="G27" s="21">
        <v>161</v>
      </c>
      <c r="H27" s="21">
        <f t="shared" si="5"/>
        <v>-1</v>
      </c>
      <c r="I27" s="22">
        <f t="shared" si="6"/>
        <v>-6.2111801242236021E-3</v>
      </c>
      <c r="J27" s="26"/>
    </row>
    <row r="28" spans="1:10" ht="17.5" x14ac:dyDescent="0.35">
      <c r="A28" s="19" t="s">
        <v>16</v>
      </c>
      <c r="B28" s="20"/>
      <c r="C28" s="21">
        <v>3431</v>
      </c>
      <c r="D28" s="21">
        <v>3411</v>
      </c>
      <c r="E28" s="21">
        <f t="shared" si="7"/>
        <v>20</v>
      </c>
      <c r="F28" s="22">
        <f t="shared" si="8"/>
        <v>5.8633831720902958E-3</v>
      </c>
      <c r="G28" s="21">
        <v>3431</v>
      </c>
      <c r="H28" s="21">
        <f t="shared" si="5"/>
        <v>0</v>
      </c>
      <c r="I28" s="22">
        <f t="shared" si="6"/>
        <v>0</v>
      </c>
    </row>
    <row r="29" spans="1:10" ht="17.5" x14ac:dyDescent="0.35">
      <c r="A29" s="19" t="s">
        <v>17</v>
      </c>
      <c r="B29" s="20"/>
      <c r="C29" s="21">
        <v>4</v>
      </c>
      <c r="D29" s="21">
        <v>4</v>
      </c>
      <c r="E29" s="21">
        <f t="shared" si="7"/>
        <v>0</v>
      </c>
      <c r="F29" s="22">
        <f t="shared" si="8"/>
        <v>0</v>
      </c>
      <c r="G29" s="21">
        <v>4</v>
      </c>
      <c r="H29" s="21">
        <f t="shared" si="5"/>
        <v>0</v>
      </c>
      <c r="I29" s="22">
        <f t="shared" si="6"/>
        <v>0</v>
      </c>
    </row>
    <row r="30" spans="1:10" ht="17.5" x14ac:dyDescent="0.35">
      <c r="A30" s="19" t="s">
        <v>18</v>
      </c>
      <c r="B30" s="20"/>
      <c r="C30" s="21">
        <v>6270</v>
      </c>
      <c r="D30" s="21">
        <v>6041</v>
      </c>
      <c r="E30" s="21">
        <f t="shared" si="7"/>
        <v>229</v>
      </c>
      <c r="F30" s="22">
        <f t="shared" si="8"/>
        <v>3.7907631186889591E-2</v>
      </c>
      <c r="G30" s="21">
        <v>6005</v>
      </c>
      <c r="H30" s="21">
        <f t="shared" si="5"/>
        <v>265</v>
      </c>
      <c r="I30" s="22">
        <f t="shared" si="6"/>
        <v>4.4129891756869273E-2</v>
      </c>
    </row>
    <row r="31" spans="1:10" ht="17.5" x14ac:dyDescent="0.35">
      <c r="A31" s="19" t="s">
        <v>19</v>
      </c>
      <c r="B31" s="23"/>
      <c r="C31" s="21">
        <v>8</v>
      </c>
      <c r="D31" s="21">
        <v>8</v>
      </c>
      <c r="E31" s="21">
        <f t="shared" si="7"/>
        <v>0</v>
      </c>
      <c r="F31" s="22">
        <f t="shared" si="8"/>
        <v>0</v>
      </c>
      <c r="G31" s="21">
        <v>8</v>
      </c>
      <c r="H31" s="21">
        <f t="shared" si="5"/>
        <v>0</v>
      </c>
      <c r="I31" s="22">
        <f t="shared" si="6"/>
        <v>0</v>
      </c>
      <c r="J31" s="28"/>
    </row>
    <row r="32" spans="1:10" ht="17.5" x14ac:dyDescent="0.35">
      <c r="A32" s="19" t="s">
        <v>20</v>
      </c>
      <c r="B32" s="23"/>
      <c r="C32" s="24">
        <v>16</v>
      </c>
      <c r="D32" s="24">
        <v>17</v>
      </c>
      <c r="E32" s="24">
        <f t="shared" si="7"/>
        <v>-1</v>
      </c>
      <c r="F32" s="25">
        <f t="shared" si="8"/>
        <v>-5.8823529411764705E-2</v>
      </c>
      <c r="G32" s="24">
        <v>17</v>
      </c>
      <c r="H32" s="24">
        <f t="shared" si="5"/>
        <v>-1</v>
      </c>
      <c r="I32" s="25">
        <f t="shared" si="6"/>
        <v>-5.8823529411764705E-2</v>
      </c>
      <c r="J32" s="26"/>
    </row>
    <row r="33" spans="1:10" ht="17.5" x14ac:dyDescent="0.35">
      <c r="A33" s="19" t="s">
        <v>21</v>
      </c>
      <c r="B33" s="20"/>
      <c r="C33" s="21">
        <f>SUM(C25:C32)</f>
        <v>1103053</v>
      </c>
      <c r="D33" s="21">
        <f t="shared" ref="D33:E33" si="9">SUM(D25:D32)</f>
        <v>1122341</v>
      </c>
      <c r="E33" s="27">
        <f t="shared" si="9"/>
        <v>-19288</v>
      </c>
      <c r="F33" s="22">
        <f t="shared" si="8"/>
        <v>-1.718550779130407E-2</v>
      </c>
      <c r="G33" s="27">
        <f>SUM(G25:G32)</f>
        <v>1090967</v>
      </c>
      <c r="H33" s="27">
        <f>SUM(H25:H32)</f>
        <v>12086</v>
      </c>
      <c r="I33" s="22">
        <f>+H33/G33</f>
        <v>1.107824526314728E-2</v>
      </c>
      <c r="J33" s="28"/>
    </row>
    <row r="34" spans="1:10" ht="17.5" x14ac:dyDescent="0.35">
      <c r="A34" s="19"/>
      <c r="B34" s="20"/>
      <c r="C34" s="21"/>
      <c r="D34" s="21"/>
      <c r="E34" s="27"/>
      <c r="F34" s="22"/>
      <c r="G34" s="27"/>
      <c r="H34" s="27"/>
      <c r="I34" s="22"/>
      <c r="J34" s="28"/>
    </row>
    <row r="35" spans="1:10" ht="17.5" x14ac:dyDescent="0.35">
      <c r="A35" s="29"/>
      <c r="B35" s="37"/>
      <c r="C35" s="24"/>
      <c r="D35" s="24"/>
      <c r="E35" s="38"/>
      <c r="F35" s="25"/>
      <c r="G35" s="38"/>
      <c r="H35" s="38"/>
      <c r="I35" s="25"/>
      <c r="J35" s="28"/>
    </row>
    <row r="36" spans="1:10" ht="17.5" hidden="1" x14ac:dyDescent="0.35">
      <c r="A36" s="39"/>
      <c r="B36" s="39"/>
      <c r="C36" s="39"/>
      <c r="D36" s="39"/>
      <c r="E36" s="39"/>
      <c r="F36" s="39"/>
      <c r="G36" s="39"/>
      <c r="H36" s="39"/>
      <c r="I36" s="39"/>
      <c r="J36" s="26"/>
    </row>
    <row r="37" spans="1:10" ht="18" hidden="1" x14ac:dyDescent="0.4">
      <c r="A37" s="45" t="s">
        <v>24</v>
      </c>
      <c r="B37" s="45"/>
      <c r="C37" s="45"/>
      <c r="D37" s="45"/>
      <c r="E37" s="45"/>
      <c r="F37" s="45"/>
      <c r="G37" s="45"/>
      <c r="H37" s="45"/>
      <c r="I37" s="45"/>
      <c r="J37" s="30"/>
    </row>
    <row r="38" spans="1:10" s="14" customFormat="1" ht="18" hidden="1" x14ac:dyDescent="0.4">
      <c r="A38" s="15"/>
      <c r="B38" s="15"/>
      <c r="C38" s="15"/>
      <c r="D38" s="15"/>
      <c r="E38" s="16" t="s">
        <v>5</v>
      </c>
      <c r="F38" s="15"/>
      <c r="G38" s="40" t="s">
        <v>6</v>
      </c>
      <c r="H38" s="40"/>
      <c r="I38" s="40"/>
      <c r="J38" s="26"/>
    </row>
    <row r="39" spans="1:10" s="14" customFormat="1" ht="18" hidden="1" x14ac:dyDescent="0.4">
      <c r="A39" s="16" t="s">
        <v>7</v>
      </c>
      <c r="B39" s="17"/>
      <c r="C39" s="17" t="s">
        <v>8</v>
      </c>
      <c r="D39" s="17" t="s">
        <v>9</v>
      </c>
      <c r="E39" s="17" t="s">
        <v>10</v>
      </c>
      <c r="F39" s="17" t="s">
        <v>11</v>
      </c>
      <c r="G39" s="17" t="s">
        <v>12</v>
      </c>
      <c r="H39" s="17" t="s">
        <v>10</v>
      </c>
      <c r="I39" s="17" t="s">
        <v>11</v>
      </c>
      <c r="J39" s="26"/>
    </row>
    <row r="40" spans="1:10" ht="17.5" hidden="1" x14ac:dyDescent="0.35">
      <c r="A40" s="19" t="s">
        <v>13</v>
      </c>
      <c r="B40" s="20"/>
      <c r="C40" s="21">
        <v>967820</v>
      </c>
      <c r="D40" s="21">
        <v>982849</v>
      </c>
      <c r="E40" s="21">
        <f>C40-D40</f>
        <v>-15029</v>
      </c>
      <c r="F40" s="22">
        <f>E40/D40</f>
        <v>-1.5291260407244654E-2</v>
      </c>
      <c r="G40" s="21">
        <v>958445</v>
      </c>
      <c r="H40" s="21">
        <f t="shared" ref="H40:H47" si="10">+C40-G40</f>
        <v>9375</v>
      </c>
      <c r="I40" s="22">
        <f t="shared" ref="I40:I47" si="11">+H40/G40</f>
        <v>9.7814689418798152E-3</v>
      </c>
      <c r="J40" s="26"/>
    </row>
    <row r="41" spans="1:10" ht="17.5" hidden="1" x14ac:dyDescent="0.35">
      <c r="A41" s="19" t="s">
        <v>14</v>
      </c>
      <c r="B41" s="20"/>
      <c r="C41" s="21">
        <v>122037</v>
      </c>
      <c r="D41" s="21">
        <v>122033</v>
      </c>
      <c r="E41" s="21">
        <f t="shared" ref="E41:E47" si="12">C41-D41</f>
        <v>4</v>
      </c>
      <c r="F41" s="22">
        <f t="shared" ref="F41:F48" si="13">E41/D41</f>
        <v>3.2778019060418083E-5</v>
      </c>
      <c r="G41" s="21">
        <v>120361</v>
      </c>
      <c r="H41" s="21">
        <f t="shared" si="10"/>
        <v>1676</v>
      </c>
      <c r="I41" s="22">
        <f t="shared" si="11"/>
        <v>1.3924776297970273E-2</v>
      </c>
      <c r="J41" s="26"/>
    </row>
    <row r="42" spans="1:10" ht="17.5" hidden="1" x14ac:dyDescent="0.35">
      <c r="A42" s="19" t="s">
        <v>15</v>
      </c>
      <c r="B42" s="20"/>
      <c r="C42" s="21">
        <v>161</v>
      </c>
      <c r="D42" s="21">
        <v>167</v>
      </c>
      <c r="E42" s="21">
        <f t="shared" si="12"/>
        <v>-6</v>
      </c>
      <c r="F42" s="22">
        <f t="shared" si="13"/>
        <v>-3.5928143712574849E-2</v>
      </c>
      <c r="G42" s="21">
        <v>161</v>
      </c>
      <c r="H42" s="21">
        <f t="shared" si="10"/>
        <v>0</v>
      </c>
      <c r="I42" s="22">
        <f t="shared" si="11"/>
        <v>0</v>
      </c>
      <c r="J42" s="26"/>
    </row>
    <row r="43" spans="1:10" ht="17.5" hidden="1" x14ac:dyDescent="0.35">
      <c r="A43" s="19" t="s">
        <v>16</v>
      </c>
      <c r="B43" s="20"/>
      <c r="C43" s="21">
        <v>3439</v>
      </c>
      <c r="D43" s="21">
        <v>3416</v>
      </c>
      <c r="E43" s="21">
        <f t="shared" si="12"/>
        <v>23</v>
      </c>
      <c r="F43" s="22">
        <f t="shared" si="13"/>
        <v>6.733021077283372E-3</v>
      </c>
      <c r="G43" s="21">
        <v>3429</v>
      </c>
      <c r="H43" s="21">
        <f t="shared" si="10"/>
        <v>10</v>
      </c>
      <c r="I43" s="22">
        <f t="shared" si="11"/>
        <v>2.9163021289005542E-3</v>
      </c>
    </row>
    <row r="44" spans="1:10" ht="17.5" hidden="1" x14ac:dyDescent="0.35">
      <c r="A44" s="19" t="s">
        <v>17</v>
      </c>
      <c r="B44" s="20"/>
      <c r="C44" s="21">
        <v>4</v>
      </c>
      <c r="D44" s="21">
        <v>4</v>
      </c>
      <c r="E44" s="21">
        <f t="shared" si="12"/>
        <v>0</v>
      </c>
      <c r="F44" s="22">
        <f t="shared" si="13"/>
        <v>0</v>
      </c>
      <c r="G44" s="21">
        <v>4</v>
      </c>
      <c r="H44" s="21">
        <f t="shared" si="10"/>
        <v>0</v>
      </c>
      <c r="I44" s="22">
        <f t="shared" si="11"/>
        <v>0</v>
      </c>
    </row>
    <row r="45" spans="1:10" ht="17.5" hidden="1" x14ac:dyDescent="0.35">
      <c r="A45" s="19" t="s">
        <v>18</v>
      </c>
      <c r="B45" s="20"/>
      <c r="C45" s="21">
        <v>6180</v>
      </c>
      <c r="D45" s="21">
        <v>5981</v>
      </c>
      <c r="E45" s="21">
        <f t="shared" si="12"/>
        <v>199</v>
      </c>
      <c r="F45" s="22">
        <f t="shared" si="13"/>
        <v>3.3272028088948337E-2</v>
      </c>
      <c r="G45" s="21">
        <v>5936</v>
      </c>
      <c r="H45" s="21">
        <f t="shared" si="10"/>
        <v>244</v>
      </c>
      <c r="I45" s="22">
        <f t="shared" si="11"/>
        <v>4.1105121293800541E-2</v>
      </c>
    </row>
    <row r="46" spans="1:10" ht="17.5" hidden="1" x14ac:dyDescent="0.35">
      <c r="A46" s="19" t="s">
        <v>19</v>
      </c>
      <c r="B46" s="23"/>
      <c r="C46" s="21">
        <v>8</v>
      </c>
      <c r="D46" s="21">
        <v>8</v>
      </c>
      <c r="E46" s="21">
        <f t="shared" si="12"/>
        <v>0</v>
      </c>
      <c r="F46" s="22">
        <f t="shared" si="13"/>
        <v>0</v>
      </c>
      <c r="G46" s="21">
        <v>8</v>
      </c>
      <c r="H46" s="21">
        <f t="shared" si="10"/>
        <v>0</v>
      </c>
      <c r="I46" s="22">
        <f t="shared" si="11"/>
        <v>0</v>
      </c>
      <c r="J46" s="28"/>
    </row>
    <row r="47" spans="1:10" ht="17.5" hidden="1" x14ac:dyDescent="0.35">
      <c r="A47" s="19" t="s">
        <v>20</v>
      </c>
      <c r="B47" s="23"/>
      <c r="C47" s="24">
        <v>16</v>
      </c>
      <c r="D47" s="24">
        <v>17</v>
      </c>
      <c r="E47" s="24">
        <f t="shared" si="12"/>
        <v>-1</v>
      </c>
      <c r="F47" s="25">
        <f t="shared" si="13"/>
        <v>-5.8823529411764705E-2</v>
      </c>
      <c r="G47" s="24">
        <v>18</v>
      </c>
      <c r="H47" s="24">
        <f t="shared" si="10"/>
        <v>-2</v>
      </c>
      <c r="I47" s="25">
        <f t="shared" si="11"/>
        <v>-0.1111111111111111</v>
      </c>
      <c r="J47" s="26"/>
    </row>
    <row r="48" spans="1:10" ht="17.5" hidden="1" x14ac:dyDescent="0.35">
      <c r="A48" s="19" t="s">
        <v>21</v>
      </c>
      <c r="B48" s="20"/>
      <c r="C48" s="21">
        <f>SUM(C40:C47)</f>
        <v>1099665</v>
      </c>
      <c r="D48" s="21">
        <f t="shared" ref="D48:E48" si="14">SUM(D40:D47)</f>
        <v>1114475</v>
      </c>
      <c r="E48" s="27">
        <f t="shared" si="14"/>
        <v>-14810</v>
      </c>
      <c r="F48" s="22">
        <f t="shared" si="13"/>
        <v>-1.328876825411068E-2</v>
      </c>
      <c r="G48" s="27">
        <f>SUM(G40:G47)</f>
        <v>1088362</v>
      </c>
      <c r="H48" s="27">
        <f>SUM(H40:H47)</f>
        <v>11303</v>
      </c>
      <c r="I48" s="22">
        <f>+H48/G48</f>
        <v>1.0385331351149709E-2</v>
      </c>
      <c r="J48" s="28"/>
    </row>
    <row r="49" spans="1:10" ht="17.5" hidden="1" x14ac:dyDescent="0.35">
      <c r="A49" s="19"/>
      <c r="B49" s="20"/>
      <c r="C49" s="21"/>
      <c r="D49" s="21"/>
      <c r="E49" s="27"/>
      <c r="F49" s="22"/>
      <c r="G49" s="27"/>
      <c r="H49" s="27"/>
      <c r="I49" s="22"/>
      <c r="J49" s="28"/>
    </row>
    <row r="50" spans="1:10" ht="17.5" hidden="1" x14ac:dyDescent="0.35">
      <c r="A50" s="29"/>
      <c r="B50" s="37"/>
      <c r="C50" s="24"/>
      <c r="D50" s="24"/>
      <c r="E50" s="38"/>
      <c r="F50" s="25"/>
      <c r="G50" s="38"/>
      <c r="H50" s="38"/>
      <c r="I50" s="25"/>
      <c r="J50" s="28"/>
    </row>
    <row r="51" spans="1:10" ht="17.5" x14ac:dyDescent="0.35">
      <c r="A51" s="39"/>
      <c r="B51" s="39"/>
      <c r="C51" s="39"/>
      <c r="D51" s="39"/>
      <c r="E51" s="39"/>
      <c r="F51" s="39"/>
      <c r="G51" s="39"/>
      <c r="H51" s="39"/>
      <c r="I51" s="39"/>
      <c r="J51" s="28"/>
    </row>
    <row r="52" spans="1:10" ht="18" x14ac:dyDescent="0.4">
      <c r="A52" s="45" t="s">
        <v>23</v>
      </c>
      <c r="B52" s="45"/>
      <c r="C52" s="45"/>
      <c r="D52" s="45"/>
      <c r="E52" s="45"/>
      <c r="F52" s="45"/>
      <c r="G52" s="45"/>
      <c r="H52" s="45"/>
      <c r="I52" s="45"/>
      <c r="J52" s="28"/>
    </row>
    <row r="53" spans="1:10" ht="18" x14ac:dyDescent="0.4">
      <c r="A53" s="15"/>
      <c r="B53" s="15"/>
      <c r="C53" s="15"/>
      <c r="D53" s="15"/>
      <c r="E53" s="16" t="s">
        <v>5</v>
      </c>
      <c r="F53" s="15"/>
      <c r="G53" s="40" t="s">
        <v>6</v>
      </c>
      <c r="H53" s="40"/>
      <c r="I53" s="40"/>
      <c r="J53" s="28"/>
    </row>
    <row r="54" spans="1:10" ht="18" x14ac:dyDescent="0.4">
      <c r="A54" s="16" t="s">
        <v>7</v>
      </c>
      <c r="B54" s="17"/>
      <c r="C54" s="17" t="s">
        <v>8</v>
      </c>
      <c r="D54" s="17" t="s">
        <v>9</v>
      </c>
      <c r="E54" s="17" t="s">
        <v>10</v>
      </c>
      <c r="F54" s="17" t="s">
        <v>11</v>
      </c>
      <c r="G54" s="17" t="s">
        <v>12</v>
      </c>
      <c r="H54" s="17" t="s">
        <v>10</v>
      </c>
      <c r="I54" s="17" t="s">
        <v>11</v>
      </c>
      <c r="J54" s="28"/>
    </row>
    <row r="55" spans="1:10" ht="17.5" x14ac:dyDescent="0.35">
      <c r="A55" s="19" t="s">
        <v>13</v>
      </c>
      <c r="B55" s="20"/>
      <c r="C55" s="21">
        <v>969960</v>
      </c>
      <c r="D55" s="21">
        <v>988801</v>
      </c>
      <c r="E55" s="21">
        <f>C55-D55</f>
        <v>-18841</v>
      </c>
      <c r="F55" s="22">
        <f>E55/D55</f>
        <v>-1.9054390114896728E-2</v>
      </c>
      <c r="G55" s="21">
        <v>960021</v>
      </c>
      <c r="H55" s="21">
        <f t="shared" ref="H55:H62" si="15">+C55-G55</f>
        <v>9939</v>
      </c>
      <c r="I55" s="22">
        <f t="shared" ref="I55:I62" si="16">+H55/G55</f>
        <v>1.0352898530344649E-2</v>
      </c>
      <c r="J55" s="28"/>
    </row>
    <row r="56" spans="1:10" ht="17.5" x14ac:dyDescent="0.35">
      <c r="A56" s="19" t="s">
        <v>14</v>
      </c>
      <c r="B56" s="20"/>
      <c r="C56" s="21">
        <v>122757</v>
      </c>
      <c r="D56" s="21">
        <v>122896</v>
      </c>
      <c r="E56" s="21">
        <f t="shared" ref="E56:E62" si="17">C56-D56</f>
        <v>-139</v>
      </c>
      <c r="F56" s="22">
        <f t="shared" ref="F56:F63" si="18">E56/D56</f>
        <v>-1.1310376253092045E-3</v>
      </c>
      <c r="G56" s="21">
        <v>120996</v>
      </c>
      <c r="H56" s="21">
        <f t="shared" si="15"/>
        <v>1761</v>
      </c>
      <c r="I56" s="22">
        <f t="shared" si="16"/>
        <v>1.4554200138847565E-2</v>
      </c>
    </row>
    <row r="57" spans="1:10" ht="17.5" x14ac:dyDescent="0.35">
      <c r="A57" s="19" t="s">
        <v>15</v>
      </c>
      <c r="B57" s="20"/>
      <c r="C57" s="21">
        <v>160</v>
      </c>
      <c r="D57" s="21">
        <v>168</v>
      </c>
      <c r="E57" s="21">
        <f t="shared" si="17"/>
        <v>-8</v>
      </c>
      <c r="F57" s="22">
        <f t="shared" si="18"/>
        <v>-4.7619047619047616E-2</v>
      </c>
      <c r="G57" s="21">
        <v>161</v>
      </c>
      <c r="H57" s="21">
        <f t="shared" si="15"/>
        <v>-1</v>
      </c>
      <c r="I57" s="22">
        <f t="shared" si="16"/>
        <v>-6.2111801242236021E-3</v>
      </c>
    </row>
    <row r="58" spans="1:10" ht="17.5" x14ac:dyDescent="0.35">
      <c r="A58" s="19" t="s">
        <v>16</v>
      </c>
      <c r="B58" s="20"/>
      <c r="C58" s="21">
        <v>3432</v>
      </c>
      <c r="D58" s="21">
        <v>3412</v>
      </c>
      <c r="E58" s="21">
        <f t="shared" si="17"/>
        <v>20</v>
      </c>
      <c r="F58" s="22">
        <f t="shared" si="18"/>
        <v>5.8616647127784291E-3</v>
      </c>
      <c r="G58" s="21">
        <v>3432</v>
      </c>
      <c r="H58" s="21">
        <f t="shared" si="15"/>
        <v>0</v>
      </c>
      <c r="I58" s="22">
        <f t="shared" si="16"/>
        <v>0</v>
      </c>
    </row>
    <row r="59" spans="1:10" ht="17.5" x14ac:dyDescent="0.35">
      <c r="A59" s="19" t="s">
        <v>17</v>
      </c>
      <c r="B59" s="20"/>
      <c r="C59" s="21">
        <v>4</v>
      </c>
      <c r="D59" s="21">
        <v>4</v>
      </c>
      <c r="E59" s="21">
        <f t="shared" si="17"/>
        <v>0</v>
      </c>
      <c r="F59" s="22">
        <f t="shared" si="18"/>
        <v>0</v>
      </c>
      <c r="G59" s="21">
        <v>4</v>
      </c>
      <c r="H59" s="21">
        <f t="shared" si="15"/>
        <v>0</v>
      </c>
      <c r="I59" s="22">
        <f t="shared" si="16"/>
        <v>0</v>
      </c>
    </row>
    <row r="60" spans="1:10" ht="17.5" x14ac:dyDescent="0.35">
      <c r="A60" s="19" t="s">
        <v>18</v>
      </c>
      <c r="B60" s="20"/>
      <c r="C60" s="21">
        <v>6257</v>
      </c>
      <c r="D60" s="21">
        <v>6080</v>
      </c>
      <c r="E60" s="21">
        <f t="shared" si="17"/>
        <v>177</v>
      </c>
      <c r="F60" s="22">
        <f t="shared" si="18"/>
        <v>2.9111842105263158E-2</v>
      </c>
      <c r="G60" s="21">
        <v>5998</v>
      </c>
      <c r="H60" s="21">
        <f t="shared" si="15"/>
        <v>259</v>
      </c>
      <c r="I60" s="22">
        <f t="shared" si="16"/>
        <v>4.3181060353451151E-2</v>
      </c>
    </row>
    <row r="61" spans="1:10" ht="17.5" x14ac:dyDescent="0.35">
      <c r="A61" s="19" t="s">
        <v>19</v>
      </c>
      <c r="B61" s="23"/>
      <c r="C61" s="21">
        <v>8</v>
      </c>
      <c r="D61" s="21">
        <v>8</v>
      </c>
      <c r="E61" s="21">
        <f t="shared" si="17"/>
        <v>0</v>
      </c>
      <c r="F61" s="22">
        <f t="shared" si="18"/>
        <v>0</v>
      </c>
      <c r="G61" s="21">
        <v>8</v>
      </c>
      <c r="H61" s="21">
        <f t="shared" si="15"/>
        <v>0</v>
      </c>
      <c r="I61" s="22">
        <f t="shared" si="16"/>
        <v>0</v>
      </c>
    </row>
    <row r="62" spans="1:10" ht="17.5" x14ac:dyDescent="0.35">
      <c r="A62" s="19" t="s">
        <v>20</v>
      </c>
      <c r="B62" s="23"/>
      <c r="C62" s="24">
        <v>16</v>
      </c>
      <c r="D62" s="24">
        <v>17</v>
      </c>
      <c r="E62" s="24">
        <f t="shared" si="17"/>
        <v>-1</v>
      </c>
      <c r="F62" s="25">
        <f t="shared" si="18"/>
        <v>-5.8823529411764705E-2</v>
      </c>
      <c r="G62" s="24">
        <v>17</v>
      </c>
      <c r="H62" s="24">
        <f t="shared" si="15"/>
        <v>-1</v>
      </c>
      <c r="I62" s="25">
        <f t="shared" si="16"/>
        <v>-5.8823529411764705E-2</v>
      </c>
    </row>
    <row r="63" spans="1:10" ht="17.5" x14ac:dyDescent="0.35">
      <c r="A63" s="19" t="s">
        <v>21</v>
      </c>
      <c r="B63" s="20"/>
      <c r="C63" s="21">
        <f>SUM(C55:C62)</f>
        <v>1102594</v>
      </c>
      <c r="D63" s="21">
        <f t="shared" ref="D63:E63" si="19">SUM(D55:D62)</f>
        <v>1121386</v>
      </c>
      <c r="E63" s="27">
        <f t="shared" si="19"/>
        <v>-18792</v>
      </c>
      <c r="F63" s="22">
        <f t="shared" si="18"/>
        <v>-1.6757833609479699E-2</v>
      </c>
      <c r="G63" s="27">
        <f>SUM(G55:G62)</f>
        <v>1090637</v>
      </c>
      <c r="H63" s="27">
        <f>SUM(H55:H62)</f>
        <v>11957</v>
      </c>
      <c r="I63" s="22">
        <f>+H63/G63</f>
        <v>1.0963317767506512E-2</v>
      </c>
    </row>
    <row r="64" spans="1:10" ht="17.5" x14ac:dyDescent="0.35">
      <c r="A64" s="31"/>
      <c r="B64" s="32"/>
      <c r="C64" s="33"/>
      <c r="D64" s="21"/>
      <c r="E64" s="34"/>
      <c r="F64" s="35"/>
      <c r="G64" s="27"/>
      <c r="H64" s="34"/>
      <c r="I64" s="35"/>
    </row>
    <row r="65" spans="1:9" ht="17.5" x14ac:dyDescent="0.35">
      <c r="A65" s="31"/>
      <c r="B65" s="32"/>
      <c r="C65" s="33"/>
      <c r="D65" s="21"/>
      <c r="E65" s="34"/>
      <c r="F65" s="35"/>
      <c r="G65" s="27"/>
      <c r="H65" s="34"/>
      <c r="I65" s="35"/>
    </row>
    <row r="66" spans="1:9" ht="17.5" x14ac:dyDescent="0.35">
      <c r="A66" s="31"/>
      <c r="B66" s="32"/>
      <c r="C66" s="33"/>
      <c r="D66" s="21"/>
      <c r="E66" s="34"/>
      <c r="F66" s="35"/>
      <c r="G66" s="27"/>
      <c r="H66" s="34"/>
      <c r="I66" s="35"/>
    </row>
    <row r="67" spans="1:9" ht="17.5" x14ac:dyDescent="0.35">
      <c r="A67" s="31"/>
      <c r="B67" s="32"/>
      <c r="C67" s="33"/>
      <c r="D67" s="21"/>
      <c r="E67" s="34"/>
      <c r="F67" s="35"/>
      <c r="G67" s="27"/>
      <c r="H67" s="34"/>
      <c r="I67" s="35"/>
    </row>
    <row r="68" spans="1:9" ht="17.5" x14ac:dyDescent="0.35">
      <c r="A68" s="31"/>
      <c r="B68" s="32"/>
      <c r="C68" s="33"/>
      <c r="D68" s="21"/>
      <c r="E68" s="34"/>
      <c r="F68" s="35"/>
      <c r="G68" s="27"/>
      <c r="H68" s="34"/>
      <c r="I68" s="35"/>
    </row>
    <row r="69" spans="1:9" ht="17.5" x14ac:dyDescent="0.35">
      <c r="A69" s="31"/>
      <c r="B69" s="32"/>
      <c r="C69" s="33"/>
      <c r="D69" s="21"/>
      <c r="E69" s="34"/>
      <c r="F69" s="35"/>
      <c r="G69" s="27"/>
      <c r="H69" s="34"/>
      <c r="I69" s="35"/>
    </row>
    <row r="71" spans="1:9" x14ac:dyDescent="0.35">
      <c r="A71" s="36"/>
    </row>
  </sheetData>
  <mergeCells count="12">
    <mergeCell ref="G53:I53"/>
    <mergeCell ref="A2:I2"/>
    <mergeCell ref="A3:I3"/>
    <mergeCell ref="A4:I4"/>
    <mergeCell ref="A6:I6"/>
    <mergeCell ref="A8:I8"/>
    <mergeCell ref="G9:I9"/>
    <mergeCell ref="A52:I52"/>
    <mergeCell ref="A37:I37"/>
    <mergeCell ref="G38:I38"/>
    <mergeCell ref="A22:I22"/>
    <mergeCell ref="G23:I23"/>
  </mergeCells>
  <printOptions horizontalCentered="1"/>
  <pageMargins left="0.75" right="0.75" top="0.75" bottom="0.75" header="0" footer="0"/>
  <pageSetup scale="60" orientation="portrait" r:id="rId1"/>
  <headerFooter alignWithMargins="0">
    <oddFooter xml:space="preserve">&amp;L
&amp;C&amp;14 8b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266D6641FDD4244A2591E5072AB98E5" ma:contentTypeVersion="104" ma:contentTypeDescription="" ma:contentTypeScope="" ma:versionID="4b6aaf731c521a56855f5bbab6ee953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2016-02-11T08:00:00+00:00</OpenedDate>
    <Date1 xmlns="dc463f71-b30c-4ab2-9473-d307f9d35888">2016-02-11T08:00:00+00:00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160200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D7495A0-D4D7-4700-8AE9-65612FAC93DB}"/>
</file>

<file path=customXml/itemProps2.xml><?xml version="1.0" encoding="utf-8"?>
<ds:datastoreItem xmlns:ds="http://schemas.openxmlformats.org/officeDocument/2006/customXml" ds:itemID="{7E2304DC-EEAE-415E-988D-0B476CF4E4B2}"/>
</file>

<file path=customXml/itemProps3.xml><?xml version="1.0" encoding="utf-8"?>
<ds:datastoreItem xmlns:ds="http://schemas.openxmlformats.org/officeDocument/2006/customXml" ds:itemID="{D5AE251D-5372-45E4-ADBB-A54A8F0FC0E5}"/>
</file>

<file path=customXml/itemProps4.xml><?xml version="1.0" encoding="utf-8"?>
<ds:datastoreItem xmlns:ds="http://schemas.openxmlformats.org/officeDocument/2006/customXml" ds:itemID="{C2057B9C-6ED3-468D-B560-55F694DAEC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 6a CustCount_Electric</vt:lpstr>
      <vt:lpstr>'Pg 6a CustCount_Electric'!Print_Area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Rollman, Courtney (UTC)</cp:lastModifiedBy>
  <cp:lastPrinted>2015-12-02T21:50:01Z</cp:lastPrinted>
  <dcterms:created xsi:type="dcterms:W3CDTF">2014-01-09T00:48:14Z</dcterms:created>
  <dcterms:modified xsi:type="dcterms:W3CDTF">2016-02-12T17:53:22Z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0x0101006E56B4D1795A2E4DB2F0B01679ED314A001266D6641FDD4244A2591E5072AB98E5</vt:lpwstr>
  </property>
  <property fmtid="{D5CDD505-2E9C-101B-9397-08002B2CF9AE}" pid="3" name="_docset_NoMedatataSyncRequired">
    <vt:lpwstr>False</vt:lpwstr>
  </property>
</Properties>
</file>