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0" windowWidth="12120" windowHeight="8940" tabRatio="846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definedNames>
    <definedName name="_xlnm.Print_Area" localSheetId="3">'Item 105, pg 27'!$A$1:$J$50</definedName>
    <definedName name="_xlnm.Print_Area" localSheetId="6">'Item 255, pg 46'!$A$1:$L$56</definedName>
  </definedNames>
  <calcPr fullCalcOnLoad="1"/>
</workbook>
</file>

<file path=xl/sharedStrings.xml><?xml version="1.0" encoding="utf-8"?>
<sst xmlns="http://schemas.openxmlformats.org/spreadsheetml/2006/main" count="702" uniqueCount="203">
  <si>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</si>
  <si>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</si>
  <si>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</si>
  <si>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</si>
  <si>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</si>
  <si>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</si>
  <si>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</si>
  <si>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</si>
  <si>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</si>
  <si>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</si>
  <si>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</si>
  <si>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</si>
  <si>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</si>
  <si>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</si>
  <si>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</si>
  <si>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</si>
  <si>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</si>
  <si>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</si>
  <si>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</si>
  <si>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</si>
  <si>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</si>
  <si>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</si>
  <si>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</si>
  <si>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</si>
  <si>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</si>
  <si>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</si>
  <si>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</si>
  <si>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</si>
  <si>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</si>
  <si>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</si>
  <si>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</si>
  <si>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</si>
  <si>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</si>
  <si>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</si>
  <si>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</si>
  <si>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</si>
  <si>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</si>
  <si>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</si>
  <si>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</si>
  <si>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</si>
  <si>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</si>
  <si>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</si>
  <si>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</si>
  <si>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</si>
  <si>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</si>
  <si>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</si>
  <si>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</si>
  <si>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</si>
  <si>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</si>
  <si>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</si>
  <si>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</si>
  <si>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</si>
  <si>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</si>
  <si>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</si>
  <si>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</si>
  <si>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</si>
  <si>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</si>
  <si>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</si>
  <si>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</si>
  <si>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</si>
  <si>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</si>
  <si>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</si>
  <si>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</si>
  <si>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</si>
  <si>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</si>
  <si>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</si>
  <si>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</si>
  <si>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</si>
  <si>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</si>
  <si>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</si>
  <si>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</si>
  <si>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</si>
  <si>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</si>
  <si>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</si>
  <si>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</si>
  <si>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</si>
  <si>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</si>
  <si>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</si>
  <si>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</si>
  <si>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</si>
  <si>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</si>
  <si>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</si>
  <si>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</si>
  <si>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</si>
  <si>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</si>
  <si>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</si>
  <si>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</si>
  <si>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</si>
  <si>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</si>
  <si>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</si>
  <si>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</si>
  <si>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</si>
  <si>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</si>
  <si>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</si>
  <si>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</si>
  <si>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</si>
  <si>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</si>
  <si>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</si>
  <si>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</si>
  <si>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</si>
  <si>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</si>
  <si>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</si>
  <si>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</si>
  <si>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</si>
  <si>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</si>
  <si>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</si>
  <si>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</si>
  <si>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</si>
  <si>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</si>
  <si>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</si>
  <si>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</si>
  <si>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</si>
  <si>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</si>
  <si>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</si>
  <si>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</si>
  <si>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</si>
  <si>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</si>
  <si>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</si>
  <si>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</si>
  <si>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</si>
  <si>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</si>
  <si>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</si>
  <si>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</si>
  <si>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</si>
  <si>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</si>
  <si>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</si>
  <si>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</si>
  <si>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</si>
  <si>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</si>
  <si>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</si>
  <si>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</si>
  <si>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</si>
  <si>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</si>
  <si>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</si>
  <si>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</si>
  <si>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</si>
  <si>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</si>
  <si>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</si>
  <si>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</si>
  <si>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</si>
  <si>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Revised Page No.</t>
  </si>
  <si>
    <t xml:space="preserve">           Revised Page No.</t>
  </si>
  <si>
    <t xml:space="preserve">     Revised page No.</t>
  </si>
  <si>
    <t>Recycl only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</si>
  <si>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</si>
  <si>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</si>
  <si>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</si>
  <si>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</si>
  <si>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</si>
  <si>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</si>
  <si>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</si>
  <si>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</si>
  <si>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</si>
  <si>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</si>
  <si>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</si>
  <si>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</si>
  <si>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Recycling credit/debit (if applicable): Customers receiving service will receive a commodity</t>
  </si>
  <si>
    <t xml:space="preserve">          Effective Date: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</si>
  <si>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</si>
  <si>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</si>
  <si>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</si>
  <si>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</si>
  <si>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</si>
  <si>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</si>
  <si>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</si>
  <si>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</si>
  <si>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</si>
  <si>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</si>
  <si>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 xml:space="preserve">     Applies only to services provided to Multi-Family residence </t>
  </si>
  <si>
    <t xml:space="preserve">Applies only to services provided to Multi-Family residence </t>
  </si>
  <si>
    <t>13(A)</t>
  </si>
  <si>
    <t>13(B)</t>
  </si>
  <si>
    <t>Above rates include $4.39 per yard, per pick-up for recycling service.</t>
  </si>
  <si>
    <t>American Disposal Co., Inc  G-87</t>
  </si>
  <si>
    <t>Recycling service rates on this page expire on: February 28, 2017 (C)</t>
  </si>
  <si>
    <t>Recycling rates on this page expire: February 28, 2017 (C)</t>
  </si>
  <si>
    <t>Recycling service rates on this page expire on: February 28, 2017 ('C)</t>
  </si>
  <si>
    <t>Recycling rates on this page expire on: February 28, 2017 (C)</t>
  </si>
  <si>
    <t>Recycling rates on this page expire on: Febraury 28, 2017 (C)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</si>
  <si>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</si>
  <si>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</si>
  <si>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</si>
  <si>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</si>
  <si>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</si>
  <si>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</si>
  <si>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</si>
  <si>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</si>
  <si>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</si>
  <si>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</si>
  <si>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</si>
  <si>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</si>
  <si>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</si>
  <si>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</si>
  <si>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Permanent Service:  Service is defined as no less than scheduled or a minimum of  every other week pickup.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</si>
  <si>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</si>
  <si>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</si>
  <si>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        Effective Date:</t>
  </si>
  <si>
    <t>Customers receiving service will receive a commodity price adjustment of $.49 credit per month.  The commodity</t>
  </si>
  <si>
    <t xml:space="preserve">price adjustment of $.49 credit per month.  The commodity price adjustment will be adjusted </t>
  </si>
  <si>
    <t>price adjustment of $.49 credit per month.  The commodity price adjustment will be adjusted</t>
  </si>
  <si>
    <t>Customers receiving service will receive a commodity price adjustment of $.20 (A) credit per yard per pick-up,</t>
  </si>
  <si>
    <t>Customers receiving service will receive a commodity price adjustment of $.20 (A) credit per yard per pickup.</t>
  </si>
  <si>
    <t>Customers receiving service will receive a commodity price adjustment of $.20 (A) credit per yard per pick-up.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</si>
</sst>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0" fontId="0" fillId="0" borderId="10" xfId="58" applyBorder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0" xfId="58">
      <alignment/>
      <protection/>
    </xf>
    <xf numFmtId="0" fontId="0" fillId="0" borderId="13" xfId="58" applyBorder="1">
      <alignment/>
      <protection/>
    </xf>
    <xf numFmtId="0" fontId="0" fillId="0" borderId="0" xfId="58" applyBorder="1">
      <alignment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13" xfId="58" applyBorder="1" applyAlignment="1">
      <alignment horizontal="left"/>
      <protection/>
    </xf>
    <xf numFmtId="167" fontId="0" fillId="0" borderId="16" xfId="58" applyNumberFormat="1" applyBorder="1" applyAlignment="1">
      <alignment horizontal="left"/>
      <protection/>
    </xf>
    <xf numFmtId="167" fontId="0" fillId="0" borderId="17" xfId="58" applyNumberFormat="1" applyBorder="1" applyAlignment="1">
      <alignment horizontal="left"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8" fontId="49" fillId="0" borderId="21" xfId="0" applyNumberFormat="1" applyFont="1" applyFill="1" applyBorder="1" applyAlignment="1">
      <alignment horizontal="center"/>
    </xf>
    <xf numFmtId="44" fontId="49" fillId="0" borderId="18" xfId="45" applyFont="1" applyFill="1" applyBorder="1" applyAlignment="1">
      <alignment horizontal="right"/>
    </xf>
    <xf numFmtId="44" fontId="49" fillId="0" borderId="18" xfId="45" applyFont="1" applyBorder="1" applyAlignment="1">
      <alignment horizontal="right"/>
    </xf>
    <xf numFmtId="44" fontId="49" fillId="0" borderId="21" xfId="45" applyFont="1" applyBorder="1" applyAlignment="1">
      <alignment horizontal="right"/>
    </xf>
    <xf numFmtId="44" fontId="49" fillId="0" borderId="21" xfId="45" applyFont="1" applyFill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49" fillId="0" borderId="19" xfId="0" applyNumberFormat="1" applyFont="1" applyFill="1" applyBorder="1" applyAlignment="1">
      <alignment horizontal="left"/>
    </xf>
    <xf numFmtId="4" fontId="49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8" applyBorder="1" applyAlignment="1">
      <alignment horizontal="center"/>
      <protection/>
    </xf>
    <xf numFmtId="0" fontId="0" fillId="0" borderId="16" xfId="58" applyFont="1" applyBorder="1" applyAlignment="1">
      <alignment horizontal="center"/>
      <protection/>
    </xf>
    <xf numFmtId="0" fontId="0" fillId="0" borderId="16" xfId="58" applyFont="1" applyBorder="1" applyAlignment="1">
      <alignment horizontal="right"/>
      <protection/>
    </xf>
    <xf numFmtId="0" fontId="0" fillId="0" borderId="0" xfId="58" applyFont="1" applyBorder="1" applyAlignment="1">
      <alignment horizontal="center"/>
      <protection/>
    </xf>
    <xf numFmtId="0" fontId="0" fillId="0" borderId="17" xfId="58" applyBorder="1" applyAlignment="1">
      <alignment horizontal="left"/>
      <protection/>
    </xf>
    <xf numFmtId="0" fontId="5" fillId="0" borderId="0" xfId="58" applyFont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 horizontal="center"/>
      <protection/>
    </xf>
    <xf numFmtId="0" fontId="3" fillId="0" borderId="21" xfId="58" applyFont="1" applyBorder="1" applyAlignment="1">
      <alignment horizontal="left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Border="1" applyAlignment="1">
      <alignment horizontal="center"/>
      <protection/>
    </xf>
    <xf numFmtId="0" fontId="0" fillId="0" borderId="20" xfId="58" applyBorder="1">
      <alignment/>
      <protection/>
    </xf>
    <xf numFmtId="0" fontId="0" fillId="0" borderId="21" xfId="58" applyBorder="1" applyAlignment="1">
      <alignment horizontal="left" indent="1"/>
      <protection/>
    </xf>
    <xf numFmtId="1" fontId="0" fillId="0" borderId="20" xfId="58" applyNumberFormat="1" applyBorder="1" applyAlignment="1">
      <alignment horizontal="center"/>
      <protection/>
    </xf>
    <xf numFmtId="0" fontId="0" fillId="0" borderId="20" xfId="58" applyBorder="1" applyAlignment="1">
      <alignment horizontal="center"/>
      <protection/>
    </xf>
    <xf numFmtId="168" fontId="0" fillId="0" borderId="20" xfId="58" applyNumberFormat="1" applyFont="1" applyBorder="1" applyAlignment="1">
      <alignment horizontal="center"/>
      <protection/>
    </xf>
    <xf numFmtId="168" fontId="0" fillId="0" borderId="20" xfId="58" applyNumberFormat="1" applyBorder="1" applyAlignment="1">
      <alignment horizontal="center"/>
      <protection/>
    </xf>
    <xf numFmtId="0" fontId="0" fillId="0" borderId="21" xfId="58" applyFont="1" applyBorder="1" applyAlignment="1">
      <alignment horizontal="left" indent="1"/>
      <protection/>
    </xf>
    <xf numFmtId="0" fontId="0" fillId="0" borderId="18" xfId="58" applyFont="1" applyBorder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0" fontId="0" fillId="0" borderId="10" xfId="58" applyBorder="1" applyAlignment="1">
      <alignment horizontal="left" indent="1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15" xfId="58" applyBorder="1" applyAlignment="1">
      <alignment horizontal="left" indent="1"/>
      <protection/>
    </xf>
    <xf numFmtId="168" fontId="0" fillId="0" borderId="15" xfId="58" applyNumberFormat="1" applyFont="1" applyBorder="1" applyAlignment="1">
      <alignment horizontal="center"/>
      <protection/>
    </xf>
    <xf numFmtId="0" fontId="0" fillId="0" borderId="24" xfId="58" applyBorder="1">
      <alignment/>
      <protection/>
    </xf>
    <xf numFmtId="168" fontId="0" fillId="0" borderId="24" xfId="58" applyNumberFormat="1" applyFont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0" fillId="0" borderId="13" xfId="58" applyFont="1" applyBorder="1" applyAlignment="1" quotePrefix="1">
      <alignment horizontal="left"/>
      <protection/>
    </xf>
    <xf numFmtId="0" fontId="0" fillId="0" borderId="0" xfId="58" applyFont="1" applyBorder="1" applyAlignment="1" quotePrefix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13" xfId="58" applyFont="1" applyBorder="1">
      <alignment/>
      <protection/>
    </xf>
    <xf numFmtId="0" fontId="3" fillId="0" borderId="14" xfId="58" applyFont="1" applyBorder="1" applyAlignment="1">
      <alignment horizontal="right"/>
      <protection/>
    </xf>
    <xf numFmtId="0" fontId="0" fillId="0" borderId="16" xfId="58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58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3" xfId="58" applyFont="1" applyBorder="1" applyAlignment="1" quotePrefix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13" xfId="58" applyBorder="1" applyAlignment="1" quotePrefix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0" fillId="0" borderId="21" xfId="58" applyBorder="1" applyAlignment="1">
      <alignment horizontal="center"/>
      <protection/>
    </xf>
    <xf numFmtId="0" fontId="0" fillId="0" borderId="18" xfId="58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26">
      <selection activeCell="H38" sqref="H38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">
      <c r="A1" s="220"/>
      <c r="B1" s="179"/>
      <c r="C1" s="179"/>
      <c r="D1" s="179"/>
      <c r="E1" s="179"/>
      <c r="F1" s="179"/>
      <c r="G1" s="179"/>
      <c r="H1" s="179"/>
      <c r="I1" s="179"/>
      <c r="J1" s="221"/>
    </row>
    <row r="2" spans="1:10" ht="12">
      <c r="A2" s="71" t="s">
        <v>74</v>
      </c>
      <c r="B2" s="222">
        <v>26</v>
      </c>
      <c r="C2" s="95" t="s">
        <v>114</v>
      </c>
      <c r="D2" s="95"/>
      <c r="E2" s="95"/>
      <c r="F2" s="95"/>
      <c r="G2" s="222">
        <v>8</v>
      </c>
      <c r="H2" s="278" t="s">
        <v>140</v>
      </c>
      <c r="I2" s="278"/>
      <c r="J2" s="223">
        <v>1</v>
      </c>
    </row>
    <row r="3" spans="1:10" ht="12">
      <c r="A3" s="71"/>
      <c r="B3" s="95"/>
      <c r="C3" s="95"/>
      <c r="D3" s="95"/>
      <c r="E3" s="95"/>
      <c r="F3" s="95"/>
      <c r="G3" s="95"/>
      <c r="H3" s="95"/>
      <c r="I3" s="95"/>
      <c r="J3" s="98"/>
    </row>
    <row r="4" spans="1:10" ht="12">
      <c r="A4" s="71" t="s">
        <v>76</v>
      </c>
      <c r="B4" s="95"/>
      <c r="C4" s="224" t="s">
        <v>173</v>
      </c>
      <c r="D4" s="95"/>
      <c r="E4" s="95"/>
      <c r="F4" s="95"/>
      <c r="G4" s="95"/>
      <c r="H4" s="95"/>
      <c r="I4" s="95"/>
      <c r="J4" s="98"/>
    </row>
    <row r="5" spans="1:10" ht="12">
      <c r="A5" s="225" t="s">
        <v>77</v>
      </c>
      <c r="B5" s="141"/>
      <c r="C5" s="141"/>
      <c r="D5" s="141"/>
      <c r="E5" s="141"/>
      <c r="F5" s="141"/>
      <c r="G5" s="141"/>
      <c r="H5" s="141"/>
      <c r="I5" s="141"/>
      <c r="J5" s="226"/>
    </row>
    <row r="6" spans="1:10" ht="12">
      <c r="A6" s="71"/>
      <c r="B6" s="95"/>
      <c r="C6" s="95"/>
      <c r="D6" s="95"/>
      <c r="E6" s="95"/>
      <c r="F6" s="95"/>
      <c r="G6" s="95"/>
      <c r="H6" s="95"/>
      <c r="I6" s="95"/>
      <c r="J6" s="98"/>
    </row>
    <row r="7" spans="1:10" ht="12">
      <c r="A7" s="71"/>
      <c r="B7" s="95"/>
      <c r="C7" s="278" t="s">
        <v>81</v>
      </c>
      <c r="D7" s="278"/>
      <c r="E7" s="278"/>
      <c r="F7" s="278"/>
      <c r="G7" s="278"/>
      <c r="H7" s="278"/>
      <c r="I7" s="95"/>
      <c r="J7" s="98"/>
    </row>
    <row r="8" spans="1:10" ht="12">
      <c r="A8" s="71"/>
      <c r="B8" s="95" t="s">
        <v>85</v>
      </c>
      <c r="C8" s="95"/>
      <c r="D8" s="95"/>
      <c r="E8" s="95"/>
      <c r="F8" s="95"/>
      <c r="G8" s="95"/>
      <c r="H8" s="95"/>
      <c r="I8" s="95"/>
      <c r="J8" s="98"/>
    </row>
    <row r="9" spans="1:10" ht="12">
      <c r="A9" s="71"/>
      <c r="B9" s="95" t="s">
        <v>86</v>
      </c>
      <c r="C9" s="95"/>
      <c r="D9" s="95"/>
      <c r="E9" s="95"/>
      <c r="F9" s="95"/>
      <c r="G9" s="95"/>
      <c r="H9" s="95"/>
      <c r="I9" s="95"/>
      <c r="J9" s="98"/>
    </row>
    <row r="10" spans="1:10" ht="12">
      <c r="A10" s="71"/>
      <c r="B10" s="95" t="s">
        <v>87</v>
      </c>
      <c r="C10" s="95"/>
      <c r="D10" s="95"/>
      <c r="E10" s="95"/>
      <c r="F10" s="95"/>
      <c r="G10" s="95"/>
      <c r="H10" s="95"/>
      <c r="I10" s="95"/>
      <c r="J10" s="98"/>
    </row>
    <row r="11" spans="1:10" ht="12">
      <c r="A11" s="71"/>
      <c r="B11" s="203" t="s">
        <v>88</v>
      </c>
      <c r="C11" s="95"/>
      <c r="D11" s="95"/>
      <c r="E11" s="95"/>
      <c r="F11" s="95"/>
      <c r="G11" s="95"/>
      <c r="H11" s="95"/>
      <c r="I11" s="95"/>
      <c r="J11" s="98"/>
    </row>
    <row r="12" spans="1:10" ht="12">
      <c r="A12" s="71"/>
      <c r="B12" s="95"/>
      <c r="C12" s="95"/>
      <c r="D12" s="95"/>
      <c r="E12" s="95"/>
      <c r="F12" s="95"/>
      <c r="G12" s="95"/>
      <c r="H12" s="95"/>
      <c r="I12" s="95"/>
      <c r="J12" s="98"/>
    </row>
    <row r="13" spans="1:10" ht="12">
      <c r="A13" s="71"/>
      <c r="B13" s="227" t="s">
        <v>89</v>
      </c>
      <c r="C13" s="228" t="s">
        <v>83</v>
      </c>
      <c r="D13" s="95"/>
      <c r="E13" s="227" t="s">
        <v>89</v>
      </c>
      <c r="F13" s="228" t="s">
        <v>83</v>
      </c>
      <c r="G13" s="95"/>
      <c r="H13" s="227" t="s">
        <v>89</v>
      </c>
      <c r="I13" s="228" t="s">
        <v>83</v>
      </c>
      <c r="J13" s="98"/>
    </row>
    <row r="14" spans="1:10" ht="12">
      <c r="A14" s="71"/>
      <c r="B14" s="229" t="s">
        <v>82</v>
      </c>
      <c r="C14" s="230" t="s">
        <v>84</v>
      </c>
      <c r="D14" s="95"/>
      <c r="E14" s="229" t="s">
        <v>82</v>
      </c>
      <c r="F14" s="230" t="s">
        <v>84</v>
      </c>
      <c r="G14" s="95"/>
      <c r="H14" s="229" t="s">
        <v>82</v>
      </c>
      <c r="I14" s="230" t="s">
        <v>84</v>
      </c>
      <c r="J14" s="98"/>
    </row>
    <row r="15" spans="1:10" ht="12">
      <c r="A15" s="71"/>
      <c r="B15" s="231" t="s">
        <v>35</v>
      </c>
      <c r="C15" s="235">
        <v>0</v>
      </c>
      <c r="D15" s="203"/>
      <c r="E15" s="236">
        <v>22</v>
      </c>
      <c r="F15" s="235">
        <v>2</v>
      </c>
      <c r="G15" s="203"/>
      <c r="H15" s="236">
        <v>47</v>
      </c>
      <c r="I15" s="235">
        <v>6</v>
      </c>
      <c r="J15" s="98"/>
    </row>
    <row r="16" spans="1:10" ht="12">
      <c r="A16" s="71"/>
      <c r="B16" s="231" t="s">
        <v>42</v>
      </c>
      <c r="C16" s="235">
        <v>8</v>
      </c>
      <c r="D16" s="203"/>
      <c r="E16" s="236">
        <v>23</v>
      </c>
      <c r="F16" s="235">
        <v>0</v>
      </c>
      <c r="G16" s="203"/>
      <c r="H16" s="236">
        <v>48</v>
      </c>
      <c r="I16" s="235">
        <v>6</v>
      </c>
      <c r="J16" s="98"/>
    </row>
    <row r="17" spans="1:10" ht="12">
      <c r="A17" s="71"/>
      <c r="B17" s="231" t="s">
        <v>36</v>
      </c>
      <c r="C17" s="235">
        <v>0</v>
      </c>
      <c r="D17" s="203"/>
      <c r="E17" s="236">
        <v>24</v>
      </c>
      <c r="F17" s="235">
        <v>0</v>
      </c>
      <c r="G17" s="203"/>
      <c r="H17" s="236">
        <v>49</v>
      </c>
      <c r="I17" s="235">
        <v>6</v>
      </c>
      <c r="J17" s="98"/>
    </row>
    <row r="18" spans="1:10" ht="12">
      <c r="A18" s="71"/>
      <c r="B18" s="231" t="s">
        <v>43</v>
      </c>
      <c r="C18" s="235">
        <v>0</v>
      </c>
      <c r="D18" s="203"/>
      <c r="E18" s="236">
        <v>25</v>
      </c>
      <c r="F18" s="235">
        <v>6</v>
      </c>
      <c r="G18" s="203"/>
      <c r="H18" s="236">
        <v>50</v>
      </c>
      <c r="I18" s="235">
        <v>0</v>
      </c>
      <c r="J18" s="98"/>
    </row>
    <row r="19" spans="1:10" ht="12">
      <c r="A19" s="71"/>
      <c r="B19" s="231" t="s">
        <v>43</v>
      </c>
      <c r="C19" s="235">
        <v>0</v>
      </c>
      <c r="D19" s="203"/>
      <c r="E19" s="236">
        <v>26</v>
      </c>
      <c r="F19" s="235">
        <v>2</v>
      </c>
      <c r="G19" s="203"/>
      <c r="H19" s="236">
        <v>51</v>
      </c>
      <c r="I19" s="235">
        <v>0</v>
      </c>
      <c r="J19" s="98"/>
    </row>
    <row r="20" spans="1:10" ht="12">
      <c r="A20" s="71"/>
      <c r="B20" s="231" t="s">
        <v>37</v>
      </c>
      <c r="C20" s="235">
        <v>0</v>
      </c>
      <c r="D20" s="203"/>
      <c r="E20" s="236">
        <v>27</v>
      </c>
      <c r="F20" s="235">
        <v>6</v>
      </c>
      <c r="G20" s="203"/>
      <c r="H20" s="236">
        <v>52</v>
      </c>
      <c r="I20" s="235">
        <v>0</v>
      </c>
      <c r="J20" s="98"/>
    </row>
    <row r="21" spans="1:10" ht="12">
      <c r="A21" s="71"/>
      <c r="B21" s="231" t="s">
        <v>103</v>
      </c>
      <c r="C21" s="235">
        <v>0</v>
      </c>
      <c r="D21" s="203"/>
      <c r="E21" s="236">
        <v>28</v>
      </c>
      <c r="F21" s="235">
        <v>6</v>
      </c>
      <c r="G21" s="203"/>
      <c r="H21" s="236">
        <v>53</v>
      </c>
      <c r="I21" s="235">
        <v>0</v>
      </c>
      <c r="J21" s="98"/>
    </row>
    <row r="22" spans="1:10" ht="12">
      <c r="A22" s="71"/>
      <c r="B22" s="231">
        <v>6</v>
      </c>
      <c r="C22" s="235">
        <v>0</v>
      </c>
      <c r="D22" s="203"/>
      <c r="E22" s="236">
        <v>29</v>
      </c>
      <c r="F22" s="235">
        <v>0</v>
      </c>
      <c r="G22" s="203"/>
      <c r="H22" s="236">
        <v>54</v>
      </c>
      <c r="I22" s="235">
        <v>0</v>
      </c>
      <c r="J22" s="98"/>
    </row>
    <row r="23" spans="1:10" ht="12">
      <c r="A23" s="71"/>
      <c r="B23" s="231">
        <v>7</v>
      </c>
      <c r="C23" s="235">
        <v>0</v>
      </c>
      <c r="D23" s="203"/>
      <c r="E23" s="236">
        <v>30</v>
      </c>
      <c r="F23" s="235">
        <v>4</v>
      </c>
      <c r="G23" s="203"/>
      <c r="H23" s="236">
        <v>55</v>
      </c>
      <c r="I23" s="235">
        <v>0</v>
      </c>
      <c r="J23" s="98"/>
    </row>
    <row r="24" spans="1:10" ht="12">
      <c r="A24" s="71"/>
      <c r="B24" s="231">
        <v>8</v>
      </c>
      <c r="C24" s="235">
        <v>0</v>
      </c>
      <c r="D24" s="203"/>
      <c r="E24" s="236">
        <v>31</v>
      </c>
      <c r="F24" s="235">
        <v>0</v>
      </c>
      <c r="G24" s="203"/>
      <c r="H24" s="236" t="s">
        <v>114</v>
      </c>
      <c r="I24" s="235" t="s">
        <v>114</v>
      </c>
      <c r="J24" s="98"/>
    </row>
    <row r="25" spans="1:10" ht="12">
      <c r="A25" s="71"/>
      <c r="B25" s="231">
        <v>9</v>
      </c>
      <c r="C25" s="235">
        <v>0</v>
      </c>
      <c r="D25" s="203"/>
      <c r="E25" s="236">
        <v>32</v>
      </c>
      <c r="F25" s="235">
        <v>2</v>
      </c>
      <c r="G25" s="203"/>
      <c r="H25" s="236" t="s">
        <v>114</v>
      </c>
      <c r="I25" s="235" t="s">
        <v>114</v>
      </c>
      <c r="J25" s="98"/>
    </row>
    <row r="26" spans="1:10" ht="12">
      <c r="A26" s="71"/>
      <c r="B26" s="231">
        <v>10</v>
      </c>
      <c r="C26" s="235">
        <v>0</v>
      </c>
      <c r="D26" s="203"/>
      <c r="E26" s="236">
        <v>33</v>
      </c>
      <c r="F26" s="235">
        <v>0</v>
      </c>
      <c r="G26" s="203"/>
      <c r="H26" s="236" t="s">
        <v>114</v>
      </c>
      <c r="I26" s="235" t="s">
        <v>114</v>
      </c>
      <c r="J26" s="98"/>
    </row>
    <row r="27" spans="1:10" ht="12">
      <c r="A27" s="71"/>
      <c r="B27" s="231">
        <v>11</v>
      </c>
      <c r="C27" s="235">
        <v>0</v>
      </c>
      <c r="D27" s="203"/>
      <c r="E27" s="236">
        <v>34</v>
      </c>
      <c r="F27" s="235">
        <v>0</v>
      </c>
      <c r="G27" s="203"/>
      <c r="H27" s="236" t="s">
        <v>114</v>
      </c>
      <c r="I27" s="235" t="s">
        <v>114</v>
      </c>
      <c r="J27" s="98"/>
    </row>
    <row r="28" spans="1:10" ht="12">
      <c r="A28" s="71"/>
      <c r="B28" s="231">
        <v>12</v>
      </c>
      <c r="C28" s="235">
        <v>0</v>
      </c>
      <c r="D28" s="203"/>
      <c r="E28" s="236">
        <v>35</v>
      </c>
      <c r="F28" s="235">
        <v>0</v>
      </c>
      <c r="G28" s="203"/>
      <c r="H28" s="236" t="s">
        <v>114</v>
      </c>
      <c r="I28" s="235" t="s">
        <v>114</v>
      </c>
      <c r="J28" s="98"/>
    </row>
    <row r="29" spans="1:10" ht="12">
      <c r="A29" s="71"/>
      <c r="B29" s="231">
        <v>13</v>
      </c>
      <c r="C29" s="235">
        <v>1</v>
      </c>
      <c r="D29" s="203"/>
      <c r="E29" s="236">
        <v>36</v>
      </c>
      <c r="F29" s="235">
        <v>0</v>
      </c>
      <c r="G29" s="203"/>
      <c r="H29" s="236" t="s">
        <v>114</v>
      </c>
      <c r="I29" s="235" t="s">
        <v>114</v>
      </c>
      <c r="J29" s="98"/>
    </row>
    <row r="30" spans="1:10" ht="12">
      <c r="A30" s="71"/>
      <c r="B30" s="232" t="s">
        <v>170</v>
      </c>
      <c r="C30" s="235">
        <v>0</v>
      </c>
      <c r="D30" s="237"/>
      <c r="E30" s="236">
        <v>37</v>
      </c>
      <c r="F30" s="235">
        <v>0</v>
      </c>
      <c r="G30" s="203"/>
      <c r="H30" s="236" t="s">
        <v>114</v>
      </c>
      <c r="I30" s="235" t="s">
        <v>114</v>
      </c>
      <c r="J30" s="98"/>
    </row>
    <row r="31" spans="1:10" ht="12">
      <c r="A31" s="71"/>
      <c r="B31" s="232" t="s">
        <v>171</v>
      </c>
      <c r="C31" s="235">
        <v>0</v>
      </c>
      <c r="D31" s="237"/>
      <c r="E31" s="236">
        <v>38</v>
      </c>
      <c r="F31" s="235">
        <v>2</v>
      </c>
      <c r="G31" s="203"/>
      <c r="H31" s="236"/>
      <c r="I31" s="236"/>
      <c r="J31" s="98"/>
    </row>
    <row r="32" spans="1:10" ht="12">
      <c r="A32" s="71"/>
      <c r="B32" s="231">
        <v>14</v>
      </c>
      <c r="C32" s="235">
        <v>0</v>
      </c>
      <c r="D32" s="237"/>
      <c r="E32" s="236">
        <v>39</v>
      </c>
      <c r="F32" s="235">
        <v>2</v>
      </c>
      <c r="G32" s="203"/>
      <c r="H32" s="236"/>
      <c r="I32" s="236"/>
      <c r="J32" s="98"/>
    </row>
    <row r="33" spans="1:10" ht="12">
      <c r="A33" s="71"/>
      <c r="B33" s="231">
        <v>15</v>
      </c>
      <c r="C33" s="235">
        <v>1</v>
      </c>
      <c r="D33" s="203"/>
      <c r="E33" s="236">
        <v>40</v>
      </c>
      <c r="F33" s="235">
        <v>2</v>
      </c>
      <c r="G33" s="203"/>
      <c r="H33" s="236"/>
      <c r="I33" s="236"/>
      <c r="J33" s="98"/>
    </row>
    <row r="34" spans="1:10" ht="12">
      <c r="A34" s="71"/>
      <c r="B34" s="231">
        <v>16</v>
      </c>
      <c r="C34" s="235">
        <v>2</v>
      </c>
      <c r="D34" s="203"/>
      <c r="E34" s="236">
        <v>41</v>
      </c>
      <c r="F34" s="235">
        <v>0</v>
      </c>
      <c r="G34" s="203"/>
      <c r="H34" s="236"/>
      <c r="I34" s="236"/>
      <c r="J34" s="98"/>
    </row>
    <row r="35" spans="1:10" ht="12">
      <c r="A35" s="71"/>
      <c r="B35" s="231">
        <v>17</v>
      </c>
      <c r="C35" s="235">
        <v>1</v>
      </c>
      <c r="D35" s="203"/>
      <c r="E35" s="236">
        <v>42</v>
      </c>
      <c r="F35" s="235">
        <v>2</v>
      </c>
      <c r="G35" s="203"/>
      <c r="H35" s="236"/>
      <c r="I35" s="236"/>
      <c r="J35" s="98"/>
    </row>
    <row r="36" spans="1:10" ht="12">
      <c r="A36" s="71"/>
      <c r="B36" s="231">
        <v>18</v>
      </c>
      <c r="C36" s="235">
        <v>0</v>
      </c>
      <c r="D36" s="203"/>
      <c r="E36" s="236">
        <v>43</v>
      </c>
      <c r="F36" s="235">
        <v>2</v>
      </c>
      <c r="G36" s="203"/>
      <c r="H36" s="236"/>
      <c r="I36" s="236"/>
      <c r="J36" s="98"/>
    </row>
    <row r="37" spans="1:10" ht="12">
      <c r="A37" s="71"/>
      <c r="B37" s="231">
        <v>19</v>
      </c>
      <c r="C37" s="235">
        <v>1</v>
      </c>
      <c r="D37" s="203"/>
      <c r="E37" s="236">
        <v>44</v>
      </c>
      <c r="F37" s="235">
        <v>2</v>
      </c>
      <c r="G37" s="203"/>
      <c r="H37" s="236"/>
      <c r="I37" s="236"/>
      <c r="J37" s="98"/>
    </row>
    <row r="38" spans="1:10" ht="12">
      <c r="A38" s="71"/>
      <c r="B38" s="231">
        <v>20</v>
      </c>
      <c r="C38" s="235">
        <v>0</v>
      </c>
      <c r="D38" s="203"/>
      <c r="E38" s="236">
        <v>45</v>
      </c>
      <c r="F38" s="235">
        <v>2</v>
      </c>
      <c r="G38" s="203"/>
      <c r="H38" s="236"/>
      <c r="I38" s="236"/>
      <c r="J38" s="98"/>
    </row>
    <row r="39" spans="1:10" ht="12">
      <c r="A39" s="71"/>
      <c r="B39" s="231">
        <v>21</v>
      </c>
      <c r="C39" s="235">
        <v>6</v>
      </c>
      <c r="D39" s="203"/>
      <c r="E39" s="236">
        <v>46</v>
      </c>
      <c r="F39" s="235">
        <v>6</v>
      </c>
      <c r="G39" s="203"/>
      <c r="H39" s="236"/>
      <c r="I39" s="236"/>
      <c r="J39" s="98"/>
    </row>
    <row r="40" spans="1:10" ht="12">
      <c r="A40" s="71"/>
      <c r="B40" s="231"/>
      <c r="C40" s="235"/>
      <c r="D40" s="203"/>
      <c r="E40" s="236"/>
      <c r="F40" s="235"/>
      <c r="G40" s="203"/>
      <c r="H40" s="236"/>
      <c r="I40" s="236"/>
      <c r="J40" s="98"/>
    </row>
    <row r="41" spans="1:10" ht="12">
      <c r="A41" s="71"/>
      <c r="B41" s="231"/>
      <c r="C41" s="235"/>
      <c r="D41" s="203"/>
      <c r="E41" s="236"/>
      <c r="F41" s="236"/>
      <c r="G41" s="203"/>
      <c r="H41" s="236"/>
      <c r="I41" s="236"/>
      <c r="J41" s="98"/>
    </row>
    <row r="42" spans="1:10" ht="12">
      <c r="A42" s="71"/>
      <c r="B42" s="95"/>
      <c r="C42" s="219"/>
      <c r="D42" s="95"/>
      <c r="E42" s="95"/>
      <c r="F42" s="95"/>
      <c r="G42" s="95"/>
      <c r="H42" s="95"/>
      <c r="I42" s="95"/>
      <c r="J42" s="98"/>
    </row>
    <row r="43" spans="1:10" ht="12">
      <c r="A43" s="71"/>
      <c r="B43" s="95"/>
      <c r="C43" s="95"/>
      <c r="D43" s="95"/>
      <c r="E43" s="95"/>
      <c r="F43" s="95"/>
      <c r="G43" s="95"/>
      <c r="H43" s="95"/>
      <c r="I43" s="95"/>
      <c r="J43" s="98"/>
    </row>
    <row r="44" spans="1:10" ht="12">
      <c r="A44" s="71"/>
      <c r="B44" s="95"/>
      <c r="C44" s="95"/>
      <c r="D44" s="233" t="s">
        <v>90</v>
      </c>
      <c r="E44" s="95"/>
      <c r="F44" s="95"/>
      <c r="G44" s="95"/>
      <c r="H44" s="95"/>
      <c r="I44" s="95"/>
      <c r="J44" s="98"/>
    </row>
    <row r="45" spans="1:10" ht="12">
      <c r="A45" s="71"/>
      <c r="B45" s="95"/>
      <c r="C45" s="95"/>
      <c r="D45" s="95"/>
      <c r="E45" s="95"/>
      <c r="F45" s="95"/>
      <c r="G45" s="95"/>
      <c r="H45" s="95"/>
      <c r="I45" s="95"/>
      <c r="J45" s="98"/>
    </row>
    <row r="46" spans="1:10" ht="12">
      <c r="A46" s="71"/>
      <c r="B46" s="95" t="s">
        <v>114</v>
      </c>
      <c r="C46" s="95"/>
      <c r="D46" s="95"/>
      <c r="E46" s="224" t="s">
        <v>97</v>
      </c>
      <c r="F46" s="95"/>
      <c r="G46" s="224" t="s">
        <v>98</v>
      </c>
      <c r="H46" s="95"/>
      <c r="I46" s="95"/>
      <c r="J46" s="98"/>
    </row>
    <row r="47" spans="1:10" ht="12">
      <c r="A47" s="71"/>
      <c r="B47" s="95" t="s">
        <v>114</v>
      </c>
      <c r="C47" s="203"/>
      <c r="D47" s="203"/>
      <c r="E47" s="203"/>
      <c r="F47" s="199"/>
      <c r="G47" s="95" t="s">
        <v>114</v>
      </c>
      <c r="H47" s="219"/>
      <c r="I47" s="95"/>
      <c r="J47" s="98"/>
    </row>
    <row r="48" spans="1:10" ht="12">
      <c r="A48" s="71"/>
      <c r="B48" s="95" t="s">
        <v>114</v>
      </c>
      <c r="C48" s="203"/>
      <c r="D48" s="203"/>
      <c r="E48" s="203"/>
      <c r="F48" s="199"/>
      <c r="G48" s="95"/>
      <c r="H48" s="95"/>
      <c r="I48" s="95"/>
      <c r="J48" s="98"/>
    </row>
    <row r="49" spans="1:10" ht="12">
      <c r="A49" s="71"/>
      <c r="B49" s="95"/>
      <c r="C49" s="95"/>
      <c r="D49" s="95"/>
      <c r="E49" s="95"/>
      <c r="F49" s="95"/>
      <c r="G49" s="95"/>
      <c r="H49" s="95"/>
      <c r="I49" s="95"/>
      <c r="J49" s="98"/>
    </row>
    <row r="50" spans="1:10" ht="12">
      <c r="A50" s="225"/>
      <c r="B50" s="141"/>
      <c r="C50" s="141"/>
      <c r="D50" s="141"/>
      <c r="E50" s="141"/>
      <c r="F50" s="141"/>
      <c r="G50" s="141"/>
      <c r="H50" s="141"/>
      <c r="I50" s="141"/>
      <c r="J50" s="226"/>
    </row>
    <row r="51" spans="1:10" ht="12">
      <c r="A51" s="71" t="s">
        <v>80</v>
      </c>
      <c r="B51" s="95" t="s">
        <v>96</v>
      </c>
      <c r="C51" s="95"/>
      <c r="D51" s="95"/>
      <c r="E51" s="95"/>
      <c r="F51" s="95"/>
      <c r="G51" s="95"/>
      <c r="H51" s="95"/>
      <c r="I51" s="95"/>
      <c r="J51" s="98"/>
    </row>
    <row r="52" spans="1:10" ht="12">
      <c r="A52" s="71"/>
      <c r="B52" s="95"/>
      <c r="C52" s="95"/>
      <c r="D52" s="95"/>
      <c r="E52" s="95"/>
      <c r="F52" s="95"/>
      <c r="G52" s="95"/>
      <c r="H52" s="95"/>
      <c r="I52" s="95"/>
      <c r="J52" s="98"/>
    </row>
    <row r="53" spans="1:10" ht="12">
      <c r="A53" s="225" t="s">
        <v>79</v>
      </c>
      <c r="B53" s="234">
        <v>42374</v>
      </c>
      <c r="C53" s="141"/>
      <c r="D53" s="141"/>
      <c r="E53" s="141"/>
      <c r="F53" s="141"/>
      <c r="G53" s="141"/>
      <c r="H53" s="141" t="s">
        <v>99</v>
      </c>
      <c r="I53" s="141"/>
      <c r="J53" s="168">
        <v>42430</v>
      </c>
    </row>
    <row r="54" spans="1:10" ht="12.75">
      <c r="A54" s="279" t="s">
        <v>71</v>
      </c>
      <c r="B54" s="280"/>
      <c r="C54" s="280"/>
      <c r="D54" s="280"/>
      <c r="E54" s="280"/>
      <c r="F54" s="280"/>
      <c r="G54" s="280"/>
      <c r="H54" s="280"/>
      <c r="I54" s="280"/>
      <c r="J54" s="281"/>
    </row>
    <row r="55" spans="1:10" ht="12">
      <c r="A55" s="71"/>
      <c r="B55" s="95"/>
      <c r="C55" s="95"/>
      <c r="D55" s="95"/>
      <c r="E55" s="95"/>
      <c r="F55" s="95"/>
      <c r="G55" s="95"/>
      <c r="H55" s="95"/>
      <c r="I55" s="95"/>
      <c r="J55" s="98"/>
    </row>
    <row r="56" spans="1:10" ht="12">
      <c r="A56" s="71" t="s">
        <v>78</v>
      </c>
      <c r="B56" s="95"/>
      <c r="C56" s="95"/>
      <c r="D56" s="95"/>
      <c r="E56" s="95"/>
      <c r="F56" s="95"/>
      <c r="G56" s="95"/>
      <c r="H56" s="95"/>
      <c r="I56" s="95"/>
      <c r="J56" s="98"/>
    </row>
    <row r="57" spans="1:10" ht="12">
      <c r="A57" s="225"/>
      <c r="B57" s="141"/>
      <c r="C57" s="141"/>
      <c r="D57" s="141"/>
      <c r="E57" s="141"/>
      <c r="F57" s="141"/>
      <c r="G57" s="141"/>
      <c r="H57" s="141"/>
      <c r="I57" s="141"/>
      <c r="J57" s="226"/>
    </row>
  </sheetData>
  <sheetProtection/>
  <mergeCells count="3">
    <mergeCell ref="H2:I2"/>
    <mergeCell ref="C7:H7"/>
    <mergeCell ref="A54:J54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9.710937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74</v>
      </c>
      <c r="B2" s="107">
        <v>26</v>
      </c>
      <c r="C2" s="5"/>
      <c r="D2" s="5"/>
      <c r="E2" s="5"/>
      <c r="F2" s="5"/>
      <c r="G2" s="35">
        <v>6</v>
      </c>
      <c r="H2" s="290" t="s">
        <v>75</v>
      </c>
      <c r="I2" s="290"/>
      <c r="J2" s="290"/>
      <c r="K2" s="25">
        <v>49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76</v>
      </c>
      <c r="B4" s="5"/>
      <c r="C4" s="224" t="s">
        <v>173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314" t="s">
        <v>66</v>
      </c>
      <c r="B7" s="287"/>
      <c r="C7" s="287"/>
      <c r="D7" s="287"/>
      <c r="E7" s="287"/>
      <c r="F7" s="287"/>
      <c r="G7" s="287"/>
      <c r="H7" s="287"/>
      <c r="I7" s="287"/>
      <c r="J7" s="287"/>
      <c r="K7" s="295"/>
    </row>
    <row r="8" spans="1:11" ht="12">
      <c r="A8" s="315" t="s">
        <v>95</v>
      </c>
      <c r="B8" s="290"/>
      <c r="C8" s="290"/>
      <c r="D8" s="290"/>
      <c r="E8" s="290"/>
      <c r="F8" s="290"/>
      <c r="G8" s="290"/>
      <c r="H8" s="290"/>
      <c r="I8" s="290"/>
      <c r="J8" s="290"/>
      <c r="K8" s="297"/>
    </row>
    <row r="9" spans="1:11" ht="12">
      <c r="A9" s="316" t="s">
        <v>169</v>
      </c>
      <c r="B9" s="290"/>
      <c r="C9" s="290"/>
      <c r="D9" s="290"/>
      <c r="E9" s="290"/>
      <c r="F9" s="290"/>
      <c r="G9" s="290"/>
      <c r="H9" s="290"/>
      <c r="I9" s="290"/>
      <c r="J9" s="290"/>
      <c r="K9" s="297"/>
    </row>
    <row r="10" spans="1:11" ht="12">
      <c r="A10" s="296" t="s">
        <v>45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7"/>
    </row>
    <row r="11" spans="1:11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">
      <c r="A14" s="4" t="s">
        <v>30</v>
      </c>
      <c r="B14" s="20"/>
      <c r="C14" s="12"/>
      <c r="D14" s="298" t="s">
        <v>46</v>
      </c>
      <c r="E14" s="300"/>
      <c r="F14" s="300"/>
      <c r="G14" s="299"/>
      <c r="H14" s="300"/>
      <c r="I14" s="299"/>
      <c r="J14" s="300"/>
      <c r="K14" s="317"/>
    </row>
    <row r="15" spans="1:12" ht="12.75">
      <c r="A15" s="58" t="s">
        <v>56</v>
      </c>
      <c r="B15" s="51"/>
      <c r="C15" s="52"/>
      <c r="D15" s="61" t="s">
        <v>65</v>
      </c>
      <c r="E15" s="19" t="s">
        <v>24</v>
      </c>
      <c r="F15" s="28" t="s">
        <v>25</v>
      </c>
      <c r="G15" s="18"/>
      <c r="H15" s="14" t="s">
        <v>26</v>
      </c>
      <c r="I15" s="175"/>
      <c r="J15" s="18" t="s">
        <v>55</v>
      </c>
      <c r="K15" s="19" t="s">
        <v>55</v>
      </c>
      <c r="L15" s="188"/>
    </row>
    <row r="16" spans="1:11" ht="12">
      <c r="A16" s="60" t="s">
        <v>64</v>
      </c>
      <c r="B16" s="14"/>
      <c r="C16" s="18"/>
      <c r="D16" s="19" t="s">
        <v>112</v>
      </c>
      <c r="E16" s="19" t="s">
        <v>112</v>
      </c>
      <c r="F16" s="131">
        <v>326.33</v>
      </c>
      <c r="G16" s="175"/>
      <c r="H16" s="129">
        <v>472.23</v>
      </c>
      <c r="I16" s="175"/>
      <c r="J16" s="18" t="s">
        <v>112</v>
      </c>
      <c r="K16" s="19" t="s">
        <v>112</v>
      </c>
    </row>
    <row r="17" spans="1:11" ht="12">
      <c r="A17" s="53" t="s">
        <v>50</v>
      </c>
      <c r="B17" s="54"/>
      <c r="C17" s="55"/>
      <c r="D17" s="19" t="s">
        <v>112</v>
      </c>
      <c r="E17" s="19" t="s">
        <v>112</v>
      </c>
      <c r="F17" s="68">
        <f>F16+6</f>
        <v>332.33</v>
      </c>
      <c r="G17" s="175"/>
      <c r="H17" s="129">
        <f>H16+6</f>
        <v>478.23</v>
      </c>
      <c r="I17" s="175"/>
      <c r="J17" s="18" t="s">
        <v>112</v>
      </c>
      <c r="K17" s="19" t="s">
        <v>112</v>
      </c>
    </row>
    <row r="18" spans="1:11" ht="12.75">
      <c r="A18" s="50" t="s">
        <v>51</v>
      </c>
      <c r="B18" s="14"/>
      <c r="C18" s="18"/>
      <c r="D18" s="56"/>
      <c r="E18" s="56"/>
      <c r="F18" s="130"/>
      <c r="G18" s="90"/>
      <c r="H18" s="177"/>
      <c r="I18" s="90"/>
      <c r="J18" s="56"/>
      <c r="K18" s="57"/>
    </row>
    <row r="19" spans="1:11" ht="12">
      <c r="A19" s="49" t="s">
        <v>52</v>
      </c>
      <c r="B19" s="14"/>
      <c r="C19" s="18"/>
      <c r="D19" s="19" t="s">
        <v>112</v>
      </c>
      <c r="E19" s="19" t="s">
        <v>112</v>
      </c>
      <c r="F19" s="68">
        <f>+F17</f>
        <v>332.33</v>
      </c>
      <c r="G19" s="175"/>
      <c r="H19" s="129">
        <f>+H17</f>
        <v>478.23</v>
      </c>
      <c r="I19" s="175"/>
      <c r="J19" s="18" t="s">
        <v>112</v>
      </c>
      <c r="K19" s="19" t="s">
        <v>112</v>
      </c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4" t="s">
        <v>164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27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92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71" t="s">
        <v>165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274" t="s">
        <v>202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 t="s">
        <v>127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71" t="s">
        <v>172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177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">
      <c r="A48" s="45"/>
      <c r="B48" s="43"/>
      <c r="C48" s="43"/>
      <c r="D48" s="43"/>
      <c r="E48" s="43"/>
      <c r="F48" s="136"/>
      <c r="G48" s="136"/>
      <c r="H48" s="137"/>
      <c r="I48" s="136"/>
      <c r="J48" s="5"/>
      <c r="K48" s="6"/>
    </row>
    <row r="49" spans="1:11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7" t="s">
        <v>79</v>
      </c>
      <c r="B52" s="97">
        <f>'Item 255, pg 48'!B53</f>
        <v>42374</v>
      </c>
      <c r="C52" s="8"/>
      <c r="D52" s="8"/>
      <c r="E52" s="8"/>
      <c r="F52" s="8"/>
      <c r="G52" s="8"/>
      <c r="I52" s="8" t="s">
        <v>73</v>
      </c>
      <c r="J52" s="8"/>
      <c r="K52" s="96">
        <f>'Item 255, pg 48'!L53</f>
        <v>42430</v>
      </c>
    </row>
    <row r="53" spans="1:11" ht="12.75">
      <c r="A53" s="284" t="s">
        <v>71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9"/>
    </row>
    <row r="54" spans="1:11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4">
      <selection activeCell="P16" sqref="P16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>
      <c r="A2" s="4" t="s">
        <v>74</v>
      </c>
      <c r="B2" s="107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114</v>
      </c>
      <c r="O2" s="35">
        <v>6</v>
      </c>
      <c r="P2" s="5" t="s">
        <v>141</v>
      </c>
      <c r="Q2" s="5"/>
      <c r="R2" s="5"/>
      <c r="S2" s="5"/>
      <c r="T2" s="35">
        <v>21</v>
      </c>
      <c r="U2" s="6"/>
    </row>
    <row r="3" spans="1:21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">
      <c r="A4" s="4" t="s">
        <v>76</v>
      </c>
      <c r="B4" s="5"/>
      <c r="C4" s="224" t="s">
        <v>173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">
      <c r="A6" s="282" t="s">
        <v>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6"/>
    </row>
    <row r="7" spans="1:21" ht="12">
      <c r="A7" s="34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">
      <c r="A10" s="36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">
      <c r="A11" s="36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">
      <c r="A13" s="37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">
      <c r="A14" s="37" t="s">
        <v>101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">
      <c r="A15" s="3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">
      <c r="A18" s="4" t="s">
        <v>8</v>
      </c>
      <c r="B18" s="5"/>
      <c r="C18" s="5"/>
      <c r="D18" s="5"/>
      <c r="E18" s="5" t="s">
        <v>102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">
      <c r="A19" s="22"/>
      <c r="B19" s="21"/>
      <c r="C19" s="21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2"/>
      <c r="P19" s="21"/>
      <c r="Q19" s="21"/>
      <c r="R19" s="21"/>
      <c r="S19" s="21"/>
      <c r="T19" s="21"/>
      <c r="U19" s="6"/>
    </row>
    <row r="20" spans="1:21" ht="12">
      <c r="A20" s="38" t="s">
        <v>9</v>
      </c>
      <c r="B20" s="38" t="s">
        <v>12</v>
      </c>
      <c r="C20" s="77" t="s">
        <v>13</v>
      </c>
      <c r="D20" s="84"/>
      <c r="E20" s="92" t="s">
        <v>14</v>
      </c>
      <c r="F20" s="83"/>
      <c r="G20" s="77" t="s">
        <v>39</v>
      </c>
      <c r="H20" s="83"/>
      <c r="I20" s="77" t="s">
        <v>15</v>
      </c>
      <c r="J20" s="83"/>
      <c r="K20" s="17"/>
      <c r="L20" s="38" t="s">
        <v>9</v>
      </c>
      <c r="M20" s="38" t="s">
        <v>12</v>
      </c>
      <c r="N20" s="77" t="s">
        <v>13</v>
      </c>
      <c r="O20" s="83"/>
      <c r="P20" s="92" t="s">
        <v>14</v>
      </c>
      <c r="Q20" s="83"/>
      <c r="R20" s="77" t="s">
        <v>39</v>
      </c>
      <c r="S20" s="83"/>
      <c r="T20" s="77" t="s">
        <v>15</v>
      </c>
      <c r="U20" s="83"/>
    </row>
    <row r="21" spans="1:21" ht="12">
      <c r="A21" s="39" t="s">
        <v>10</v>
      </c>
      <c r="B21" s="39" t="s">
        <v>72</v>
      </c>
      <c r="C21" s="78" t="s">
        <v>1</v>
      </c>
      <c r="D21" s="84"/>
      <c r="E21" s="17" t="s">
        <v>1</v>
      </c>
      <c r="F21" s="84"/>
      <c r="G21" s="78" t="s">
        <v>40</v>
      </c>
      <c r="H21" s="84"/>
      <c r="I21" s="78" t="s">
        <v>1</v>
      </c>
      <c r="J21" s="84"/>
      <c r="K21" s="17"/>
      <c r="L21" s="39" t="s">
        <v>10</v>
      </c>
      <c r="M21" s="39" t="s">
        <v>72</v>
      </c>
      <c r="N21" s="78" t="s">
        <v>1</v>
      </c>
      <c r="O21" s="84"/>
      <c r="P21" s="17" t="s">
        <v>1</v>
      </c>
      <c r="Q21" s="84"/>
      <c r="R21" s="78" t="s">
        <v>40</v>
      </c>
      <c r="S21" s="84"/>
      <c r="T21" s="78" t="s">
        <v>1</v>
      </c>
      <c r="U21" s="84"/>
    </row>
    <row r="22" spans="1:21" ht="12">
      <c r="A22" s="40" t="s">
        <v>11</v>
      </c>
      <c r="B22" s="40" t="s">
        <v>1</v>
      </c>
      <c r="C22" s="79" t="s">
        <v>115</v>
      </c>
      <c r="D22" s="85"/>
      <c r="E22" s="93" t="s">
        <v>115</v>
      </c>
      <c r="F22" s="85"/>
      <c r="G22" s="79" t="s">
        <v>41</v>
      </c>
      <c r="H22" s="85"/>
      <c r="I22" s="79" t="s">
        <v>115</v>
      </c>
      <c r="J22" s="85"/>
      <c r="K22" s="17"/>
      <c r="L22" s="40" t="s">
        <v>11</v>
      </c>
      <c r="M22" s="40" t="s">
        <v>1</v>
      </c>
      <c r="N22" s="79" t="s">
        <v>115</v>
      </c>
      <c r="O22" s="85"/>
      <c r="P22" s="93" t="s">
        <v>115</v>
      </c>
      <c r="Q22" s="84"/>
      <c r="R22" s="79" t="s">
        <v>41</v>
      </c>
      <c r="S22" s="85"/>
      <c r="T22" s="79" t="s">
        <v>115</v>
      </c>
      <c r="U22" s="85"/>
    </row>
    <row r="23" spans="1:21" ht="12">
      <c r="A23" s="65" t="s">
        <v>21</v>
      </c>
      <c r="B23" s="19" t="s">
        <v>132</v>
      </c>
      <c r="C23" s="100">
        <v>13.3</v>
      </c>
      <c r="D23" s="86"/>
      <c r="E23" s="163">
        <v>7.1</v>
      </c>
      <c r="F23" s="86"/>
      <c r="G23" s="67">
        <f>+C23+E23</f>
        <v>20.4</v>
      </c>
      <c r="H23" s="86"/>
      <c r="I23" s="68">
        <v>6.53</v>
      </c>
      <c r="J23" s="86"/>
      <c r="K23" s="5"/>
      <c r="L23" s="19" t="s">
        <v>136</v>
      </c>
      <c r="M23" s="19" t="s">
        <v>132</v>
      </c>
      <c r="N23" s="67">
        <v>44.57</v>
      </c>
      <c r="O23" s="86"/>
      <c r="P23" s="91">
        <f>E23</f>
        <v>7.1</v>
      </c>
      <c r="Q23" s="86"/>
      <c r="R23" s="163">
        <f>+N23+P23</f>
        <v>51.67</v>
      </c>
      <c r="S23" s="86"/>
      <c r="T23" s="91">
        <f>I23</f>
        <v>6.53</v>
      </c>
      <c r="U23" s="86"/>
    </row>
    <row r="24" spans="1:21" ht="12">
      <c r="A24" s="65" t="s">
        <v>21</v>
      </c>
      <c r="B24" s="19" t="s">
        <v>133</v>
      </c>
      <c r="C24" s="80">
        <f>C23+1</f>
        <v>14.3</v>
      </c>
      <c r="D24" s="86"/>
      <c r="E24" s="164">
        <f>E23</f>
        <v>7.1</v>
      </c>
      <c r="F24" s="86"/>
      <c r="G24" s="80">
        <f>C24+E24</f>
        <v>21.4</v>
      </c>
      <c r="H24" s="86"/>
      <c r="I24" s="68">
        <v>6.53</v>
      </c>
      <c r="J24" s="86"/>
      <c r="K24" s="5"/>
      <c r="L24" s="19" t="s">
        <v>136</v>
      </c>
      <c r="M24" s="19" t="s">
        <v>133</v>
      </c>
      <c r="N24" s="72">
        <f>N23+4</f>
        <v>48.57</v>
      </c>
      <c r="O24" s="86"/>
      <c r="P24" s="81">
        <f>E23</f>
        <v>7.1</v>
      </c>
      <c r="Q24" s="86"/>
      <c r="R24" s="164">
        <f>N24+P24</f>
        <v>55.67</v>
      </c>
      <c r="S24" s="86"/>
      <c r="T24" s="81">
        <f>I24</f>
        <v>6.53</v>
      </c>
      <c r="U24" s="86"/>
    </row>
    <row r="25" spans="1:21" ht="12">
      <c r="A25" s="65" t="s">
        <v>129</v>
      </c>
      <c r="B25" s="19" t="s">
        <v>132</v>
      </c>
      <c r="C25" s="80">
        <v>16.62</v>
      </c>
      <c r="D25" s="86"/>
      <c r="E25" s="164">
        <f>E24</f>
        <v>7.1</v>
      </c>
      <c r="F25" s="86"/>
      <c r="G25" s="80">
        <f aca="true" t="shared" si="0" ref="G25:G31">C25+E25</f>
        <v>23.72</v>
      </c>
      <c r="H25" s="86"/>
      <c r="I25" s="68">
        <v>6.53</v>
      </c>
      <c r="J25" s="86"/>
      <c r="K25" s="5"/>
      <c r="L25" s="19" t="s">
        <v>137</v>
      </c>
      <c r="M25" s="19" t="s">
        <v>132</v>
      </c>
      <c r="N25" s="72">
        <v>54.12</v>
      </c>
      <c r="O25" s="86"/>
      <c r="P25" s="81">
        <f>E23</f>
        <v>7.1</v>
      </c>
      <c r="Q25" s="86"/>
      <c r="R25" s="164">
        <f>N25+P25</f>
        <v>61.22</v>
      </c>
      <c r="S25" s="86"/>
      <c r="T25" s="81">
        <f>T24</f>
        <v>6.53</v>
      </c>
      <c r="U25" s="86"/>
    </row>
    <row r="26" spans="1:21" ht="12">
      <c r="A26" s="65" t="s">
        <v>129</v>
      </c>
      <c r="B26" s="19" t="s">
        <v>133</v>
      </c>
      <c r="C26" s="80">
        <f>C25+1</f>
        <v>17.62</v>
      </c>
      <c r="D26" s="86"/>
      <c r="E26" s="164">
        <f aca="true" t="shared" si="1" ref="E26:E31">E25</f>
        <v>7.1</v>
      </c>
      <c r="F26" s="86"/>
      <c r="G26" s="80">
        <f t="shared" si="0"/>
        <v>24.72</v>
      </c>
      <c r="H26" s="86"/>
      <c r="I26" s="68">
        <v>6.53</v>
      </c>
      <c r="J26" s="86"/>
      <c r="K26" s="5"/>
      <c r="L26" s="19" t="s">
        <v>137</v>
      </c>
      <c r="M26" s="19" t="s">
        <v>133</v>
      </c>
      <c r="N26" s="72">
        <f>N25+5</f>
        <v>59.12</v>
      </c>
      <c r="O26" s="86"/>
      <c r="P26" s="81">
        <f>E23</f>
        <v>7.1</v>
      </c>
      <c r="Q26" s="86"/>
      <c r="R26" s="164">
        <f>N26+P26</f>
        <v>66.22</v>
      </c>
      <c r="S26" s="86"/>
      <c r="T26" s="81">
        <f>T25</f>
        <v>6.53</v>
      </c>
      <c r="U26" s="86"/>
    </row>
    <row r="27" spans="1:21" ht="12">
      <c r="A27" s="19" t="s">
        <v>130</v>
      </c>
      <c r="B27" s="19" t="s">
        <v>132</v>
      </c>
      <c r="C27" s="72">
        <v>24.43</v>
      </c>
      <c r="D27" s="86"/>
      <c r="E27" s="164">
        <f t="shared" si="1"/>
        <v>7.1</v>
      </c>
      <c r="F27" s="86"/>
      <c r="G27" s="80">
        <f t="shared" si="0"/>
        <v>31.53</v>
      </c>
      <c r="H27" s="86"/>
      <c r="I27" s="68">
        <v>6.53</v>
      </c>
      <c r="J27" s="86"/>
      <c r="K27" s="5"/>
      <c r="L27" s="19" t="s">
        <v>138</v>
      </c>
      <c r="M27" s="19" t="s">
        <v>132</v>
      </c>
      <c r="N27" s="72">
        <v>59.66</v>
      </c>
      <c r="O27" s="86"/>
      <c r="P27" s="81">
        <f>E23</f>
        <v>7.1</v>
      </c>
      <c r="Q27" s="86"/>
      <c r="R27" s="164">
        <f>N27+P27</f>
        <v>66.75999999999999</v>
      </c>
      <c r="S27" s="86"/>
      <c r="T27" s="81">
        <f>T26</f>
        <v>6.53</v>
      </c>
      <c r="U27" s="86"/>
    </row>
    <row r="28" spans="1:21" ht="12">
      <c r="A28" s="19" t="s">
        <v>130</v>
      </c>
      <c r="B28" s="19" t="s">
        <v>133</v>
      </c>
      <c r="C28" s="80">
        <f>C27+2</f>
        <v>26.43</v>
      </c>
      <c r="D28" s="86"/>
      <c r="E28" s="164">
        <f t="shared" si="1"/>
        <v>7.1</v>
      </c>
      <c r="F28" s="86"/>
      <c r="G28" s="80">
        <f t="shared" si="0"/>
        <v>33.53</v>
      </c>
      <c r="H28" s="86"/>
      <c r="I28" s="68">
        <v>6.53</v>
      </c>
      <c r="J28" s="86"/>
      <c r="K28" s="5"/>
      <c r="L28" s="19" t="s">
        <v>138</v>
      </c>
      <c r="M28" s="19" t="s">
        <v>133</v>
      </c>
      <c r="N28" s="72">
        <f>N27+6</f>
        <v>65.66</v>
      </c>
      <c r="O28" s="86"/>
      <c r="P28" s="81">
        <f>E23</f>
        <v>7.1</v>
      </c>
      <c r="Q28" s="86"/>
      <c r="R28" s="164">
        <f>N28+P28</f>
        <v>72.75999999999999</v>
      </c>
      <c r="S28" s="86"/>
      <c r="T28" s="81">
        <f>T27</f>
        <v>6.53</v>
      </c>
      <c r="U28" s="86"/>
    </row>
    <row r="29" spans="1:21" ht="12">
      <c r="A29" s="19" t="s">
        <v>131</v>
      </c>
      <c r="B29" s="19" t="s">
        <v>132</v>
      </c>
      <c r="C29" s="72">
        <v>33.9</v>
      </c>
      <c r="D29" s="86"/>
      <c r="E29" s="164">
        <f t="shared" si="1"/>
        <v>7.1</v>
      </c>
      <c r="F29" s="86"/>
      <c r="G29" s="80">
        <f t="shared" si="0"/>
        <v>41</v>
      </c>
      <c r="H29" s="86"/>
      <c r="I29" s="68">
        <v>6.53</v>
      </c>
      <c r="J29" s="86"/>
      <c r="K29" s="5"/>
      <c r="L29" s="19"/>
      <c r="M29" s="19"/>
      <c r="N29" s="28" t="s">
        <v>114</v>
      </c>
      <c r="O29" s="64"/>
      <c r="P29" s="28" t="s">
        <v>114</v>
      </c>
      <c r="Q29" s="64" t="s">
        <v>114</v>
      </c>
      <c r="R29" s="28"/>
      <c r="S29" s="18"/>
      <c r="T29" s="28"/>
      <c r="U29" s="18"/>
    </row>
    <row r="30" spans="1:21" ht="12">
      <c r="A30" s="19" t="s">
        <v>131</v>
      </c>
      <c r="B30" s="19" t="s">
        <v>133</v>
      </c>
      <c r="C30" s="82">
        <f>C29+3</f>
        <v>36.9</v>
      </c>
      <c r="D30" s="86"/>
      <c r="E30" s="164">
        <f t="shared" si="1"/>
        <v>7.1</v>
      </c>
      <c r="F30" s="86"/>
      <c r="G30" s="80">
        <f t="shared" si="0"/>
        <v>44</v>
      </c>
      <c r="H30" s="86"/>
      <c r="I30" s="68">
        <v>6.53</v>
      </c>
      <c r="J30" s="86"/>
      <c r="K30" s="5"/>
      <c r="L30" s="19"/>
      <c r="M30" s="19"/>
      <c r="N30" s="28" t="s">
        <v>114</v>
      </c>
      <c r="O30" s="64"/>
      <c r="P30" s="28" t="s">
        <v>114</v>
      </c>
      <c r="Q30" s="64" t="s">
        <v>114</v>
      </c>
      <c r="R30" s="28"/>
      <c r="S30" s="18"/>
      <c r="T30" s="28"/>
      <c r="U30" s="18"/>
    </row>
    <row r="31" spans="1:21" ht="12">
      <c r="A31" s="65" t="s">
        <v>129</v>
      </c>
      <c r="B31" s="19" t="s">
        <v>38</v>
      </c>
      <c r="C31" s="72">
        <v>10.3</v>
      </c>
      <c r="D31" s="86"/>
      <c r="E31" s="164">
        <f t="shared" si="1"/>
        <v>7.1</v>
      </c>
      <c r="F31" s="86"/>
      <c r="G31" s="80">
        <f t="shared" si="0"/>
        <v>17.4</v>
      </c>
      <c r="H31" s="86"/>
      <c r="I31" s="68">
        <v>6.53</v>
      </c>
      <c r="J31" s="86"/>
      <c r="K31" s="5"/>
      <c r="L31" s="19"/>
      <c r="M31" s="19"/>
      <c r="N31" s="28"/>
      <c r="O31" s="64"/>
      <c r="P31" s="28"/>
      <c r="Q31" s="64" t="s">
        <v>114</v>
      </c>
      <c r="R31" s="28"/>
      <c r="S31" s="18"/>
      <c r="T31" s="28"/>
      <c r="U31" s="18"/>
    </row>
    <row r="32" spans="1:21" ht="12">
      <c r="A32" s="65" t="s">
        <v>128</v>
      </c>
      <c r="B32" s="19" t="s">
        <v>134</v>
      </c>
      <c r="C32" s="81" t="s">
        <v>135</v>
      </c>
      <c r="D32" s="86"/>
      <c r="E32" s="164">
        <v>10.66</v>
      </c>
      <c r="F32" s="86"/>
      <c r="G32" s="81" t="s">
        <v>135</v>
      </c>
      <c r="H32" s="86"/>
      <c r="I32" s="81" t="s">
        <v>135</v>
      </c>
      <c r="J32" s="86"/>
      <c r="K32" s="21"/>
      <c r="L32" s="41"/>
      <c r="M32" s="41"/>
      <c r="N32" s="87"/>
      <c r="O32" s="64" t="s">
        <v>114</v>
      </c>
      <c r="P32" s="87"/>
      <c r="Q32" s="64" t="s">
        <v>114</v>
      </c>
      <c r="R32" s="87"/>
      <c r="S32" s="55"/>
      <c r="T32" s="87"/>
      <c r="U32" s="55"/>
    </row>
    <row r="33" spans="1:21" ht="12">
      <c r="A33" s="65"/>
      <c r="B33" s="19"/>
      <c r="C33" s="81"/>
      <c r="D33" s="86"/>
      <c r="E33" s="164"/>
      <c r="F33" s="86"/>
      <c r="G33" s="81"/>
      <c r="H33" s="86"/>
      <c r="I33" s="166"/>
      <c r="J33" s="167"/>
      <c r="K33" s="5"/>
      <c r="L33" s="19"/>
      <c r="M33" s="19"/>
      <c r="N33" s="28"/>
      <c r="O33" s="18" t="s">
        <v>114</v>
      </c>
      <c r="P33" s="28"/>
      <c r="Q33" s="18" t="s">
        <v>114</v>
      </c>
      <c r="R33" s="28"/>
      <c r="S33" s="18"/>
      <c r="T33" s="28"/>
      <c r="U33" s="18"/>
    </row>
    <row r="34" spans="1:21" ht="12.75">
      <c r="A34" s="42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">
      <c r="A36" s="45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">
      <c r="A37" s="4"/>
      <c r="B37" s="5"/>
      <c r="C37" s="43" t="s">
        <v>17</v>
      </c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">
      <c r="A38" s="4"/>
      <c r="B38" s="5"/>
      <c r="C38" s="43" t="s">
        <v>139</v>
      </c>
      <c r="D38" s="4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">
      <c r="A39" s="4"/>
      <c r="B39" s="5"/>
      <c r="C39" s="43"/>
      <c r="D39" s="4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">
      <c r="A41" s="71" t="s">
        <v>158</v>
      </c>
      <c r="B41" s="95" t="s">
        <v>159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">
      <c r="A42" s="59" t="s">
        <v>67</v>
      </c>
      <c r="B42" s="48" t="s">
        <v>160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">
      <c r="A44" s="34" t="s">
        <v>68</v>
      </c>
      <c r="B44" s="46" t="s">
        <v>161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">
      <c r="A45" s="27"/>
      <c r="B45" s="46" t="s">
        <v>162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">
      <c r="A46" s="27"/>
      <c r="B46" s="46" t="s">
        <v>163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202" customFormat="1" ht="12">
      <c r="A49" s="274" t="s">
        <v>197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01"/>
    </row>
    <row r="50" spans="1:21" ht="12">
      <c r="A50" s="4" t="s">
        <v>154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172" customFormat="1" ht="11.25">
      <c r="A52" s="170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29"/>
      <c r="Q52" s="169"/>
      <c r="R52" s="169"/>
      <c r="S52" s="169"/>
      <c r="T52" s="169"/>
      <c r="U52" s="171"/>
    </row>
    <row r="53" spans="1:21" s="114" customFormat="1" ht="11.2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2"/>
      <c r="Q53" s="11"/>
      <c r="R53" s="11"/>
      <c r="S53" s="11"/>
      <c r="T53" s="11"/>
      <c r="U53" s="113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76" t="s">
        <v>174</v>
      </c>
      <c r="U54" s="6"/>
    </row>
    <row r="55" spans="1:21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14" customFormat="1" ht="11.25">
      <c r="A56" s="16"/>
      <c r="B56" s="11"/>
      <c r="C56" s="11"/>
      <c r="D56" s="11"/>
      <c r="E56" s="11"/>
      <c r="F56" s="115"/>
      <c r="G56" s="115"/>
      <c r="H56" s="115"/>
      <c r="I56" s="116"/>
      <c r="J56" s="116"/>
      <c r="K56" s="115"/>
      <c r="L56" s="115"/>
      <c r="M56" s="115"/>
      <c r="N56" s="112"/>
      <c r="O56" s="11"/>
      <c r="P56" s="11"/>
      <c r="Q56" s="11"/>
      <c r="R56" s="11"/>
      <c r="S56" s="11"/>
      <c r="T56" s="11"/>
      <c r="U56" s="113"/>
    </row>
    <row r="57" spans="1:21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">
      <c r="A58" s="4" t="s">
        <v>80</v>
      </c>
      <c r="B58" s="5" t="s">
        <v>96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">
      <c r="A60" s="7" t="s">
        <v>79</v>
      </c>
      <c r="B60" s="97">
        <f>'Check Sheet'!B53</f>
        <v>42374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157</v>
      </c>
      <c r="O60" s="8"/>
      <c r="P60" s="8"/>
      <c r="Q60" s="8"/>
      <c r="R60" s="97">
        <f>'Check Sheet'!J53</f>
        <v>42430</v>
      </c>
      <c r="S60" s="97"/>
      <c r="T60" s="8"/>
      <c r="U60" s="9"/>
    </row>
    <row r="61" spans="1:21" ht="12.75">
      <c r="A61" s="284" t="s">
        <v>71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0"/>
      <c r="R61" s="280"/>
      <c r="S61" s="280"/>
      <c r="T61" s="285"/>
      <c r="U61" s="6"/>
    </row>
    <row r="62" spans="1:21" ht="1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">
      <c r="A63" s="4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12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">
      <c r="A1" s="1"/>
      <c r="B1" s="2"/>
      <c r="C1" s="2"/>
      <c r="D1" s="2"/>
      <c r="E1" s="2"/>
      <c r="F1" s="2"/>
      <c r="G1" s="2"/>
      <c r="H1" s="20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">
      <c r="A2" s="4" t="s">
        <v>74</v>
      </c>
      <c r="B2" s="107">
        <v>26</v>
      </c>
      <c r="C2" s="5"/>
      <c r="D2" s="5"/>
      <c r="E2" s="5"/>
      <c r="F2" s="5"/>
      <c r="G2" s="5"/>
      <c r="H2" s="23"/>
      <c r="I2" s="5"/>
      <c r="J2" s="5"/>
      <c r="K2" s="5"/>
      <c r="L2" s="5"/>
      <c r="M2" s="5"/>
      <c r="N2" s="5"/>
      <c r="O2" s="8">
        <v>6</v>
      </c>
      <c r="P2" s="5" t="s">
        <v>142</v>
      </c>
      <c r="Q2" s="5"/>
      <c r="R2" s="5"/>
      <c r="S2" s="5"/>
      <c r="T2" s="142">
        <v>25</v>
      </c>
      <c r="U2" s="5"/>
      <c r="V2" s="6"/>
    </row>
    <row r="3" spans="1:22" ht="12">
      <c r="A3" s="4"/>
      <c r="B3" s="5"/>
      <c r="C3" s="5"/>
      <c r="D3" s="5"/>
      <c r="E3" s="5"/>
      <c r="F3" s="5"/>
      <c r="G3" s="5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">
      <c r="A4" s="4" t="s">
        <v>76</v>
      </c>
      <c r="B4" s="5"/>
      <c r="C4" s="224" t="s">
        <v>173</v>
      </c>
      <c r="D4" s="5"/>
      <c r="E4" s="5"/>
      <c r="F4" s="5"/>
      <c r="G4" s="5"/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">
      <c r="A5" s="7" t="s">
        <v>77</v>
      </c>
      <c r="B5" s="8"/>
      <c r="C5" s="8"/>
      <c r="D5" s="8"/>
      <c r="E5" s="8"/>
      <c r="F5" s="8"/>
      <c r="G5" s="8"/>
      <c r="H5" s="10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">
      <c r="A6" s="4"/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">
      <c r="A7" s="286" t="s">
        <v>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1"/>
      <c r="T7" s="21"/>
      <c r="U7" s="5"/>
      <c r="V7" s="6"/>
    </row>
    <row r="8" spans="1:22" ht="12">
      <c r="A8" s="4"/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">
      <c r="A9" s="4" t="s">
        <v>31</v>
      </c>
      <c r="B9" s="5" t="s">
        <v>102</v>
      </c>
      <c r="C9" s="5"/>
      <c r="D9" s="5"/>
      <c r="E9" s="5"/>
      <c r="F9" s="5"/>
      <c r="G9" s="5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">
      <c r="A10" s="4"/>
      <c r="B10" s="5"/>
      <c r="C10" s="5"/>
      <c r="D10" s="8"/>
      <c r="E10" s="5"/>
      <c r="F10" s="5"/>
      <c r="G10" s="5" t="s">
        <v>114</v>
      </c>
      <c r="H10" s="23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">
      <c r="A11" s="38" t="s">
        <v>9</v>
      </c>
      <c r="B11" s="38" t="s">
        <v>12</v>
      </c>
      <c r="C11" s="77" t="s">
        <v>13</v>
      </c>
      <c r="D11" s="83"/>
      <c r="E11" s="77" t="s">
        <v>14</v>
      </c>
      <c r="F11" s="83"/>
      <c r="G11" s="77" t="s">
        <v>39</v>
      </c>
      <c r="H11" s="205"/>
      <c r="I11" s="77" t="s">
        <v>15</v>
      </c>
      <c r="J11" s="83"/>
      <c r="K11" s="17"/>
      <c r="L11" s="38" t="s">
        <v>9</v>
      </c>
      <c r="M11" s="38" t="s">
        <v>12</v>
      </c>
      <c r="N11" s="77" t="s">
        <v>13</v>
      </c>
      <c r="O11" s="92"/>
      <c r="P11" s="77" t="s">
        <v>14</v>
      </c>
      <c r="Q11" s="83"/>
      <c r="R11" s="77" t="s">
        <v>39</v>
      </c>
      <c r="S11" s="83"/>
      <c r="T11" s="77" t="s">
        <v>15</v>
      </c>
      <c r="U11" s="83"/>
      <c r="V11" s="6"/>
    </row>
    <row r="12" spans="1:22" ht="12">
      <c r="A12" s="39" t="s">
        <v>10</v>
      </c>
      <c r="B12" s="39" t="s">
        <v>72</v>
      </c>
      <c r="C12" s="78" t="s">
        <v>1</v>
      </c>
      <c r="D12" s="84"/>
      <c r="E12" s="78" t="s">
        <v>1</v>
      </c>
      <c r="F12" s="84"/>
      <c r="G12" s="78" t="s">
        <v>40</v>
      </c>
      <c r="H12" s="206"/>
      <c r="I12" s="78" t="s">
        <v>1</v>
      </c>
      <c r="J12" s="84"/>
      <c r="K12" s="17"/>
      <c r="L12" s="39" t="s">
        <v>10</v>
      </c>
      <c r="M12" s="39" t="s">
        <v>72</v>
      </c>
      <c r="N12" s="78" t="s">
        <v>1</v>
      </c>
      <c r="O12" s="84"/>
      <c r="P12" s="17" t="s">
        <v>1</v>
      </c>
      <c r="Q12" s="84"/>
      <c r="R12" s="78" t="s">
        <v>40</v>
      </c>
      <c r="S12" s="84"/>
      <c r="T12" s="78" t="s">
        <v>1</v>
      </c>
      <c r="U12" s="84"/>
      <c r="V12" s="6"/>
    </row>
    <row r="13" spans="1:22" ht="12">
      <c r="A13" s="40" t="s">
        <v>11</v>
      </c>
      <c r="B13" s="40" t="s">
        <v>1</v>
      </c>
      <c r="C13" s="79" t="s">
        <v>115</v>
      </c>
      <c r="D13" s="85"/>
      <c r="E13" s="79" t="s">
        <v>115</v>
      </c>
      <c r="F13" s="85"/>
      <c r="G13" s="79" t="s">
        <v>41</v>
      </c>
      <c r="H13" s="207"/>
      <c r="I13" s="79" t="s">
        <v>115</v>
      </c>
      <c r="J13" s="85"/>
      <c r="K13" s="17"/>
      <c r="L13" s="40" t="s">
        <v>11</v>
      </c>
      <c r="M13" s="40" t="s">
        <v>1</v>
      </c>
      <c r="N13" s="79" t="s">
        <v>115</v>
      </c>
      <c r="O13" s="93"/>
      <c r="P13" s="79" t="s">
        <v>115</v>
      </c>
      <c r="Q13" s="85"/>
      <c r="R13" s="79" t="s">
        <v>41</v>
      </c>
      <c r="S13" s="85"/>
      <c r="T13" s="79" t="s">
        <v>115</v>
      </c>
      <c r="U13" s="85"/>
      <c r="V13" s="6"/>
    </row>
    <row r="14" spans="1:22" ht="12">
      <c r="A14" s="65" t="s">
        <v>129</v>
      </c>
      <c r="B14" s="19" t="s">
        <v>132</v>
      </c>
      <c r="C14" s="102">
        <v>18.11</v>
      </c>
      <c r="D14" s="94"/>
      <c r="E14" s="91">
        <v>7.1</v>
      </c>
      <c r="F14" s="94"/>
      <c r="G14" s="91">
        <f aca="true" t="shared" si="0" ref="G14:G21">C14+E14</f>
        <v>25.21</v>
      </c>
      <c r="H14" s="208"/>
      <c r="I14" s="69">
        <v>6.53</v>
      </c>
      <c r="J14" s="64"/>
      <c r="K14" s="5"/>
      <c r="L14" s="19" t="s">
        <v>137</v>
      </c>
      <c r="M14" s="19" t="s">
        <v>132</v>
      </c>
      <c r="N14" s="91">
        <v>69.69</v>
      </c>
      <c r="O14" s="94"/>
      <c r="P14" s="91">
        <f>E14</f>
        <v>7.1</v>
      </c>
      <c r="Q14" s="94"/>
      <c r="R14" s="91">
        <f>N14+P14</f>
        <v>76.78999999999999</v>
      </c>
      <c r="S14" s="94"/>
      <c r="T14" s="91">
        <f>I14</f>
        <v>6.53</v>
      </c>
      <c r="U14" s="64"/>
      <c r="V14" s="6"/>
    </row>
    <row r="15" spans="1:22" ht="12">
      <c r="A15" s="65" t="s">
        <v>129</v>
      </c>
      <c r="B15" s="19" t="s">
        <v>133</v>
      </c>
      <c r="C15" s="119">
        <f>C14+0.75</f>
        <v>18.86</v>
      </c>
      <c r="D15" s="94"/>
      <c r="E15" s="119">
        <f aca="true" t="shared" si="1" ref="E15:E21">E14</f>
        <v>7.1</v>
      </c>
      <c r="F15" s="94"/>
      <c r="G15" s="119">
        <f t="shared" si="0"/>
        <v>25.96</v>
      </c>
      <c r="H15" s="208"/>
      <c r="I15" s="180">
        <f aca="true" t="shared" si="2" ref="I15:I21">I14</f>
        <v>6.53</v>
      </c>
      <c r="J15" s="64"/>
      <c r="K15" s="5"/>
      <c r="L15" s="19" t="s">
        <v>137</v>
      </c>
      <c r="M15" s="19" t="s">
        <v>133</v>
      </c>
      <c r="N15" s="119">
        <f>N14+0.75</f>
        <v>70.44</v>
      </c>
      <c r="O15" s="94"/>
      <c r="P15" s="119">
        <f>P14</f>
        <v>7.1</v>
      </c>
      <c r="Q15" s="94"/>
      <c r="R15" s="119">
        <f>N15+P15</f>
        <v>77.53999999999999</v>
      </c>
      <c r="S15" s="94"/>
      <c r="T15" s="91">
        <f>T14</f>
        <v>6.53</v>
      </c>
      <c r="U15" s="64"/>
      <c r="V15" s="6"/>
    </row>
    <row r="16" spans="1:22" ht="12">
      <c r="A16" s="19" t="s">
        <v>130</v>
      </c>
      <c r="B16" s="19" t="s">
        <v>132</v>
      </c>
      <c r="C16" s="119">
        <v>28.46</v>
      </c>
      <c r="D16" s="94"/>
      <c r="E16" s="119">
        <f t="shared" si="1"/>
        <v>7.1</v>
      </c>
      <c r="F16" s="94"/>
      <c r="G16" s="119">
        <f t="shared" si="0"/>
        <v>35.56</v>
      </c>
      <c r="H16" s="208"/>
      <c r="I16" s="180">
        <f t="shared" si="2"/>
        <v>6.53</v>
      </c>
      <c r="J16" s="64"/>
      <c r="K16" s="5"/>
      <c r="L16" s="19" t="s">
        <v>138</v>
      </c>
      <c r="M16" s="19" t="s">
        <v>132</v>
      </c>
      <c r="N16" s="119">
        <v>83.19</v>
      </c>
      <c r="O16" s="94"/>
      <c r="P16" s="119">
        <f>P15</f>
        <v>7.1</v>
      </c>
      <c r="Q16" s="94"/>
      <c r="R16" s="119">
        <f>N16+P16</f>
        <v>90.28999999999999</v>
      </c>
      <c r="S16" s="94"/>
      <c r="T16" s="91">
        <f>T14</f>
        <v>6.53</v>
      </c>
      <c r="U16" s="64"/>
      <c r="V16" s="6"/>
    </row>
    <row r="17" spans="1:22" ht="12">
      <c r="A17" s="19" t="s">
        <v>130</v>
      </c>
      <c r="B17" s="19" t="s">
        <v>133</v>
      </c>
      <c r="C17" s="119">
        <f>C16+0.75</f>
        <v>29.21</v>
      </c>
      <c r="D17" s="94"/>
      <c r="E17" s="119">
        <f t="shared" si="1"/>
        <v>7.1</v>
      </c>
      <c r="F17" s="94"/>
      <c r="G17" s="119">
        <f t="shared" si="0"/>
        <v>36.31</v>
      </c>
      <c r="H17" s="208"/>
      <c r="I17" s="180">
        <f t="shared" si="2"/>
        <v>6.53</v>
      </c>
      <c r="J17" s="64"/>
      <c r="K17" s="5"/>
      <c r="L17" s="19" t="s">
        <v>138</v>
      </c>
      <c r="M17" s="19" t="s">
        <v>133</v>
      </c>
      <c r="N17" s="119">
        <f>N16+0.75</f>
        <v>83.94</v>
      </c>
      <c r="O17" s="94"/>
      <c r="P17" s="119">
        <f>P16</f>
        <v>7.1</v>
      </c>
      <c r="Q17" s="94"/>
      <c r="R17" s="119">
        <f>N17+P17</f>
        <v>91.03999999999999</v>
      </c>
      <c r="S17" s="94"/>
      <c r="T17" s="91">
        <f>T14</f>
        <v>6.53</v>
      </c>
      <c r="U17" s="64"/>
      <c r="V17" s="6"/>
    </row>
    <row r="18" spans="1:22" ht="12">
      <c r="A18" s="19" t="s">
        <v>131</v>
      </c>
      <c r="B18" s="19" t="s">
        <v>132</v>
      </c>
      <c r="C18" s="119">
        <v>41.88</v>
      </c>
      <c r="D18" s="94"/>
      <c r="E18" s="119">
        <f t="shared" si="1"/>
        <v>7.1</v>
      </c>
      <c r="F18" s="94"/>
      <c r="G18" s="119">
        <f t="shared" si="0"/>
        <v>48.980000000000004</v>
      </c>
      <c r="H18" s="208"/>
      <c r="I18" s="180">
        <f t="shared" si="2"/>
        <v>6.53</v>
      </c>
      <c r="J18" s="64"/>
      <c r="K18" s="5"/>
      <c r="L18" s="120" t="s">
        <v>143</v>
      </c>
      <c r="M18" s="19"/>
      <c r="N18" s="121"/>
      <c r="O18" s="18"/>
      <c r="P18" s="119">
        <v>10.66</v>
      </c>
      <c r="Q18" s="94"/>
      <c r="R18" s="28" t="s">
        <v>114</v>
      </c>
      <c r="S18" s="18"/>
      <c r="T18" s="28"/>
      <c r="U18" s="18"/>
      <c r="V18" s="6"/>
    </row>
    <row r="19" spans="1:22" ht="12">
      <c r="A19" s="19" t="s">
        <v>131</v>
      </c>
      <c r="B19" s="19" t="s">
        <v>133</v>
      </c>
      <c r="C19" s="174">
        <f>C18+0.75</f>
        <v>42.63</v>
      </c>
      <c r="D19" s="94"/>
      <c r="E19" s="119">
        <f t="shared" si="1"/>
        <v>7.1</v>
      </c>
      <c r="F19" s="94"/>
      <c r="G19" s="119">
        <f t="shared" si="0"/>
        <v>49.730000000000004</v>
      </c>
      <c r="H19" s="208"/>
      <c r="I19" s="180">
        <f t="shared" si="2"/>
        <v>6.53</v>
      </c>
      <c r="J19" s="64"/>
      <c r="K19" s="5"/>
      <c r="L19" s="19"/>
      <c r="M19" s="19"/>
      <c r="N19" s="28"/>
      <c r="O19" s="18"/>
      <c r="P19" s="28"/>
      <c r="Q19" s="18"/>
      <c r="R19" s="88" t="s">
        <v>114</v>
      </c>
      <c r="S19" s="89"/>
      <c r="T19" s="28"/>
      <c r="U19" s="18"/>
      <c r="V19" s="6"/>
    </row>
    <row r="20" spans="1:22" ht="12">
      <c r="A20" s="19" t="s">
        <v>136</v>
      </c>
      <c r="B20" s="19" t="s">
        <v>132</v>
      </c>
      <c r="C20" s="119">
        <v>55.38</v>
      </c>
      <c r="D20" s="94"/>
      <c r="E20" s="119">
        <f t="shared" si="1"/>
        <v>7.1</v>
      </c>
      <c r="F20" s="94"/>
      <c r="G20" s="119">
        <f t="shared" si="0"/>
        <v>62.480000000000004</v>
      </c>
      <c r="H20" s="208"/>
      <c r="I20" s="180">
        <f t="shared" si="2"/>
        <v>6.53</v>
      </c>
      <c r="J20" s="64"/>
      <c r="K20" s="5"/>
      <c r="L20" s="19"/>
      <c r="M20" s="19"/>
      <c r="N20" s="28" t="s">
        <v>114</v>
      </c>
      <c r="O20" s="18"/>
      <c r="P20" s="28" t="s">
        <v>114</v>
      </c>
      <c r="Q20" s="18"/>
      <c r="R20" s="28"/>
      <c r="S20" s="18"/>
      <c r="T20" s="28"/>
      <c r="U20" s="18"/>
      <c r="V20" s="6"/>
    </row>
    <row r="21" spans="1:22" ht="12">
      <c r="A21" s="19" t="s">
        <v>136</v>
      </c>
      <c r="B21" s="19" t="s">
        <v>133</v>
      </c>
      <c r="C21" s="119">
        <f>C20+0.75</f>
        <v>56.13</v>
      </c>
      <c r="D21" s="94"/>
      <c r="E21" s="119">
        <f t="shared" si="1"/>
        <v>7.1</v>
      </c>
      <c r="F21" s="94"/>
      <c r="G21" s="119">
        <f t="shared" si="0"/>
        <v>63.230000000000004</v>
      </c>
      <c r="H21" s="208"/>
      <c r="I21" s="180">
        <f t="shared" si="2"/>
        <v>6.53</v>
      </c>
      <c r="J21" s="64"/>
      <c r="K21" s="5"/>
      <c r="L21" s="19"/>
      <c r="M21" s="19"/>
      <c r="N21" s="28"/>
      <c r="O21" s="18"/>
      <c r="P21" s="28"/>
      <c r="Q21" s="18"/>
      <c r="R21" s="28"/>
      <c r="S21" s="18"/>
      <c r="T21" s="28"/>
      <c r="U21" s="18"/>
      <c r="V21" s="6"/>
    </row>
    <row r="22" spans="1:22" ht="12">
      <c r="A22" s="19" t="s">
        <v>114</v>
      </c>
      <c r="B22" s="19" t="s">
        <v>114</v>
      </c>
      <c r="C22" s="28" t="s">
        <v>114</v>
      </c>
      <c r="D22" s="18"/>
      <c r="E22" s="28" t="s">
        <v>114</v>
      </c>
      <c r="F22" s="18"/>
      <c r="G22" s="28" t="s">
        <v>114</v>
      </c>
      <c r="H22" s="200"/>
      <c r="I22" s="181" t="s">
        <v>114</v>
      </c>
      <c r="J22" s="165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">
      <c r="A23" s="19" t="s">
        <v>114</v>
      </c>
      <c r="B23" s="19" t="s">
        <v>114</v>
      </c>
      <c r="C23" s="88" t="s">
        <v>114</v>
      </c>
      <c r="D23" s="89"/>
      <c r="E23" s="88" t="s">
        <v>114</v>
      </c>
      <c r="F23" s="89"/>
      <c r="G23" s="88" t="s">
        <v>114</v>
      </c>
      <c r="H23" s="209"/>
      <c r="I23" s="181" t="s">
        <v>114</v>
      </c>
      <c r="J23" s="165"/>
      <c r="K23" s="21"/>
      <c r="L23" s="41"/>
      <c r="M23" s="41"/>
      <c r="N23" s="87"/>
      <c r="O23" s="55"/>
      <c r="P23" s="87"/>
      <c r="Q23" s="55"/>
      <c r="R23" s="28"/>
      <c r="S23" s="18"/>
      <c r="T23" s="87"/>
      <c r="U23" s="55"/>
      <c r="V23" s="6"/>
    </row>
    <row r="24" spans="1:22" ht="12">
      <c r="A24" s="19"/>
      <c r="B24" s="19"/>
      <c r="C24" s="28"/>
      <c r="D24" s="18"/>
      <c r="E24" s="28"/>
      <c r="F24" s="18"/>
      <c r="G24" s="28"/>
      <c r="H24" s="200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">
      <c r="A25" s="45" t="s">
        <v>69</v>
      </c>
      <c r="B25" s="5"/>
      <c r="C25" s="5"/>
      <c r="D25" s="5"/>
      <c r="E25" s="5"/>
      <c r="F25" s="5"/>
      <c r="G25" s="5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">
      <c r="A26" s="4"/>
      <c r="B26" s="5"/>
      <c r="C26" s="43" t="s">
        <v>17</v>
      </c>
      <c r="D26" s="43"/>
      <c r="E26" s="5"/>
      <c r="F26" s="5"/>
      <c r="G26" s="5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">
      <c r="A27" s="4"/>
      <c r="B27" s="5"/>
      <c r="C27" s="43" t="s">
        <v>139</v>
      </c>
      <c r="D27" s="43"/>
      <c r="E27" s="5"/>
      <c r="F27" s="5"/>
      <c r="G27" s="5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">
      <c r="A28" s="4"/>
      <c r="B28" s="5"/>
      <c r="C28" s="43"/>
      <c r="D28" s="43"/>
      <c r="E28" s="5"/>
      <c r="F28" s="5"/>
      <c r="G28" s="5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">
      <c r="A29" s="4"/>
      <c r="B29" s="5"/>
      <c r="C29" s="43"/>
      <c r="D29" s="43"/>
      <c r="E29" s="5"/>
      <c r="F29" s="5"/>
      <c r="G29" s="5"/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">
      <c r="A30" s="4"/>
      <c r="B30" s="5"/>
      <c r="C30" s="5"/>
      <c r="D30" s="5"/>
      <c r="E30" s="5"/>
      <c r="F30" s="5"/>
      <c r="G30" s="5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">
      <c r="A31" s="4" t="s">
        <v>107</v>
      </c>
      <c r="B31" s="95" t="s">
        <v>167</v>
      </c>
      <c r="C31" s="108"/>
      <c r="D31" s="108"/>
      <c r="E31" s="108"/>
      <c r="F31" s="108"/>
      <c r="G31" s="108"/>
      <c r="H31" s="117"/>
      <c r="I31" s="108"/>
      <c r="J31" s="108"/>
      <c r="K31" s="108"/>
      <c r="L31" s="111"/>
      <c r="M31" s="111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">
      <c r="A32" s="27"/>
      <c r="B32" s="95"/>
      <c r="C32" s="108"/>
      <c r="D32" s="108"/>
      <c r="E32" s="108"/>
      <c r="F32" s="108"/>
      <c r="G32" s="108"/>
      <c r="H32" s="117"/>
      <c r="I32" s="108"/>
      <c r="J32" s="108"/>
      <c r="K32" s="108"/>
      <c r="L32" s="108"/>
      <c r="M32" s="108"/>
      <c r="N32" s="5"/>
      <c r="O32" s="5"/>
      <c r="P32" s="5"/>
      <c r="Q32" s="5"/>
      <c r="R32" s="5"/>
      <c r="S32" s="5"/>
      <c r="T32" s="5"/>
      <c r="U32" s="5"/>
      <c r="V32" s="6"/>
    </row>
    <row r="33" spans="1:22" ht="12">
      <c r="A33" s="34" t="s">
        <v>33</v>
      </c>
      <c r="B33" s="117" t="s">
        <v>108</v>
      </c>
      <c r="C33" s="108"/>
      <c r="D33" s="108"/>
      <c r="E33" s="108"/>
      <c r="F33" s="108"/>
      <c r="G33" s="108"/>
      <c r="H33" s="117"/>
      <c r="I33" s="108"/>
      <c r="J33" s="108"/>
      <c r="K33" s="108"/>
      <c r="L33" s="108"/>
      <c r="M33" s="108"/>
      <c r="N33" s="5"/>
      <c r="O33" s="5"/>
      <c r="P33" s="5"/>
      <c r="Q33" s="5"/>
      <c r="R33" s="5"/>
      <c r="S33" s="5"/>
      <c r="T33" s="5"/>
      <c r="U33" s="5"/>
      <c r="V33" s="6"/>
    </row>
    <row r="34" spans="1:22" ht="12">
      <c r="A34" s="27"/>
      <c r="B34" s="117" t="s">
        <v>105</v>
      </c>
      <c r="C34" s="108"/>
      <c r="D34" s="108"/>
      <c r="E34" s="108"/>
      <c r="F34" s="108"/>
      <c r="G34" s="108"/>
      <c r="H34" s="117"/>
      <c r="I34" s="108"/>
      <c r="J34" s="108"/>
      <c r="K34" s="108"/>
      <c r="L34" s="108"/>
      <c r="M34" s="108"/>
      <c r="N34" s="5"/>
      <c r="O34" s="5"/>
      <c r="P34" s="5"/>
      <c r="Q34" s="5"/>
      <c r="R34" s="5"/>
      <c r="S34" s="5"/>
      <c r="T34" s="5"/>
      <c r="U34" s="5"/>
      <c r="V34" s="6"/>
    </row>
    <row r="35" spans="1:22" ht="12">
      <c r="A35" s="27"/>
      <c r="B35" s="117"/>
      <c r="C35" s="108"/>
      <c r="D35" s="108"/>
      <c r="E35" s="108"/>
      <c r="F35" s="108"/>
      <c r="G35" s="108"/>
      <c r="H35" s="117"/>
      <c r="I35" s="108"/>
      <c r="J35" s="108"/>
      <c r="K35" s="108"/>
      <c r="L35" s="108"/>
      <c r="M35" s="108"/>
      <c r="N35" s="5"/>
      <c r="O35" s="5"/>
      <c r="P35" s="5"/>
      <c r="Q35" s="5"/>
      <c r="R35" s="5"/>
      <c r="S35" s="5"/>
      <c r="T35" s="5"/>
      <c r="U35" s="5"/>
      <c r="V35" s="6"/>
    </row>
    <row r="36" spans="1:22" ht="12">
      <c r="A36" s="34" t="s">
        <v>34</v>
      </c>
      <c r="B36" s="122" t="s">
        <v>109</v>
      </c>
      <c r="C36" s="111"/>
      <c r="D36" s="111"/>
      <c r="E36" s="111"/>
      <c r="F36" s="111"/>
      <c r="G36" s="111"/>
      <c r="H36" s="210"/>
      <c r="I36" s="111"/>
      <c r="J36" s="111"/>
      <c r="K36" s="111"/>
      <c r="L36" s="108"/>
      <c r="M36" s="108"/>
      <c r="N36" s="5"/>
      <c r="O36" s="5"/>
      <c r="P36" s="5"/>
      <c r="Q36" s="5"/>
      <c r="R36" s="5"/>
      <c r="S36" s="5"/>
      <c r="T36" s="5"/>
      <c r="U36" s="5"/>
      <c r="V36" s="6"/>
    </row>
    <row r="37" spans="1:22" ht="12">
      <c r="A37" s="27"/>
      <c r="B37" s="275" t="s">
        <v>198</v>
      </c>
      <c r="C37" s="108"/>
      <c r="D37" s="108"/>
      <c r="E37" s="108"/>
      <c r="F37" s="108"/>
      <c r="G37" s="108"/>
      <c r="H37" s="117"/>
      <c r="I37" s="108"/>
      <c r="J37" s="108"/>
      <c r="K37" s="117"/>
      <c r="L37" s="108"/>
      <c r="M37" s="108"/>
      <c r="N37" s="5"/>
      <c r="O37" s="5"/>
      <c r="P37" s="5"/>
      <c r="Q37" s="5"/>
      <c r="R37" s="5"/>
      <c r="S37" s="5"/>
      <c r="T37" s="5"/>
      <c r="U37" s="5"/>
      <c r="V37" s="6"/>
    </row>
    <row r="38" spans="1:22" ht="12">
      <c r="A38" s="27"/>
      <c r="B38" s="108" t="s">
        <v>110</v>
      </c>
      <c r="C38" s="108"/>
      <c r="D38" s="108"/>
      <c r="E38" s="108"/>
      <c r="F38" s="108"/>
      <c r="G38" s="108"/>
      <c r="H38" s="117"/>
      <c r="I38" s="108"/>
      <c r="J38" s="108"/>
      <c r="K38" s="108"/>
      <c r="L38" s="108"/>
      <c r="M38" s="108"/>
      <c r="N38" s="12"/>
      <c r="O38" s="12"/>
      <c r="P38" s="12"/>
      <c r="Q38" s="12"/>
      <c r="R38" s="5"/>
      <c r="S38" s="5"/>
      <c r="T38" s="5"/>
      <c r="U38" s="5"/>
      <c r="V38" s="6"/>
    </row>
    <row r="39" spans="1:24" ht="12">
      <c r="A39" s="27"/>
      <c r="B39" s="24"/>
      <c r="C39" s="5"/>
      <c r="D39" s="5"/>
      <c r="E39" s="5"/>
      <c r="F39" s="5"/>
      <c r="G39" s="5"/>
      <c r="H39" s="23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09"/>
    </row>
    <row r="40" spans="1:22" ht="12">
      <c r="A40" s="4"/>
      <c r="B40" s="23"/>
      <c r="C40" s="5"/>
      <c r="D40" s="5"/>
      <c r="E40" s="5"/>
      <c r="F40" s="5"/>
      <c r="G40" s="5"/>
      <c r="H40" s="2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">
      <c r="A41" s="4"/>
      <c r="B41" s="23"/>
      <c r="C41" s="5"/>
      <c r="D41" s="5"/>
      <c r="E41" s="5"/>
      <c r="F41" s="5"/>
      <c r="G41" s="5"/>
      <c r="H41" s="2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">
      <c r="A42" s="4"/>
      <c r="B42" s="23"/>
      <c r="C42" s="5"/>
      <c r="D42" s="5"/>
      <c r="E42" s="5"/>
      <c r="F42" s="5"/>
      <c r="G42" s="5"/>
      <c r="H42" s="2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172" customFormat="1" ht="11.25">
      <c r="A43" s="173"/>
      <c r="B43" s="169"/>
      <c r="C43" s="169"/>
      <c r="D43" s="169"/>
      <c r="E43" s="169"/>
      <c r="F43" s="169"/>
      <c r="G43" s="169"/>
      <c r="H43" s="29"/>
      <c r="I43" s="169"/>
      <c r="J43" s="169"/>
      <c r="K43" s="169"/>
      <c r="L43" s="169"/>
      <c r="M43" s="169"/>
      <c r="N43" s="169"/>
      <c r="O43" s="169"/>
      <c r="P43" s="29"/>
      <c r="Q43" s="169"/>
      <c r="R43" s="169"/>
      <c r="S43" s="169"/>
      <c r="T43" s="169"/>
      <c r="U43" s="169"/>
      <c r="V43" s="171"/>
    </row>
    <row r="44" spans="1:22" ht="12">
      <c r="A44" s="4"/>
      <c r="B44" s="23"/>
      <c r="C44" s="5"/>
      <c r="D44" s="5"/>
      <c r="E44" s="5"/>
      <c r="F44" s="5"/>
      <c r="G44" s="5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23"/>
      <c r="I45" s="5"/>
      <c r="J45" s="5"/>
      <c r="K45" s="5"/>
      <c r="L45" s="5"/>
      <c r="M45" s="5"/>
      <c r="N45" s="5"/>
      <c r="O45" s="5"/>
      <c r="P45" s="5"/>
      <c r="Q45" s="5"/>
      <c r="R45" s="76"/>
      <c r="S45" s="76"/>
      <c r="T45" s="76" t="s">
        <v>175</v>
      </c>
      <c r="U45" s="5"/>
      <c r="V45" s="6"/>
    </row>
    <row r="46" spans="1:22" ht="12.75">
      <c r="A46" s="4"/>
      <c r="B46" s="23"/>
      <c r="C46" s="5"/>
      <c r="D46" s="5"/>
      <c r="E46" s="5"/>
      <c r="F46" s="5"/>
      <c r="G46" s="5"/>
      <c r="H46" s="23"/>
      <c r="I46" s="5"/>
      <c r="J46" s="5"/>
      <c r="K46" s="5"/>
      <c r="L46" s="5"/>
      <c r="M46" s="5"/>
      <c r="N46" s="5"/>
      <c r="O46" s="5"/>
      <c r="P46" s="5"/>
      <c r="Q46" s="5"/>
      <c r="R46" s="76"/>
      <c r="S46" s="76"/>
      <c r="T46" s="5"/>
      <c r="U46" s="5"/>
      <c r="V46" s="6"/>
    </row>
    <row r="47" spans="1:22" s="114" customFormat="1" ht="11.25">
      <c r="A47" s="16"/>
      <c r="B47" s="11"/>
      <c r="C47" s="11"/>
      <c r="D47" s="11"/>
      <c r="E47" s="11"/>
      <c r="F47" s="115"/>
      <c r="G47" s="115"/>
      <c r="H47" s="211"/>
      <c r="I47" s="116"/>
      <c r="J47" s="116"/>
      <c r="K47" s="115"/>
      <c r="L47" s="115"/>
      <c r="M47" s="115"/>
      <c r="N47" s="112"/>
      <c r="O47" s="11"/>
      <c r="P47" s="11"/>
      <c r="Q47" s="11"/>
      <c r="R47" s="11"/>
      <c r="S47" s="11"/>
      <c r="T47" s="11"/>
      <c r="U47" s="11"/>
      <c r="V47" s="113"/>
    </row>
    <row r="48" spans="1:22" ht="12">
      <c r="A48" s="7"/>
      <c r="B48" s="8"/>
      <c r="C48" s="8"/>
      <c r="D48" s="8"/>
      <c r="E48" s="8"/>
      <c r="F48" s="8"/>
      <c r="G48" s="8"/>
      <c r="H48" s="10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">
      <c r="A49" s="1" t="s">
        <v>80</v>
      </c>
      <c r="B49" s="2" t="s">
        <v>96</v>
      </c>
      <c r="C49" s="2"/>
      <c r="D49" s="2"/>
      <c r="E49" s="2"/>
      <c r="F49" s="2"/>
      <c r="G49" s="2"/>
      <c r="H49" s="20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">
      <c r="A50" s="4"/>
      <c r="B50" s="5"/>
      <c r="C50" s="5"/>
      <c r="D50" s="5"/>
      <c r="E50" s="5"/>
      <c r="F50" s="5"/>
      <c r="G50" s="5"/>
      <c r="H50" s="2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">
      <c r="A51" s="7" t="s">
        <v>79</v>
      </c>
      <c r="B51" s="97">
        <f>'Item 100, pg 21'!B60</f>
        <v>42374</v>
      </c>
      <c r="C51" s="8"/>
      <c r="D51" s="8"/>
      <c r="E51" s="8"/>
      <c r="F51" s="8"/>
      <c r="G51" s="8"/>
      <c r="H51" s="105"/>
      <c r="I51" s="8"/>
      <c r="J51" s="8"/>
      <c r="K51" s="8"/>
      <c r="L51" s="8"/>
      <c r="M51" s="8"/>
      <c r="N51" s="5"/>
      <c r="O51" s="142" t="s">
        <v>155</v>
      </c>
      <c r="P51" s="8"/>
      <c r="Q51" s="8"/>
      <c r="R51" s="288">
        <f>'Item 100, pg 21'!R60</f>
        <v>42430</v>
      </c>
      <c r="S51" s="288"/>
      <c r="T51" s="288"/>
      <c r="U51" s="8"/>
      <c r="V51" s="9"/>
    </row>
    <row r="52" spans="1:22" ht="12.75">
      <c r="A52" s="284" t="s">
        <v>71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0"/>
      <c r="P52" s="280"/>
      <c r="Q52" s="280"/>
      <c r="R52" s="285"/>
      <c r="S52" s="285"/>
      <c r="T52" s="285"/>
      <c r="U52" s="5"/>
      <c r="V52" s="6"/>
    </row>
    <row r="53" spans="1:22" ht="12">
      <c r="A53" s="4"/>
      <c r="B53" s="5"/>
      <c r="C53" s="5"/>
      <c r="D53" s="5"/>
      <c r="E53" s="5"/>
      <c r="F53" s="5"/>
      <c r="G53" s="5"/>
      <c r="H53" s="2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78</v>
      </c>
      <c r="B54" s="5"/>
      <c r="C54" s="5"/>
      <c r="D54" s="5"/>
      <c r="E54" s="5"/>
      <c r="F54" s="5"/>
      <c r="G54" s="5"/>
      <c r="H54" s="2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0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47" sqref="A47:J47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74</v>
      </c>
      <c r="B2" s="107">
        <v>26</v>
      </c>
      <c r="C2" s="5"/>
      <c r="D2" s="5"/>
      <c r="E2" s="5"/>
      <c r="F2" s="5"/>
      <c r="G2" s="35">
        <v>6</v>
      </c>
      <c r="H2" s="290" t="s">
        <v>75</v>
      </c>
      <c r="I2" s="290"/>
      <c r="J2" s="25">
        <v>27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76</v>
      </c>
      <c r="B4" s="5"/>
      <c r="C4" s="224" t="s">
        <v>173</v>
      </c>
      <c r="D4" s="5"/>
      <c r="E4" s="5"/>
      <c r="F4" s="5"/>
      <c r="G4" s="5"/>
      <c r="H4" s="5"/>
      <c r="I4" s="5"/>
      <c r="J4" s="6"/>
    </row>
    <row r="5" spans="1:10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86" t="s">
        <v>117</v>
      </c>
      <c r="B7" s="287"/>
      <c r="C7" s="287"/>
      <c r="D7" s="287"/>
      <c r="E7" s="287"/>
      <c r="F7" s="287"/>
      <c r="G7" s="287"/>
      <c r="H7" s="287"/>
      <c r="I7" s="5"/>
      <c r="J7" s="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23" t="s">
        <v>114</v>
      </c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118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">
      <c r="A11" s="34" t="s">
        <v>119</v>
      </c>
      <c r="C11" s="21"/>
      <c r="D11" s="21"/>
      <c r="E11" s="21"/>
      <c r="F11" s="21"/>
      <c r="G11" s="21"/>
      <c r="H11" s="21"/>
      <c r="I11" s="21"/>
      <c r="J11" s="26"/>
    </row>
    <row r="12" spans="1:10" ht="12">
      <c r="A12" s="4"/>
      <c r="B12" s="23" t="s">
        <v>114</v>
      </c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">
      <c r="A14" s="4"/>
      <c r="B14" s="23"/>
      <c r="C14" s="1"/>
      <c r="D14" s="3"/>
      <c r="E14" s="291" t="s">
        <v>114</v>
      </c>
      <c r="F14" s="292"/>
      <c r="G14" s="291" t="s">
        <v>122</v>
      </c>
      <c r="H14" s="292"/>
      <c r="I14" s="5"/>
      <c r="J14" s="6"/>
    </row>
    <row r="15" spans="1:10" ht="12">
      <c r="A15" s="4"/>
      <c r="B15" s="23"/>
      <c r="C15" s="4"/>
      <c r="D15" s="6"/>
      <c r="E15" s="291" t="s">
        <v>19</v>
      </c>
      <c r="F15" s="292"/>
      <c r="G15" s="27" t="s">
        <v>123</v>
      </c>
      <c r="H15" s="15"/>
      <c r="I15" s="5"/>
      <c r="J15" s="6"/>
    </row>
    <row r="16" spans="1:10" ht="12">
      <c r="A16" s="4"/>
      <c r="B16" s="23"/>
      <c r="C16" s="293" t="s">
        <v>113</v>
      </c>
      <c r="D16" s="294"/>
      <c r="E16" s="293" t="s">
        <v>120</v>
      </c>
      <c r="F16" s="294"/>
      <c r="G16" s="293" t="s">
        <v>124</v>
      </c>
      <c r="H16" s="294"/>
      <c r="I16" s="5"/>
      <c r="J16" s="6"/>
    </row>
    <row r="17" spans="1:10" ht="12">
      <c r="A17" s="4"/>
      <c r="B17" s="23"/>
      <c r="C17" s="28" t="s">
        <v>20</v>
      </c>
      <c r="D17" s="18"/>
      <c r="E17" s="190">
        <v>10.98</v>
      </c>
      <c r="F17" s="139"/>
      <c r="G17" s="101">
        <v>3.82</v>
      </c>
      <c r="H17" s="139"/>
      <c r="I17" s="5"/>
      <c r="J17" s="6"/>
    </row>
    <row r="18" spans="1:10" ht="12">
      <c r="A18" s="4"/>
      <c r="B18" s="5"/>
      <c r="C18" s="28" t="s">
        <v>114</v>
      </c>
      <c r="D18" s="18" t="s">
        <v>114</v>
      </c>
      <c r="E18" s="66"/>
      <c r="F18" s="18"/>
      <c r="G18" s="66" t="s">
        <v>114</v>
      </c>
      <c r="H18" s="18"/>
      <c r="I18" s="5"/>
      <c r="J18" s="6"/>
    </row>
    <row r="19" spans="1:10" ht="12">
      <c r="A19" s="4"/>
      <c r="B19" s="5"/>
      <c r="C19" s="28" t="s">
        <v>114</v>
      </c>
      <c r="D19" s="18"/>
      <c r="E19" s="66" t="s">
        <v>114</v>
      </c>
      <c r="F19" s="18"/>
      <c r="G19" s="66" t="s">
        <v>114</v>
      </c>
      <c r="H19" s="18"/>
      <c r="I19" s="176"/>
      <c r="J19" s="6"/>
    </row>
    <row r="20" spans="1:10" ht="12">
      <c r="A20" s="4"/>
      <c r="B20" s="5"/>
      <c r="C20" s="47" t="s">
        <v>114</v>
      </c>
      <c r="D20" s="18"/>
      <c r="E20" s="28" t="s">
        <v>114</v>
      </c>
      <c r="F20" s="18"/>
      <c r="G20" s="28" t="s">
        <v>114</v>
      </c>
      <c r="H20" s="18"/>
      <c r="I20" s="176"/>
      <c r="J20" s="6"/>
    </row>
    <row r="21" spans="1:10" ht="12">
      <c r="A21" s="4"/>
      <c r="B21" s="5"/>
      <c r="C21" s="47" t="s">
        <v>114</v>
      </c>
      <c r="D21" s="18"/>
      <c r="E21" s="28" t="s">
        <v>114</v>
      </c>
      <c r="F21" s="18"/>
      <c r="G21" s="28" t="s">
        <v>114</v>
      </c>
      <c r="H21" s="18"/>
      <c r="I21" s="5"/>
      <c r="J21" s="6"/>
    </row>
    <row r="22" spans="1:10" ht="12">
      <c r="A22" s="4"/>
      <c r="B22" s="5"/>
      <c r="C22" s="47" t="s">
        <v>114</v>
      </c>
      <c r="D22" s="18"/>
      <c r="E22" s="66" t="s">
        <v>114</v>
      </c>
      <c r="F22" s="18"/>
      <c r="G22" s="66" t="s">
        <v>121</v>
      </c>
      <c r="H22" s="18"/>
      <c r="I22" s="5"/>
      <c r="J22" s="6"/>
    </row>
    <row r="23" spans="1:10" ht="12">
      <c r="A23" s="4"/>
      <c r="B23" s="5"/>
      <c r="C23" s="47" t="s">
        <v>114</v>
      </c>
      <c r="D23" s="18"/>
      <c r="E23" s="70" t="s">
        <v>114</v>
      </c>
      <c r="F23" s="18"/>
      <c r="G23" s="70" t="s">
        <v>114</v>
      </c>
      <c r="H23" s="18"/>
      <c r="I23" s="5"/>
      <c r="J23" s="6"/>
    </row>
    <row r="24" spans="1:10" ht="12">
      <c r="A24" s="4"/>
      <c r="B24" s="5"/>
      <c r="C24" s="47" t="s">
        <v>114</v>
      </c>
      <c r="D24" s="18"/>
      <c r="E24" s="28" t="s">
        <v>114</v>
      </c>
      <c r="F24" s="18"/>
      <c r="G24" s="28" t="s">
        <v>114</v>
      </c>
      <c r="H24" s="18"/>
      <c r="I24" s="5"/>
      <c r="J24" s="6"/>
    </row>
    <row r="25" spans="1:10" ht="12">
      <c r="A25" s="22"/>
      <c r="B25" s="21"/>
      <c r="C25" s="21"/>
      <c r="D25" s="21"/>
      <c r="E25" s="21"/>
      <c r="F25" s="21"/>
      <c r="G25" s="21"/>
      <c r="H25" s="21"/>
      <c r="I25" s="178"/>
      <c r="J25" s="26"/>
    </row>
    <row r="26" spans="1:10" ht="12">
      <c r="A26" s="4" t="s">
        <v>114</v>
      </c>
      <c r="B26" s="23" t="s">
        <v>114</v>
      </c>
      <c r="C26" s="5"/>
      <c r="D26" s="5"/>
      <c r="E26" s="5"/>
      <c r="F26" s="5"/>
      <c r="G26" s="5"/>
      <c r="H26" s="5"/>
      <c r="I26" s="5"/>
      <c r="J26" s="6"/>
    </row>
    <row r="27" spans="1:10" ht="12">
      <c r="A27" s="71" t="s">
        <v>125</v>
      </c>
      <c r="H27" s="5"/>
      <c r="I27" s="5"/>
      <c r="J27" s="6"/>
    </row>
    <row r="28" spans="1:10" ht="12">
      <c r="A28" s="4"/>
      <c r="B28" s="23" t="s">
        <v>114</v>
      </c>
      <c r="C28" s="5"/>
      <c r="D28" s="5"/>
      <c r="E28" s="5"/>
      <c r="F28" s="5"/>
      <c r="G28" s="5"/>
      <c r="H28" s="5"/>
      <c r="I28" s="5"/>
      <c r="J28" s="6"/>
    </row>
    <row r="29" spans="1:10" ht="12">
      <c r="A29" s="4"/>
      <c r="B29" s="23" t="s">
        <v>114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46" t="s">
        <v>156</v>
      </c>
      <c r="C30" s="5"/>
      <c r="D30" s="5"/>
      <c r="E30" s="5"/>
      <c r="F30" s="5"/>
      <c r="G30" s="5"/>
      <c r="H30" s="5"/>
      <c r="I30" s="5"/>
      <c r="J30" s="6"/>
    </row>
    <row r="31" spans="1:10" ht="12">
      <c r="A31" s="4"/>
      <c r="B31" s="203" t="s">
        <v>199</v>
      </c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 t="s">
        <v>110</v>
      </c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31" t="s">
        <v>175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14" customFormat="1" ht="11.25">
      <c r="A42" s="16"/>
      <c r="B42" s="11"/>
      <c r="C42" s="11"/>
      <c r="D42" s="11"/>
      <c r="E42" s="11"/>
      <c r="F42" s="115"/>
      <c r="G42" s="115"/>
      <c r="H42" s="116"/>
      <c r="I42" s="115"/>
      <c r="J42" s="125"/>
      <c r="K42" s="115"/>
      <c r="L42" s="112"/>
      <c r="M42" s="11"/>
      <c r="N42" s="11"/>
      <c r="O42" s="11"/>
      <c r="P42" s="11"/>
      <c r="Q42" s="11"/>
      <c r="R42" s="11"/>
    </row>
    <row r="43" spans="1:10" ht="12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">
      <c r="A44" s="4" t="s">
        <v>80</v>
      </c>
      <c r="B44" s="5" t="s">
        <v>96</v>
      </c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7" t="s">
        <v>79</v>
      </c>
      <c r="B46" s="97">
        <f>'Item 105, pg 25'!B51</f>
        <v>42374</v>
      </c>
      <c r="C46" s="8"/>
      <c r="D46" s="8"/>
      <c r="E46" s="8"/>
      <c r="F46" s="8"/>
      <c r="G46" s="8"/>
      <c r="H46" s="141" t="s">
        <v>157</v>
      </c>
      <c r="I46" s="8"/>
      <c r="J46" s="96">
        <f>'Item 100, pg 21'!R60</f>
        <v>42430</v>
      </c>
    </row>
    <row r="47" spans="1:10" ht="12.75">
      <c r="A47" s="284" t="s">
        <v>71</v>
      </c>
      <c r="B47" s="285"/>
      <c r="C47" s="285"/>
      <c r="D47" s="285"/>
      <c r="E47" s="285"/>
      <c r="F47" s="285"/>
      <c r="G47" s="285"/>
      <c r="H47" s="285"/>
      <c r="I47" s="285"/>
      <c r="J47" s="289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 t="s">
        <v>78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4">
      <selection activeCell="U38" sqref="U38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>
      <c r="A2" s="4" t="s">
        <v>74</v>
      </c>
      <c r="B2" s="107">
        <v>26</v>
      </c>
      <c r="C2" s="5"/>
      <c r="D2" s="5"/>
      <c r="E2" s="5"/>
      <c r="F2" s="5"/>
      <c r="G2" s="5"/>
      <c r="H2" s="5"/>
      <c r="I2" s="5"/>
      <c r="J2" s="123">
        <v>6</v>
      </c>
      <c r="K2" s="5" t="s">
        <v>144</v>
      </c>
      <c r="L2" s="5"/>
      <c r="M2" s="12"/>
      <c r="N2" s="105">
        <v>28</v>
      </c>
      <c r="O2" s="25" t="s">
        <v>114</v>
      </c>
    </row>
    <row r="3" spans="1:15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">
      <c r="A4" s="4" t="s">
        <v>76</v>
      </c>
      <c r="B4" s="5"/>
      <c r="C4" s="110"/>
      <c r="D4" s="224" t="s">
        <v>173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">
      <c r="A7" s="286" t="s">
        <v>126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95"/>
    </row>
    <row r="8" spans="1:15" ht="12">
      <c r="A8" s="296" t="s">
        <v>44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7"/>
    </row>
    <row r="9" spans="1:15" ht="12">
      <c r="A9" s="296" t="s">
        <v>45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7"/>
    </row>
    <row r="10" spans="1:15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">
      <c r="A11" s="4" t="s">
        <v>104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">
      <c r="A13" s="4"/>
      <c r="B13" s="20"/>
      <c r="C13" s="12"/>
      <c r="D13" s="298" t="s">
        <v>46</v>
      </c>
      <c r="E13" s="299"/>
      <c r="F13" s="300"/>
      <c r="G13" s="300"/>
      <c r="H13" s="300"/>
      <c r="I13" s="299"/>
      <c r="J13" s="300"/>
      <c r="K13" s="299"/>
      <c r="L13" s="300"/>
      <c r="M13" s="299"/>
      <c r="N13" s="299"/>
      <c r="O13" s="292"/>
    </row>
    <row r="14" spans="1:15" ht="12.75">
      <c r="A14" s="58" t="s">
        <v>56</v>
      </c>
      <c r="B14" s="51"/>
      <c r="C14" s="52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">
      <c r="A15" s="49" t="s">
        <v>47</v>
      </c>
      <c r="B15" s="14"/>
      <c r="C15" s="18"/>
      <c r="D15" s="143" t="s">
        <v>116</v>
      </c>
      <c r="E15" s="9" t="s">
        <v>114</v>
      </c>
      <c r="F15" s="143" t="s">
        <v>116</v>
      </c>
      <c r="G15" s="25" t="s">
        <v>114</v>
      </c>
      <c r="H15" s="143" t="s">
        <v>116</v>
      </c>
      <c r="I15" s="104" t="s">
        <v>114</v>
      </c>
      <c r="J15" s="143" t="s">
        <v>116</v>
      </c>
      <c r="K15" s="104"/>
      <c r="L15" s="143" t="s">
        <v>116</v>
      </c>
      <c r="M15" s="104"/>
      <c r="N15" s="103"/>
      <c r="O15" s="18"/>
    </row>
    <row r="16" spans="1:15" ht="12">
      <c r="A16" s="49" t="s">
        <v>48</v>
      </c>
      <c r="B16" s="14"/>
      <c r="C16" s="18"/>
      <c r="D16" s="182">
        <v>24.65</v>
      </c>
      <c r="E16" s="213"/>
      <c r="F16" s="183">
        <v>34.57</v>
      </c>
      <c r="G16" s="213"/>
      <c r="H16" s="183">
        <v>43.58</v>
      </c>
      <c r="I16" s="213"/>
      <c r="J16" s="191">
        <v>82.89</v>
      </c>
      <c r="K16" s="217"/>
      <c r="L16" s="191">
        <v>116.69</v>
      </c>
      <c r="M16" s="217"/>
      <c r="N16" s="126"/>
      <c r="O16" s="18"/>
    </row>
    <row r="17" spans="1:19" ht="12">
      <c r="A17" s="49" t="s">
        <v>49</v>
      </c>
      <c r="B17" s="14"/>
      <c r="C17" s="18"/>
      <c r="D17" s="184">
        <f>+D16</f>
        <v>24.65</v>
      </c>
      <c r="E17" s="213"/>
      <c r="F17" s="183">
        <f>+F16</f>
        <v>34.57</v>
      </c>
      <c r="G17" s="213"/>
      <c r="H17" s="183">
        <f>+H16</f>
        <v>43.58</v>
      </c>
      <c r="I17" s="213"/>
      <c r="J17" s="191">
        <f>J16</f>
        <v>82.89</v>
      </c>
      <c r="K17" s="217"/>
      <c r="L17" s="191">
        <f>L16</f>
        <v>116.69</v>
      </c>
      <c r="M17" s="217"/>
      <c r="N17" s="126"/>
      <c r="O17" s="18"/>
      <c r="S17" s="99"/>
    </row>
    <row r="18" spans="1:18" ht="12">
      <c r="A18" s="53" t="s">
        <v>50</v>
      </c>
      <c r="B18" s="54"/>
      <c r="C18" s="55"/>
      <c r="D18" s="144">
        <f>D17+2</f>
        <v>26.65</v>
      </c>
      <c r="E18" s="214"/>
      <c r="F18" s="145">
        <f>F17+2</f>
        <v>36.57</v>
      </c>
      <c r="G18" s="214"/>
      <c r="H18" s="145">
        <f>H17+2</f>
        <v>45.58</v>
      </c>
      <c r="I18" s="214"/>
      <c r="J18" s="192">
        <f>J17+2</f>
        <v>84.89</v>
      </c>
      <c r="K18" s="218"/>
      <c r="L18" s="192">
        <f>L17+2</f>
        <v>118.69</v>
      </c>
      <c r="M18" s="218"/>
      <c r="N18" s="126"/>
      <c r="O18" s="18"/>
      <c r="Q18" s="134"/>
      <c r="R18" s="134"/>
    </row>
    <row r="19" spans="1:15" ht="12">
      <c r="A19" s="53" t="s">
        <v>111</v>
      </c>
      <c r="B19" s="54"/>
      <c r="C19" s="55"/>
      <c r="D19" s="143" t="s">
        <v>116</v>
      </c>
      <c r="E19" s="215"/>
      <c r="F19" s="143" t="s">
        <v>116</v>
      </c>
      <c r="G19" s="215"/>
      <c r="H19" s="143" t="s">
        <v>116</v>
      </c>
      <c r="I19" s="215"/>
      <c r="J19" s="143" t="s">
        <v>116</v>
      </c>
      <c r="K19" s="215"/>
      <c r="L19" s="143" t="s">
        <v>116</v>
      </c>
      <c r="M19" s="215"/>
      <c r="N19" s="126"/>
      <c r="O19" s="18"/>
    </row>
    <row r="20" spans="1:15" ht="12">
      <c r="A20" s="53" t="s">
        <v>27</v>
      </c>
      <c r="B20" s="54"/>
      <c r="C20" s="55"/>
      <c r="D20" s="143" t="s">
        <v>116</v>
      </c>
      <c r="E20" s="215"/>
      <c r="F20" s="143" t="s">
        <v>116</v>
      </c>
      <c r="G20" s="215"/>
      <c r="H20" s="143" t="s">
        <v>116</v>
      </c>
      <c r="I20" s="215"/>
      <c r="J20" s="143" t="s">
        <v>116</v>
      </c>
      <c r="K20" s="215"/>
      <c r="L20" s="143" t="s">
        <v>116</v>
      </c>
      <c r="M20" s="215"/>
      <c r="N20" s="126"/>
      <c r="O20" s="18"/>
    </row>
    <row r="21" spans="1:15" ht="12.75">
      <c r="A21" s="50" t="s">
        <v>51</v>
      </c>
      <c r="B21" s="14"/>
      <c r="C21" s="18"/>
      <c r="D21" s="127"/>
      <c r="E21" s="216"/>
      <c r="F21" s="127"/>
      <c r="G21" s="216"/>
      <c r="H21" s="127"/>
      <c r="I21" s="216"/>
      <c r="J21" s="127"/>
      <c r="K21" s="216"/>
      <c r="L21" s="127"/>
      <c r="M21" s="216"/>
      <c r="N21" s="127"/>
      <c r="O21" s="90"/>
    </row>
    <row r="22" spans="1:17" ht="12">
      <c r="A22" s="49" t="s">
        <v>32</v>
      </c>
      <c r="B22" s="14"/>
      <c r="C22" s="18"/>
      <c r="D22" s="193">
        <v>39.1</v>
      </c>
      <c r="E22" s="213"/>
      <c r="F22" s="193">
        <f>D22</f>
        <v>39.1</v>
      </c>
      <c r="G22" s="217"/>
      <c r="H22" s="193">
        <f>F22</f>
        <v>39.1</v>
      </c>
      <c r="I22" s="217"/>
      <c r="J22" s="193">
        <f>H22</f>
        <v>39.1</v>
      </c>
      <c r="K22" s="217"/>
      <c r="L22" s="193">
        <f>J22</f>
        <v>39.1</v>
      </c>
      <c r="M22" s="217"/>
      <c r="N22" s="126"/>
      <c r="O22" s="18"/>
      <c r="Q22" s="134"/>
    </row>
    <row r="23" spans="1:15" ht="12">
      <c r="A23" s="49" t="s">
        <v>52</v>
      </c>
      <c r="B23" s="14"/>
      <c r="C23" s="18"/>
      <c r="D23" s="184">
        <f>+D18</f>
        <v>26.65</v>
      </c>
      <c r="E23" s="213"/>
      <c r="F23" s="184">
        <f>F18</f>
        <v>36.57</v>
      </c>
      <c r="G23" s="213"/>
      <c r="H23" s="184">
        <f>H18</f>
        <v>45.58</v>
      </c>
      <c r="I23" s="213"/>
      <c r="J23" s="194">
        <f>J18</f>
        <v>84.89</v>
      </c>
      <c r="K23" s="217"/>
      <c r="L23" s="194">
        <f>L18</f>
        <v>118.69</v>
      </c>
      <c r="M23" s="217"/>
      <c r="N23" s="121"/>
      <c r="O23" s="18"/>
    </row>
    <row r="24" spans="1:15" ht="12">
      <c r="A24" s="49" t="s">
        <v>53</v>
      </c>
      <c r="B24" s="14"/>
      <c r="C24" s="18"/>
      <c r="D24" s="143" t="s">
        <v>116</v>
      </c>
      <c r="E24" s="18"/>
      <c r="F24" s="143" t="s">
        <v>116</v>
      </c>
      <c r="G24" s="18"/>
      <c r="H24" s="143" t="s">
        <v>116</v>
      </c>
      <c r="I24" s="18"/>
      <c r="J24" s="143" t="s">
        <v>116</v>
      </c>
      <c r="K24" s="18"/>
      <c r="L24" s="143" t="s">
        <v>116</v>
      </c>
      <c r="M24" s="18"/>
      <c r="N24" s="14"/>
      <c r="O24" s="18"/>
    </row>
    <row r="25" spans="1:15" ht="12">
      <c r="A25" s="49" t="s">
        <v>54</v>
      </c>
      <c r="B25" s="14"/>
      <c r="C25" s="18"/>
      <c r="D25" s="143" t="s">
        <v>116</v>
      </c>
      <c r="E25" s="18"/>
      <c r="F25" s="143" t="s">
        <v>116</v>
      </c>
      <c r="G25" s="18"/>
      <c r="H25" s="143" t="s">
        <v>116</v>
      </c>
      <c r="I25" s="18"/>
      <c r="J25" s="143" t="s">
        <v>116</v>
      </c>
      <c r="K25" s="18"/>
      <c r="L25" s="143" t="s">
        <v>116</v>
      </c>
      <c r="M25" s="18"/>
      <c r="N25" s="14"/>
      <c r="O25" s="18"/>
    </row>
    <row r="26" spans="1:15" ht="12.75">
      <c r="A26" s="50" t="s">
        <v>145</v>
      </c>
      <c r="B26" s="14"/>
      <c r="C26" s="1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90"/>
    </row>
    <row r="27" spans="1:15" ht="12">
      <c r="A27" s="49"/>
      <c r="B27" s="14"/>
      <c r="C27" s="18"/>
      <c r="D27" s="144">
        <v>600</v>
      </c>
      <c r="E27" s="18"/>
      <c r="F27" s="146">
        <v>650</v>
      </c>
      <c r="G27" s="18"/>
      <c r="H27" s="146">
        <v>700</v>
      </c>
      <c r="I27" s="18"/>
      <c r="J27" s="146">
        <v>850</v>
      </c>
      <c r="K27" s="18"/>
      <c r="L27" s="146">
        <v>1050</v>
      </c>
      <c r="M27" s="18"/>
      <c r="N27" s="14"/>
      <c r="O27" s="18"/>
    </row>
    <row r="28" spans="1:15" ht="1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">
      <c r="A29" s="27" t="s">
        <v>107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">
      <c r="A34" s="59" t="s">
        <v>33</v>
      </c>
      <c r="B34" s="48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">
      <c r="A37" s="27" t="s">
        <v>34</v>
      </c>
      <c r="B37" s="23" t="s">
        <v>146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">
      <c r="A38" s="27"/>
      <c r="B38" s="23" t="s">
        <v>147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3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">
      <c r="A40" s="276" t="s">
        <v>200</v>
      </c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">
      <c r="A41" s="27" t="s">
        <v>127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">
      <c r="A43" s="34" t="s">
        <v>172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">
      <c r="A45" s="27" t="s">
        <v>106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">
      <c r="A48" s="27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">
      <c r="A50" s="4"/>
      <c r="B50" s="197" t="s">
        <v>166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">
      <c r="A52" s="4" t="s">
        <v>148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">
      <c r="A53" s="4" t="s">
        <v>149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4" t="s">
        <v>176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4"/>
      <c r="Q57" s="5"/>
      <c r="R57" s="5"/>
    </row>
    <row r="58" spans="1:18" s="114" customFormat="1" ht="11.25">
      <c r="A58" s="16"/>
      <c r="B58" s="11"/>
      <c r="C58" s="11"/>
      <c r="D58" s="11"/>
      <c r="E58" s="11"/>
      <c r="F58" s="115"/>
      <c r="G58" s="115"/>
      <c r="H58" s="116"/>
      <c r="I58" s="115"/>
      <c r="J58" s="115"/>
      <c r="K58" s="115"/>
      <c r="L58" s="112"/>
      <c r="M58" s="11"/>
      <c r="N58" s="11"/>
      <c r="O58" s="113"/>
      <c r="P58" s="11"/>
      <c r="Q58" s="11"/>
      <c r="R58" s="11"/>
    </row>
    <row r="59" spans="1:15" ht="1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">
      <c r="A60" s="4" t="s">
        <v>80</v>
      </c>
      <c r="B60" s="5" t="s">
        <v>96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">
      <c r="A62" s="7" t="s">
        <v>79</v>
      </c>
      <c r="B62" s="97">
        <f>'Item 105, pg 27'!B46</f>
        <v>42374</v>
      </c>
      <c r="C62" s="8"/>
      <c r="D62" s="8"/>
      <c r="E62" s="8"/>
      <c r="F62" s="8"/>
      <c r="G62" s="8"/>
      <c r="H62" s="8" t="s">
        <v>114</v>
      </c>
      <c r="I62" s="8"/>
      <c r="J62" s="8"/>
      <c r="K62" s="8"/>
      <c r="L62" s="8" t="s">
        <v>73</v>
      </c>
      <c r="M62" s="63"/>
      <c r="N62" s="97">
        <f>'Item 105, pg 27'!J46</f>
        <v>42430</v>
      </c>
      <c r="O62" s="62" t="s">
        <v>114</v>
      </c>
    </row>
    <row r="63" spans="1:15" ht="12.75">
      <c r="A63" s="284" t="s">
        <v>71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0"/>
      <c r="N63" s="280"/>
      <c r="O63" s="281"/>
    </row>
    <row r="64" spans="1:15" ht="1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">
      <c r="A65" s="4" t="s">
        <v>150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0.57421875" style="150" customWidth="1"/>
    <col min="2" max="2" width="17.140625" style="150" customWidth="1"/>
    <col min="3" max="3" width="9.140625" style="150" customWidth="1"/>
    <col min="4" max="4" width="10.421875" style="150" customWidth="1"/>
    <col min="5" max="5" width="9.57421875" style="150" customWidth="1"/>
    <col min="6" max="6" width="10.7109375" style="150" customWidth="1"/>
    <col min="7" max="7" width="11.28125" style="150" customWidth="1"/>
    <col min="8" max="8" width="15.421875" style="150" customWidth="1"/>
    <col min="9" max="9" width="15.28125" style="150" customWidth="1"/>
    <col min="10" max="10" width="3.8515625" style="150" customWidth="1"/>
    <col min="11" max="16384" width="9.140625" style="150" customWidth="1"/>
  </cols>
  <sheetData>
    <row r="1" spans="1:9" ht="12">
      <c r="A1" s="147"/>
      <c r="B1" s="148"/>
      <c r="C1" s="148"/>
      <c r="D1" s="148"/>
      <c r="E1" s="148"/>
      <c r="F1" s="148"/>
      <c r="G1" s="148"/>
      <c r="H1" s="148"/>
      <c r="I1" s="149"/>
    </row>
    <row r="2" spans="1:9" ht="12">
      <c r="A2" s="151" t="s">
        <v>74</v>
      </c>
      <c r="B2" s="239">
        <v>26</v>
      </c>
      <c r="C2" s="152"/>
      <c r="D2" s="152"/>
      <c r="E2" s="152"/>
      <c r="F2" s="152"/>
      <c r="G2" s="240">
        <v>4</v>
      </c>
      <c r="H2" s="241" t="s">
        <v>140</v>
      </c>
      <c r="I2" s="242">
        <v>30</v>
      </c>
    </row>
    <row r="3" spans="1:9" ht="12">
      <c r="A3" s="151"/>
      <c r="B3" s="152"/>
      <c r="C3" s="152"/>
      <c r="D3" s="152"/>
      <c r="E3" s="152"/>
      <c r="F3" s="152"/>
      <c r="G3" s="152"/>
      <c r="H3" s="152"/>
      <c r="I3" s="153"/>
    </row>
    <row r="4" spans="1:9" ht="12">
      <c r="A4" s="151" t="s">
        <v>76</v>
      </c>
      <c r="B4" s="152"/>
      <c r="C4" s="243" t="s">
        <v>173</v>
      </c>
      <c r="D4" s="243"/>
      <c r="E4" s="243"/>
      <c r="F4" s="152"/>
      <c r="G4" s="152"/>
      <c r="H4" s="152"/>
      <c r="I4" s="153"/>
    </row>
    <row r="5" spans="1:9" ht="12">
      <c r="A5" s="154" t="s">
        <v>77</v>
      </c>
      <c r="B5" s="155"/>
      <c r="C5" s="155"/>
      <c r="D5" s="155"/>
      <c r="E5" s="155"/>
      <c r="F5" s="155"/>
      <c r="G5" s="155"/>
      <c r="H5" s="155"/>
      <c r="I5" s="156"/>
    </row>
    <row r="6" spans="1:9" ht="12">
      <c r="A6" s="151"/>
      <c r="B6" s="152"/>
      <c r="C6" s="152"/>
      <c r="D6" s="152"/>
      <c r="E6" s="152"/>
      <c r="F6" s="152"/>
      <c r="G6" s="152"/>
      <c r="H6" s="152"/>
      <c r="I6" s="153"/>
    </row>
    <row r="7" spans="1:9" ht="12">
      <c r="A7" s="301" t="s">
        <v>179</v>
      </c>
      <c r="B7" s="302"/>
      <c r="C7" s="302"/>
      <c r="D7" s="302"/>
      <c r="E7" s="302"/>
      <c r="F7" s="302"/>
      <c r="G7" s="302"/>
      <c r="H7" s="302"/>
      <c r="I7" s="303"/>
    </row>
    <row r="8" spans="1:9" ht="12">
      <c r="A8" s="304" t="s">
        <v>180</v>
      </c>
      <c r="B8" s="305"/>
      <c r="C8" s="305"/>
      <c r="D8" s="305"/>
      <c r="E8" s="305"/>
      <c r="F8" s="305"/>
      <c r="G8" s="305"/>
      <c r="H8" s="305"/>
      <c r="I8" s="306"/>
    </row>
    <row r="9" spans="1:9" ht="12">
      <c r="A9" s="307" t="s">
        <v>181</v>
      </c>
      <c r="B9" s="305"/>
      <c r="C9" s="305"/>
      <c r="D9" s="305"/>
      <c r="E9" s="305"/>
      <c r="F9" s="305"/>
      <c r="G9" s="305"/>
      <c r="H9" s="305"/>
      <c r="I9" s="306"/>
    </row>
    <row r="10" spans="1:9" ht="12">
      <c r="A10" s="151"/>
      <c r="B10" s="152"/>
      <c r="C10" s="152"/>
      <c r="D10" s="152"/>
      <c r="E10" s="152"/>
      <c r="F10" s="152"/>
      <c r="G10" s="152"/>
      <c r="H10" s="152"/>
      <c r="I10" s="153"/>
    </row>
    <row r="11" spans="1:9" ht="12">
      <c r="A11" s="151" t="s">
        <v>182</v>
      </c>
      <c r="B11" s="244"/>
      <c r="C11" s="152"/>
      <c r="D11" s="152"/>
      <c r="E11" s="152"/>
      <c r="F11" s="152"/>
      <c r="G11" s="152"/>
      <c r="H11" s="152"/>
      <c r="I11" s="153"/>
    </row>
    <row r="12" spans="1:9" ht="12">
      <c r="A12" s="151"/>
      <c r="B12" s="152"/>
      <c r="C12" s="152"/>
      <c r="D12" s="152"/>
      <c r="E12" s="152"/>
      <c r="F12" s="152"/>
      <c r="G12" s="152"/>
      <c r="H12" s="152"/>
      <c r="I12" s="153"/>
    </row>
    <row r="13" spans="1:9" ht="12">
      <c r="A13" s="151"/>
      <c r="B13" s="245"/>
      <c r="C13" s="238"/>
      <c r="D13" s="308" t="s">
        <v>46</v>
      </c>
      <c r="E13" s="309"/>
      <c r="F13" s="309"/>
      <c r="G13" s="309"/>
      <c r="H13" s="309"/>
      <c r="I13" s="310"/>
    </row>
    <row r="14" spans="1:9" ht="12.75">
      <c r="A14" s="246" t="s">
        <v>114</v>
      </c>
      <c r="B14" s="247"/>
      <c r="C14" s="248"/>
      <c r="D14" s="249" t="s">
        <v>183</v>
      </c>
      <c r="E14" s="249" t="s">
        <v>24</v>
      </c>
      <c r="F14" s="249" t="s">
        <v>25</v>
      </c>
      <c r="G14" s="249" t="s">
        <v>26</v>
      </c>
      <c r="H14" s="249" t="s">
        <v>55</v>
      </c>
      <c r="I14" s="249" t="s">
        <v>55</v>
      </c>
    </row>
    <row r="15" spans="1:9" ht="12">
      <c r="A15" s="250" t="s">
        <v>184</v>
      </c>
      <c r="B15" s="161"/>
      <c r="C15" s="162"/>
      <c r="D15" s="251">
        <v>1</v>
      </c>
      <c r="E15" s="251">
        <v>1</v>
      </c>
      <c r="F15" s="251">
        <v>1</v>
      </c>
      <c r="G15" s="251">
        <v>1</v>
      </c>
      <c r="H15" s="249" t="s">
        <v>112</v>
      </c>
      <c r="I15" s="249" t="s">
        <v>112</v>
      </c>
    </row>
    <row r="16" spans="1:9" ht="12">
      <c r="A16" s="250" t="s">
        <v>185</v>
      </c>
      <c r="B16" s="161"/>
      <c r="C16" s="162"/>
      <c r="D16" s="252" t="s">
        <v>186</v>
      </c>
      <c r="E16" s="252" t="s">
        <v>186</v>
      </c>
      <c r="F16" s="252" t="s">
        <v>186</v>
      </c>
      <c r="G16" s="252" t="s">
        <v>186</v>
      </c>
      <c r="H16" s="249" t="s">
        <v>112</v>
      </c>
      <c r="I16" s="249" t="s">
        <v>112</v>
      </c>
    </row>
    <row r="17" spans="1:9" ht="12">
      <c r="A17" s="250" t="s">
        <v>32</v>
      </c>
      <c r="B17" s="161"/>
      <c r="C17" s="162"/>
      <c r="D17" s="253">
        <v>47.36</v>
      </c>
      <c r="E17" s="254">
        <f>D17</f>
        <v>47.36</v>
      </c>
      <c r="F17" s="254">
        <f>D17</f>
        <v>47.36</v>
      </c>
      <c r="G17" s="254">
        <f>D17</f>
        <v>47.36</v>
      </c>
      <c r="H17" s="249" t="s">
        <v>112</v>
      </c>
      <c r="I17" s="249" t="s">
        <v>112</v>
      </c>
    </row>
    <row r="18" spans="1:9" ht="12">
      <c r="A18" s="255" t="s">
        <v>187</v>
      </c>
      <c r="B18" s="256"/>
      <c r="C18" s="257"/>
      <c r="D18" s="252" t="s">
        <v>116</v>
      </c>
      <c r="E18" s="252" t="s">
        <v>116</v>
      </c>
      <c r="F18" s="252" t="s">
        <v>116</v>
      </c>
      <c r="G18" s="252" t="s">
        <v>116</v>
      </c>
      <c r="H18" s="249" t="s">
        <v>112</v>
      </c>
      <c r="I18" s="249" t="s">
        <v>112</v>
      </c>
    </row>
    <row r="19" spans="1:9" ht="12">
      <c r="A19" s="250" t="s">
        <v>188</v>
      </c>
      <c r="B19" s="161"/>
      <c r="C19" s="162"/>
      <c r="D19" s="253">
        <v>4.74</v>
      </c>
      <c r="E19" s="253">
        <v>12.43</v>
      </c>
      <c r="F19" s="253">
        <v>15.39</v>
      </c>
      <c r="G19" s="253">
        <v>18.35</v>
      </c>
      <c r="H19" s="249" t="s">
        <v>112</v>
      </c>
      <c r="I19" s="249" t="s">
        <v>112</v>
      </c>
    </row>
    <row r="20" spans="1:10" ht="12">
      <c r="A20" s="258" t="s">
        <v>189</v>
      </c>
      <c r="B20" s="148"/>
      <c r="C20" s="149"/>
      <c r="D20" s="259" t="s">
        <v>114</v>
      </c>
      <c r="E20" s="259" t="s">
        <v>114</v>
      </c>
      <c r="F20" s="259" t="s">
        <v>114</v>
      </c>
      <c r="G20" s="147" t="s">
        <v>114</v>
      </c>
      <c r="H20" s="151" t="s">
        <v>114</v>
      </c>
      <c r="I20" s="260" t="s">
        <v>114</v>
      </c>
      <c r="J20" s="150" t="s">
        <v>114</v>
      </c>
    </row>
    <row r="21" spans="1:10" ht="12">
      <c r="A21" s="261" t="s">
        <v>190</v>
      </c>
      <c r="B21" s="155"/>
      <c r="C21" s="155"/>
      <c r="D21" s="262">
        <v>6.28</v>
      </c>
      <c r="E21" s="262">
        <v>13.02</v>
      </c>
      <c r="F21" s="262">
        <v>27.83</v>
      </c>
      <c r="G21" s="262">
        <v>40.59</v>
      </c>
      <c r="H21" s="263" t="s">
        <v>112</v>
      </c>
      <c r="I21" s="263" t="s">
        <v>112</v>
      </c>
      <c r="J21" s="151"/>
    </row>
    <row r="22" spans="1:9" ht="12">
      <c r="A22" s="261" t="s">
        <v>191</v>
      </c>
      <c r="B22" s="155"/>
      <c r="C22" s="156"/>
      <c r="D22" s="264">
        <v>9.47</v>
      </c>
      <c r="E22" s="264">
        <v>15.99</v>
      </c>
      <c r="F22" s="264">
        <v>30.79</v>
      </c>
      <c r="G22" s="264">
        <v>42.75</v>
      </c>
      <c r="H22" s="263" t="s">
        <v>112</v>
      </c>
      <c r="I22" s="263" t="s">
        <v>112</v>
      </c>
    </row>
    <row r="23" spans="1:10" ht="12">
      <c r="A23" s="151"/>
      <c r="B23" s="265" t="s">
        <v>192</v>
      </c>
      <c r="C23" s="152"/>
      <c r="D23" s="152"/>
      <c r="E23" s="152"/>
      <c r="F23" s="152"/>
      <c r="G23" s="152"/>
      <c r="H23" s="152"/>
      <c r="I23" s="149"/>
      <c r="J23" s="152"/>
    </row>
    <row r="24" spans="1:9" ht="12">
      <c r="A24" s="151"/>
      <c r="B24" s="152"/>
      <c r="C24" s="152"/>
      <c r="D24" s="152"/>
      <c r="E24" s="152"/>
      <c r="F24" s="152"/>
      <c r="G24" s="152"/>
      <c r="H24" s="152"/>
      <c r="I24" s="153"/>
    </row>
    <row r="25" spans="1:9" ht="12">
      <c r="A25" s="158" t="s">
        <v>57</v>
      </c>
      <c r="B25" s="266" t="s">
        <v>193</v>
      </c>
      <c r="C25" s="152"/>
      <c r="D25" s="152"/>
      <c r="E25" s="152"/>
      <c r="F25" s="152"/>
      <c r="G25" s="152"/>
      <c r="H25" s="152"/>
      <c r="I25" s="153"/>
    </row>
    <row r="26" spans="1:9" ht="12">
      <c r="A26" s="158"/>
      <c r="B26" s="267" t="s">
        <v>60</v>
      </c>
      <c r="C26" s="152"/>
      <c r="D26" s="152"/>
      <c r="E26" s="152"/>
      <c r="F26" s="152"/>
      <c r="G26" s="152"/>
      <c r="H26" s="152"/>
      <c r="I26" s="153"/>
    </row>
    <row r="27" spans="1:9" ht="12">
      <c r="A27" s="158"/>
      <c r="B27" s="267" t="s">
        <v>61</v>
      </c>
      <c r="C27" s="152"/>
      <c r="D27" s="152"/>
      <c r="E27" s="152"/>
      <c r="F27" s="152"/>
      <c r="G27" s="152"/>
      <c r="H27" s="152"/>
      <c r="I27" s="153"/>
    </row>
    <row r="28" spans="1:9" ht="12">
      <c r="A28" s="158"/>
      <c r="B28" s="267"/>
      <c r="C28" s="152"/>
      <c r="D28" s="152"/>
      <c r="E28" s="152"/>
      <c r="F28" s="152"/>
      <c r="G28" s="152"/>
      <c r="H28" s="152"/>
      <c r="I28" s="153"/>
    </row>
    <row r="29" spans="1:9" ht="12">
      <c r="A29" s="268" t="s">
        <v>33</v>
      </c>
      <c r="B29" s="269" t="s">
        <v>28</v>
      </c>
      <c r="C29" s="157"/>
      <c r="D29" s="157"/>
      <c r="E29" s="157"/>
      <c r="F29" s="157"/>
      <c r="G29" s="157"/>
      <c r="H29" s="157"/>
      <c r="I29" s="153"/>
    </row>
    <row r="30" spans="1:9" ht="12">
      <c r="A30" s="158"/>
      <c r="B30" s="267" t="s">
        <v>62</v>
      </c>
      <c r="C30" s="152"/>
      <c r="D30" s="152"/>
      <c r="E30" s="152"/>
      <c r="F30" s="152"/>
      <c r="G30" s="152"/>
      <c r="H30" s="152"/>
      <c r="I30" s="153"/>
    </row>
    <row r="31" spans="1:9" ht="12">
      <c r="A31" s="158"/>
      <c r="B31" s="267"/>
      <c r="C31" s="152"/>
      <c r="D31" s="152"/>
      <c r="E31" s="152"/>
      <c r="F31" s="152"/>
      <c r="G31" s="152"/>
      <c r="H31" s="152"/>
      <c r="I31" s="153"/>
    </row>
    <row r="32" spans="1:9" ht="12">
      <c r="A32" s="158" t="s">
        <v>34</v>
      </c>
      <c r="B32" s="277" t="s">
        <v>201</v>
      </c>
      <c r="C32" s="152"/>
      <c r="D32" s="152"/>
      <c r="E32" s="152"/>
      <c r="F32" s="152"/>
      <c r="G32" s="152"/>
      <c r="H32" s="152"/>
      <c r="I32" s="153"/>
    </row>
    <row r="33" spans="1:9" ht="12">
      <c r="A33" s="158"/>
      <c r="B33" s="270" t="s">
        <v>127</v>
      </c>
      <c r="C33" s="152"/>
      <c r="D33" s="152"/>
      <c r="E33" s="152"/>
      <c r="F33" s="152"/>
      <c r="G33" s="152"/>
      <c r="H33" s="152"/>
      <c r="I33" s="153"/>
    </row>
    <row r="34" spans="1:9" ht="12">
      <c r="A34" s="158"/>
      <c r="B34" s="152"/>
      <c r="C34" s="152"/>
      <c r="D34" s="152"/>
      <c r="E34" s="152"/>
      <c r="F34" s="152"/>
      <c r="G34" s="152"/>
      <c r="H34" s="152"/>
      <c r="I34" s="153"/>
    </row>
    <row r="35" spans="1:9" ht="12">
      <c r="A35" s="271" t="s">
        <v>18</v>
      </c>
      <c r="B35" s="267" t="s">
        <v>194</v>
      </c>
      <c r="C35" s="152"/>
      <c r="D35" s="152"/>
      <c r="E35" s="152"/>
      <c r="F35" s="152"/>
      <c r="G35" s="152"/>
      <c r="H35" s="152"/>
      <c r="I35" s="153"/>
    </row>
    <row r="36" spans="1:9" ht="12">
      <c r="A36" s="158" t="s">
        <v>114</v>
      </c>
      <c r="B36" s="267" t="s">
        <v>195</v>
      </c>
      <c r="C36" s="152"/>
      <c r="D36" s="152"/>
      <c r="E36" s="152"/>
      <c r="F36" s="152"/>
      <c r="G36" s="152"/>
      <c r="H36" s="152"/>
      <c r="I36" s="153"/>
    </row>
    <row r="37" spans="1:9" ht="12">
      <c r="A37" s="158"/>
      <c r="B37" s="267"/>
      <c r="C37" s="152"/>
      <c r="D37" s="152"/>
      <c r="E37" s="152"/>
      <c r="F37" s="152"/>
      <c r="G37" s="152"/>
      <c r="H37" s="152"/>
      <c r="I37" s="153"/>
    </row>
    <row r="38" spans="1:9" ht="12">
      <c r="A38" s="151"/>
      <c r="B38" s="152"/>
      <c r="C38" s="152"/>
      <c r="D38" s="152"/>
      <c r="E38" s="152"/>
      <c r="F38" s="152"/>
      <c r="G38" s="152"/>
      <c r="H38" s="152"/>
      <c r="I38" s="153"/>
    </row>
    <row r="39" spans="1:9" ht="12">
      <c r="A39" s="151"/>
      <c r="B39" s="152"/>
      <c r="C39" s="152"/>
      <c r="D39" s="157"/>
      <c r="E39" s="157"/>
      <c r="F39" s="157"/>
      <c r="G39" s="157"/>
      <c r="H39" s="152"/>
      <c r="I39" s="153"/>
    </row>
    <row r="40" spans="1:9" ht="12">
      <c r="A40" s="151"/>
      <c r="B40" s="152"/>
      <c r="C40" s="152"/>
      <c r="D40" s="152"/>
      <c r="E40" s="152"/>
      <c r="F40" s="152"/>
      <c r="G40" s="152"/>
      <c r="H40" s="152"/>
      <c r="I40" s="153"/>
    </row>
    <row r="41" spans="1:9" ht="12">
      <c r="A41" s="151"/>
      <c r="B41" s="152"/>
      <c r="C41" s="152"/>
      <c r="D41" s="152"/>
      <c r="E41" s="152"/>
      <c r="F41" s="152"/>
      <c r="G41" s="152"/>
      <c r="H41" s="152"/>
      <c r="I41" s="153"/>
    </row>
    <row r="42" spans="1:9" ht="12">
      <c r="A42" s="151"/>
      <c r="B42" s="152"/>
      <c r="C42" s="152"/>
      <c r="D42" s="152"/>
      <c r="E42" s="152"/>
      <c r="F42" s="152"/>
      <c r="G42" s="152"/>
      <c r="H42" s="152"/>
      <c r="I42" s="153"/>
    </row>
    <row r="43" spans="1:9" ht="12">
      <c r="A43" s="151"/>
      <c r="B43" s="152"/>
      <c r="C43" s="152"/>
      <c r="D43" s="152"/>
      <c r="E43" s="152"/>
      <c r="F43" s="152"/>
      <c r="G43" s="152"/>
      <c r="H43" s="152"/>
      <c r="I43" s="153"/>
    </row>
    <row r="44" spans="1:9" ht="12.75">
      <c r="A44" s="151"/>
      <c r="B44" s="152"/>
      <c r="C44" s="152"/>
      <c r="D44" s="152"/>
      <c r="E44" s="152"/>
      <c r="F44" s="152"/>
      <c r="G44" s="152"/>
      <c r="H44" s="152"/>
      <c r="I44" s="272" t="s">
        <v>174</v>
      </c>
    </row>
    <row r="45" spans="1:9" ht="12">
      <c r="A45" s="151"/>
      <c r="B45" s="152"/>
      <c r="C45" s="152"/>
      <c r="D45" s="152"/>
      <c r="E45" s="152"/>
      <c r="F45" s="152"/>
      <c r="G45" s="152"/>
      <c r="H45" s="152"/>
      <c r="I45" s="153"/>
    </row>
    <row r="46" spans="1:9" ht="12">
      <c r="A46" s="151"/>
      <c r="B46" s="152"/>
      <c r="C46" s="152"/>
      <c r="D46" s="152"/>
      <c r="E46" s="152"/>
      <c r="F46" s="152"/>
      <c r="G46" s="152"/>
      <c r="H46" s="152"/>
      <c r="I46" s="153"/>
    </row>
    <row r="47" spans="1:9" ht="12">
      <c r="A47" s="154"/>
      <c r="B47" s="155"/>
      <c r="C47" s="155"/>
      <c r="D47" s="155"/>
      <c r="E47" s="155"/>
      <c r="F47" s="155"/>
      <c r="G47" s="155"/>
      <c r="H47" s="155"/>
      <c r="I47" s="156"/>
    </row>
    <row r="48" spans="1:9" ht="12">
      <c r="A48" s="151" t="s">
        <v>80</v>
      </c>
      <c r="B48" s="152" t="s">
        <v>96</v>
      </c>
      <c r="C48" s="152"/>
      <c r="D48" s="152"/>
      <c r="E48" s="152"/>
      <c r="F48" s="152"/>
      <c r="G48" s="152"/>
      <c r="H48" s="152"/>
      <c r="I48" s="153"/>
    </row>
    <row r="49" spans="1:9" ht="12">
      <c r="A49" s="151"/>
      <c r="B49" s="152"/>
      <c r="C49" s="152"/>
      <c r="D49" s="152"/>
      <c r="E49" s="152"/>
      <c r="F49" s="152"/>
      <c r="G49" s="152"/>
      <c r="H49" s="152"/>
      <c r="I49" s="153"/>
    </row>
    <row r="50" spans="1:9" ht="12">
      <c r="A50" s="154" t="s">
        <v>79</v>
      </c>
      <c r="B50" s="159">
        <f>'Item 105, pg 28'!B62</f>
        <v>42374</v>
      </c>
      <c r="C50" s="155"/>
      <c r="D50" s="155"/>
      <c r="E50" s="155"/>
      <c r="F50" s="155"/>
      <c r="G50" s="273" t="s">
        <v>196</v>
      </c>
      <c r="I50" s="160">
        <f>'Item 105, pg 28'!N62</f>
        <v>42430</v>
      </c>
    </row>
    <row r="51" spans="1:9" ht="12.75">
      <c r="A51" s="311" t="s">
        <v>71</v>
      </c>
      <c r="B51" s="312"/>
      <c r="C51" s="312"/>
      <c r="D51" s="312"/>
      <c r="E51" s="312"/>
      <c r="F51" s="312"/>
      <c r="G51" s="312"/>
      <c r="H51" s="312"/>
      <c r="I51" s="313"/>
    </row>
    <row r="52" spans="1:9" ht="12">
      <c r="A52" s="151"/>
      <c r="B52" s="152"/>
      <c r="C52" s="152"/>
      <c r="D52" s="152"/>
      <c r="E52" s="152"/>
      <c r="F52" s="152"/>
      <c r="G52" s="152"/>
      <c r="H52" s="152"/>
      <c r="I52" s="153"/>
    </row>
    <row r="53" spans="1:9" ht="12">
      <c r="A53" s="151" t="s">
        <v>78</v>
      </c>
      <c r="B53" s="152"/>
      <c r="C53" s="152"/>
      <c r="D53" s="152"/>
      <c r="E53" s="152"/>
      <c r="F53" s="152"/>
      <c r="G53" s="152"/>
      <c r="H53" s="152"/>
      <c r="I53" s="153"/>
    </row>
    <row r="54" spans="1:9" ht="12">
      <c r="A54" s="154"/>
      <c r="B54" s="155"/>
      <c r="C54" s="155"/>
      <c r="D54" s="155"/>
      <c r="E54" s="155"/>
      <c r="F54" s="155"/>
      <c r="G54" s="155"/>
      <c r="H54" s="155"/>
      <c r="I54" s="156"/>
    </row>
  </sheetData>
  <sheetProtection/>
  <mergeCells count="5">
    <mergeCell ref="A7:I7"/>
    <mergeCell ref="A8:I8"/>
    <mergeCell ref="A9:I9"/>
    <mergeCell ref="D13:I13"/>
    <mergeCell ref="A51:I51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J16" sqref="J16:J19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7">
        <v>26</v>
      </c>
      <c r="C2" s="5"/>
      <c r="D2" s="5"/>
      <c r="E2" s="5"/>
      <c r="F2" s="5"/>
      <c r="G2" s="5"/>
      <c r="H2" s="5"/>
      <c r="I2" s="35">
        <v>6</v>
      </c>
      <c r="J2" s="5" t="s">
        <v>152</v>
      </c>
      <c r="K2" s="5"/>
      <c r="L2" s="106">
        <v>46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5"/>
      <c r="D4" s="224" t="s">
        <v>173</v>
      </c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314" t="s">
        <v>66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6"/>
    </row>
    <row r="8" spans="1:12" ht="12">
      <c r="A8" s="315" t="s">
        <v>95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6"/>
    </row>
    <row r="9" spans="1:12" ht="12">
      <c r="A9" s="316" t="s">
        <v>169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6"/>
    </row>
    <row r="10" spans="1:12" ht="12">
      <c r="A10" s="296" t="s">
        <v>45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6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">
      <c r="A14" s="4" t="s">
        <v>93</v>
      </c>
      <c r="B14" s="20"/>
      <c r="C14" s="12"/>
      <c r="D14" s="298" t="s">
        <v>46</v>
      </c>
      <c r="E14" s="300"/>
      <c r="F14" s="299"/>
      <c r="G14" s="300"/>
      <c r="H14" s="299"/>
      <c r="I14" s="300"/>
      <c r="J14" s="299"/>
      <c r="K14" s="299"/>
      <c r="L14" s="75"/>
    </row>
    <row r="15" spans="1:13" ht="12.75">
      <c r="A15" s="58" t="s">
        <v>56</v>
      </c>
      <c r="B15" s="51"/>
      <c r="C15" s="52"/>
      <c r="D15" s="61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188"/>
    </row>
    <row r="16" spans="1:12" ht="12">
      <c r="A16" s="60" t="s">
        <v>64</v>
      </c>
      <c r="B16" s="14"/>
      <c r="C16" s="18"/>
      <c r="D16" s="19" t="s">
        <v>112</v>
      </c>
      <c r="E16" s="131">
        <v>93.81</v>
      </c>
      <c r="F16" s="175"/>
      <c r="G16" s="129">
        <v>173.6</v>
      </c>
      <c r="H16" s="175"/>
      <c r="I16" s="129">
        <v>248.04</v>
      </c>
      <c r="J16" s="175"/>
      <c r="K16" s="8" t="s">
        <v>112</v>
      </c>
      <c r="L16" s="74"/>
    </row>
    <row r="17" spans="1:16" ht="12">
      <c r="A17" s="53" t="s">
        <v>50</v>
      </c>
      <c r="B17" s="54"/>
      <c r="C17" s="55"/>
      <c r="D17" s="19" t="s">
        <v>112</v>
      </c>
      <c r="E17" s="68">
        <f>E16+6</f>
        <v>99.81</v>
      </c>
      <c r="F17" s="175"/>
      <c r="G17" s="68">
        <f>G16+6</f>
        <v>179.6</v>
      </c>
      <c r="H17" s="175"/>
      <c r="I17" s="68">
        <f>I16+6</f>
        <v>254.04</v>
      </c>
      <c r="J17" s="175"/>
      <c r="K17" s="14" t="s">
        <v>112</v>
      </c>
      <c r="L17" s="19"/>
      <c r="P17" s="134"/>
    </row>
    <row r="18" spans="1:16" ht="12.75">
      <c r="A18" s="50" t="s">
        <v>51</v>
      </c>
      <c r="B18" s="14"/>
      <c r="C18" s="18"/>
      <c r="D18" s="56"/>
      <c r="E18" s="130"/>
      <c r="F18" s="187"/>
      <c r="G18" s="130"/>
      <c r="H18" s="187"/>
      <c r="I18" s="177"/>
      <c r="J18" s="187"/>
      <c r="K18" s="135"/>
      <c r="L18" s="19"/>
      <c r="P18" s="134"/>
    </row>
    <row r="19" spans="1:12" ht="12">
      <c r="A19" s="49" t="s">
        <v>52</v>
      </c>
      <c r="B19" s="14"/>
      <c r="C19" s="18"/>
      <c r="D19" s="19" t="s">
        <v>112</v>
      </c>
      <c r="E19" s="68">
        <f>+E17</f>
        <v>99.81</v>
      </c>
      <c r="F19" s="175"/>
      <c r="G19" s="68">
        <f>+G17</f>
        <v>179.6</v>
      </c>
      <c r="H19" s="175"/>
      <c r="I19" s="68">
        <f>+I17</f>
        <v>254.04</v>
      </c>
      <c r="J19" s="175"/>
      <c r="K19" s="14" t="s">
        <v>112</v>
      </c>
      <c r="L19" s="19"/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114</v>
      </c>
      <c r="B29" s="46" t="s">
        <v>114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195" t="s">
        <v>164</v>
      </c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198" t="s">
        <v>165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74" t="s">
        <v>202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127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71" t="s">
        <v>172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177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">
      <c r="A48" s="45"/>
      <c r="B48" s="43"/>
      <c r="C48" s="43"/>
      <c r="D48" s="43"/>
      <c r="E48" s="43"/>
      <c r="F48" s="136"/>
      <c r="G48" s="136"/>
      <c r="H48" s="137"/>
      <c r="I48" s="136"/>
      <c r="J48" s="5"/>
      <c r="K48" s="5"/>
      <c r="L48" s="6"/>
    </row>
    <row r="49" spans="1:12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7" t="s">
        <v>79</v>
      </c>
      <c r="B52" s="97">
        <f>'Item 105, pg 28'!B62</f>
        <v>42374</v>
      </c>
      <c r="C52" s="8"/>
      <c r="D52" s="8"/>
      <c r="E52" s="8"/>
      <c r="F52" s="8"/>
      <c r="G52" s="8"/>
      <c r="H52" s="8"/>
      <c r="I52" s="8"/>
      <c r="J52" s="123" t="s">
        <v>73</v>
      </c>
      <c r="K52" s="138">
        <f>'Item 105, pg 27'!J46</f>
        <v>42430</v>
      </c>
      <c r="L52" s="124"/>
    </row>
    <row r="53" spans="1:12" ht="12.75">
      <c r="A53" s="284" t="s">
        <v>71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0"/>
      <c r="L53" s="6"/>
    </row>
    <row r="54" spans="1:12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I3" sqref="I3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>
      <c r="A2" s="4" t="s">
        <v>74</v>
      </c>
      <c r="B2" s="107">
        <v>26</v>
      </c>
      <c r="C2" s="5"/>
      <c r="D2" s="5"/>
      <c r="E2" s="5"/>
      <c r="F2" s="5"/>
      <c r="G2" s="5"/>
      <c r="H2" s="5"/>
      <c r="I2" s="8">
        <v>6</v>
      </c>
      <c r="J2" s="290" t="s">
        <v>75</v>
      </c>
      <c r="K2" s="290"/>
      <c r="L2" s="290"/>
      <c r="M2" s="25">
        <v>47</v>
      </c>
    </row>
    <row r="3" spans="1:13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>
      <c r="A4" s="4" t="s">
        <v>76</v>
      </c>
      <c r="B4" s="5"/>
      <c r="C4" s="110"/>
      <c r="D4" s="224" t="s">
        <v>173</v>
      </c>
      <c r="E4" s="5"/>
      <c r="F4" s="5"/>
      <c r="G4" s="5"/>
      <c r="H4" s="5"/>
      <c r="I4" s="5"/>
      <c r="J4" s="5"/>
      <c r="K4" s="5"/>
      <c r="L4" s="5"/>
      <c r="M4" s="6"/>
    </row>
    <row r="5" spans="1:13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">
      <c r="A7" s="314" t="s">
        <v>66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95"/>
    </row>
    <row r="8" spans="1:13" ht="12">
      <c r="A8" s="315" t="s">
        <v>95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7"/>
    </row>
    <row r="9" spans="1:13" ht="12">
      <c r="A9" s="189"/>
      <c r="B9" s="318" t="s">
        <v>168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15"/>
    </row>
    <row r="10" spans="1:13" ht="12">
      <c r="A10" s="296" t="s">
        <v>45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7"/>
    </row>
    <row r="11" spans="1:13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">
      <c r="A14" s="4" t="s">
        <v>29</v>
      </c>
      <c r="B14" s="20"/>
      <c r="C14" s="12"/>
      <c r="D14" s="298" t="s">
        <v>46</v>
      </c>
      <c r="E14" s="300"/>
      <c r="F14" s="300"/>
      <c r="G14" s="300"/>
      <c r="H14" s="300"/>
      <c r="I14" s="299"/>
      <c r="J14" s="300"/>
      <c r="K14" s="299"/>
      <c r="L14" s="300"/>
      <c r="M14" s="317"/>
    </row>
    <row r="15" spans="1:14" ht="12.75">
      <c r="A15" s="58" t="s">
        <v>56</v>
      </c>
      <c r="B15" s="51"/>
      <c r="C15" s="52"/>
      <c r="D15" s="88" t="s">
        <v>24</v>
      </c>
      <c r="E15" s="18"/>
      <c r="F15" s="28" t="s">
        <v>151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188"/>
    </row>
    <row r="16" spans="1:13" ht="12">
      <c r="A16" s="60" t="s">
        <v>64</v>
      </c>
      <c r="B16" s="14"/>
      <c r="C16" s="18"/>
      <c r="D16" s="118">
        <v>120.38</v>
      </c>
      <c r="E16" s="175"/>
      <c r="F16" s="73">
        <v>167.38</v>
      </c>
      <c r="G16" s="175"/>
      <c r="H16" s="131">
        <v>210.87</v>
      </c>
      <c r="I16" s="175"/>
      <c r="J16" s="129">
        <v>315.53</v>
      </c>
      <c r="K16" s="175"/>
      <c r="L16" s="18" t="s">
        <v>112</v>
      </c>
      <c r="M16" s="19" t="s">
        <v>112</v>
      </c>
    </row>
    <row r="17" spans="1:13" ht="12">
      <c r="A17" s="53" t="s">
        <v>50</v>
      </c>
      <c r="B17" s="54"/>
      <c r="C17" s="55"/>
      <c r="D17" s="118">
        <f>D16+6</f>
        <v>126.38</v>
      </c>
      <c r="E17" s="175"/>
      <c r="F17" s="73">
        <f>F16+6</f>
        <v>173.38</v>
      </c>
      <c r="G17" s="175"/>
      <c r="H17" s="68">
        <f>H16+6</f>
        <v>216.87</v>
      </c>
      <c r="I17" s="175"/>
      <c r="J17" s="68">
        <f>J16+6</f>
        <v>321.53</v>
      </c>
      <c r="K17" s="175"/>
      <c r="L17" s="18" t="s">
        <v>112</v>
      </c>
      <c r="M17" s="19" t="s">
        <v>112</v>
      </c>
    </row>
    <row r="18" spans="1:20" ht="12.75">
      <c r="A18" s="50" t="s">
        <v>51</v>
      </c>
      <c r="B18" s="14"/>
      <c r="C18" s="18"/>
      <c r="D18" s="140"/>
      <c r="E18" s="186"/>
      <c r="F18" s="56"/>
      <c r="G18" s="186"/>
      <c r="H18" s="130"/>
      <c r="I18" s="187"/>
      <c r="J18" s="130"/>
      <c r="K18" s="187"/>
      <c r="L18" s="56"/>
      <c r="M18" s="57"/>
      <c r="P18" s="185"/>
      <c r="Q18" s="185"/>
      <c r="R18" s="185"/>
      <c r="S18" s="185"/>
      <c r="T18" s="185"/>
    </row>
    <row r="19" spans="1:13" ht="12">
      <c r="A19" s="49" t="s">
        <v>52</v>
      </c>
      <c r="B19" s="14"/>
      <c r="C19" s="18"/>
      <c r="D19" s="118">
        <f>D17</f>
        <v>126.38</v>
      </c>
      <c r="E19" s="175"/>
      <c r="F19" s="73">
        <f>F17</f>
        <v>173.38</v>
      </c>
      <c r="G19" s="175"/>
      <c r="H19" s="68">
        <f>+H17</f>
        <v>216.87</v>
      </c>
      <c r="I19" s="175"/>
      <c r="J19" s="68">
        <f>+J17</f>
        <v>321.53</v>
      </c>
      <c r="K19" s="175"/>
      <c r="L19" s="18" t="s">
        <v>112</v>
      </c>
      <c r="M19" s="19" t="s">
        <v>112</v>
      </c>
    </row>
    <row r="20" spans="1:13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">
      <c r="A31" s="34" t="str">
        <f>'Item 255, pg 46'!A33</f>
        <v>An initial delivery charge of $39.10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">
      <c r="A33" s="27" t="s">
        <v>91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">
      <c r="A34" s="4" t="s">
        <v>92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">
      <c r="A36" s="71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">
      <c r="A38" s="274" t="s">
        <v>202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">
      <c r="A39" s="4" t="s">
        <v>127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">
      <c r="A41" s="71" t="s">
        <v>172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31" t="s">
        <v>177</v>
      </c>
      <c r="H45" s="5"/>
      <c r="I45" s="5"/>
      <c r="J45" s="5"/>
      <c r="K45" s="5"/>
      <c r="L45" s="6"/>
      <c r="M45" s="6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">
      <c r="A47" s="45"/>
      <c r="B47" s="43"/>
      <c r="C47" s="43"/>
      <c r="D47" s="43"/>
      <c r="E47" s="43"/>
      <c r="F47" s="136"/>
      <c r="G47" s="136"/>
      <c r="H47" s="137"/>
      <c r="I47" s="136"/>
      <c r="J47" s="5"/>
      <c r="K47" s="5"/>
      <c r="L47" s="5"/>
      <c r="M47" s="6"/>
    </row>
    <row r="48" spans="1:13" ht="1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">
      <c r="A49" s="4" t="s">
        <v>80</v>
      </c>
      <c r="B49" s="95" t="s">
        <v>96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">
      <c r="A51" s="7" t="s">
        <v>79</v>
      </c>
      <c r="B51" s="97">
        <f>'Item 255, pg 46'!B52</f>
        <v>42374</v>
      </c>
      <c r="C51" s="8"/>
      <c r="D51" s="8"/>
      <c r="E51" s="8"/>
      <c r="F51" s="8"/>
      <c r="G51" s="8"/>
      <c r="H51" s="8"/>
      <c r="I51" s="8"/>
      <c r="J51" s="8" t="s">
        <v>100</v>
      </c>
      <c r="K51" s="8"/>
      <c r="L51" s="8"/>
      <c r="M51" s="96">
        <f>'Item 255, pg 46'!K52</f>
        <v>42430</v>
      </c>
    </row>
    <row r="52" spans="1:13" ht="12.75">
      <c r="A52" s="284" t="s">
        <v>71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9"/>
    </row>
    <row r="53" spans="1:13" ht="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7">
        <v>26</v>
      </c>
      <c r="C2" s="5"/>
      <c r="D2" s="5"/>
      <c r="E2" s="5"/>
      <c r="F2" s="5"/>
      <c r="G2" s="5"/>
      <c r="H2" s="8">
        <v>6</v>
      </c>
      <c r="I2" s="290" t="s">
        <v>75</v>
      </c>
      <c r="J2" s="290"/>
      <c r="K2" s="290"/>
      <c r="L2" s="25">
        <v>48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224" t="s">
        <v>173</v>
      </c>
      <c r="D4" s="5"/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314" t="s">
        <v>66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95"/>
    </row>
    <row r="8" spans="1:12" ht="12">
      <c r="A8" s="315" t="s">
        <v>95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7"/>
    </row>
    <row r="9" spans="1:12" ht="12">
      <c r="A9" s="316" t="s">
        <v>169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20"/>
    </row>
    <row r="10" spans="1:12" ht="12">
      <c r="A10" s="296" t="s">
        <v>45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7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94</v>
      </c>
      <c r="B14" s="20"/>
      <c r="C14" s="12"/>
      <c r="D14" s="298" t="s">
        <v>46</v>
      </c>
      <c r="E14" s="300"/>
      <c r="F14" s="300"/>
      <c r="G14" s="300"/>
      <c r="H14" s="299"/>
      <c r="I14" s="300"/>
      <c r="J14" s="299"/>
      <c r="K14" s="300"/>
      <c r="L14" s="317"/>
      <c r="M14" s="188"/>
    </row>
    <row r="15" spans="1:12" ht="12.75">
      <c r="A15" s="58" t="s">
        <v>56</v>
      </c>
      <c r="B15" s="51"/>
      <c r="C15" s="52"/>
      <c r="D15" s="61" t="s">
        <v>65</v>
      </c>
      <c r="E15" s="28" t="s">
        <v>151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">
      <c r="A16" s="60" t="s">
        <v>64</v>
      </c>
      <c r="B16" s="14"/>
      <c r="C16" s="18"/>
      <c r="D16" s="19" t="s">
        <v>112</v>
      </c>
      <c r="E16" s="73">
        <v>214.49</v>
      </c>
      <c r="F16" s="132"/>
      <c r="G16" s="131">
        <v>283.24</v>
      </c>
      <c r="H16" s="132"/>
      <c r="I16" s="68">
        <v>409.46</v>
      </c>
      <c r="J16" s="132"/>
      <c r="K16" s="19" t="s">
        <v>112</v>
      </c>
      <c r="L16" s="19" t="s">
        <v>112</v>
      </c>
    </row>
    <row r="17" spans="1:12" ht="12">
      <c r="A17" s="53" t="s">
        <v>50</v>
      </c>
      <c r="B17" s="54"/>
      <c r="C17" s="55"/>
      <c r="D17" s="19" t="s">
        <v>112</v>
      </c>
      <c r="E17" s="73">
        <f>E16+6</f>
        <v>220.49</v>
      </c>
      <c r="F17" s="132"/>
      <c r="G17" s="68">
        <f>G16+6</f>
        <v>289.24</v>
      </c>
      <c r="H17" s="132"/>
      <c r="I17" s="68">
        <f>I16+6</f>
        <v>415.46</v>
      </c>
      <c r="J17" s="132"/>
      <c r="K17" s="19" t="s">
        <v>112</v>
      </c>
      <c r="L17" s="19" t="s">
        <v>112</v>
      </c>
    </row>
    <row r="18" spans="1:12" ht="12.75">
      <c r="A18" s="50" t="s">
        <v>51</v>
      </c>
      <c r="B18" s="14"/>
      <c r="C18" s="18"/>
      <c r="D18" s="56"/>
      <c r="E18" s="56"/>
      <c r="F18" s="56"/>
      <c r="G18" s="130"/>
      <c r="H18" s="90"/>
      <c r="I18" s="130"/>
      <c r="J18" s="135"/>
      <c r="K18" s="133"/>
      <c r="L18" s="57"/>
    </row>
    <row r="19" spans="1:12" ht="12">
      <c r="A19" s="49" t="s">
        <v>52</v>
      </c>
      <c r="B19" s="14"/>
      <c r="C19" s="18"/>
      <c r="D19" s="19" t="s">
        <v>112</v>
      </c>
      <c r="E19" s="73">
        <f>E17</f>
        <v>220.49</v>
      </c>
      <c r="F19" s="132"/>
      <c r="G19" s="68">
        <f>+G17</f>
        <v>289.24</v>
      </c>
      <c r="H19" s="132"/>
      <c r="I19" s="68">
        <f>+I17</f>
        <v>415.46</v>
      </c>
      <c r="J19" s="132"/>
      <c r="K19" s="19" t="s">
        <v>112</v>
      </c>
      <c r="L19" s="19" t="s">
        <v>112</v>
      </c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114</v>
      </c>
      <c r="B29" s="46" t="s">
        <v>114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34" t="str">
        <f>'Item 255, pg 47'!A31</f>
        <v>An initial delivery charge of $39.10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71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74" t="s">
        <v>202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127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71" t="s">
        <v>172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31" t="s">
        <v>178</v>
      </c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">
      <c r="A49" s="45"/>
      <c r="B49" s="43"/>
      <c r="C49" s="43"/>
      <c r="D49" s="43"/>
      <c r="E49" s="43"/>
      <c r="F49" s="136"/>
      <c r="G49" s="136"/>
      <c r="H49" s="137"/>
      <c r="I49" s="136"/>
      <c r="J49" s="5"/>
      <c r="K49" s="5"/>
      <c r="L49" s="6"/>
    </row>
    <row r="50" spans="1:12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">
      <c r="A51" s="4" t="s">
        <v>80</v>
      </c>
      <c r="B51" s="5" t="s">
        <v>96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">
      <c r="A53" s="7" t="s">
        <v>79</v>
      </c>
      <c r="B53" s="97">
        <f>'Item 255, pg 47'!B51</f>
        <v>42374</v>
      </c>
      <c r="C53" s="8"/>
      <c r="D53" s="8"/>
      <c r="E53" s="8"/>
      <c r="F53" s="8"/>
      <c r="G53" s="8"/>
      <c r="H53" s="8"/>
      <c r="I53" s="8" t="s">
        <v>153</v>
      </c>
      <c r="J53" s="8"/>
      <c r="K53" s="8"/>
      <c r="L53" s="96">
        <f>'Item 255, pg 47'!M51</f>
        <v>42430</v>
      </c>
    </row>
    <row r="54" spans="1:12" ht="12.75">
      <c r="A54" s="284" t="s">
        <v>71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9"/>
    </row>
    <row r="55" spans="1:12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Rollman, Courtney (UTC)</cp:lastModifiedBy>
  <cp:lastPrinted>2015-12-16T00:44:47Z</cp:lastPrinted>
  <dcterms:created xsi:type="dcterms:W3CDTF">2002-02-08T00:35:58Z</dcterms:created>
  <dcterms:modified xsi:type="dcterms:W3CDTF">2016-01-05T18:11:42Z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</vt:lpwstr>
  </property>
  <property fmtid="{D5CDD505-2E9C-101B-9397-08002B2CF9AE}" pid="4" name="EFilingId">
    <vt:lpwstr>3385.00000000000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160008</vt:lpwstr>
  </property>
  <property fmtid="{D5CDD505-2E9C-101B-9397-08002B2CF9AE}" pid="9" name="IsConfidential">
    <vt:lpwstr>0</vt:lpwstr>
  </property>
  <property fmtid="{D5CDD505-2E9C-101B-9397-08002B2CF9AE}" pid="10" name="Date1">
    <vt:lpwstr>2016-01-05T00:00:00Z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2016-01-05T00:00:00Z</vt:lpwstr>
  </property>
  <property fmtid="{D5CDD505-2E9C-101B-9397-08002B2CF9AE}" pid="14" name="Prefix">
    <vt:lpwstr>TG</vt:lpwstr>
  </property>
  <property fmtid="{D5CDD505-2E9C-101B-9397-08002B2CF9AE}" pid="15" name="CaseCompanyNames">
    <vt:lpwstr>AMERICAN DISPOSAL COMPANY,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