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840" yWindow="648" windowWidth="17712" windowHeight="10488"/>
  </bookViews>
  <sheets>
    <sheet name="Allocated" sheetId="1" r:id="rId1"/>
    <sheet name="Unallocated" sheetId="2" r:id="rId2"/>
    <sheet name="UIP Detail" sheetId="3" r:id="rId3"/>
    <sheet name="Common by Account" sheetId="4" r:id="rId4"/>
  </sheets>
  <definedNames>
    <definedName name="_xlnm.Print_Area" localSheetId="3">'Common by Account'!$A$1:$G$70</definedName>
    <definedName name="_xlnm.Print_Titles" localSheetId="2">'UIP Detail'!$1:$4</definedName>
  </definedNames>
  <calcPr calcId="152511"/>
</workbook>
</file>

<file path=xl/calcChain.xml><?xml version="1.0" encoding="utf-8"?>
<calcChain xmlns="http://schemas.openxmlformats.org/spreadsheetml/2006/main">
  <c r="H70" i="4" l="1"/>
  <c r="H69" i="4"/>
  <c r="H68" i="4"/>
  <c r="H67" i="4"/>
  <c r="H66" i="4"/>
  <c r="G60" i="4"/>
  <c r="F60" i="4"/>
  <c r="C60" i="4" s="1"/>
  <c r="E60" i="4"/>
  <c r="B60" i="4" s="1"/>
  <c r="G59" i="4"/>
  <c r="F59" i="4"/>
  <c r="E59" i="4"/>
  <c r="G58" i="4"/>
  <c r="F58" i="4"/>
  <c r="C58" i="4" s="1"/>
  <c r="E58" i="4"/>
  <c r="B58" i="4" s="1"/>
  <c r="G55" i="4"/>
  <c r="F55" i="4"/>
  <c r="C55" i="4" s="1"/>
  <c r="E55" i="4"/>
  <c r="B55" i="4"/>
  <c r="G54" i="4"/>
  <c r="C54" i="4" s="1"/>
  <c r="F54" i="4"/>
  <c r="E54" i="4"/>
  <c r="G53" i="4"/>
  <c r="F53" i="4"/>
  <c r="E53" i="4"/>
  <c r="B53" i="4" s="1"/>
  <c r="G50" i="4"/>
  <c r="G51" i="4" s="1"/>
  <c r="F50" i="4"/>
  <c r="C50" i="4" s="1"/>
  <c r="C51" i="4" s="1"/>
  <c r="E50" i="4"/>
  <c r="B50" i="4"/>
  <c r="B51" i="4" s="1"/>
  <c r="G46" i="4"/>
  <c r="C46" i="4" s="1"/>
  <c r="F46" i="4"/>
  <c r="E46" i="4"/>
  <c r="G45" i="4"/>
  <c r="C45" i="4" s="1"/>
  <c r="F45" i="4"/>
  <c r="E45" i="4"/>
  <c r="B45" i="4"/>
  <c r="G44" i="4"/>
  <c r="F44" i="4"/>
  <c r="E44" i="4"/>
  <c r="B44" i="4"/>
  <c r="G41" i="4"/>
  <c r="F41" i="4"/>
  <c r="E41" i="4"/>
  <c r="B41" i="4" s="1"/>
  <c r="C41" i="4"/>
  <c r="G40" i="4"/>
  <c r="F40" i="4"/>
  <c r="E40" i="4"/>
  <c r="B40" i="4" s="1"/>
  <c r="G35" i="4"/>
  <c r="F35" i="4"/>
  <c r="C35" i="4" s="1"/>
  <c r="E35" i="4"/>
  <c r="B35" i="4" s="1"/>
  <c r="G34" i="4"/>
  <c r="F34" i="4"/>
  <c r="E34" i="4"/>
  <c r="B34" i="4" s="1"/>
  <c r="G33" i="4"/>
  <c r="B33" i="4" s="1"/>
  <c r="F33" i="4"/>
  <c r="C33" i="4" s="1"/>
  <c r="E33" i="4"/>
  <c r="G32" i="4"/>
  <c r="C32" i="4" s="1"/>
  <c r="F32" i="4"/>
  <c r="E32" i="4"/>
  <c r="G31" i="4"/>
  <c r="C31" i="4" s="1"/>
  <c r="F31" i="4"/>
  <c r="E31" i="4"/>
  <c r="B31" i="4"/>
  <c r="G30" i="4"/>
  <c r="C30" i="4" s="1"/>
  <c r="F30" i="4"/>
  <c r="E30" i="4"/>
  <c r="B30" i="4"/>
  <c r="G29" i="4"/>
  <c r="F29" i="4"/>
  <c r="E29" i="4"/>
  <c r="B29" i="4"/>
  <c r="G28" i="4"/>
  <c r="F28" i="4"/>
  <c r="E28" i="4"/>
  <c r="B28" i="4" s="1"/>
  <c r="C28" i="4"/>
  <c r="G27" i="4"/>
  <c r="F27" i="4"/>
  <c r="E27" i="4"/>
  <c r="B27" i="4" s="1"/>
  <c r="G26" i="4"/>
  <c r="F26" i="4"/>
  <c r="C26" i="4" s="1"/>
  <c r="E26" i="4"/>
  <c r="B26" i="4" s="1"/>
  <c r="G25" i="4"/>
  <c r="F25" i="4"/>
  <c r="C25" i="4" s="1"/>
  <c r="E25" i="4"/>
  <c r="B25" i="4"/>
  <c r="G24" i="4"/>
  <c r="C24" i="4" s="1"/>
  <c r="F24" i="4"/>
  <c r="E24" i="4"/>
  <c r="B24" i="4"/>
  <c r="G23" i="4"/>
  <c r="F23" i="4"/>
  <c r="E23" i="4"/>
  <c r="B23" i="4" s="1"/>
  <c r="C23" i="4"/>
  <c r="G20" i="4"/>
  <c r="F20" i="4"/>
  <c r="C20" i="4" s="1"/>
  <c r="E20" i="4"/>
  <c r="B20" i="4" s="1"/>
  <c r="G19" i="4"/>
  <c r="F19" i="4"/>
  <c r="E19" i="4"/>
  <c r="B19" i="4" s="1"/>
  <c r="G18" i="4"/>
  <c r="F18" i="4"/>
  <c r="C18" i="4" s="1"/>
  <c r="E18" i="4"/>
  <c r="B18" i="4"/>
  <c r="G17" i="4"/>
  <c r="C17" i="4" s="1"/>
  <c r="F17" i="4"/>
  <c r="E17" i="4"/>
  <c r="G16" i="4"/>
  <c r="C16" i="4" s="1"/>
  <c r="F16" i="4"/>
  <c r="E16" i="4"/>
  <c r="G15" i="4"/>
  <c r="F15" i="4"/>
  <c r="E15" i="4"/>
  <c r="B15" i="4" s="1"/>
  <c r="C15" i="4"/>
  <c r="G14" i="4"/>
  <c r="F14" i="4"/>
  <c r="C14" i="4" s="1"/>
  <c r="E14" i="4"/>
  <c r="B14" i="4" s="1"/>
  <c r="G11" i="4"/>
  <c r="F11" i="4"/>
  <c r="C11" i="4" s="1"/>
  <c r="E11" i="4"/>
  <c r="B11" i="4"/>
  <c r="G10" i="4"/>
  <c r="C10" i="4" s="1"/>
  <c r="F10" i="4"/>
  <c r="E10" i="4"/>
  <c r="B10" i="4"/>
  <c r="G9" i="4"/>
  <c r="F9" i="4"/>
  <c r="E9" i="4"/>
  <c r="B9" i="4" s="1"/>
  <c r="C9" i="4"/>
  <c r="G8" i="4"/>
  <c r="F8" i="4"/>
  <c r="C8" i="4" s="1"/>
  <c r="E8" i="4"/>
  <c r="B8" i="4" s="1"/>
  <c r="G7" i="4"/>
  <c r="F7" i="4"/>
  <c r="C7" i="4" s="1"/>
  <c r="C12" i="4" s="1"/>
  <c r="E7" i="4"/>
  <c r="A3" i="4"/>
  <c r="A3" i="3"/>
  <c r="D46" i="2"/>
  <c r="C46" i="2"/>
  <c r="B46" i="2"/>
  <c r="F44" i="2"/>
  <c r="E46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E40" i="2" s="1"/>
  <c r="E48" i="2" s="1"/>
  <c r="F11" i="2"/>
  <c r="F10" i="2"/>
  <c r="F9" i="2"/>
  <c r="D12" i="2"/>
  <c r="D40" i="2" s="1"/>
  <c r="D48" i="2" s="1"/>
  <c r="C12" i="2"/>
  <c r="B12" i="2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C41" i="1" s="1"/>
  <c r="B13" i="1"/>
  <c r="B16" i="4" l="1"/>
  <c r="B21" i="4" s="1"/>
  <c r="G12" i="4"/>
  <c r="C34" i="4"/>
  <c r="B46" i="4"/>
  <c r="B47" i="4" s="1"/>
  <c r="C40" i="2"/>
  <c r="C48" i="2" s="1"/>
  <c r="G21" i="4"/>
  <c r="C27" i="4"/>
  <c r="G42" i="4"/>
  <c r="B54" i="4"/>
  <c r="G61" i="4"/>
  <c r="B40" i="2"/>
  <c r="B48" i="2" s="1"/>
  <c r="B7" i="4"/>
  <c r="B12" i="4" s="1"/>
  <c r="B17" i="4"/>
  <c r="C19" i="4"/>
  <c r="B32" i="4"/>
  <c r="B36" i="4" s="1"/>
  <c r="G56" i="4"/>
  <c r="B41" i="1"/>
  <c r="G36" i="4"/>
  <c r="G47" i="4"/>
  <c r="B59" i="4"/>
  <c r="C36" i="4"/>
  <c r="C29" i="4"/>
  <c r="C40" i="4"/>
  <c r="C42" i="4" s="1"/>
  <c r="C44" i="4"/>
  <c r="C47" i="4" s="1"/>
  <c r="C53" i="4"/>
  <c r="C56" i="4" s="1"/>
  <c r="C21" i="4"/>
  <c r="B56" i="4"/>
  <c r="B61" i="4"/>
  <c r="C59" i="4"/>
  <c r="C61" i="4" s="1"/>
  <c r="D9" i="1"/>
  <c r="D13" i="1" s="1"/>
  <c r="F17" i="2"/>
  <c r="F21" i="2" s="1"/>
  <c r="F38" i="2" s="1"/>
  <c r="D18" i="1"/>
  <c r="D22" i="1" s="1"/>
  <c r="D39" i="1" s="1"/>
  <c r="F8" i="2"/>
  <c r="F12" i="2" s="1"/>
  <c r="F40" i="2" s="1"/>
  <c r="F43" i="2"/>
  <c r="F46" i="2" s="1"/>
  <c r="B42" i="4"/>
  <c r="G63" i="4" l="1"/>
  <c r="C63" i="4"/>
  <c r="F48" i="2"/>
  <c r="B63" i="4"/>
  <c r="D41" i="1"/>
</calcChain>
</file>

<file path=xl/sharedStrings.xml><?xml version="1.0" encoding="utf-8"?>
<sst xmlns="http://schemas.openxmlformats.org/spreadsheetml/2006/main" count="483" uniqueCount="377">
  <si>
    <t>PUGET SOUND ENERGY</t>
  </si>
  <si>
    <t>PERIODIC ALLOCATED RESULTS OF OPERATIONS</t>
  </si>
  <si>
    <t>FOR THE MONTH ENDED APRIL 30, 2015</t>
  </si>
  <si>
    <t>(Based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</si>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</sst>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1" fillId="0" borderId="0" xfId="1" applyNumberFormat="1" applyFill="1" applyBorder="1"/>
    <xf numFmtId="37" fontId="1" fillId="0" borderId="6" xfId="1" applyNumberFormat="1" applyFill="1" applyBorder="1"/>
    <xf numFmtId="164" fontId="4" fillId="0" borderId="5" xfId="0" applyNumberFormat="1" applyFont="1" applyFill="1" applyBorder="1"/>
    <xf numFmtId="165" fontId="1" fillId="0" borderId="0" xfId="2" applyNumberFormat="1" applyFill="1"/>
    <xf numFmtId="165" fontId="1" fillId="0" borderId="6" xfId="2" applyNumberFormat="1" applyFill="1" applyBorder="1"/>
    <xf numFmtId="166" fontId="1" fillId="0" borderId="0" xfId="1" applyNumberFormat="1" applyFill="1"/>
    <xf numFmtId="166" fontId="1" fillId="0" borderId="7" xfId="1" applyNumberFormat="1" applyFill="1" applyBorder="1"/>
    <xf numFmtId="166" fontId="1" fillId="0" borderId="8" xfId="1" applyNumberFormat="1" applyFill="1" applyBorder="1"/>
    <xf numFmtId="37" fontId="1" fillId="0" borderId="9" xfId="1" applyNumberFormat="1" applyFill="1" applyBorder="1"/>
    <xf numFmtId="165" fontId="1" fillId="0" borderId="0" xfId="2" applyNumberFormat="1" applyFill="1" applyBorder="1"/>
    <xf numFmtId="166" fontId="1" fillId="0" borderId="6" xfId="1" applyNumberFormat="1" applyFill="1" applyBorder="1"/>
    <xf numFmtId="166" fontId="1" fillId="0" borderId="9" xfId="1" applyNumberFormat="1" applyFill="1" applyBorder="1"/>
    <xf numFmtId="164" fontId="4" fillId="0" borderId="5" xfId="0" quotePrefix="1" applyNumberFormat="1" applyFont="1" applyBorder="1" applyAlignment="1">
      <alignment horizontal="left"/>
    </xf>
    <xf numFmtId="37" fontId="1" fillId="0" borderId="0" xfId="1" applyNumberFormat="1" applyBorder="1"/>
    <xf numFmtId="37" fontId="1" fillId="0" borderId="6" xfId="1" applyNumberFormat="1" applyBorder="1"/>
    <xf numFmtId="166" fontId="1" fillId="0" borderId="0" xfId="1" applyNumberFormat="1"/>
    <xf numFmtId="164" fontId="4" fillId="0" borderId="5" xfId="0" applyNumberFormat="1" applyFont="1" applyBorder="1"/>
    <xf numFmtId="166" fontId="1" fillId="0" borderId="6" xfId="1" applyNumberFormat="1" applyBorder="1"/>
    <xf numFmtId="166" fontId="1" fillId="0" borderId="7" xfId="1" applyNumberFormat="1" applyBorder="1"/>
    <xf numFmtId="166" fontId="1" fillId="0" borderId="8" xfId="1" applyNumberFormat="1" applyBorder="1"/>
    <xf numFmtId="166" fontId="1" fillId="0" borderId="9" xfId="1" applyNumberFormat="1" applyBorder="1"/>
    <xf numFmtId="164" fontId="5" fillId="0" borderId="5" xfId="0" applyNumberFormat="1" applyFont="1" applyBorder="1"/>
    <xf numFmtId="165" fontId="6" fillId="0" borderId="0" xfId="2" applyNumberFormat="1" applyFont="1" applyBorder="1"/>
    <xf numFmtId="165" fontId="6" fillId="0" borderId="6" xfId="2" applyNumberFormat="1" applyFont="1" applyBorder="1"/>
    <xf numFmtId="164" fontId="2" fillId="0" borderId="10" xfId="0" quotePrefix="1" applyNumberFormat="1" applyFont="1" applyFill="1" applyBorder="1" applyAlignment="1">
      <alignment horizontal="left" vertical="center"/>
    </xf>
    <xf numFmtId="42" fontId="4" fillId="0" borderId="8" xfId="1" applyNumberFormat="1" applyFont="1" applyFill="1" applyBorder="1"/>
    <xf numFmtId="165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Border="1"/>
    <xf numFmtId="0" fontId="0" fillId="0" borderId="0" xfId="0" applyFill="1"/>
    <xf numFmtId="0" fontId="0" fillId="0" borderId="9" xfId="0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7" fontId="1" fillId="0" borderId="11" xfId="1" applyNumberFormat="1" applyFill="1" applyBorder="1"/>
    <xf numFmtId="37" fontId="1" fillId="0" borderId="12" xfId="1" applyNumberFormat="1" applyFill="1" applyBorder="1"/>
    <xf numFmtId="166" fontId="1" fillId="0" borderId="0" xfId="1" applyNumberFormat="1" applyFill="1" applyBorder="1"/>
    <xf numFmtId="166" fontId="1" fillId="0" borderId="13" xfId="1" applyNumberFormat="1" applyFill="1" applyBorder="1"/>
    <xf numFmtId="37" fontId="1" fillId="0" borderId="8" xfId="1" applyNumberFormat="1" applyFill="1" applyBorder="1"/>
    <xf numFmtId="165" fontId="4" fillId="0" borderId="0" xfId="2" applyNumberFormat="1" applyFont="1" applyFill="1" applyBorder="1"/>
    <xf numFmtId="165" fontId="4" fillId="0" borderId="6" xfId="2" applyNumberFormat="1" applyFont="1" applyFill="1" applyBorder="1"/>
    <xf numFmtId="164" fontId="4" fillId="0" borderId="13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2" applyNumberFormat="1" applyFont="1" applyFill="1" applyBorder="1"/>
    <xf numFmtId="165" fontId="6" fillId="0" borderId="6" xfId="2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166" fontId="2" fillId="0" borderId="0" xfId="1" applyNumberFormat="1" applyFont="1" applyFill="1" applyAlignment="1">
      <alignment horizontal="centerContinuous"/>
    </xf>
    <xf numFmtId="49" fontId="7" fillId="0" borderId="0" xfId="0" applyNumberFormat="1" applyFont="1" applyAlignment="1">
      <alignment horizontal="left" wrapText="1"/>
    </xf>
    <xf numFmtId="166" fontId="7" fillId="0" borderId="0" xfId="1" applyNumberFormat="1" applyFont="1" applyAlignment="1">
      <alignment horizontal="center" wrapText="1"/>
    </xf>
    <xf numFmtId="166" fontId="8" fillId="0" borderId="0" xfId="1" applyNumberFormat="1" applyFont="1" applyAlignment="1">
      <alignment horizontal="center" wrapText="1"/>
    </xf>
    <xf numFmtId="166" fontId="8" fillId="0" borderId="0" xfId="1" applyNumberFormat="1" applyFont="1" applyFill="1" applyAlignment="1">
      <alignment horizontal="center" wrapText="1"/>
    </xf>
    <xf numFmtId="167" fontId="9" fillId="0" borderId="0" xfId="0" applyNumberFormat="1" applyFont="1" applyAlignment="1">
      <alignment horizontal="left"/>
    </xf>
    <xf numFmtId="166" fontId="8" fillId="0" borderId="0" xfId="1" applyNumberFormat="1" applyFont="1"/>
    <xf numFmtId="167" fontId="10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167" fontId="8" fillId="0" borderId="8" xfId="0" applyNumberFormat="1" applyFont="1" applyBorder="1" applyAlignment="1">
      <alignment horizontal="left"/>
    </xf>
    <xf numFmtId="166" fontId="8" fillId="0" borderId="8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0" borderId="11" xfId="1" applyNumberFormat="1" applyFont="1" applyBorder="1" applyAlignment="1">
      <alignment horizontal="right"/>
    </xf>
    <xf numFmtId="166" fontId="8" fillId="0" borderId="11" xfId="1" applyNumberFormat="1" applyFont="1" applyFill="1" applyBorder="1" applyAlignment="1">
      <alignment horizontal="right"/>
    </xf>
    <xf numFmtId="167" fontId="8" fillId="0" borderId="3" xfId="0" applyNumberFormat="1" applyFont="1" applyBorder="1" applyAlignment="1">
      <alignment horizontal="left"/>
    </xf>
    <xf numFmtId="167" fontId="9" fillId="0" borderId="14" xfId="0" applyNumberFormat="1" applyFont="1" applyBorder="1" applyAlignment="1">
      <alignment horizontal="left"/>
    </xf>
    <xf numFmtId="166" fontId="9" fillId="0" borderId="14" xfId="1" applyNumberFormat="1" applyFont="1" applyBorder="1" applyAlignment="1">
      <alignment horizontal="right"/>
    </xf>
    <xf numFmtId="166" fontId="9" fillId="0" borderId="14" xfId="1" applyNumberFormat="1" applyFont="1" applyFill="1" applyBorder="1" applyAlignment="1">
      <alignment horizontal="right"/>
    </xf>
    <xf numFmtId="0" fontId="8" fillId="0" borderId="0" xfId="0" applyFont="1"/>
    <xf numFmtId="167" fontId="9" fillId="0" borderId="3" xfId="0" applyNumberFormat="1" applyFont="1" applyBorder="1" applyAlignment="1">
      <alignment horizontal="left"/>
    </xf>
    <xf numFmtId="166" fontId="9" fillId="0" borderId="3" xfId="1" applyNumberFormat="1" applyFont="1" applyBorder="1" applyAlignment="1">
      <alignment horizontal="right"/>
    </xf>
    <xf numFmtId="166" fontId="9" fillId="0" borderId="3" xfId="1" applyNumberFormat="1" applyFont="1" applyFill="1" applyBorder="1" applyAlignment="1">
      <alignment horizontal="right"/>
    </xf>
    <xf numFmtId="0" fontId="8" fillId="0" borderId="3" xfId="0" applyFont="1" applyBorder="1"/>
    <xf numFmtId="167" fontId="9" fillId="0" borderId="15" xfId="0" applyNumberFormat="1" applyFont="1" applyBorder="1" applyAlignment="1">
      <alignment horizontal="left"/>
    </xf>
    <xf numFmtId="166" fontId="9" fillId="0" borderId="15" xfId="1" applyNumberFormat="1" applyFont="1" applyBorder="1" applyAlignment="1">
      <alignment horizontal="right"/>
    </xf>
    <xf numFmtId="166" fontId="9" fillId="0" borderId="15" xfId="1" applyNumberFormat="1" applyFont="1" applyFill="1" applyBorder="1" applyAlignment="1">
      <alignment horizontal="right"/>
    </xf>
    <xf numFmtId="167" fontId="8" fillId="0" borderId="14" xfId="0" applyNumberFormat="1" applyFont="1" applyBorder="1" applyAlignment="1">
      <alignment horizontal="left"/>
    </xf>
    <xf numFmtId="166" fontId="8" fillId="0" borderId="16" xfId="1" applyNumberFormat="1" applyFont="1" applyBorder="1" applyAlignment="1">
      <alignment horizontal="right"/>
    </xf>
    <xf numFmtId="0" fontId="8" fillId="0" borderId="8" xfId="0" applyFont="1" applyBorder="1"/>
    <xf numFmtId="166" fontId="0" fillId="0" borderId="0" xfId="1" applyNumberFormat="1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Border="1" applyAlignment="1">
      <alignment vertical="center"/>
    </xf>
    <xf numFmtId="0" fontId="4" fillId="0" borderId="3" xfId="4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1" xfId="1" quotePrefix="1" applyNumberFormat="1" applyFont="1" applyFill="1" applyBorder="1" applyAlignment="1">
      <alignment horizontal="center" vertical="center" wrapText="1"/>
    </xf>
    <xf numFmtId="10" fontId="4" fillId="0" borderId="1" xfId="4" quotePrefix="1" applyNumberFormat="1" applyFont="1" applyFill="1" applyBorder="1" applyAlignment="1">
      <alignment horizontal="center" vertical="center" wrapText="1"/>
    </xf>
    <xf numFmtId="167" fontId="11" fillId="0" borderId="17" xfId="0" applyNumberFormat="1" applyFont="1" applyBorder="1" applyAlignment="1">
      <alignment horizontal="left"/>
    </xf>
    <xf numFmtId="0" fontId="0" fillId="0" borderId="17" xfId="0" applyBorder="1"/>
    <xf numFmtId="0" fontId="0" fillId="0" borderId="12" xfId="0" applyBorder="1"/>
    <xf numFmtId="167" fontId="12" fillId="0" borderId="5" xfId="0" applyNumberFormat="1" applyFont="1" applyBorder="1" applyAlignment="1">
      <alignment horizontal="left"/>
    </xf>
    <xf numFmtId="44" fontId="0" fillId="0" borderId="5" xfId="0" applyNumberFormat="1" applyBorder="1"/>
    <xf numFmtId="44" fontId="0" fillId="0" borderId="6" xfId="0" applyNumberFormat="1" applyBorder="1"/>
    <xf numFmtId="0" fontId="4" fillId="0" borderId="6" xfId="2" applyNumberFormat="1" applyFont="1" applyFill="1" applyBorder="1" applyAlignment="1">
      <alignment horizontal="center"/>
    </xf>
    <xf numFmtId="168" fontId="0" fillId="0" borderId="6" xfId="3" applyNumberFormat="1" applyFont="1" applyBorder="1"/>
    <xf numFmtId="165" fontId="0" fillId="0" borderId="6" xfId="2" applyNumberFormat="1" applyFont="1" applyBorder="1"/>
    <xf numFmtId="0" fontId="4" fillId="0" borderId="6" xfId="1" applyNumberFormat="1" applyFont="1" applyFill="1" applyBorder="1" applyAlignment="1">
      <alignment horizontal="center"/>
    </xf>
    <xf numFmtId="44" fontId="0" fillId="0" borderId="10" xfId="0" applyNumberFormat="1" applyBorder="1"/>
    <xf numFmtId="44" fontId="0" fillId="0" borderId="9" xfId="0" applyNumberFormat="1" applyBorder="1"/>
    <xf numFmtId="0" fontId="4" fillId="0" borderId="9" xfId="2" applyNumberFormat="1" applyFont="1" applyFill="1" applyBorder="1" applyAlignment="1">
      <alignment horizontal="center"/>
    </xf>
    <xf numFmtId="168" fontId="0" fillId="0" borderId="9" xfId="3" applyNumberFormat="1" applyFont="1" applyBorder="1"/>
    <xf numFmtId="165" fontId="0" fillId="0" borderId="9" xfId="2" applyNumberFormat="1" applyFont="1" applyBorder="1"/>
    <xf numFmtId="44" fontId="0" fillId="0" borderId="17" xfId="0" applyNumberFormat="1" applyBorder="1"/>
    <xf numFmtId="44" fontId="0" fillId="0" borderId="12" xfId="0" applyNumberFormat="1" applyBorder="1"/>
    <xf numFmtId="0" fontId="0" fillId="0" borderId="12" xfId="0" applyBorder="1" applyAlignment="1">
      <alignment horizontal="center"/>
    </xf>
    <xf numFmtId="168" fontId="0" fillId="0" borderId="12" xfId="3" applyNumberFormat="1" applyFont="1" applyBorder="1"/>
    <xf numFmtId="165" fontId="0" fillId="0" borderId="12" xfId="2" applyNumberFormat="1" applyFont="1" applyBorder="1"/>
    <xf numFmtId="167" fontId="11" fillId="0" borderId="5" xfId="0" applyNumberFormat="1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167" fontId="12" fillId="0" borderId="10" xfId="0" applyNumberFormat="1" applyFont="1" applyBorder="1" applyAlignment="1">
      <alignment horizontal="left"/>
    </xf>
    <xf numFmtId="167" fontId="13" fillId="0" borderId="10" xfId="0" applyNumberFormat="1" applyFont="1" applyBorder="1" applyAlignment="1">
      <alignment horizontal="left"/>
    </xf>
    <xf numFmtId="165" fontId="6" fillId="0" borderId="10" xfId="0" applyNumberFormat="1" applyFont="1" applyFill="1" applyBorder="1"/>
    <xf numFmtId="165" fontId="6" fillId="0" borderId="8" xfId="0" applyNumberFormat="1" applyFont="1" applyFill="1" applyBorder="1"/>
    <xf numFmtId="10" fontId="6" fillId="0" borderId="10" xfId="0" applyNumberFormat="1" applyFont="1" applyFill="1" applyBorder="1"/>
    <xf numFmtId="0" fontId="4" fillId="0" borderId="18" xfId="4" applyFont="1" applyFill="1" applyBorder="1"/>
    <xf numFmtId="0" fontId="4" fillId="0" borderId="11" xfId="4" applyFont="1" applyFill="1" applyBorder="1" applyAlignment="1">
      <alignment horizontal="center"/>
    </xf>
    <xf numFmtId="166" fontId="4" fillId="0" borderId="11" xfId="1" applyNumberFormat="1" applyFont="1" applyFill="1" applyBorder="1"/>
    <xf numFmtId="10" fontId="4" fillId="0" borderId="11" xfId="4" applyNumberFormat="1" applyFont="1" applyFill="1" applyBorder="1" applyAlignment="1">
      <alignment horizontal="center"/>
    </xf>
    <xf numFmtId="10" fontId="4" fillId="0" borderId="4" xfId="4" applyNumberFormat="1" applyFont="1" applyFill="1" applyBorder="1" applyAlignment="1">
      <alignment horizontal="center"/>
    </xf>
    <xf numFmtId="166" fontId="4" fillId="0" borderId="12" xfId="1" applyNumberFormat="1" applyFont="1" applyFill="1" applyBorder="1"/>
    <xf numFmtId="0" fontId="4" fillId="0" borderId="13" xfId="4" applyFont="1" applyFill="1" applyBorder="1"/>
    <xf numFmtId="0" fontId="4" fillId="0" borderId="0" xfId="4" applyFont="1" applyFill="1" applyBorder="1" applyAlignment="1">
      <alignment horizontal="center"/>
    </xf>
    <xf numFmtId="166" fontId="4" fillId="0" borderId="0" xfId="1" quotePrefix="1" applyNumberFormat="1" applyFont="1" applyFill="1" applyBorder="1" applyAlignment="1">
      <alignment horizontal="left"/>
    </xf>
    <xf numFmtId="166" fontId="4" fillId="0" borderId="0" xfId="1" applyNumberFormat="1" applyFont="1" applyFill="1" applyBorder="1"/>
    <xf numFmtId="10" fontId="4" fillId="0" borderId="18" xfId="3" applyNumberFormat="1" applyFont="1" applyFill="1" applyBorder="1"/>
    <xf numFmtId="10" fontId="4" fillId="0" borderId="12" xfId="3" applyNumberFormat="1" applyFont="1" applyFill="1" applyBorder="1"/>
    <xf numFmtId="10" fontId="4" fillId="0" borderId="6" xfId="1" applyNumberFormat="1" applyFont="1" applyFill="1" applyBorder="1"/>
    <xf numFmtId="10" fontId="4" fillId="0" borderId="13" xfId="3" applyNumberFormat="1" applyFont="1" applyFill="1" applyBorder="1"/>
    <xf numFmtId="10" fontId="4" fillId="0" borderId="6" xfId="3" applyNumberFormat="1" applyFont="1" applyFill="1" applyBorder="1"/>
    <xf numFmtId="0" fontId="4" fillId="0" borderId="7" xfId="4" applyFont="1" applyFill="1" applyBorder="1"/>
    <xf numFmtId="0" fontId="4" fillId="0" borderId="8" xfId="4" applyFont="1" applyFill="1" applyBorder="1" applyAlignment="1">
      <alignment horizontal="center"/>
    </xf>
    <xf numFmtId="166" fontId="4" fillId="0" borderId="8" xfId="1" quotePrefix="1" applyNumberFormat="1" applyFont="1" applyFill="1" applyBorder="1" applyAlignment="1">
      <alignment horizontal="left"/>
    </xf>
    <xf numFmtId="166" fontId="4" fillId="0" borderId="8" xfId="1" applyNumberFormat="1" applyFont="1" applyFill="1" applyBorder="1"/>
    <xf numFmtId="10" fontId="4" fillId="0" borderId="7" xfId="3" applyNumberFormat="1" applyFont="1" applyFill="1" applyBorder="1"/>
    <xf numFmtId="10" fontId="4" fillId="0" borderId="9" xfId="3" applyNumberFormat="1" applyFont="1" applyFill="1" applyBorder="1"/>
    <xf numFmtId="10" fontId="4" fillId="0" borderId="9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Income Statement 12ME Sept_07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="115" zoomScaleNormal="115" workbookViewId="0">
      <selection activeCell="A5" sqref="A5:D5"/>
    </sheetView>
  </sheetViews>
  <sheetFormatPr defaultRowHeight="14.4" x14ac:dyDescent="0.3"/>
  <cols>
    <col min="1" max="1" width="40" bestFit="1" customWidth="1"/>
    <col min="2" max="2" width="14.6640625" bestFit="1" customWidth="1"/>
    <col min="3" max="3" width="13.6640625" bestFit="1" customWidth="1"/>
    <col min="4" max="4" width="14.6640625" bestFit="1" customWidth="1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A2" s="1" t="s">
        <v>1</v>
      </c>
      <c r="B2" s="2"/>
      <c r="C2" s="2"/>
      <c r="D2" s="2"/>
    </row>
    <row r="3" spans="1:4" x14ac:dyDescent="0.3">
      <c r="A3" s="149" t="s">
        <v>2</v>
      </c>
      <c r="B3" s="149"/>
      <c r="C3" s="149"/>
      <c r="D3" s="149"/>
    </row>
    <row r="4" spans="1:4" x14ac:dyDescent="0.3">
      <c r="B4" s="2"/>
      <c r="C4" s="2"/>
      <c r="D4" s="2"/>
    </row>
    <row r="5" spans="1:4" x14ac:dyDescent="0.3">
      <c r="A5" s="150" t="s">
        <v>3</v>
      </c>
      <c r="B5" s="150"/>
      <c r="C5" s="150"/>
      <c r="D5" s="150"/>
    </row>
    <row r="6" spans="1:4" x14ac:dyDescent="0.3">
      <c r="A6" s="3"/>
      <c r="B6" s="3"/>
      <c r="C6" s="3"/>
      <c r="D6" s="3"/>
    </row>
    <row r="7" spans="1:4" x14ac:dyDescent="0.3">
      <c r="A7" s="4"/>
      <c r="B7" s="5" t="s">
        <v>4</v>
      </c>
      <c r="C7" s="6" t="s">
        <v>5</v>
      </c>
      <c r="D7" s="7" t="s">
        <v>6</v>
      </c>
    </row>
    <row r="8" spans="1:4" x14ac:dyDescent="0.3">
      <c r="A8" s="8" t="s">
        <v>7</v>
      </c>
      <c r="B8" s="9"/>
      <c r="C8" s="9"/>
      <c r="D8" s="10"/>
    </row>
    <row r="9" spans="1:4" x14ac:dyDescent="0.3">
      <c r="A9" s="11" t="s">
        <v>8</v>
      </c>
      <c r="B9" s="12">
        <v>157256236.62</v>
      </c>
      <c r="C9" s="12">
        <v>82277844.989999995</v>
      </c>
      <c r="D9" s="13">
        <f>SUM(B9:C9)</f>
        <v>239534081.61000001</v>
      </c>
    </row>
    <row r="10" spans="1:4" x14ac:dyDescent="0.3">
      <c r="A10" s="11" t="s">
        <v>9</v>
      </c>
      <c r="B10" s="14">
        <v>28539.599999999999</v>
      </c>
      <c r="C10" s="14">
        <v>0</v>
      </c>
      <c r="D10" s="10">
        <f>SUM(B10:C10)</f>
        <v>28539.599999999999</v>
      </c>
    </row>
    <row r="11" spans="1:4" x14ac:dyDescent="0.3">
      <c r="A11" s="11" t="s">
        <v>10</v>
      </c>
      <c r="B11" s="14">
        <v>8286473.79</v>
      </c>
      <c r="C11" s="14">
        <v>0</v>
      </c>
      <c r="D11" s="10">
        <f>SUM(B11:C11)</f>
        <v>8286473.79</v>
      </c>
    </row>
    <row r="12" spans="1:4" x14ac:dyDescent="0.3">
      <c r="A12" s="11" t="s">
        <v>11</v>
      </c>
      <c r="B12" s="15">
        <v>10788425.3099999</v>
      </c>
      <c r="C12" s="16">
        <v>3132116.04</v>
      </c>
      <c r="D12" s="17">
        <f>SUM(B12:C12)</f>
        <v>13920541.349999901</v>
      </c>
    </row>
    <row r="13" spans="1:4" x14ac:dyDescent="0.3">
      <c r="A13" s="11" t="s">
        <v>12</v>
      </c>
      <c r="B13" s="18">
        <f>SUM(B9:B12)</f>
        <v>176359675.3199999</v>
      </c>
      <c r="C13" s="18">
        <f>SUM(C9:C12)</f>
        <v>85409961.030000001</v>
      </c>
      <c r="D13" s="13">
        <f>SUM(D9:D12)</f>
        <v>261769636.3499999</v>
      </c>
    </row>
    <row r="14" spans="1:4" x14ac:dyDescent="0.3">
      <c r="A14" s="8" t="s">
        <v>13</v>
      </c>
      <c r="B14" s="9"/>
      <c r="C14" s="9"/>
      <c r="D14" s="10"/>
    </row>
    <row r="15" spans="1:4" x14ac:dyDescent="0.3">
      <c r="A15" s="8" t="s">
        <v>14</v>
      </c>
      <c r="B15" s="9"/>
      <c r="C15" s="9"/>
      <c r="D15" s="10"/>
    </row>
    <row r="16" spans="1:4" x14ac:dyDescent="0.3">
      <c r="A16" s="8" t="s">
        <v>15</v>
      </c>
      <c r="B16" s="9"/>
      <c r="C16" s="9"/>
      <c r="D16" s="10"/>
    </row>
    <row r="17" spans="1:4" x14ac:dyDescent="0.3">
      <c r="A17" s="8" t="s">
        <v>16</v>
      </c>
      <c r="B17" s="9"/>
      <c r="C17" s="9"/>
      <c r="D17" s="10"/>
    </row>
    <row r="18" spans="1:4" x14ac:dyDescent="0.3">
      <c r="A18" s="11" t="s">
        <v>17</v>
      </c>
      <c r="B18" s="12">
        <v>16013685.1</v>
      </c>
      <c r="C18" s="12">
        <v>0</v>
      </c>
      <c r="D18" s="13">
        <f>B18+C18</f>
        <v>16013685.1</v>
      </c>
    </row>
    <row r="19" spans="1:4" x14ac:dyDescent="0.3">
      <c r="A19" s="11" t="s">
        <v>18</v>
      </c>
      <c r="B19" s="14">
        <v>34831135.649999999</v>
      </c>
      <c r="C19" s="14">
        <v>39437610.600000001</v>
      </c>
      <c r="D19" s="19">
        <f>B19+C19</f>
        <v>74268746.25</v>
      </c>
    </row>
    <row r="20" spans="1:4" x14ac:dyDescent="0.3">
      <c r="A20" s="11" t="s">
        <v>19</v>
      </c>
      <c r="B20" s="14">
        <v>8874287.9499999993</v>
      </c>
      <c r="C20" s="14">
        <v>0</v>
      </c>
      <c r="D20" s="19">
        <f>B20+C20</f>
        <v>8874287.9499999993</v>
      </c>
    </row>
    <row r="21" spans="1:4" x14ac:dyDescent="0.3">
      <c r="A21" s="11" t="s">
        <v>20</v>
      </c>
      <c r="B21" s="15">
        <v>-12532516.359999999</v>
      </c>
      <c r="C21" s="16">
        <v>0</v>
      </c>
      <c r="D21" s="20">
        <f>B21+C21</f>
        <v>-12532516.359999999</v>
      </c>
    </row>
    <row r="22" spans="1:4" x14ac:dyDescent="0.3">
      <c r="A22" s="11" t="s">
        <v>21</v>
      </c>
      <c r="B22" s="18">
        <f>SUM(B18:B21)</f>
        <v>47186592.340000004</v>
      </c>
      <c r="C22" s="18">
        <f>SUM(C18:C21)</f>
        <v>39437610.600000001</v>
      </c>
      <c r="D22" s="13">
        <f>SUM(D18:D21)</f>
        <v>86624202.939999998</v>
      </c>
    </row>
    <row r="23" spans="1:4" x14ac:dyDescent="0.3">
      <c r="A23" s="21" t="s">
        <v>22</v>
      </c>
      <c r="B23" s="22"/>
      <c r="C23" s="22"/>
      <c r="D23" s="23"/>
    </row>
    <row r="24" spans="1:4" x14ac:dyDescent="0.3">
      <c r="A24" s="11" t="s">
        <v>23</v>
      </c>
      <c r="B24" s="12">
        <v>9566772.2400000002</v>
      </c>
      <c r="C24" s="12">
        <v>167863.769999999</v>
      </c>
      <c r="D24" s="13">
        <f t="shared" ref="D24:D38" si="0">B24+C24</f>
        <v>9734636.0099999998</v>
      </c>
    </row>
    <row r="25" spans="1:4" x14ac:dyDescent="0.3">
      <c r="A25" s="11" t="s">
        <v>24</v>
      </c>
      <c r="B25" s="24">
        <v>1472093.91</v>
      </c>
      <c r="C25" s="24">
        <v>0</v>
      </c>
      <c r="D25" s="19">
        <f t="shared" si="0"/>
        <v>1472093.91</v>
      </c>
    </row>
    <row r="26" spans="1:4" x14ac:dyDescent="0.3">
      <c r="A26" s="11" t="s">
        <v>25</v>
      </c>
      <c r="B26" s="24">
        <v>6171025.2199999904</v>
      </c>
      <c r="C26" s="24">
        <v>4695733.8999999901</v>
      </c>
      <c r="D26" s="19">
        <f t="shared" si="0"/>
        <v>10866759.119999981</v>
      </c>
    </row>
    <row r="27" spans="1:4" x14ac:dyDescent="0.3">
      <c r="A27" s="11" t="s">
        <v>26</v>
      </c>
      <c r="B27" s="24">
        <v>4867160.3460739898</v>
      </c>
      <c r="C27" s="24">
        <v>2961895.0539259999</v>
      </c>
      <c r="D27" s="19">
        <f t="shared" si="0"/>
        <v>7829055.3999999892</v>
      </c>
    </row>
    <row r="28" spans="1:4" x14ac:dyDescent="0.3">
      <c r="A28" s="11" t="s">
        <v>27</v>
      </c>
      <c r="B28" s="24">
        <v>1481523.6803339999</v>
      </c>
      <c r="C28" s="24">
        <v>515955.95966599998</v>
      </c>
      <c r="D28" s="19">
        <f t="shared" si="0"/>
        <v>1997479.64</v>
      </c>
    </row>
    <row r="29" spans="1:4" x14ac:dyDescent="0.3">
      <c r="A29" s="11" t="s">
        <v>28</v>
      </c>
      <c r="B29" s="24">
        <v>7957913.3600000003</v>
      </c>
      <c r="C29" s="24">
        <v>816222.6</v>
      </c>
      <c r="D29" s="19">
        <f t="shared" si="0"/>
        <v>8774135.9600000009</v>
      </c>
    </row>
    <row r="30" spans="1:4" x14ac:dyDescent="0.3">
      <c r="A30" s="11" t="s">
        <v>29</v>
      </c>
      <c r="B30" s="24">
        <v>9133762.8719430007</v>
      </c>
      <c r="C30" s="24">
        <v>3989893.1880569998</v>
      </c>
      <c r="D30" s="19">
        <f t="shared" si="0"/>
        <v>13123656.060000001</v>
      </c>
    </row>
    <row r="31" spans="1:4" x14ac:dyDescent="0.3">
      <c r="A31" s="11" t="s">
        <v>30</v>
      </c>
      <c r="B31" s="24">
        <v>21514435.333000001</v>
      </c>
      <c r="C31" s="24">
        <v>9657057.5370000005</v>
      </c>
      <c r="D31" s="19">
        <f t="shared" si="0"/>
        <v>31171492.870000001</v>
      </c>
    </row>
    <row r="32" spans="1:4" x14ac:dyDescent="0.3">
      <c r="A32" s="11" t="s">
        <v>31</v>
      </c>
      <c r="B32" s="24">
        <v>3731398.1893849899</v>
      </c>
      <c r="C32" s="24">
        <v>978792.020614999</v>
      </c>
      <c r="D32" s="19">
        <f t="shared" si="0"/>
        <v>4710190.2099999888</v>
      </c>
    </row>
    <row r="33" spans="1:4" x14ac:dyDescent="0.3">
      <c r="A33" s="11" t="s">
        <v>32</v>
      </c>
      <c r="B33" s="24">
        <v>1717072.18</v>
      </c>
      <c r="C33" s="24">
        <v>0</v>
      </c>
      <c r="D33" s="19">
        <f t="shared" si="0"/>
        <v>1717072.18</v>
      </c>
    </row>
    <row r="34" spans="1:4" x14ac:dyDescent="0.3">
      <c r="A34" s="25" t="s">
        <v>33</v>
      </c>
      <c r="B34" s="24">
        <v>823670.98</v>
      </c>
      <c r="C34" s="24">
        <v>-3780.85</v>
      </c>
      <c r="D34" s="26">
        <f t="shared" si="0"/>
        <v>819890.13</v>
      </c>
    </row>
    <row r="35" spans="1:4" x14ac:dyDescent="0.3">
      <c r="A35" s="11" t="s">
        <v>34</v>
      </c>
      <c r="B35" s="24">
        <v>-10230348.42</v>
      </c>
      <c r="C35" s="24">
        <v>0</v>
      </c>
      <c r="D35" s="26">
        <f t="shared" si="0"/>
        <v>-10230348.42</v>
      </c>
    </row>
    <row r="36" spans="1:4" x14ac:dyDescent="0.3">
      <c r="A36" s="25" t="s">
        <v>35</v>
      </c>
      <c r="B36" s="24">
        <v>16808064.482659999</v>
      </c>
      <c r="C36" s="24">
        <v>9424034.6873399895</v>
      </c>
      <c r="D36" s="26">
        <f t="shared" si="0"/>
        <v>26232099.169999987</v>
      </c>
    </row>
    <row r="37" spans="1:4" x14ac:dyDescent="0.3">
      <c r="A37" s="25" t="s">
        <v>36</v>
      </c>
      <c r="B37" s="24">
        <v>0</v>
      </c>
      <c r="C37" s="24">
        <v>0</v>
      </c>
      <c r="D37" s="26">
        <f t="shared" si="0"/>
        <v>0</v>
      </c>
    </row>
    <row r="38" spans="1:4" x14ac:dyDescent="0.3">
      <c r="A38" s="25" t="s">
        <v>37</v>
      </c>
      <c r="B38" s="27">
        <v>17032328.8699999</v>
      </c>
      <c r="C38" s="28">
        <v>4498674.5499999896</v>
      </c>
      <c r="D38" s="29">
        <f t="shared" si="0"/>
        <v>21531003.41999989</v>
      </c>
    </row>
    <row r="39" spans="1:4" x14ac:dyDescent="0.3">
      <c r="A39" s="21" t="s">
        <v>38</v>
      </c>
      <c r="B39" s="18">
        <f>SUM(B22:B38)</f>
        <v>139233465.5833959</v>
      </c>
      <c r="C39" s="18">
        <f>SUM(C22:C38)</f>
        <v>77139953.016603947</v>
      </c>
      <c r="D39" s="13">
        <f>SUM(D22:D38)</f>
        <v>216373418.59999985</v>
      </c>
    </row>
    <row r="40" spans="1:4" x14ac:dyDescent="0.3">
      <c r="A40" s="25"/>
      <c r="B40" s="22"/>
      <c r="C40" s="22"/>
      <c r="D40" s="23"/>
    </row>
    <row r="41" spans="1:4" ht="17.399999999999999" x14ac:dyDescent="0.55000000000000004">
      <c r="A41" s="30" t="s">
        <v>39</v>
      </c>
      <c r="B41" s="31">
        <f>B13-B39</f>
        <v>37126209.736604005</v>
      </c>
      <c r="C41" s="31">
        <f>C13-C39</f>
        <v>8270008.0133960545</v>
      </c>
      <c r="D41" s="32">
        <f>D13-D39</f>
        <v>45396217.75000006</v>
      </c>
    </row>
    <row r="42" spans="1:4" ht="9" customHeight="1" x14ac:dyDescent="0.3">
      <c r="A42" s="33"/>
      <c r="B42" s="34"/>
      <c r="C42" s="34"/>
      <c r="D42" s="17"/>
    </row>
    <row r="45" spans="1:4" x14ac:dyDescent="0.3">
      <c r="B45" s="35"/>
      <c r="C45" s="35"/>
      <c r="D45" s="35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 alignWithMargins="0">
    <oddFooter>&amp;RAllocated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F1" sqref="F1"/>
    </sheetView>
  </sheetViews>
  <sheetFormatPr defaultRowHeight="14.4" x14ac:dyDescent="0.3"/>
  <cols>
    <col min="1" max="1" width="40" bestFit="1" customWidth="1"/>
    <col min="2" max="3" width="13.6640625" bestFit="1" customWidth="1"/>
    <col min="4" max="5" width="12.88671875" bestFit="1" customWidth="1"/>
    <col min="6" max="6" width="13.6640625" bestFit="1" customWidth="1"/>
  </cols>
  <sheetData>
    <row r="1" spans="1:6" x14ac:dyDescent="0.3">
      <c r="A1" s="1" t="s">
        <v>0</v>
      </c>
      <c r="B1" s="36"/>
      <c r="C1" s="36"/>
      <c r="D1" s="36"/>
      <c r="E1" s="36"/>
      <c r="F1" s="36"/>
    </row>
    <row r="2" spans="1:6" x14ac:dyDescent="0.3">
      <c r="A2" s="1" t="s">
        <v>40</v>
      </c>
      <c r="B2" s="36"/>
      <c r="C2" s="36"/>
      <c r="D2" s="36"/>
      <c r="E2" s="36"/>
      <c r="F2" s="36"/>
    </row>
    <row r="3" spans="1:6" x14ac:dyDescent="0.3">
      <c r="A3" s="1" t="str">
        <f>Allocated!A3</f>
        <v>FOR THE MONTH ENDED APRIL 30, 2015</v>
      </c>
      <c r="B3" s="36"/>
      <c r="C3" s="36"/>
      <c r="D3" s="36"/>
      <c r="E3" s="36"/>
      <c r="F3" s="36"/>
    </row>
    <row r="4" spans="1:6" x14ac:dyDescent="0.3">
      <c r="A4" s="37"/>
      <c r="B4" s="38"/>
      <c r="C4" s="38"/>
      <c r="D4" s="38"/>
      <c r="E4" s="38"/>
      <c r="F4" s="38"/>
    </row>
    <row r="5" spans="1:6" x14ac:dyDescent="0.3">
      <c r="A5" s="39"/>
      <c r="B5" s="40" t="s">
        <v>4</v>
      </c>
      <c r="C5" s="41" t="s">
        <v>5</v>
      </c>
      <c r="D5" s="41" t="s">
        <v>41</v>
      </c>
      <c r="E5" s="41" t="s">
        <v>42</v>
      </c>
      <c r="F5" s="42" t="s">
        <v>6</v>
      </c>
    </row>
    <row r="6" spans="1:6" x14ac:dyDescent="0.3">
      <c r="A6" s="30" t="s">
        <v>43</v>
      </c>
      <c r="B6" s="43"/>
      <c r="C6" s="43"/>
      <c r="D6" s="43"/>
      <c r="E6" s="43"/>
      <c r="F6" s="44"/>
    </row>
    <row r="7" spans="1:6" x14ac:dyDescent="0.3">
      <c r="A7" s="21" t="s">
        <v>7</v>
      </c>
      <c r="B7" s="9"/>
      <c r="C7" s="9"/>
      <c r="D7" s="9"/>
      <c r="E7" s="9"/>
      <c r="F7" s="10"/>
    </row>
    <row r="8" spans="1:6" x14ac:dyDescent="0.3">
      <c r="A8" s="25" t="s">
        <v>8</v>
      </c>
      <c r="B8" s="18">
        <v>157256236.62</v>
      </c>
      <c r="C8" s="18">
        <v>82277844.989999995</v>
      </c>
      <c r="D8" s="18">
        <v>0</v>
      </c>
      <c r="E8" s="18">
        <v>0</v>
      </c>
      <c r="F8" s="13">
        <f>SUM(B8:E8)</f>
        <v>239534081.61000001</v>
      </c>
    </row>
    <row r="9" spans="1:6" x14ac:dyDescent="0.3">
      <c r="A9" s="25" t="s">
        <v>9</v>
      </c>
      <c r="B9" s="45">
        <v>28539.599999999999</v>
      </c>
      <c r="C9" s="45">
        <v>0</v>
      </c>
      <c r="D9" s="45">
        <v>0</v>
      </c>
      <c r="E9" s="45">
        <v>0</v>
      </c>
      <c r="F9" s="19">
        <f>SUM(B9:E9)</f>
        <v>28539.599999999999</v>
      </c>
    </row>
    <row r="10" spans="1:6" x14ac:dyDescent="0.3">
      <c r="A10" s="25" t="s">
        <v>10</v>
      </c>
      <c r="B10" s="45">
        <v>8286473.79</v>
      </c>
      <c r="C10" s="45">
        <v>0</v>
      </c>
      <c r="D10" s="45">
        <v>0</v>
      </c>
      <c r="E10" s="45">
        <v>0</v>
      </c>
      <c r="F10" s="19">
        <f>SUM(B10:E10)</f>
        <v>8286473.79</v>
      </c>
    </row>
    <row r="11" spans="1:6" x14ac:dyDescent="0.3">
      <c r="A11" s="25" t="s">
        <v>11</v>
      </c>
      <c r="B11" s="15">
        <v>10788425.3099999</v>
      </c>
      <c r="C11" s="16">
        <v>3132116.04</v>
      </c>
      <c r="D11" s="16">
        <v>0</v>
      </c>
      <c r="E11" s="16">
        <v>0</v>
      </c>
      <c r="F11" s="20">
        <f>SUM(B11:E11)</f>
        <v>13920541.349999901</v>
      </c>
    </row>
    <row r="12" spans="1:6" x14ac:dyDescent="0.3">
      <c r="A12" s="25" t="s">
        <v>12</v>
      </c>
      <c r="B12" s="18">
        <f>SUM(B8:B11)</f>
        <v>176359675.3199999</v>
      </c>
      <c r="C12" s="18">
        <f>SUM(C8:C11)</f>
        <v>85409961.030000001</v>
      </c>
      <c r="D12" s="18">
        <f>SUM(D8:D11)</f>
        <v>0</v>
      </c>
      <c r="E12" s="18">
        <f>SUM(E8:E11)</f>
        <v>0</v>
      </c>
      <c r="F12" s="13">
        <f>SUM(F8:F11)</f>
        <v>261769636.3499999</v>
      </c>
    </row>
    <row r="13" spans="1:6" x14ac:dyDescent="0.3">
      <c r="A13" s="21" t="s">
        <v>13</v>
      </c>
      <c r="B13" s="9"/>
      <c r="C13" s="9"/>
      <c r="D13" s="9"/>
      <c r="E13" s="9"/>
      <c r="F13" s="10"/>
    </row>
    <row r="14" spans="1:6" x14ac:dyDescent="0.3">
      <c r="A14" s="21" t="s">
        <v>14</v>
      </c>
      <c r="B14" s="9"/>
      <c r="C14" s="9"/>
      <c r="D14" s="9"/>
      <c r="E14" s="9"/>
      <c r="F14" s="10"/>
    </row>
    <row r="15" spans="1:6" x14ac:dyDescent="0.3">
      <c r="A15" s="21" t="s">
        <v>15</v>
      </c>
      <c r="B15" s="9"/>
      <c r="C15" s="9"/>
      <c r="D15" s="9"/>
      <c r="E15" s="9"/>
      <c r="F15" s="10"/>
    </row>
    <row r="16" spans="1:6" x14ac:dyDescent="0.3">
      <c r="A16" s="21" t="s">
        <v>16</v>
      </c>
      <c r="B16" s="9"/>
      <c r="C16" s="9"/>
      <c r="D16" s="9"/>
      <c r="E16" s="9"/>
      <c r="F16" s="10"/>
    </row>
    <row r="17" spans="1:6" x14ac:dyDescent="0.3">
      <c r="A17" s="25" t="s">
        <v>17</v>
      </c>
      <c r="B17" s="18">
        <v>16013685.1</v>
      </c>
      <c r="C17" s="18">
        <v>0</v>
      </c>
      <c r="D17" s="18">
        <v>0</v>
      </c>
      <c r="E17" s="18">
        <v>0</v>
      </c>
      <c r="F17" s="13">
        <f>SUM(B17:E17)</f>
        <v>16013685.1</v>
      </c>
    </row>
    <row r="18" spans="1:6" x14ac:dyDescent="0.3">
      <c r="A18" s="25" t="s">
        <v>18</v>
      </c>
      <c r="B18" s="45">
        <v>34831135.649999999</v>
      </c>
      <c r="C18" s="45">
        <v>39437610.600000001</v>
      </c>
      <c r="D18" s="45">
        <v>0</v>
      </c>
      <c r="E18" s="45">
        <v>0</v>
      </c>
      <c r="F18" s="19">
        <f>SUM(B18:E18)</f>
        <v>74268746.25</v>
      </c>
    </row>
    <row r="19" spans="1:6" x14ac:dyDescent="0.3">
      <c r="A19" s="25" t="s">
        <v>19</v>
      </c>
      <c r="B19" s="45">
        <v>8874287.9499999993</v>
      </c>
      <c r="C19" s="45">
        <v>0</v>
      </c>
      <c r="D19" s="45">
        <v>0</v>
      </c>
      <c r="E19" s="45">
        <v>0</v>
      </c>
      <c r="F19" s="19">
        <f>SUM(B19:E19)</f>
        <v>8874287.9499999993</v>
      </c>
    </row>
    <row r="20" spans="1:6" x14ac:dyDescent="0.3">
      <c r="A20" s="25" t="s">
        <v>20</v>
      </c>
      <c r="B20" s="15">
        <v>-12532516.359999999</v>
      </c>
      <c r="C20" s="16">
        <v>0</v>
      </c>
      <c r="D20" s="16">
        <v>0</v>
      </c>
      <c r="E20" s="16">
        <v>0</v>
      </c>
      <c r="F20" s="20">
        <f>SUM(B20:E20)</f>
        <v>-12532516.359999999</v>
      </c>
    </row>
    <row r="21" spans="1:6" x14ac:dyDescent="0.3">
      <c r="A21" s="25" t="s">
        <v>21</v>
      </c>
      <c r="B21" s="18">
        <f>SUM(B17:B20)</f>
        <v>47186592.340000004</v>
      </c>
      <c r="C21" s="18">
        <f>SUM(C17:C20)</f>
        <v>39437610.600000001</v>
      </c>
      <c r="D21" s="18">
        <f>SUM(D17:D20)</f>
        <v>0</v>
      </c>
      <c r="E21" s="18">
        <f>SUM(E17:E20)</f>
        <v>0</v>
      </c>
      <c r="F21" s="13">
        <f>SUM(F17:F20)</f>
        <v>86624202.939999998</v>
      </c>
    </row>
    <row r="22" spans="1:6" x14ac:dyDescent="0.3">
      <c r="A22" s="21" t="s">
        <v>22</v>
      </c>
      <c r="B22" s="9"/>
      <c r="C22" s="9"/>
      <c r="D22" s="9"/>
      <c r="E22" s="9"/>
      <c r="F22" s="10"/>
    </row>
    <row r="23" spans="1:6" x14ac:dyDescent="0.3">
      <c r="A23" s="25" t="s">
        <v>23</v>
      </c>
      <c r="B23" s="18">
        <v>9566772.2400000002</v>
      </c>
      <c r="C23" s="18">
        <v>167863.769999999</v>
      </c>
      <c r="D23" s="18">
        <v>0</v>
      </c>
      <c r="E23" s="18">
        <v>0</v>
      </c>
      <c r="F23" s="13">
        <f t="shared" ref="F23:F37" si="0">SUM(B23:E23)</f>
        <v>9734636.0099999998</v>
      </c>
    </row>
    <row r="24" spans="1:6" x14ac:dyDescent="0.3">
      <c r="A24" s="25" t="s">
        <v>24</v>
      </c>
      <c r="B24" s="46">
        <v>1472093.91</v>
      </c>
      <c r="C24" s="45">
        <v>0</v>
      </c>
      <c r="D24" s="45">
        <v>0</v>
      </c>
      <c r="E24" s="45">
        <v>0</v>
      </c>
      <c r="F24" s="19">
        <f t="shared" si="0"/>
        <v>1472093.91</v>
      </c>
    </row>
    <row r="25" spans="1:6" x14ac:dyDescent="0.3">
      <c r="A25" s="25" t="s">
        <v>25</v>
      </c>
      <c r="B25" s="46">
        <v>6171025.2199999904</v>
      </c>
      <c r="C25" s="9">
        <v>4695733.8999999901</v>
      </c>
      <c r="D25" s="45">
        <v>0</v>
      </c>
      <c r="E25" s="45">
        <v>0</v>
      </c>
      <c r="F25" s="19">
        <f t="shared" si="0"/>
        <v>10866759.119999981</v>
      </c>
    </row>
    <row r="26" spans="1:6" x14ac:dyDescent="0.3">
      <c r="A26" s="11" t="s">
        <v>26</v>
      </c>
      <c r="B26" s="46">
        <v>3333413.9999999902</v>
      </c>
      <c r="C26" s="9">
        <v>1861300.31</v>
      </c>
      <c r="D26" s="9">
        <v>2634341.09</v>
      </c>
      <c r="E26" s="45">
        <v>0</v>
      </c>
      <c r="F26" s="19">
        <f t="shared" si="0"/>
        <v>7829055.3999999901</v>
      </c>
    </row>
    <row r="27" spans="1:6" x14ac:dyDescent="0.3">
      <c r="A27" s="25" t="s">
        <v>27</v>
      </c>
      <c r="B27" s="46">
        <v>1346900.03</v>
      </c>
      <c r="C27" s="9">
        <v>419187.98</v>
      </c>
      <c r="D27" s="9">
        <v>231391.63</v>
      </c>
      <c r="E27" s="45">
        <v>0</v>
      </c>
      <c r="F27" s="19">
        <f t="shared" si="0"/>
        <v>1997479.6400000001</v>
      </c>
    </row>
    <row r="28" spans="1:6" x14ac:dyDescent="0.3">
      <c r="A28" s="25" t="s">
        <v>28</v>
      </c>
      <c r="B28" s="46">
        <v>7957913.3600000003</v>
      </c>
      <c r="C28" s="9">
        <v>816222.6</v>
      </c>
      <c r="D28" s="45">
        <v>0</v>
      </c>
      <c r="E28" s="45">
        <v>0</v>
      </c>
      <c r="F28" s="19">
        <f t="shared" si="0"/>
        <v>8774135.9600000009</v>
      </c>
    </row>
    <row r="29" spans="1:6" x14ac:dyDescent="0.3">
      <c r="A29" s="11" t="s">
        <v>29</v>
      </c>
      <c r="B29" s="46">
        <v>3890843.93</v>
      </c>
      <c r="C29" s="9">
        <v>1526917.1999999899</v>
      </c>
      <c r="D29" s="9">
        <v>7705894.9299999997</v>
      </c>
      <c r="E29" s="45">
        <v>0</v>
      </c>
      <c r="F29" s="19">
        <f t="shared" si="0"/>
        <v>13123656.059999989</v>
      </c>
    </row>
    <row r="30" spans="1:6" x14ac:dyDescent="0.3">
      <c r="A30" s="25" t="s">
        <v>30</v>
      </c>
      <c r="B30" s="46">
        <v>20354359.57</v>
      </c>
      <c r="C30" s="9">
        <v>9124827.3000000007</v>
      </c>
      <c r="D30" s="9">
        <v>1692306</v>
      </c>
      <c r="E30" s="45">
        <v>0</v>
      </c>
      <c r="F30" s="19">
        <f t="shared" si="0"/>
        <v>31171492.870000001</v>
      </c>
    </row>
    <row r="31" spans="1:6" x14ac:dyDescent="0.3">
      <c r="A31" s="25" t="s">
        <v>31</v>
      </c>
      <c r="B31" s="46">
        <v>2024046.05</v>
      </c>
      <c r="C31" s="9">
        <v>195477.29</v>
      </c>
      <c r="D31" s="9">
        <v>2490666.87</v>
      </c>
      <c r="E31" s="45">
        <v>0</v>
      </c>
      <c r="F31" s="19">
        <f t="shared" si="0"/>
        <v>4710190.21</v>
      </c>
    </row>
    <row r="32" spans="1:6" x14ac:dyDescent="0.3">
      <c r="A32" s="25" t="s">
        <v>32</v>
      </c>
      <c r="B32" s="46">
        <v>1717072.18</v>
      </c>
      <c r="C32" s="45">
        <v>0</v>
      </c>
      <c r="D32" s="45">
        <v>0</v>
      </c>
      <c r="E32" s="45">
        <v>0</v>
      </c>
      <c r="F32" s="19">
        <f t="shared" si="0"/>
        <v>1717072.18</v>
      </c>
    </row>
    <row r="33" spans="1:6" x14ac:dyDescent="0.3">
      <c r="A33" s="11" t="s">
        <v>33</v>
      </c>
      <c r="B33" s="46">
        <v>823670.98</v>
      </c>
      <c r="C33" s="9">
        <v>-3780.85</v>
      </c>
      <c r="D33" s="45">
        <v>0</v>
      </c>
      <c r="E33" s="45">
        <v>0</v>
      </c>
      <c r="F33" s="19">
        <f t="shared" si="0"/>
        <v>819890.13</v>
      </c>
    </row>
    <row r="34" spans="1:6" x14ac:dyDescent="0.3">
      <c r="A34" s="11" t="s">
        <v>34</v>
      </c>
      <c r="B34" s="46">
        <v>-10230348.42</v>
      </c>
      <c r="C34" s="45">
        <v>0</v>
      </c>
      <c r="D34" s="45">
        <v>0</v>
      </c>
      <c r="E34" s="45">
        <v>0</v>
      </c>
      <c r="F34" s="19">
        <f t="shared" si="0"/>
        <v>-10230348.42</v>
      </c>
    </row>
    <row r="35" spans="1:6" x14ac:dyDescent="0.3">
      <c r="A35" s="25" t="s">
        <v>35</v>
      </c>
      <c r="B35" s="46">
        <v>16549613.9</v>
      </c>
      <c r="C35" s="9">
        <v>9305460.3499999996</v>
      </c>
      <c r="D35" s="9">
        <v>377024.92</v>
      </c>
      <c r="E35" s="45">
        <v>0</v>
      </c>
      <c r="F35" s="19">
        <f t="shared" si="0"/>
        <v>26232099.170000002</v>
      </c>
    </row>
    <row r="36" spans="1:6" x14ac:dyDescent="0.3">
      <c r="A36" s="25" t="s">
        <v>36</v>
      </c>
      <c r="B36" s="46">
        <v>0</v>
      </c>
      <c r="C36" s="45">
        <v>0</v>
      </c>
      <c r="D36" s="45">
        <v>0</v>
      </c>
      <c r="E36" s="45">
        <v>0</v>
      </c>
      <c r="F36" s="19">
        <f t="shared" si="0"/>
        <v>0</v>
      </c>
    </row>
    <row r="37" spans="1:6" x14ac:dyDescent="0.3">
      <c r="A37" s="25" t="s">
        <v>37</v>
      </c>
      <c r="B37" s="15">
        <v>17032328.8699999</v>
      </c>
      <c r="C37" s="47">
        <v>4498674.5499999896</v>
      </c>
      <c r="D37" s="16">
        <v>0</v>
      </c>
      <c r="E37" s="16">
        <v>0</v>
      </c>
      <c r="F37" s="20">
        <f t="shared" si="0"/>
        <v>21531003.41999989</v>
      </c>
    </row>
    <row r="38" spans="1:6" x14ac:dyDescent="0.3">
      <c r="A38" s="21" t="s">
        <v>38</v>
      </c>
      <c r="B38" s="18">
        <f>SUM(B21:B37)</f>
        <v>129196298.15999991</v>
      </c>
      <c r="C38" s="18">
        <f>SUM(C21:C37)</f>
        <v>72045494.99999997</v>
      </c>
      <c r="D38" s="18">
        <f>SUM(D21:D37)</f>
        <v>15131625.439999999</v>
      </c>
      <c r="E38" s="18">
        <f>SUM(E21:E37)</f>
        <v>0</v>
      </c>
      <c r="F38" s="13">
        <f>SUM(F21:F37)</f>
        <v>216373418.5999999</v>
      </c>
    </row>
    <row r="39" spans="1:6" x14ac:dyDescent="0.3">
      <c r="A39" s="25"/>
      <c r="B39" s="9"/>
      <c r="C39" s="9"/>
      <c r="D39" s="9"/>
      <c r="E39" s="9"/>
      <c r="F39" s="10"/>
    </row>
    <row r="40" spans="1:6" x14ac:dyDescent="0.3">
      <c r="A40" s="30" t="s">
        <v>39</v>
      </c>
      <c r="B40" s="48">
        <f>B12-B38</f>
        <v>47163377.159999996</v>
      </c>
      <c r="C40" s="48">
        <f>C12-C38</f>
        <v>13364466.030000031</v>
      </c>
      <c r="D40" s="48">
        <f>D12-D38</f>
        <v>-15131625.439999999</v>
      </c>
      <c r="E40" s="48">
        <f>E12-E38</f>
        <v>0</v>
      </c>
      <c r="F40" s="49">
        <f>F12-F38</f>
        <v>45396217.75</v>
      </c>
    </row>
    <row r="41" spans="1:6" x14ac:dyDescent="0.3">
      <c r="A41" s="25"/>
      <c r="B41" s="9"/>
      <c r="C41" s="9"/>
      <c r="D41" s="9"/>
      <c r="E41" s="9"/>
      <c r="F41" s="10"/>
    </row>
    <row r="42" spans="1:6" x14ac:dyDescent="0.3">
      <c r="A42" s="30" t="s">
        <v>44</v>
      </c>
      <c r="B42" s="9"/>
      <c r="C42" s="9"/>
      <c r="D42" s="9"/>
      <c r="E42" s="9"/>
      <c r="F42" s="10"/>
    </row>
    <row r="43" spans="1:6" x14ac:dyDescent="0.3">
      <c r="A43" s="25" t="s">
        <v>45</v>
      </c>
      <c r="B43" s="18">
        <v>0</v>
      </c>
      <c r="C43" s="18">
        <v>0</v>
      </c>
      <c r="D43" s="18">
        <v>0</v>
      </c>
      <c r="E43" s="18">
        <v>-6769665.29</v>
      </c>
      <c r="F43" s="13">
        <f>SUM(B43:E43)</f>
        <v>-6769665.29</v>
      </c>
    </row>
    <row r="44" spans="1:6" x14ac:dyDescent="0.3">
      <c r="A44" s="50" t="s">
        <v>46</v>
      </c>
      <c r="B44" s="46">
        <v>0</v>
      </c>
      <c r="C44" s="45">
        <v>0</v>
      </c>
      <c r="D44" s="45">
        <v>0</v>
      </c>
      <c r="E44" s="18">
        <v>20346120.1199999</v>
      </c>
      <c r="F44" s="19">
        <f>SUM(B44:E44)</f>
        <v>20346120.1199999</v>
      </c>
    </row>
    <row r="45" spans="1:6" x14ac:dyDescent="0.3">
      <c r="A45" s="50" t="s">
        <v>47</v>
      </c>
      <c r="B45" s="15">
        <v>0</v>
      </c>
      <c r="C45" s="16">
        <v>0</v>
      </c>
      <c r="D45" s="16">
        <v>0</v>
      </c>
      <c r="E45" s="16">
        <v>0</v>
      </c>
      <c r="F45" s="20">
        <v>0</v>
      </c>
    </row>
    <row r="46" spans="1:6" x14ac:dyDescent="0.3">
      <c r="A46" s="30" t="s">
        <v>48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13576454.829999901</v>
      </c>
      <c r="F46" s="13">
        <f>SUM(F43:F45)</f>
        <v>13576454.829999901</v>
      </c>
    </row>
    <row r="47" spans="1:6" x14ac:dyDescent="0.3">
      <c r="A47" s="25"/>
      <c r="B47" s="9"/>
      <c r="C47" s="9"/>
      <c r="D47" s="9"/>
      <c r="E47" s="9"/>
      <c r="F47" s="10"/>
    </row>
    <row r="48" spans="1:6" ht="17.399999999999999" x14ac:dyDescent="0.55000000000000004">
      <c r="A48" s="51" t="s">
        <v>49</v>
      </c>
      <c r="B48" s="52">
        <f>B40-B46</f>
        <v>47163377.159999996</v>
      </c>
      <c r="C48" s="52">
        <f>C40-C46</f>
        <v>13364466.030000031</v>
      </c>
      <c r="D48" s="52">
        <f>D40-D46</f>
        <v>-15131625.439999999</v>
      </c>
      <c r="E48" s="52">
        <f>E40-E46</f>
        <v>-13576454.829999901</v>
      </c>
      <c r="F48" s="53">
        <f>F40-F46</f>
        <v>31819762.920000099</v>
      </c>
    </row>
    <row r="49" spans="1:6" ht="5.25" customHeight="1" x14ac:dyDescent="0.3">
      <c r="A49" s="54"/>
      <c r="B49" s="55"/>
      <c r="C49" s="55"/>
      <c r="D49" s="55"/>
      <c r="E49" s="55"/>
      <c r="F49" s="56"/>
    </row>
    <row r="50" spans="1:6" x14ac:dyDescent="0.3">
      <c r="B50" s="38"/>
      <c r="C50" s="38"/>
      <c r="D50" s="38"/>
      <c r="E50" s="38"/>
      <c r="F50" s="38"/>
    </row>
    <row r="52" spans="1:6" x14ac:dyDescent="0.3">
      <c r="B52" s="35"/>
      <c r="C52" s="35"/>
      <c r="D52" s="35"/>
    </row>
  </sheetData>
  <pageMargins left="0.7" right="0.45" top="0.5" bottom="0.5" header="0.3" footer="0.3"/>
  <pageSetup scale="87" fitToHeight="9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zoomScale="115" zoomScaleNormal="115" workbookViewId="0">
      <pane ySplit="4" topLeftCell="A299" activePane="bottomLeft" state="frozen"/>
      <selection activeCell="D41" sqref="D41"/>
      <selection pane="bottomLeft" activeCell="B307" sqref="B307"/>
    </sheetView>
  </sheetViews>
  <sheetFormatPr defaultRowHeight="14.4" outlineLevelCol="1" x14ac:dyDescent="0.3"/>
  <cols>
    <col min="1" max="1" width="58.109375" bestFit="1" customWidth="1"/>
    <col min="2" max="2" width="12" style="88" bestFit="1" customWidth="1"/>
    <col min="3" max="4" width="11.6640625" style="88" bestFit="1" customWidth="1"/>
    <col min="5" max="5" width="11.6640625" style="88" hidden="1" customWidth="1" outlineLevel="1"/>
    <col min="6" max="6" width="12.5546875" style="88" hidden="1" customWidth="1" outlineLevel="1"/>
    <col min="7" max="7" width="12" style="88" hidden="1" customWidth="1" outlineLevel="1"/>
    <col min="8" max="8" width="11.6640625" style="88" hidden="1" customWidth="1" outlineLevel="1"/>
    <col min="9" max="9" width="12.6640625" style="88" bestFit="1" customWidth="1" collapsed="1"/>
  </cols>
  <sheetData>
    <row r="1" spans="1:9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</row>
    <row r="2" spans="1:9" x14ac:dyDescent="0.3">
      <c r="A2" s="57" t="s">
        <v>50</v>
      </c>
      <c r="B2" s="58"/>
      <c r="C2" s="58"/>
      <c r="D2" s="58"/>
      <c r="E2" s="58"/>
      <c r="F2" s="58"/>
      <c r="G2" s="58"/>
      <c r="H2" s="58"/>
      <c r="I2" s="58"/>
    </row>
    <row r="3" spans="1:9" x14ac:dyDescent="0.3">
      <c r="A3" s="57" t="str">
        <f>Allocated!A3</f>
        <v>FOR THE MONTH ENDED APRIL 30, 2015</v>
      </c>
      <c r="B3" s="58"/>
      <c r="C3" s="58"/>
      <c r="D3" s="58"/>
      <c r="E3" s="58"/>
      <c r="F3" s="58"/>
      <c r="G3" s="58"/>
      <c r="H3" s="58"/>
      <c r="I3" s="58"/>
    </row>
    <row r="4" spans="1:9" ht="24" x14ac:dyDescent="0.3">
      <c r="A4" s="59" t="s">
        <v>51</v>
      </c>
      <c r="B4" s="60" t="s">
        <v>4</v>
      </c>
      <c r="C4" s="60" t="s">
        <v>5</v>
      </c>
      <c r="D4" s="60" t="s">
        <v>41</v>
      </c>
      <c r="E4" s="61" t="s">
        <v>52</v>
      </c>
      <c r="F4" s="61" t="s">
        <v>53</v>
      </c>
      <c r="G4" s="62" t="s">
        <v>54</v>
      </c>
      <c r="H4" s="62" t="s">
        <v>55</v>
      </c>
      <c r="I4" s="60" t="s">
        <v>56</v>
      </c>
    </row>
    <row r="5" spans="1:9" x14ac:dyDescent="0.3">
      <c r="A5" s="63" t="s">
        <v>57</v>
      </c>
      <c r="B5" s="64"/>
      <c r="C5" s="64"/>
      <c r="D5" s="64"/>
      <c r="E5" s="64"/>
      <c r="F5" s="64"/>
      <c r="G5" s="64"/>
      <c r="H5" s="64"/>
      <c r="I5" s="64"/>
    </row>
    <row r="6" spans="1:9" x14ac:dyDescent="0.3">
      <c r="A6" s="65" t="s">
        <v>58</v>
      </c>
      <c r="B6" s="64"/>
      <c r="C6" s="64"/>
      <c r="D6" s="64"/>
      <c r="E6" s="64"/>
      <c r="F6" s="64"/>
      <c r="G6" s="64"/>
      <c r="H6" s="64"/>
      <c r="I6" s="64"/>
    </row>
    <row r="7" spans="1:9" x14ac:dyDescent="0.3">
      <c r="A7" s="66" t="s">
        <v>59</v>
      </c>
      <c r="B7" s="67">
        <v>81068385.650000006</v>
      </c>
      <c r="C7" s="67">
        <v>0</v>
      </c>
      <c r="D7" s="67">
        <v>0</v>
      </c>
      <c r="E7" s="67">
        <v>0</v>
      </c>
      <c r="F7" s="67">
        <v>0</v>
      </c>
      <c r="G7" s="67">
        <v>81068385.650000006</v>
      </c>
      <c r="H7" s="67">
        <v>0</v>
      </c>
      <c r="I7" s="67">
        <v>81068385.650000006</v>
      </c>
    </row>
    <row r="8" spans="1:9" x14ac:dyDescent="0.3">
      <c r="A8" s="66" t="s">
        <v>60</v>
      </c>
      <c r="B8" s="67">
        <v>73614531.010000005</v>
      </c>
      <c r="C8" s="67">
        <v>0</v>
      </c>
      <c r="D8" s="67">
        <v>0</v>
      </c>
      <c r="E8" s="67">
        <v>0</v>
      </c>
      <c r="F8" s="67">
        <v>0</v>
      </c>
      <c r="G8" s="67">
        <v>73614531.010000005</v>
      </c>
      <c r="H8" s="67">
        <v>0</v>
      </c>
      <c r="I8" s="67">
        <v>73614531.010000005</v>
      </c>
    </row>
    <row r="9" spans="1:9" x14ac:dyDescent="0.3">
      <c r="A9" s="66" t="s">
        <v>61</v>
      </c>
      <c r="B9" s="67">
        <v>2098594.2799999998</v>
      </c>
      <c r="C9" s="67">
        <v>0</v>
      </c>
      <c r="D9" s="67">
        <v>0</v>
      </c>
      <c r="E9" s="67">
        <v>0</v>
      </c>
      <c r="F9" s="67">
        <v>0</v>
      </c>
      <c r="G9" s="67">
        <v>2098594.2799999998</v>
      </c>
      <c r="H9" s="67">
        <v>0</v>
      </c>
      <c r="I9" s="67">
        <v>2098594.2799999998</v>
      </c>
    </row>
    <row r="10" spans="1:9" x14ac:dyDescent="0.3">
      <c r="A10" s="66" t="s">
        <v>62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</row>
    <row r="11" spans="1:9" x14ac:dyDescent="0.3">
      <c r="A11" s="66" t="s">
        <v>63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</row>
    <row r="12" spans="1:9" x14ac:dyDescent="0.3">
      <c r="A12" s="66" t="s">
        <v>64</v>
      </c>
      <c r="B12" s="67">
        <v>474725.68</v>
      </c>
      <c r="C12" s="67">
        <v>0</v>
      </c>
      <c r="D12" s="67">
        <v>0</v>
      </c>
      <c r="E12" s="67">
        <v>0</v>
      </c>
      <c r="F12" s="67">
        <v>0</v>
      </c>
      <c r="G12" s="67">
        <v>474725.68</v>
      </c>
      <c r="H12" s="67">
        <v>0</v>
      </c>
      <c r="I12" s="67">
        <v>474725.68</v>
      </c>
    </row>
    <row r="13" spans="1:9" x14ac:dyDescent="0.3">
      <c r="A13" s="66" t="s">
        <v>65</v>
      </c>
      <c r="B13" s="67">
        <v>0</v>
      </c>
      <c r="C13" s="67">
        <v>54032290.18</v>
      </c>
      <c r="D13" s="67">
        <v>0</v>
      </c>
      <c r="E13" s="67">
        <v>0</v>
      </c>
      <c r="F13" s="67">
        <v>0</v>
      </c>
      <c r="G13" s="67">
        <v>0</v>
      </c>
      <c r="H13" s="67">
        <v>54032290.18</v>
      </c>
      <c r="I13" s="67">
        <v>54032290.18</v>
      </c>
    </row>
    <row r="14" spans="1:9" x14ac:dyDescent="0.3">
      <c r="A14" s="66" t="s">
        <v>66</v>
      </c>
      <c r="B14" s="67">
        <v>0</v>
      </c>
      <c r="C14" s="67">
        <v>26695755.440000001</v>
      </c>
      <c r="D14" s="67">
        <v>0</v>
      </c>
      <c r="E14" s="67">
        <v>0</v>
      </c>
      <c r="F14" s="67">
        <v>0</v>
      </c>
      <c r="G14" s="67">
        <v>0</v>
      </c>
      <c r="H14" s="67">
        <v>26695755.440000001</v>
      </c>
      <c r="I14" s="67">
        <v>26695755.440000001</v>
      </c>
    </row>
    <row r="15" spans="1:9" x14ac:dyDescent="0.3">
      <c r="A15" s="68" t="s">
        <v>67</v>
      </c>
      <c r="B15" s="69">
        <v>0</v>
      </c>
      <c r="C15" s="67">
        <v>1549799.3699999901</v>
      </c>
      <c r="D15" s="67">
        <v>0</v>
      </c>
      <c r="E15" s="67">
        <v>0</v>
      </c>
      <c r="F15" s="67">
        <v>0</v>
      </c>
      <c r="G15" s="67">
        <v>0</v>
      </c>
      <c r="H15" s="67">
        <v>1549799.3699999901</v>
      </c>
      <c r="I15" s="67">
        <v>1549799.3699999901</v>
      </c>
    </row>
    <row r="16" spans="1:9" x14ac:dyDescent="0.3">
      <c r="A16" s="66" t="s">
        <v>68</v>
      </c>
      <c r="B16" s="70">
        <v>157256236.62</v>
      </c>
      <c r="C16" s="71">
        <v>82277844.989999995</v>
      </c>
      <c r="D16" s="71">
        <v>0</v>
      </c>
      <c r="E16" s="72">
        <v>0</v>
      </c>
      <c r="F16" s="72">
        <v>0</v>
      </c>
      <c r="G16" s="72">
        <v>157256236.62</v>
      </c>
      <c r="H16" s="72">
        <v>82277844.989999995</v>
      </c>
      <c r="I16" s="72">
        <v>239534081.61000001</v>
      </c>
    </row>
    <row r="17" spans="1:9" x14ac:dyDescent="0.3">
      <c r="A17" s="65" t="s">
        <v>69</v>
      </c>
      <c r="B17" s="64"/>
      <c r="C17" s="64"/>
      <c r="D17" s="64"/>
      <c r="E17" s="64"/>
      <c r="F17" s="64"/>
      <c r="G17" s="64"/>
      <c r="H17" s="64"/>
      <c r="I17" s="64"/>
    </row>
    <row r="18" spans="1:9" x14ac:dyDescent="0.3">
      <c r="A18" s="68" t="s">
        <v>70</v>
      </c>
      <c r="B18" s="67">
        <v>28539.599999999999</v>
      </c>
      <c r="C18" s="67">
        <v>0</v>
      </c>
      <c r="D18" s="67">
        <v>0</v>
      </c>
      <c r="E18" s="67">
        <v>0</v>
      </c>
      <c r="F18" s="67">
        <v>0</v>
      </c>
      <c r="G18" s="67">
        <v>28539.599999999999</v>
      </c>
      <c r="H18" s="67">
        <v>0</v>
      </c>
      <c r="I18" s="67">
        <v>28539.599999999999</v>
      </c>
    </row>
    <row r="19" spans="1:9" x14ac:dyDescent="0.3">
      <c r="A19" s="66" t="s">
        <v>71</v>
      </c>
      <c r="B19" s="71">
        <v>28539.599999999999</v>
      </c>
      <c r="C19" s="71">
        <v>0</v>
      </c>
      <c r="D19" s="71">
        <v>0</v>
      </c>
      <c r="E19" s="72">
        <v>0</v>
      </c>
      <c r="F19" s="72">
        <v>0</v>
      </c>
      <c r="G19" s="72">
        <v>28539.599999999999</v>
      </c>
      <c r="H19" s="72">
        <v>0</v>
      </c>
      <c r="I19" s="72">
        <v>28539.599999999999</v>
      </c>
    </row>
    <row r="20" spans="1:9" x14ac:dyDescent="0.3">
      <c r="A20" s="65" t="s">
        <v>72</v>
      </c>
      <c r="B20" s="64"/>
      <c r="C20" s="64"/>
      <c r="D20" s="64"/>
      <c r="E20" s="64"/>
      <c r="F20" s="64"/>
      <c r="G20" s="64"/>
      <c r="H20" s="64"/>
      <c r="I20" s="64"/>
    </row>
    <row r="21" spans="1:9" x14ac:dyDescent="0.3">
      <c r="A21" s="66" t="s">
        <v>73</v>
      </c>
      <c r="B21" s="67">
        <v>1166382.4299999899</v>
      </c>
      <c r="C21" s="67">
        <v>0</v>
      </c>
      <c r="D21" s="67">
        <v>0</v>
      </c>
      <c r="E21" s="67">
        <v>0</v>
      </c>
      <c r="F21" s="67">
        <v>0</v>
      </c>
      <c r="G21" s="67">
        <v>1166382.4299999899</v>
      </c>
      <c r="H21" s="67">
        <v>0</v>
      </c>
      <c r="I21" s="67">
        <v>1166382.4299999899</v>
      </c>
    </row>
    <row r="22" spans="1:9" x14ac:dyDescent="0.3">
      <c r="A22" s="68" t="s">
        <v>74</v>
      </c>
      <c r="B22" s="67">
        <v>7120091.3600000003</v>
      </c>
      <c r="C22" s="67">
        <v>0</v>
      </c>
      <c r="D22" s="67">
        <v>0</v>
      </c>
      <c r="E22" s="67">
        <v>0</v>
      </c>
      <c r="F22" s="67">
        <v>0</v>
      </c>
      <c r="G22" s="67">
        <v>7120091.3600000003</v>
      </c>
      <c r="H22" s="67">
        <v>0</v>
      </c>
      <c r="I22" s="67">
        <v>7120091.3600000003</v>
      </c>
    </row>
    <row r="23" spans="1:9" x14ac:dyDescent="0.3">
      <c r="A23" s="66" t="s">
        <v>75</v>
      </c>
      <c r="B23" s="71">
        <v>8286473.79</v>
      </c>
      <c r="C23" s="71">
        <v>0</v>
      </c>
      <c r="D23" s="71">
        <v>0</v>
      </c>
      <c r="E23" s="72">
        <v>0</v>
      </c>
      <c r="F23" s="72">
        <v>0</v>
      </c>
      <c r="G23" s="72">
        <v>8286473.79</v>
      </c>
      <c r="H23" s="72">
        <v>0</v>
      </c>
      <c r="I23" s="72">
        <v>8286473.79</v>
      </c>
    </row>
    <row r="24" spans="1:9" x14ac:dyDescent="0.3">
      <c r="A24" s="65" t="s">
        <v>76</v>
      </c>
      <c r="B24" s="64"/>
      <c r="C24" s="64"/>
      <c r="D24" s="64"/>
      <c r="E24" s="64"/>
      <c r="F24" s="64"/>
      <c r="G24" s="64"/>
      <c r="H24" s="64"/>
      <c r="I24" s="64"/>
    </row>
    <row r="25" spans="1:9" x14ac:dyDescent="0.3">
      <c r="A25" s="66" t="s">
        <v>77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</row>
    <row r="26" spans="1:9" x14ac:dyDescent="0.3">
      <c r="A26" s="66" t="s">
        <v>78</v>
      </c>
      <c r="B26" s="67">
        <v>323573.84999999998</v>
      </c>
      <c r="C26" s="67">
        <v>0</v>
      </c>
      <c r="D26" s="67">
        <v>0</v>
      </c>
      <c r="E26" s="67">
        <v>0</v>
      </c>
      <c r="F26" s="67">
        <v>0</v>
      </c>
      <c r="G26" s="67">
        <v>323573.84999999998</v>
      </c>
      <c r="H26" s="67">
        <v>0</v>
      </c>
      <c r="I26" s="67">
        <v>323573.84999999998</v>
      </c>
    </row>
    <row r="27" spans="1:9" x14ac:dyDescent="0.3">
      <c r="A27" s="66" t="s">
        <v>79</v>
      </c>
      <c r="B27" s="67">
        <v>1589024.96</v>
      </c>
      <c r="C27" s="67">
        <v>0</v>
      </c>
      <c r="D27" s="67">
        <v>0</v>
      </c>
      <c r="E27" s="67">
        <v>0</v>
      </c>
      <c r="F27" s="67">
        <v>0</v>
      </c>
      <c r="G27" s="67">
        <v>1589024.96</v>
      </c>
      <c r="H27" s="67">
        <v>0</v>
      </c>
      <c r="I27" s="67">
        <v>1589024.96</v>
      </c>
    </row>
    <row r="28" spans="1:9" x14ac:dyDescent="0.3">
      <c r="A28" s="66" t="s">
        <v>80</v>
      </c>
      <c r="B28" s="67">
        <v>1386944.82</v>
      </c>
      <c r="C28" s="67">
        <v>0</v>
      </c>
      <c r="D28" s="67">
        <v>0</v>
      </c>
      <c r="E28" s="67">
        <v>0</v>
      </c>
      <c r="F28" s="67">
        <v>0</v>
      </c>
      <c r="G28" s="67">
        <v>1386944.82</v>
      </c>
      <c r="H28" s="67">
        <v>0</v>
      </c>
      <c r="I28" s="67">
        <v>1386944.82</v>
      </c>
    </row>
    <row r="29" spans="1:9" x14ac:dyDescent="0.3">
      <c r="A29" s="66" t="s">
        <v>81</v>
      </c>
      <c r="B29" s="67">
        <v>7488881.6799999997</v>
      </c>
      <c r="C29" s="67">
        <v>0</v>
      </c>
      <c r="D29" s="67">
        <v>0</v>
      </c>
      <c r="E29" s="67">
        <v>0</v>
      </c>
      <c r="F29" s="67">
        <v>0</v>
      </c>
      <c r="G29" s="67">
        <v>7488881.6799999997</v>
      </c>
      <c r="H29" s="67">
        <v>0</v>
      </c>
      <c r="I29" s="67">
        <v>7488881.6799999997</v>
      </c>
    </row>
    <row r="30" spans="1:9" x14ac:dyDescent="0.3">
      <c r="A30" s="66" t="s">
        <v>82</v>
      </c>
      <c r="B30" s="67">
        <v>0</v>
      </c>
      <c r="C30" s="67">
        <v>167231.64000000001</v>
      </c>
      <c r="D30" s="67">
        <v>0</v>
      </c>
      <c r="E30" s="67">
        <v>0</v>
      </c>
      <c r="F30" s="67">
        <v>0</v>
      </c>
      <c r="G30" s="67">
        <v>0</v>
      </c>
      <c r="H30" s="67">
        <v>167231.64000000001</v>
      </c>
      <c r="I30" s="67">
        <v>167231.64000000001</v>
      </c>
    </row>
    <row r="31" spans="1:9" x14ac:dyDescent="0.3">
      <c r="A31" s="66" t="s">
        <v>83</v>
      </c>
      <c r="B31" s="67">
        <v>0</v>
      </c>
      <c r="C31" s="67">
        <v>200229.82</v>
      </c>
      <c r="D31" s="67">
        <v>0</v>
      </c>
      <c r="E31" s="67">
        <v>0</v>
      </c>
      <c r="F31" s="67">
        <v>0</v>
      </c>
      <c r="G31" s="67">
        <v>0</v>
      </c>
      <c r="H31" s="67">
        <v>200229.82</v>
      </c>
      <c r="I31" s="67">
        <v>200229.82</v>
      </c>
    </row>
    <row r="32" spans="1:9" x14ac:dyDescent="0.3">
      <c r="A32" s="66" t="s">
        <v>84</v>
      </c>
      <c r="B32" s="67">
        <v>0</v>
      </c>
      <c r="C32" s="67">
        <v>81681.5</v>
      </c>
      <c r="D32" s="67">
        <v>0</v>
      </c>
      <c r="E32" s="67">
        <v>0</v>
      </c>
      <c r="F32" s="67">
        <v>0</v>
      </c>
      <c r="G32" s="67">
        <v>0</v>
      </c>
      <c r="H32" s="67">
        <v>81681.5</v>
      </c>
      <c r="I32" s="67">
        <v>81681.5</v>
      </c>
    </row>
    <row r="33" spans="1:9" x14ac:dyDescent="0.3">
      <c r="A33" s="66" t="s">
        <v>85</v>
      </c>
      <c r="B33" s="67">
        <v>0</v>
      </c>
      <c r="C33" s="67">
        <v>595311.09</v>
      </c>
      <c r="D33" s="67">
        <v>0</v>
      </c>
      <c r="E33" s="67">
        <v>0</v>
      </c>
      <c r="F33" s="67">
        <v>0</v>
      </c>
      <c r="G33" s="67">
        <v>0</v>
      </c>
      <c r="H33" s="67">
        <v>595311.09</v>
      </c>
      <c r="I33" s="67">
        <v>595311.09</v>
      </c>
    </row>
    <row r="34" spans="1:9" x14ac:dyDescent="0.3">
      <c r="A34" s="68" t="s">
        <v>86</v>
      </c>
      <c r="B34" s="67">
        <v>0</v>
      </c>
      <c r="C34" s="67">
        <v>2087661.99</v>
      </c>
      <c r="D34" s="67">
        <v>0</v>
      </c>
      <c r="E34" s="67">
        <v>0</v>
      </c>
      <c r="F34" s="67">
        <v>0</v>
      </c>
      <c r="G34" s="67">
        <v>0</v>
      </c>
      <c r="H34" s="67">
        <v>2087661.99</v>
      </c>
      <c r="I34" s="67">
        <v>2087661.99</v>
      </c>
    </row>
    <row r="35" spans="1:9" x14ac:dyDescent="0.3">
      <c r="A35" s="73" t="s">
        <v>87</v>
      </c>
      <c r="B35" s="71">
        <v>10788425.3099999</v>
      </c>
      <c r="C35" s="71">
        <v>3132116.04</v>
      </c>
      <c r="D35" s="71">
        <v>0</v>
      </c>
      <c r="E35" s="72">
        <v>0</v>
      </c>
      <c r="F35" s="72">
        <v>0</v>
      </c>
      <c r="G35" s="72">
        <v>10788425.3099999</v>
      </c>
      <c r="H35" s="72">
        <v>3132116.04</v>
      </c>
      <c r="I35" s="72">
        <v>13920541.349999901</v>
      </c>
    </row>
    <row r="36" spans="1:9" ht="15" thickBot="1" x14ac:dyDescent="0.35">
      <c r="A36" s="74" t="s">
        <v>88</v>
      </c>
      <c r="B36" s="75">
        <v>176359675.31999999</v>
      </c>
      <c r="C36" s="75">
        <v>85409961.030000001</v>
      </c>
      <c r="D36" s="75">
        <v>0</v>
      </c>
      <c r="E36" s="76">
        <v>0</v>
      </c>
      <c r="F36" s="76">
        <v>0</v>
      </c>
      <c r="G36" s="76">
        <v>176359675.31999999</v>
      </c>
      <c r="H36" s="76">
        <v>85409961.030000001</v>
      </c>
      <c r="I36" s="76">
        <v>261769636.34999999</v>
      </c>
    </row>
    <row r="37" spans="1:9" ht="6.75" customHeight="1" thickTop="1" x14ac:dyDescent="0.3">
      <c r="A37" s="77"/>
      <c r="B37" s="64"/>
      <c r="C37" s="64"/>
      <c r="D37" s="64"/>
      <c r="E37" s="64"/>
      <c r="F37" s="64"/>
      <c r="G37" s="64"/>
      <c r="H37" s="64"/>
      <c r="I37" s="64"/>
    </row>
    <row r="38" spans="1:9" x14ac:dyDescent="0.3">
      <c r="A38" s="63" t="s">
        <v>89</v>
      </c>
      <c r="B38" s="64"/>
      <c r="C38" s="64"/>
      <c r="D38" s="64"/>
      <c r="E38" s="64"/>
      <c r="F38" s="64"/>
      <c r="G38" s="64"/>
      <c r="H38" s="64"/>
      <c r="I38" s="64"/>
    </row>
    <row r="39" spans="1:9" x14ac:dyDescent="0.3">
      <c r="A39" s="65" t="s">
        <v>90</v>
      </c>
      <c r="B39" s="64"/>
      <c r="C39" s="64"/>
      <c r="D39" s="64"/>
      <c r="E39" s="64"/>
      <c r="F39" s="64"/>
      <c r="G39" s="64"/>
      <c r="H39" s="64"/>
      <c r="I39" s="64"/>
    </row>
    <row r="40" spans="1:9" x14ac:dyDescent="0.3">
      <c r="A40" s="66" t="s">
        <v>91</v>
      </c>
      <c r="B40" s="67">
        <v>5791011.5199999996</v>
      </c>
      <c r="C40" s="67">
        <v>0</v>
      </c>
      <c r="D40" s="67">
        <v>0</v>
      </c>
      <c r="E40" s="67">
        <v>0</v>
      </c>
      <c r="F40" s="67">
        <v>0</v>
      </c>
      <c r="G40" s="67">
        <v>5791011.5199999996</v>
      </c>
      <c r="H40" s="67">
        <v>0</v>
      </c>
      <c r="I40" s="67">
        <v>5791011.5199999996</v>
      </c>
    </row>
    <row r="41" spans="1:9" x14ac:dyDescent="0.3">
      <c r="A41" s="68" t="s">
        <v>92</v>
      </c>
      <c r="B41" s="67">
        <v>10222673.58</v>
      </c>
      <c r="C41" s="67">
        <v>0</v>
      </c>
      <c r="D41" s="67">
        <v>0</v>
      </c>
      <c r="E41" s="67">
        <v>0</v>
      </c>
      <c r="F41" s="67">
        <v>0</v>
      </c>
      <c r="G41" s="67">
        <v>10222673.58</v>
      </c>
      <c r="H41" s="67">
        <v>0</v>
      </c>
      <c r="I41" s="67">
        <v>10222673.58</v>
      </c>
    </row>
    <row r="42" spans="1:9" x14ac:dyDescent="0.3">
      <c r="A42" s="66" t="s">
        <v>93</v>
      </c>
      <c r="B42" s="71">
        <v>16013685.1</v>
      </c>
      <c r="C42" s="71">
        <v>0</v>
      </c>
      <c r="D42" s="71">
        <v>0</v>
      </c>
      <c r="E42" s="72">
        <v>0</v>
      </c>
      <c r="F42" s="72">
        <v>0</v>
      </c>
      <c r="G42" s="72">
        <v>16013685.1</v>
      </c>
      <c r="H42" s="72">
        <v>0</v>
      </c>
      <c r="I42" s="72">
        <v>16013685.1</v>
      </c>
    </row>
    <row r="43" spans="1:9" x14ac:dyDescent="0.3">
      <c r="A43" s="65" t="s">
        <v>94</v>
      </c>
      <c r="B43" s="64"/>
      <c r="C43" s="64"/>
      <c r="D43" s="64"/>
      <c r="E43" s="64"/>
      <c r="F43" s="64"/>
      <c r="G43" s="64"/>
      <c r="H43" s="64"/>
      <c r="I43" s="64"/>
    </row>
    <row r="44" spans="1:9" x14ac:dyDescent="0.3">
      <c r="A44" s="66" t="s">
        <v>95</v>
      </c>
      <c r="B44" s="67">
        <v>34049460.75</v>
      </c>
      <c r="C44" s="67">
        <v>0</v>
      </c>
      <c r="D44" s="67">
        <v>0</v>
      </c>
      <c r="E44" s="67">
        <v>0</v>
      </c>
      <c r="F44" s="67">
        <v>0</v>
      </c>
      <c r="G44" s="67">
        <v>34049460.75</v>
      </c>
      <c r="H44" s="67">
        <v>0</v>
      </c>
      <c r="I44" s="67">
        <v>34049460.75</v>
      </c>
    </row>
    <row r="45" spans="1:9" x14ac:dyDescent="0.3">
      <c r="A45" s="66" t="s">
        <v>96</v>
      </c>
      <c r="B45" s="67">
        <v>781674.89999999898</v>
      </c>
      <c r="C45" s="67">
        <v>0</v>
      </c>
      <c r="D45" s="67">
        <v>0</v>
      </c>
      <c r="E45" s="67">
        <v>0</v>
      </c>
      <c r="F45" s="67">
        <v>0</v>
      </c>
      <c r="G45" s="67">
        <v>781674.89999999898</v>
      </c>
      <c r="H45" s="67">
        <v>0</v>
      </c>
      <c r="I45" s="67">
        <v>781674.89999999898</v>
      </c>
    </row>
    <row r="46" spans="1:9" x14ac:dyDescent="0.3">
      <c r="A46" s="66" t="s">
        <v>97</v>
      </c>
      <c r="B46" s="67">
        <v>0</v>
      </c>
      <c r="C46" s="67">
        <v>36414113.630000003</v>
      </c>
      <c r="D46" s="67">
        <v>0</v>
      </c>
      <c r="E46" s="67">
        <v>0</v>
      </c>
      <c r="F46" s="67">
        <v>0</v>
      </c>
      <c r="G46" s="67">
        <v>0</v>
      </c>
      <c r="H46" s="67">
        <v>36414113.630000003</v>
      </c>
      <c r="I46" s="67">
        <v>36414113.630000003</v>
      </c>
    </row>
    <row r="47" spans="1:9" x14ac:dyDescent="0.3">
      <c r="A47" s="66" t="s">
        <v>98</v>
      </c>
      <c r="B47" s="67">
        <v>0</v>
      </c>
      <c r="C47" s="67">
        <v>15471</v>
      </c>
      <c r="D47" s="67">
        <v>0</v>
      </c>
      <c r="E47" s="67">
        <v>0</v>
      </c>
      <c r="F47" s="67">
        <v>0</v>
      </c>
      <c r="G47" s="67">
        <v>0</v>
      </c>
      <c r="H47" s="67">
        <v>15471</v>
      </c>
      <c r="I47" s="67">
        <v>15471</v>
      </c>
    </row>
    <row r="48" spans="1:9" x14ac:dyDescent="0.3">
      <c r="A48" s="66" t="s">
        <v>99</v>
      </c>
      <c r="B48" s="67">
        <v>0</v>
      </c>
      <c r="C48" s="67">
        <v>10484166.59</v>
      </c>
      <c r="D48" s="67">
        <v>0</v>
      </c>
      <c r="E48" s="67">
        <v>0</v>
      </c>
      <c r="F48" s="67">
        <v>0</v>
      </c>
      <c r="G48" s="67">
        <v>0</v>
      </c>
      <c r="H48" s="67">
        <v>10484166.59</v>
      </c>
      <c r="I48" s="67">
        <v>10484166.59</v>
      </c>
    </row>
    <row r="49" spans="1:9" x14ac:dyDescent="0.3">
      <c r="A49" s="66" t="s">
        <v>100</v>
      </c>
      <c r="B49" s="67">
        <v>0</v>
      </c>
      <c r="C49" s="67">
        <v>726472.82</v>
      </c>
      <c r="D49" s="67">
        <v>0</v>
      </c>
      <c r="E49" s="67">
        <v>0</v>
      </c>
      <c r="F49" s="67">
        <v>0</v>
      </c>
      <c r="G49" s="67">
        <v>0</v>
      </c>
      <c r="H49" s="67">
        <v>726472.82</v>
      </c>
      <c r="I49" s="67">
        <v>726472.82</v>
      </c>
    </row>
    <row r="50" spans="1:9" x14ac:dyDescent="0.3">
      <c r="A50" s="68" t="s">
        <v>101</v>
      </c>
      <c r="B50" s="67">
        <v>0</v>
      </c>
      <c r="C50" s="67">
        <v>-8202613.4399999902</v>
      </c>
      <c r="D50" s="67">
        <v>0</v>
      </c>
      <c r="E50" s="67">
        <v>0</v>
      </c>
      <c r="F50" s="67">
        <v>0</v>
      </c>
      <c r="G50" s="67">
        <v>0</v>
      </c>
      <c r="H50" s="67">
        <v>-8202613.4399999902</v>
      </c>
      <c r="I50" s="67">
        <v>-8202613.4399999902</v>
      </c>
    </row>
    <row r="51" spans="1:9" x14ac:dyDescent="0.3">
      <c r="A51" s="66" t="s">
        <v>102</v>
      </c>
      <c r="B51" s="71">
        <v>34831135.649999999</v>
      </c>
      <c r="C51" s="71">
        <v>39437610.600000001</v>
      </c>
      <c r="D51" s="71">
        <v>0</v>
      </c>
      <c r="E51" s="72">
        <v>0</v>
      </c>
      <c r="F51" s="72">
        <v>0</v>
      </c>
      <c r="G51" s="72">
        <v>34831135.649999999</v>
      </c>
      <c r="H51" s="72">
        <v>39437610.600000001</v>
      </c>
      <c r="I51" s="72">
        <v>74268746.25</v>
      </c>
    </row>
    <row r="52" spans="1:9" x14ac:dyDescent="0.3">
      <c r="A52" s="65" t="s">
        <v>103</v>
      </c>
      <c r="B52" s="64"/>
      <c r="C52" s="64"/>
      <c r="D52" s="64"/>
      <c r="E52" s="64"/>
      <c r="F52" s="64"/>
      <c r="G52" s="64"/>
      <c r="H52" s="64"/>
      <c r="I52" s="64"/>
    </row>
    <row r="53" spans="1:9" x14ac:dyDescent="0.3">
      <c r="A53" s="68" t="s">
        <v>104</v>
      </c>
      <c r="B53" s="67">
        <v>8874287.9499999993</v>
      </c>
      <c r="C53" s="67">
        <v>0</v>
      </c>
      <c r="D53" s="67">
        <v>0</v>
      </c>
      <c r="E53" s="67">
        <v>0</v>
      </c>
      <c r="F53" s="67">
        <v>0</v>
      </c>
      <c r="G53" s="67">
        <v>8874287.9499999993</v>
      </c>
      <c r="H53" s="67">
        <v>0</v>
      </c>
      <c r="I53" s="67">
        <v>8874287.9499999993</v>
      </c>
    </row>
    <row r="54" spans="1:9" x14ac:dyDescent="0.3">
      <c r="A54" s="66" t="s">
        <v>105</v>
      </c>
      <c r="B54" s="71">
        <v>8874287.9499999993</v>
      </c>
      <c r="C54" s="71">
        <v>0</v>
      </c>
      <c r="D54" s="71">
        <v>0</v>
      </c>
      <c r="E54" s="72">
        <v>0</v>
      </c>
      <c r="F54" s="72">
        <v>0</v>
      </c>
      <c r="G54" s="72">
        <v>8874287.9499999993</v>
      </c>
      <c r="H54" s="72">
        <v>0</v>
      </c>
      <c r="I54" s="72">
        <v>8874287.9499999993</v>
      </c>
    </row>
    <row r="55" spans="1:9" x14ac:dyDescent="0.3">
      <c r="A55" s="65" t="s">
        <v>106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3">
      <c r="A56" s="68" t="s">
        <v>107</v>
      </c>
      <c r="B56" s="69">
        <v>-12532516.359999999</v>
      </c>
      <c r="C56" s="69">
        <v>0</v>
      </c>
      <c r="D56" s="69">
        <v>0</v>
      </c>
      <c r="E56" s="69">
        <v>0</v>
      </c>
      <c r="F56" s="69">
        <v>0</v>
      </c>
      <c r="G56" s="69">
        <v>-12532516.359999999</v>
      </c>
      <c r="H56" s="69">
        <v>0</v>
      </c>
      <c r="I56" s="69">
        <v>-12532516.359999999</v>
      </c>
    </row>
    <row r="57" spans="1:9" x14ac:dyDescent="0.3">
      <c r="A57" s="68" t="s">
        <v>108</v>
      </c>
      <c r="B57" s="67">
        <v>-12532516.359999999</v>
      </c>
      <c r="C57" s="67">
        <v>0</v>
      </c>
      <c r="D57" s="67">
        <v>0</v>
      </c>
      <c r="E57" s="67">
        <v>0</v>
      </c>
      <c r="F57" s="67">
        <v>0</v>
      </c>
      <c r="G57" s="67">
        <v>-12532516.359999999</v>
      </c>
      <c r="H57" s="67">
        <v>0</v>
      </c>
      <c r="I57" s="67">
        <v>-12532516.359999999</v>
      </c>
    </row>
    <row r="58" spans="1:9" x14ac:dyDescent="0.3">
      <c r="A58" s="78" t="s">
        <v>109</v>
      </c>
      <c r="B58" s="79">
        <v>47186592.340000004</v>
      </c>
      <c r="C58" s="79">
        <v>39437610.600000001</v>
      </c>
      <c r="D58" s="79">
        <v>0</v>
      </c>
      <c r="E58" s="80">
        <v>0</v>
      </c>
      <c r="F58" s="80">
        <v>0</v>
      </c>
      <c r="G58" s="80">
        <v>47186592.340000004</v>
      </c>
      <c r="H58" s="80">
        <v>39437610.600000001</v>
      </c>
      <c r="I58" s="80">
        <v>86624202.939999998</v>
      </c>
    </row>
    <row r="59" spans="1:9" x14ac:dyDescent="0.3">
      <c r="A59" s="81"/>
      <c r="B59" s="69"/>
      <c r="C59" s="69"/>
      <c r="D59" s="69"/>
      <c r="E59" s="69"/>
      <c r="F59" s="69"/>
      <c r="G59" s="69"/>
      <c r="H59" s="69"/>
      <c r="I59" s="69"/>
    </row>
    <row r="60" spans="1:9" ht="15" thickBot="1" x14ac:dyDescent="0.35">
      <c r="A60" s="82" t="s">
        <v>110</v>
      </c>
      <c r="B60" s="83">
        <v>129173082.98</v>
      </c>
      <c r="C60" s="83">
        <v>45972350.43</v>
      </c>
      <c r="D60" s="83">
        <v>0</v>
      </c>
      <c r="E60" s="84">
        <v>0</v>
      </c>
      <c r="F60" s="84">
        <v>0</v>
      </c>
      <c r="G60" s="84">
        <v>129173082.98</v>
      </c>
      <c r="H60" s="84">
        <v>45972350.43</v>
      </c>
      <c r="I60" s="84">
        <v>175145433.41</v>
      </c>
    </row>
    <row r="61" spans="1:9" ht="8.25" customHeight="1" thickTop="1" x14ac:dyDescent="0.3">
      <c r="A61" s="77"/>
      <c r="B61" s="64"/>
      <c r="C61" s="64"/>
      <c r="D61" s="64"/>
      <c r="E61" s="64"/>
      <c r="F61" s="64"/>
      <c r="G61" s="64"/>
      <c r="H61" s="64"/>
      <c r="I61" s="64"/>
    </row>
    <row r="62" spans="1:9" x14ac:dyDescent="0.3">
      <c r="A62" s="63" t="s">
        <v>111</v>
      </c>
      <c r="B62" s="64"/>
      <c r="C62" s="64"/>
      <c r="D62" s="64"/>
      <c r="E62" s="64"/>
      <c r="F62" s="64"/>
      <c r="G62" s="64"/>
      <c r="H62" s="64"/>
      <c r="I62" s="64"/>
    </row>
    <row r="63" spans="1:9" x14ac:dyDescent="0.3">
      <c r="A63" s="66" t="s">
        <v>112</v>
      </c>
      <c r="B63" s="64"/>
      <c r="C63" s="64"/>
      <c r="D63" s="64"/>
      <c r="E63" s="64"/>
      <c r="F63" s="64"/>
      <c r="G63" s="64"/>
      <c r="H63" s="64"/>
      <c r="I63" s="64"/>
    </row>
    <row r="64" spans="1:9" x14ac:dyDescent="0.3">
      <c r="A64" s="65" t="s">
        <v>113</v>
      </c>
      <c r="B64" s="64"/>
      <c r="C64" s="64"/>
      <c r="D64" s="64"/>
      <c r="E64" s="64"/>
      <c r="F64" s="64"/>
      <c r="G64" s="64"/>
      <c r="H64" s="64"/>
      <c r="I64" s="64"/>
    </row>
    <row r="65" spans="1:9" x14ac:dyDescent="0.3">
      <c r="A65" s="66" t="s">
        <v>114</v>
      </c>
      <c r="B65" s="67">
        <v>174850.65999999901</v>
      </c>
      <c r="C65" s="67">
        <v>0</v>
      </c>
      <c r="D65" s="67">
        <v>0</v>
      </c>
      <c r="E65" s="67">
        <v>0</v>
      </c>
      <c r="F65" s="67">
        <v>0</v>
      </c>
      <c r="G65" s="67">
        <v>174850.65999999901</v>
      </c>
      <c r="H65" s="67">
        <v>0</v>
      </c>
      <c r="I65" s="67">
        <v>174850.65999999901</v>
      </c>
    </row>
    <row r="66" spans="1:9" x14ac:dyDescent="0.3">
      <c r="A66" s="66" t="s">
        <v>115</v>
      </c>
      <c r="B66" s="67">
        <v>764569.24</v>
      </c>
      <c r="C66" s="67">
        <v>0</v>
      </c>
      <c r="D66" s="67">
        <v>0</v>
      </c>
      <c r="E66" s="67">
        <v>0</v>
      </c>
      <c r="F66" s="67">
        <v>0</v>
      </c>
      <c r="G66" s="67">
        <v>764569.24</v>
      </c>
      <c r="H66" s="67">
        <v>0</v>
      </c>
      <c r="I66" s="67">
        <v>764569.24</v>
      </c>
    </row>
    <row r="67" spans="1:9" x14ac:dyDescent="0.3">
      <c r="A67" s="66" t="s">
        <v>116</v>
      </c>
      <c r="B67" s="67">
        <v>170340.34</v>
      </c>
      <c r="C67" s="67">
        <v>0</v>
      </c>
      <c r="D67" s="67">
        <v>0</v>
      </c>
      <c r="E67" s="67">
        <v>0</v>
      </c>
      <c r="F67" s="67">
        <v>0</v>
      </c>
      <c r="G67" s="67">
        <v>170340.34</v>
      </c>
      <c r="H67" s="67">
        <v>0</v>
      </c>
      <c r="I67" s="67">
        <v>170340.34</v>
      </c>
    </row>
    <row r="68" spans="1:9" x14ac:dyDescent="0.3">
      <c r="A68" s="66" t="s">
        <v>117</v>
      </c>
      <c r="B68" s="67">
        <v>780040.07</v>
      </c>
      <c r="C68" s="67">
        <v>0</v>
      </c>
      <c r="D68" s="67">
        <v>0</v>
      </c>
      <c r="E68" s="67">
        <v>0</v>
      </c>
      <c r="F68" s="67">
        <v>0</v>
      </c>
      <c r="G68" s="67">
        <v>780040.07</v>
      </c>
      <c r="H68" s="67">
        <v>0</v>
      </c>
      <c r="I68" s="67">
        <v>780040.07</v>
      </c>
    </row>
    <row r="69" spans="1:9" x14ac:dyDescent="0.3">
      <c r="A69" s="66" t="s">
        <v>118</v>
      </c>
      <c r="B69" s="67">
        <v>-1.5</v>
      </c>
      <c r="C69" s="67">
        <v>0</v>
      </c>
      <c r="D69" s="67">
        <v>0</v>
      </c>
      <c r="E69" s="67">
        <v>0</v>
      </c>
      <c r="F69" s="67">
        <v>0</v>
      </c>
      <c r="G69" s="67">
        <v>-1.5</v>
      </c>
      <c r="H69" s="67">
        <v>0</v>
      </c>
      <c r="I69" s="67">
        <v>-1.5</v>
      </c>
    </row>
    <row r="70" spans="1:9" x14ac:dyDescent="0.3">
      <c r="A70" s="66" t="s">
        <v>119</v>
      </c>
      <c r="B70" s="67">
        <v>208715.01</v>
      </c>
      <c r="C70" s="67">
        <v>0</v>
      </c>
      <c r="D70" s="67">
        <v>0</v>
      </c>
      <c r="E70" s="67">
        <v>0</v>
      </c>
      <c r="F70" s="67">
        <v>0</v>
      </c>
      <c r="G70" s="67">
        <v>208715.01</v>
      </c>
      <c r="H70" s="67">
        <v>0</v>
      </c>
      <c r="I70" s="67">
        <v>208715.01</v>
      </c>
    </row>
    <row r="71" spans="1:9" x14ac:dyDescent="0.3">
      <c r="A71" s="66" t="s">
        <v>120</v>
      </c>
      <c r="B71" s="67">
        <v>300630.78000000003</v>
      </c>
      <c r="C71" s="67">
        <v>0</v>
      </c>
      <c r="D71" s="67">
        <v>0</v>
      </c>
      <c r="E71" s="67">
        <v>0</v>
      </c>
      <c r="F71" s="67">
        <v>0</v>
      </c>
      <c r="G71" s="67">
        <v>300630.78000000003</v>
      </c>
      <c r="H71" s="67">
        <v>0</v>
      </c>
      <c r="I71" s="67">
        <v>300630.78000000003</v>
      </c>
    </row>
    <row r="72" spans="1:9" x14ac:dyDescent="0.3">
      <c r="A72" s="66" t="s">
        <v>121</v>
      </c>
      <c r="B72" s="67">
        <v>1340345.79999999</v>
      </c>
      <c r="C72" s="67">
        <v>0</v>
      </c>
      <c r="D72" s="67">
        <v>0</v>
      </c>
      <c r="E72" s="67">
        <v>0</v>
      </c>
      <c r="F72" s="67">
        <v>0</v>
      </c>
      <c r="G72" s="67">
        <v>1340345.79999999</v>
      </c>
      <c r="H72" s="67">
        <v>0</v>
      </c>
      <c r="I72" s="67">
        <v>1340345.79999999</v>
      </c>
    </row>
    <row r="73" spans="1:9" x14ac:dyDescent="0.3">
      <c r="A73" s="66" t="s">
        <v>122</v>
      </c>
      <c r="B73" s="67">
        <v>498740.69999999902</v>
      </c>
      <c r="C73" s="67">
        <v>0</v>
      </c>
      <c r="D73" s="67">
        <v>0</v>
      </c>
      <c r="E73" s="67">
        <v>0</v>
      </c>
      <c r="F73" s="67">
        <v>0</v>
      </c>
      <c r="G73" s="67">
        <v>498740.69999999902</v>
      </c>
      <c r="H73" s="67">
        <v>0</v>
      </c>
      <c r="I73" s="67">
        <v>498740.69999999902</v>
      </c>
    </row>
    <row r="74" spans="1:9" x14ac:dyDescent="0.3">
      <c r="A74" s="66" t="s">
        <v>123</v>
      </c>
      <c r="B74" s="67">
        <v>297847.50999999902</v>
      </c>
      <c r="C74" s="67">
        <v>0</v>
      </c>
      <c r="D74" s="67">
        <v>0</v>
      </c>
      <c r="E74" s="67">
        <v>0</v>
      </c>
      <c r="F74" s="67">
        <v>0</v>
      </c>
      <c r="G74" s="67">
        <v>297847.50999999902</v>
      </c>
      <c r="H74" s="67">
        <v>0</v>
      </c>
      <c r="I74" s="67">
        <v>297847.50999999902</v>
      </c>
    </row>
    <row r="75" spans="1:9" x14ac:dyDescent="0.3">
      <c r="A75" s="66" t="s">
        <v>124</v>
      </c>
      <c r="B75" s="67">
        <v>137248.36999999901</v>
      </c>
      <c r="C75" s="67">
        <v>0</v>
      </c>
      <c r="D75" s="67">
        <v>0</v>
      </c>
      <c r="E75" s="67">
        <v>0</v>
      </c>
      <c r="F75" s="67">
        <v>0</v>
      </c>
      <c r="G75" s="67">
        <v>137248.36999999901</v>
      </c>
      <c r="H75" s="67">
        <v>0</v>
      </c>
      <c r="I75" s="67">
        <v>137248.36999999901</v>
      </c>
    </row>
    <row r="76" spans="1:9" x14ac:dyDescent="0.3">
      <c r="A76" s="66" t="s">
        <v>125</v>
      </c>
      <c r="B76" s="67">
        <v>0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</row>
    <row r="77" spans="1:9" x14ac:dyDescent="0.3">
      <c r="A77" s="66" t="s">
        <v>126</v>
      </c>
      <c r="B77" s="67">
        <v>236362.44</v>
      </c>
      <c r="C77" s="67">
        <v>0</v>
      </c>
      <c r="D77" s="67">
        <v>0</v>
      </c>
      <c r="E77" s="67">
        <v>0</v>
      </c>
      <c r="F77" s="67">
        <v>0</v>
      </c>
      <c r="G77" s="67">
        <v>236362.44</v>
      </c>
      <c r="H77" s="67">
        <v>0</v>
      </c>
      <c r="I77" s="67">
        <v>236362.44</v>
      </c>
    </row>
    <row r="78" spans="1:9" x14ac:dyDescent="0.3">
      <c r="A78" s="66" t="s">
        <v>127</v>
      </c>
      <c r="B78" s="67">
        <v>31286.53</v>
      </c>
      <c r="C78" s="67">
        <v>0</v>
      </c>
      <c r="D78" s="67">
        <v>0</v>
      </c>
      <c r="E78" s="67">
        <v>0</v>
      </c>
      <c r="F78" s="67">
        <v>0</v>
      </c>
      <c r="G78" s="67">
        <v>31286.53</v>
      </c>
      <c r="H78" s="67">
        <v>0</v>
      </c>
      <c r="I78" s="67">
        <v>31286.53</v>
      </c>
    </row>
    <row r="79" spans="1:9" x14ac:dyDescent="0.3">
      <c r="A79" s="66" t="s">
        <v>128</v>
      </c>
      <c r="B79" s="67">
        <v>183982.02</v>
      </c>
      <c r="C79" s="67">
        <v>0</v>
      </c>
      <c r="D79" s="67">
        <v>0</v>
      </c>
      <c r="E79" s="67">
        <v>0</v>
      </c>
      <c r="F79" s="67">
        <v>0</v>
      </c>
      <c r="G79" s="67">
        <v>183982.02</v>
      </c>
      <c r="H79" s="67">
        <v>0</v>
      </c>
      <c r="I79" s="67">
        <v>183982.02</v>
      </c>
    </row>
    <row r="80" spans="1:9" x14ac:dyDescent="0.3">
      <c r="A80" s="66" t="s">
        <v>129</v>
      </c>
      <c r="B80" s="67">
        <v>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</row>
    <row r="81" spans="1:9" x14ac:dyDescent="0.3">
      <c r="A81" s="66" t="s">
        <v>130</v>
      </c>
      <c r="B81" s="67">
        <v>0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</row>
    <row r="82" spans="1:9" x14ac:dyDescent="0.3">
      <c r="A82" s="66" t="s">
        <v>131</v>
      </c>
      <c r="B82" s="67">
        <v>48207.34</v>
      </c>
      <c r="C82" s="67">
        <v>0</v>
      </c>
      <c r="D82" s="67">
        <v>0</v>
      </c>
      <c r="E82" s="67">
        <v>0</v>
      </c>
      <c r="F82" s="67">
        <v>0</v>
      </c>
      <c r="G82" s="67">
        <v>48207.34</v>
      </c>
      <c r="H82" s="67">
        <v>0</v>
      </c>
      <c r="I82" s="67">
        <v>48207.34</v>
      </c>
    </row>
    <row r="83" spans="1:9" x14ac:dyDescent="0.3">
      <c r="A83" s="66" t="s">
        <v>132</v>
      </c>
      <c r="B83" s="67">
        <v>22903.679999999898</v>
      </c>
      <c r="C83" s="67">
        <v>0</v>
      </c>
      <c r="D83" s="67">
        <v>0</v>
      </c>
      <c r="E83" s="67">
        <v>0</v>
      </c>
      <c r="F83" s="67">
        <v>0</v>
      </c>
      <c r="G83" s="67">
        <v>22903.679999999898</v>
      </c>
      <c r="H83" s="67">
        <v>0</v>
      </c>
      <c r="I83" s="67">
        <v>22903.679999999898</v>
      </c>
    </row>
    <row r="84" spans="1:9" x14ac:dyDescent="0.3">
      <c r="A84" s="66" t="s">
        <v>133</v>
      </c>
      <c r="B84" s="67">
        <v>82887.34</v>
      </c>
      <c r="C84" s="67">
        <v>0</v>
      </c>
      <c r="D84" s="67">
        <v>0</v>
      </c>
      <c r="E84" s="67">
        <v>0</v>
      </c>
      <c r="F84" s="67">
        <v>0</v>
      </c>
      <c r="G84" s="67">
        <v>82887.34</v>
      </c>
      <c r="H84" s="67">
        <v>0</v>
      </c>
      <c r="I84" s="67">
        <v>82887.34</v>
      </c>
    </row>
    <row r="85" spans="1:9" x14ac:dyDescent="0.3">
      <c r="A85" s="66" t="s">
        <v>134</v>
      </c>
      <c r="B85" s="67">
        <v>351495.41</v>
      </c>
      <c r="C85" s="67">
        <v>0</v>
      </c>
      <c r="D85" s="67">
        <v>0</v>
      </c>
      <c r="E85" s="67">
        <v>0</v>
      </c>
      <c r="F85" s="67">
        <v>0</v>
      </c>
      <c r="G85" s="67">
        <v>351495.41</v>
      </c>
      <c r="H85" s="67">
        <v>0</v>
      </c>
      <c r="I85" s="67">
        <v>351495.41</v>
      </c>
    </row>
    <row r="86" spans="1:9" x14ac:dyDescent="0.3">
      <c r="A86" s="66" t="s">
        <v>135</v>
      </c>
      <c r="B86" s="67">
        <v>190090</v>
      </c>
      <c r="C86" s="67">
        <v>0</v>
      </c>
      <c r="D86" s="67">
        <v>0</v>
      </c>
      <c r="E86" s="67">
        <v>0</v>
      </c>
      <c r="F86" s="67">
        <v>0</v>
      </c>
      <c r="G86" s="67">
        <v>190090</v>
      </c>
      <c r="H86" s="67">
        <v>0</v>
      </c>
      <c r="I86" s="67">
        <v>190090</v>
      </c>
    </row>
    <row r="87" spans="1:9" x14ac:dyDescent="0.3">
      <c r="A87" s="66" t="s">
        <v>136</v>
      </c>
      <c r="B87" s="67">
        <v>816243.78</v>
      </c>
      <c r="C87" s="67">
        <v>0</v>
      </c>
      <c r="D87" s="67">
        <v>0</v>
      </c>
      <c r="E87" s="67">
        <v>0</v>
      </c>
      <c r="F87" s="67">
        <v>0</v>
      </c>
      <c r="G87" s="67">
        <v>816243.78</v>
      </c>
      <c r="H87" s="67">
        <v>0</v>
      </c>
      <c r="I87" s="67">
        <v>816243.78</v>
      </c>
    </row>
    <row r="88" spans="1:9" x14ac:dyDescent="0.3">
      <c r="A88" s="66" t="s">
        <v>137</v>
      </c>
      <c r="B88" s="67">
        <v>332317.84000000003</v>
      </c>
      <c r="C88" s="67">
        <v>0</v>
      </c>
      <c r="D88" s="67">
        <v>0</v>
      </c>
      <c r="E88" s="67">
        <v>0</v>
      </c>
      <c r="F88" s="67">
        <v>0</v>
      </c>
      <c r="G88" s="67">
        <v>332317.84000000003</v>
      </c>
      <c r="H88" s="67">
        <v>0</v>
      </c>
      <c r="I88" s="67">
        <v>332317.84000000003</v>
      </c>
    </row>
    <row r="89" spans="1:9" x14ac:dyDescent="0.3">
      <c r="A89" s="66" t="s">
        <v>138</v>
      </c>
      <c r="B89" s="67">
        <v>710873.96</v>
      </c>
      <c r="C89" s="67">
        <v>0</v>
      </c>
      <c r="D89" s="67">
        <v>0</v>
      </c>
      <c r="E89" s="67">
        <v>0</v>
      </c>
      <c r="F89" s="67">
        <v>0</v>
      </c>
      <c r="G89" s="67">
        <v>710873.96</v>
      </c>
      <c r="H89" s="67">
        <v>0</v>
      </c>
      <c r="I89" s="67">
        <v>710873.96</v>
      </c>
    </row>
    <row r="90" spans="1:9" x14ac:dyDescent="0.3">
      <c r="A90" s="66" t="s">
        <v>139</v>
      </c>
      <c r="B90" s="67">
        <v>62101.07</v>
      </c>
      <c r="C90" s="67">
        <v>0</v>
      </c>
      <c r="D90" s="67">
        <v>0</v>
      </c>
      <c r="E90" s="67">
        <v>0</v>
      </c>
      <c r="F90" s="67">
        <v>0</v>
      </c>
      <c r="G90" s="67">
        <v>62101.07</v>
      </c>
      <c r="H90" s="67">
        <v>0</v>
      </c>
      <c r="I90" s="67">
        <v>62101.07</v>
      </c>
    </row>
    <row r="91" spans="1:9" x14ac:dyDescent="0.3">
      <c r="A91" s="66" t="s">
        <v>140</v>
      </c>
      <c r="B91" s="67">
        <v>82996.769999999902</v>
      </c>
      <c r="C91" s="67">
        <v>0</v>
      </c>
      <c r="D91" s="67">
        <v>0</v>
      </c>
      <c r="E91" s="67">
        <v>0</v>
      </c>
      <c r="F91" s="67">
        <v>0</v>
      </c>
      <c r="G91" s="67">
        <v>82996.769999999902</v>
      </c>
      <c r="H91" s="67">
        <v>0</v>
      </c>
      <c r="I91" s="67">
        <v>82996.769999999902</v>
      </c>
    </row>
    <row r="92" spans="1:9" x14ac:dyDescent="0.3">
      <c r="A92" s="66" t="s">
        <v>141</v>
      </c>
      <c r="B92" s="67">
        <v>1642891.64</v>
      </c>
      <c r="C92" s="67">
        <v>0</v>
      </c>
      <c r="D92" s="67">
        <v>0</v>
      </c>
      <c r="E92" s="67">
        <v>0</v>
      </c>
      <c r="F92" s="67">
        <v>0</v>
      </c>
      <c r="G92" s="67">
        <v>1642891.64</v>
      </c>
      <c r="H92" s="67">
        <v>0</v>
      </c>
      <c r="I92" s="67">
        <v>1642891.64</v>
      </c>
    </row>
    <row r="93" spans="1:9" x14ac:dyDescent="0.3">
      <c r="A93" s="66" t="s">
        <v>142</v>
      </c>
      <c r="B93" s="67">
        <v>84729.32</v>
      </c>
      <c r="C93" s="67">
        <v>0</v>
      </c>
      <c r="D93" s="67">
        <v>0</v>
      </c>
      <c r="E93" s="67">
        <v>0</v>
      </c>
      <c r="F93" s="67">
        <v>0</v>
      </c>
      <c r="G93" s="67">
        <v>84729.32</v>
      </c>
      <c r="H93" s="67">
        <v>0</v>
      </c>
      <c r="I93" s="67">
        <v>84729.32</v>
      </c>
    </row>
    <row r="94" spans="1:9" x14ac:dyDescent="0.3">
      <c r="A94" s="66" t="s">
        <v>143</v>
      </c>
      <c r="B94" s="67">
        <v>14076.119999999901</v>
      </c>
      <c r="C94" s="67">
        <v>0</v>
      </c>
      <c r="D94" s="67">
        <v>0</v>
      </c>
      <c r="E94" s="67">
        <v>0</v>
      </c>
      <c r="F94" s="67">
        <v>0</v>
      </c>
      <c r="G94" s="67">
        <v>14076.119999999901</v>
      </c>
      <c r="H94" s="67">
        <v>0</v>
      </c>
      <c r="I94" s="67">
        <v>14076.119999999901</v>
      </c>
    </row>
    <row r="95" spans="1:9" x14ac:dyDescent="0.3">
      <c r="A95" s="66" t="s">
        <v>144</v>
      </c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</row>
    <row r="96" spans="1:9" x14ac:dyDescent="0.3">
      <c r="A96" s="66" t="s">
        <v>145</v>
      </c>
      <c r="B96" s="67">
        <v>0</v>
      </c>
      <c r="C96" s="67">
        <v>28805.279999999999</v>
      </c>
      <c r="D96" s="67">
        <v>0</v>
      </c>
      <c r="E96" s="67">
        <v>0</v>
      </c>
      <c r="F96" s="67">
        <v>0</v>
      </c>
      <c r="G96" s="67">
        <v>0</v>
      </c>
      <c r="H96" s="67">
        <v>28805.279999999999</v>
      </c>
      <c r="I96" s="67">
        <v>28805.279999999999</v>
      </c>
    </row>
    <row r="97" spans="1:9" x14ac:dyDescent="0.3">
      <c r="A97" s="66" t="s">
        <v>146</v>
      </c>
      <c r="B97" s="67">
        <v>0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</row>
    <row r="98" spans="1:9" x14ac:dyDescent="0.3">
      <c r="A98" s="66" t="s">
        <v>147</v>
      </c>
      <c r="B98" s="67">
        <v>0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</row>
    <row r="99" spans="1:9" x14ac:dyDescent="0.3">
      <c r="A99" s="66" t="s">
        <v>148</v>
      </c>
      <c r="B99" s="67">
        <v>0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</row>
    <row r="100" spans="1:9" x14ac:dyDescent="0.3">
      <c r="A100" s="66" t="s">
        <v>149</v>
      </c>
      <c r="B100" s="67">
        <v>0</v>
      </c>
      <c r="C100" s="67">
        <v>17921.400000000001</v>
      </c>
      <c r="D100" s="67">
        <v>0</v>
      </c>
      <c r="E100" s="67">
        <v>0</v>
      </c>
      <c r="F100" s="67">
        <v>0</v>
      </c>
      <c r="G100" s="67">
        <v>0</v>
      </c>
      <c r="H100" s="67">
        <v>17921.400000000001</v>
      </c>
      <c r="I100" s="67">
        <v>17921.400000000001</v>
      </c>
    </row>
    <row r="101" spans="1:9" x14ac:dyDescent="0.3">
      <c r="A101" s="66" t="s">
        <v>150</v>
      </c>
      <c r="B101" s="67">
        <v>0</v>
      </c>
      <c r="C101" s="67">
        <v>16053.26</v>
      </c>
      <c r="D101" s="67">
        <v>0</v>
      </c>
      <c r="E101" s="67">
        <v>0</v>
      </c>
      <c r="F101" s="67">
        <v>0</v>
      </c>
      <c r="G101" s="67">
        <v>0</v>
      </c>
      <c r="H101" s="67">
        <v>16053.26</v>
      </c>
      <c r="I101" s="67">
        <v>16053.26</v>
      </c>
    </row>
    <row r="102" spans="1:9" x14ac:dyDescent="0.3">
      <c r="A102" s="66" t="s">
        <v>151</v>
      </c>
      <c r="B102" s="67">
        <v>0</v>
      </c>
      <c r="C102" s="67">
        <v>-7318.91</v>
      </c>
      <c r="D102" s="67">
        <v>0</v>
      </c>
      <c r="E102" s="67">
        <v>0</v>
      </c>
      <c r="F102" s="67">
        <v>0</v>
      </c>
      <c r="G102" s="67">
        <v>0</v>
      </c>
      <c r="H102" s="67">
        <v>-7318.91</v>
      </c>
      <c r="I102" s="67">
        <v>-7318.91</v>
      </c>
    </row>
    <row r="103" spans="1:9" x14ac:dyDescent="0.3">
      <c r="A103" s="66" t="s">
        <v>152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</row>
    <row r="104" spans="1:9" x14ac:dyDescent="0.3">
      <c r="A104" s="66" t="s">
        <v>153</v>
      </c>
      <c r="B104" s="67">
        <v>0</v>
      </c>
      <c r="C104" s="67">
        <v>12528.66</v>
      </c>
      <c r="D104" s="67">
        <v>0</v>
      </c>
      <c r="E104" s="67">
        <v>0</v>
      </c>
      <c r="F104" s="67">
        <v>0</v>
      </c>
      <c r="G104" s="67">
        <v>0</v>
      </c>
      <c r="H104" s="67">
        <v>12528.66</v>
      </c>
      <c r="I104" s="67">
        <v>12528.66</v>
      </c>
    </row>
    <row r="105" spans="1:9" x14ac:dyDescent="0.3">
      <c r="A105" s="66" t="s">
        <v>154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</row>
    <row r="106" spans="1:9" x14ac:dyDescent="0.3">
      <c r="A106" s="66" t="s">
        <v>155</v>
      </c>
      <c r="B106" s="67">
        <v>0</v>
      </c>
      <c r="C106" s="67">
        <v>1733.89</v>
      </c>
      <c r="D106" s="67">
        <v>0</v>
      </c>
      <c r="E106" s="67">
        <v>0</v>
      </c>
      <c r="F106" s="67">
        <v>0</v>
      </c>
      <c r="G106" s="67">
        <v>0</v>
      </c>
      <c r="H106" s="67">
        <v>1733.89</v>
      </c>
      <c r="I106" s="67">
        <v>1733.89</v>
      </c>
    </row>
    <row r="107" spans="1:9" x14ac:dyDescent="0.3">
      <c r="A107" s="66" t="s">
        <v>156</v>
      </c>
      <c r="B107" s="67">
        <v>0</v>
      </c>
      <c r="C107" s="67">
        <v>41.18</v>
      </c>
      <c r="D107" s="67">
        <v>0</v>
      </c>
      <c r="E107" s="67">
        <v>0</v>
      </c>
      <c r="F107" s="67">
        <v>0</v>
      </c>
      <c r="G107" s="67">
        <v>0</v>
      </c>
      <c r="H107" s="67">
        <v>41.18</v>
      </c>
      <c r="I107" s="67">
        <v>41.18</v>
      </c>
    </row>
    <row r="108" spans="1:9" x14ac:dyDescent="0.3">
      <c r="A108" s="66" t="s">
        <v>157</v>
      </c>
      <c r="B108" s="67">
        <v>0</v>
      </c>
      <c r="C108" s="67">
        <v>11186.51</v>
      </c>
      <c r="D108" s="67">
        <v>0</v>
      </c>
      <c r="E108" s="67">
        <v>0</v>
      </c>
      <c r="F108" s="67">
        <v>0</v>
      </c>
      <c r="G108" s="67">
        <v>0</v>
      </c>
      <c r="H108" s="67">
        <v>11186.51</v>
      </c>
      <c r="I108" s="67">
        <v>11186.51</v>
      </c>
    </row>
    <row r="109" spans="1:9" x14ac:dyDescent="0.3">
      <c r="A109" s="66" t="s">
        <v>158</v>
      </c>
      <c r="B109" s="67">
        <v>0</v>
      </c>
      <c r="C109" s="67">
        <v>3037.43</v>
      </c>
      <c r="D109" s="67">
        <v>0</v>
      </c>
      <c r="E109" s="67">
        <v>0</v>
      </c>
      <c r="F109" s="67">
        <v>0</v>
      </c>
      <c r="G109" s="67">
        <v>0</v>
      </c>
      <c r="H109" s="67">
        <v>3037.43</v>
      </c>
      <c r="I109" s="67">
        <v>3037.43</v>
      </c>
    </row>
    <row r="110" spans="1:9" x14ac:dyDescent="0.3">
      <c r="A110" s="66" t="s">
        <v>159</v>
      </c>
      <c r="B110" s="67">
        <v>0</v>
      </c>
      <c r="C110" s="67">
        <v>1392.79</v>
      </c>
      <c r="D110" s="67">
        <v>0</v>
      </c>
      <c r="E110" s="67">
        <v>0</v>
      </c>
      <c r="F110" s="67">
        <v>0</v>
      </c>
      <c r="G110" s="67">
        <v>0</v>
      </c>
      <c r="H110" s="67">
        <v>1392.79</v>
      </c>
      <c r="I110" s="67">
        <v>1392.79</v>
      </c>
    </row>
    <row r="111" spans="1:9" x14ac:dyDescent="0.3">
      <c r="A111" s="66" t="s">
        <v>160</v>
      </c>
      <c r="B111" s="67">
        <v>0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</row>
    <row r="112" spans="1:9" x14ac:dyDescent="0.3">
      <c r="A112" s="66" t="s">
        <v>161</v>
      </c>
      <c r="B112" s="67">
        <v>0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</row>
    <row r="113" spans="1:9" x14ac:dyDescent="0.3">
      <c r="A113" s="66" t="s">
        <v>162</v>
      </c>
      <c r="B113" s="67">
        <v>0</v>
      </c>
      <c r="C113" s="67">
        <v>3394.51999999999</v>
      </c>
      <c r="D113" s="67">
        <v>0</v>
      </c>
      <c r="E113" s="67">
        <v>0</v>
      </c>
      <c r="F113" s="67">
        <v>0</v>
      </c>
      <c r="G113" s="67">
        <v>0</v>
      </c>
      <c r="H113" s="67">
        <v>3394.51999999999</v>
      </c>
      <c r="I113" s="67">
        <v>3394.51999999999</v>
      </c>
    </row>
    <row r="114" spans="1:9" x14ac:dyDescent="0.3">
      <c r="A114" s="66" t="s">
        <v>163</v>
      </c>
      <c r="B114" s="67">
        <v>0</v>
      </c>
      <c r="C114" s="67">
        <v>-26.25</v>
      </c>
      <c r="D114" s="67">
        <v>0</v>
      </c>
      <c r="E114" s="67">
        <v>0</v>
      </c>
      <c r="F114" s="67">
        <v>0</v>
      </c>
      <c r="G114" s="67">
        <v>0</v>
      </c>
      <c r="H114" s="67">
        <v>-26.25</v>
      </c>
      <c r="I114" s="67">
        <v>-26.25</v>
      </c>
    </row>
    <row r="115" spans="1:9" x14ac:dyDescent="0.3">
      <c r="A115" s="66" t="s">
        <v>164</v>
      </c>
      <c r="B115" s="67">
        <v>0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</row>
    <row r="116" spans="1:9" x14ac:dyDescent="0.3">
      <c r="A116" s="66" t="s">
        <v>165</v>
      </c>
      <c r="B116" s="67">
        <v>0</v>
      </c>
      <c r="C116" s="67">
        <v>11258.619999999901</v>
      </c>
      <c r="D116" s="67">
        <v>0</v>
      </c>
      <c r="E116" s="67">
        <v>0</v>
      </c>
      <c r="F116" s="67">
        <v>0</v>
      </c>
      <c r="G116" s="67">
        <v>0</v>
      </c>
      <c r="H116" s="67">
        <v>11258.619999999901</v>
      </c>
      <c r="I116" s="67">
        <v>11258.619999999901</v>
      </c>
    </row>
    <row r="117" spans="1:9" x14ac:dyDescent="0.3">
      <c r="A117" s="66" t="s">
        <v>166</v>
      </c>
      <c r="B117" s="67">
        <v>0</v>
      </c>
      <c r="C117" s="67">
        <v>817.06</v>
      </c>
      <c r="D117" s="67">
        <v>0</v>
      </c>
      <c r="E117" s="67">
        <v>0</v>
      </c>
      <c r="F117" s="67">
        <v>0</v>
      </c>
      <c r="G117" s="67">
        <v>0</v>
      </c>
      <c r="H117" s="67">
        <v>817.06</v>
      </c>
      <c r="I117" s="67">
        <v>817.06</v>
      </c>
    </row>
    <row r="118" spans="1:9" x14ac:dyDescent="0.3">
      <c r="A118" s="66" t="s">
        <v>167</v>
      </c>
      <c r="B118" s="67">
        <v>0</v>
      </c>
      <c r="C118" s="67">
        <v>3285.17</v>
      </c>
      <c r="D118" s="67">
        <v>0</v>
      </c>
      <c r="E118" s="67">
        <v>0</v>
      </c>
      <c r="F118" s="67">
        <v>0</v>
      </c>
      <c r="G118" s="67">
        <v>0</v>
      </c>
      <c r="H118" s="67">
        <v>3285.17</v>
      </c>
      <c r="I118" s="67">
        <v>3285.17</v>
      </c>
    </row>
    <row r="119" spans="1:9" x14ac:dyDescent="0.3">
      <c r="A119" s="66" t="s">
        <v>168</v>
      </c>
      <c r="B119" s="67">
        <v>0</v>
      </c>
      <c r="C119" s="67">
        <v>659.76</v>
      </c>
      <c r="D119" s="67">
        <v>0</v>
      </c>
      <c r="E119" s="67">
        <v>0</v>
      </c>
      <c r="F119" s="67">
        <v>0</v>
      </c>
      <c r="G119" s="67">
        <v>0</v>
      </c>
      <c r="H119" s="67">
        <v>659.76</v>
      </c>
      <c r="I119" s="67">
        <v>659.76</v>
      </c>
    </row>
    <row r="120" spans="1:9" x14ac:dyDescent="0.3">
      <c r="A120" s="66" t="s">
        <v>169</v>
      </c>
      <c r="B120" s="67">
        <v>0</v>
      </c>
      <c r="C120" s="67">
        <v>30424</v>
      </c>
      <c r="D120" s="67">
        <v>0</v>
      </c>
      <c r="E120" s="67">
        <v>0</v>
      </c>
      <c r="F120" s="67">
        <v>0</v>
      </c>
      <c r="G120" s="67">
        <v>0</v>
      </c>
      <c r="H120" s="67">
        <v>30424</v>
      </c>
      <c r="I120" s="67">
        <v>30424</v>
      </c>
    </row>
    <row r="121" spans="1:9" x14ac:dyDescent="0.3">
      <c r="A121" s="66" t="s">
        <v>170</v>
      </c>
      <c r="B121" s="67">
        <v>0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</row>
    <row r="122" spans="1:9" x14ac:dyDescent="0.3">
      <c r="A122" s="66" t="s">
        <v>171</v>
      </c>
      <c r="B122" s="67">
        <v>0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</row>
    <row r="123" spans="1:9" x14ac:dyDescent="0.3">
      <c r="A123" s="66" t="s">
        <v>172</v>
      </c>
      <c r="B123" s="67">
        <v>0</v>
      </c>
      <c r="C123" s="67">
        <v>2370.7199999999998</v>
      </c>
      <c r="D123" s="67">
        <v>0</v>
      </c>
      <c r="E123" s="67">
        <v>0</v>
      </c>
      <c r="F123" s="67">
        <v>0</v>
      </c>
      <c r="G123" s="67">
        <v>0</v>
      </c>
      <c r="H123" s="67">
        <v>2370.7199999999998</v>
      </c>
      <c r="I123" s="67">
        <v>2370.7199999999998</v>
      </c>
    </row>
    <row r="124" spans="1:9" x14ac:dyDescent="0.3">
      <c r="A124" s="66" t="s">
        <v>173</v>
      </c>
      <c r="B124" s="67">
        <v>0</v>
      </c>
      <c r="C124" s="67">
        <v>30298.68</v>
      </c>
      <c r="D124" s="67">
        <v>0</v>
      </c>
      <c r="E124" s="67">
        <v>0</v>
      </c>
      <c r="F124" s="67">
        <v>0</v>
      </c>
      <c r="G124" s="67">
        <v>0</v>
      </c>
      <c r="H124" s="67">
        <v>30298.68</v>
      </c>
      <c r="I124" s="67">
        <v>30298.68</v>
      </c>
    </row>
    <row r="125" spans="1:9" x14ac:dyDescent="0.3">
      <c r="A125" s="66" t="s">
        <v>174</v>
      </c>
      <c r="B125" s="67">
        <v>0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</row>
    <row r="126" spans="1:9" x14ac:dyDescent="0.3">
      <c r="A126" s="66" t="s">
        <v>175</v>
      </c>
      <c r="B126" s="67">
        <v>0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0</v>
      </c>
    </row>
    <row r="127" spans="1:9" x14ac:dyDescent="0.3">
      <c r="A127" s="66" t="s">
        <v>176</v>
      </c>
      <c r="B127" s="67">
        <v>0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</v>
      </c>
    </row>
    <row r="128" spans="1:9" x14ac:dyDescent="0.3">
      <c r="A128" s="66" t="s">
        <v>177</v>
      </c>
      <c r="B128" s="67">
        <v>0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</row>
    <row r="129" spans="1:9" x14ac:dyDescent="0.3">
      <c r="A129" s="66" t="s">
        <v>178</v>
      </c>
      <c r="B129" s="67">
        <v>0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</row>
    <row r="130" spans="1:9" x14ac:dyDescent="0.3">
      <c r="A130" s="68" t="s">
        <v>179</v>
      </c>
      <c r="B130" s="67">
        <v>0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</row>
    <row r="131" spans="1:9" x14ac:dyDescent="0.3">
      <c r="A131" s="66" t="s">
        <v>180</v>
      </c>
      <c r="B131" s="71">
        <v>9566772.2400000002</v>
      </c>
      <c r="C131" s="71">
        <v>167863.769999999</v>
      </c>
      <c r="D131" s="71">
        <v>0</v>
      </c>
      <c r="E131" s="72">
        <v>0</v>
      </c>
      <c r="F131" s="72">
        <v>0</v>
      </c>
      <c r="G131" s="72">
        <v>9566772.2400000002</v>
      </c>
      <c r="H131" s="72">
        <v>167863.769999999</v>
      </c>
      <c r="I131" s="72">
        <v>9734636.0099999998</v>
      </c>
    </row>
    <row r="132" spans="1:9" x14ac:dyDescent="0.3">
      <c r="A132" s="65" t="s">
        <v>181</v>
      </c>
      <c r="B132" s="64"/>
      <c r="C132" s="64"/>
      <c r="D132" s="64"/>
      <c r="E132" s="64"/>
      <c r="F132" s="64"/>
      <c r="G132" s="64"/>
      <c r="H132" s="64"/>
      <c r="I132" s="64"/>
    </row>
    <row r="133" spans="1:9" x14ac:dyDescent="0.3">
      <c r="A133" s="66" t="s">
        <v>182</v>
      </c>
      <c r="B133" s="67">
        <v>91320.98</v>
      </c>
      <c r="C133" s="67">
        <v>0</v>
      </c>
      <c r="D133" s="67">
        <v>0</v>
      </c>
      <c r="E133" s="67">
        <v>0</v>
      </c>
      <c r="F133" s="67">
        <v>0</v>
      </c>
      <c r="G133" s="67">
        <v>91320.98</v>
      </c>
      <c r="H133" s="67">
        <v>0</v>
      </c>
      <c r="I133" s="67">
        <v>91320.98</v>
      </c>
    </row>
    <row r="134" spans="1:9" x14ac:dyDescent="0.3">
      <c r="A134" s="66" t="s">
        <v>183</v>
      </c>
      <c r="B134" s="67">
        <v>0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</row>
    <row r="135" spans="1:9" x14ac:dyDescent="0.3">
      <c r="A135" s="66" t="s">
        <v>184</v>
      </c>
      <c r="B135" s="67">
        <v>3772.8</v>
      </c>
      <c r="C135" s="67">
        <v>0</v>
      </c>
      <c r="D135" s="67">
        <v>0</v>
      </c>
      <c r="E135" s="67">
        <v>0</v>
      </c>
      <c r="F135" s="67">
        <v>0</v>
      </c>
      <c r="G135" s="67">
        <v>3772.8</v>
      </c>
      <c r="H135" s="67">
        <v>0</v>
      </c>
      <c r="I135" s="67">
        <v>3772.8</v>
      </c>
    </row>
    <row r="136" spans="1:9" x14ac:dyDescent="0.3">
      <c r="A136" s="66" t="s">
        <v>185</v>
      </c>
      <c r="B136" s="67">
        <v>220613.44</v>
      </c>
      <c r="C136" s="67">
        <v>0</v>
      </c>
      <c r="D136" s="67">
        <v>0</v>
      </c>
      <c r="E136" s="67">
        <v>0</v>
      </c>
      <c r="F136" s="67">
        <v>0</v>
      </c>
      <c r="G136" s="67">
        <v>220613.44</v>
      </c>
      <c r="H136" s="67">
        <v>0</v>
      </c>
      <c r="I136" s="67">
        <v>220613.44</v>
      </c>
    </row>
    <row r="137" spans="1:9" x14ac:dyDescent="0.3">
      <c r="A137" s="66" t="s">
        <v>186</v>
      </c>
      <c r="B137" s="67">
        <v>92010.48</v>
      </c>
      <c r="C137" s="67">
        <v>0</v>
      </c>
      <c r="D137" s="67">
        <v>0</v>
      </c>
      <c r="E137" s="67">
        <v>0</v>
      </c>
      <c r="F137" s="67">
        <v>0</v>
      </c>
      <c r="G137" s="67">
        <v>92010.48</v>
      </c>
      <c r="H137" s="67">
        <v>0</v>
      </c>
      <c r="I137" s="67">
        <v>92010.48</v>
      </c>
    </row>
    <row r="138" spans="1:9" x14ac:dyDescent="0.3">
      <c r="A138" s="66" t="s">
        <v>187</v>
      </c>
      <c r="B138" s="67">
        <v>17508.939999999999</v>
      </c>
      <c r="C138" s="67">
        <v>0</v>
      </c>
      <c r="D138" s="67">
        <v>0</v>
      </c>
      <c r="E138" s="67">
        <v>0</v>
      </c>
      <c r="F138" s="67">
        <v>0</v>
      </c>
      <c r="G138" s="67">
        <v>17508.939999999999</v>
      </c>
      <c r="H138" s="67">
        <v>0</v>
      </c>
      <c r="I138" s="67">
        <v>17508.939999999999</v>
      </c>
    </row>
    <row r="139" spans="1:9" x14ac:dyDescent="0.3">
      <c r="A139" s="66" t="s">
        <v>188</v>
      </c>
      <c r="B139" s="67">
        <v>2265.87</v>
      </c>
      <c r="C139" s="67">
        <v>0</v>
      </c>
      <c r="D139" s="67">
        <v>0</v>
      </c>
      <c r="E139" s="67">
        <v>0</v>
      </c>
      <c r="F139" s="67">
        <v>0</v>
      </c>
      <c r="G139" s="67">
        <v>2265.87</v>
      </c>
      <c r="H139" s="67">
        <v>0</v>
      </c>
      <c r="I139" s="67">
        <v>2265.87</v>
      </c>
    </row>
    <row r="140" spans="1:9" x14ac:dyDescent="0.3">
      <c r="A140" s="66" t="s">
        <v>189</v>
      </c>
      <c r="B140" s="67">
        <v>4325.75</v>
      </c>
      <c r="C140" s="67">
        <v>0</v>
      </c>
      <c r="D140" s="67">
        <v>0</v>
      </c>
      <c r="E140" s="67">
        <v>0</v>
      </c>
      <c r="F140" s="67">
        <v>0</v>
      </c>
      <c r="G140" s="67">
        <v>4325.75</v>
      </c>
      <c r="H140" s="67">
        <v>0</v>
      </c>
      <c r="I140" s="67">
        <v>4325.75</v>
      </c>
    </row>
    <row r="141" spans="1:9" x14ac:dyDescent="0.3">
      <c r="A141" s="66" t="s">
        <v>190</v>
      </c>
      <c r="B141" s="67">
        <v>0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</row>
    <row r="142" spans="1:9" x14ac:dyDescent="0.3">
      <c r="A142" s="66" t="s">
        <v>191</v>
      </c>
      <c r="B142" s="67">
        <v>108610.42</v>
      </c>
      <c r="C142" s="67">
        <v>0</v>
      </c>
      <c r="D142" s="67">
        <v>0</v>
      </c>
      <c r="E142" s="67">
        <v>0</v>
      </c>
      <c r="F142" s="67">
        <v>0</v>
      </c>
      <c r="G142" s="67">
        <v>108610.42</v>
      </c>
      <c r="H142" s="67">
        <v>0</v>
      </c>
      <c r="I142" s="67">
        <v>108610.42</v>
      </c>
    </row>
    <row r="143" spans="1:9" x14ac:dyDescent="0.3">
      <c r="A143" s="66" t="s">
        <v>192</v>
      </c>
      <c r="B143" s="67">
        <v>34057.620000000003</v>
      </c>
      <c r="C143" s="67">
        <v>0</v>
      </c>
      <c r="D143" s="67">
        <v>0</v>
      </c>
      <c r="E143" s="67">
        <v>0</v>
      </c>
      <c r="F143" s="67">
        <v>0</v>
      </c>
      <c r="G143" s="67">
        <v>34057.620000000003</v>
      </c>
      <c r="H143" s="67">
        <v>0</v>
      </c>
      <c r="I143" s="67">
        <v>34057.620000000003</v>
      </c>
    </row>
    <row r="144" spans="1:9" x14ac:dyDescent="0.3">
      <c r="A144" s="66" t="s">
        <v>193</v>
      </c>
      <c r="B144" s="67">
        <v>82041.240000000005</v>
      </c>
      <c r="C144" s="67">
        <v>0</v>
      </c>
      <c r="D144" s="67">
        <v>0</v>
      </c>
      <c r="E144" s="67">
        <v>0</v>
      </c>
      <c r="F144" s="67">
        <v>0</v>
      </c>
      <c r="G144" s="67">
        <v>82041.240000000005</v>
      </c>
      <c r="H144" s="67">
        <v>0</v>
      </c>
      <c r="I144" s="67">
        <v>82041.240000000005</v>
      </c>
    </row>
    <row r="145" spans="1:9" x14ac:dyDescent="0.3">
      <c r="A145" s="66" t="s">
        <v>194</v>
      </c>
      <c r="B145" s="67">
        <v>1538.32</v>
      </c>
      <c r="C145" s="67">
        <v>0</v>
      </c>
      <c r="D145" s="67">
        <v>0</v>
      </c>
      <c r="E145" s="67">
        <v>0</v>
      </c>
      <c r="F145" s="67">
        <v>0</v>
      </c>
      <c r="G145" s="67">
        <v>1538.32</v>
      </c>
      <c r="H145" s="67">
        <v>0</v>
      </c>
      <c r="I145" s="67">
        <v>1538.32</v>
      </c>
    </row>
    <row r="146" spans="1:9" x14ac:dyDescent="0.3">
      <c r="A146" s="66" t="s">
        <v>195</v>
      </c>
      <c r="B146" s="67">
        <v>8830.64</v>
      </c>
      <c r="C146" s="67">
        <v>0</v>
      </c>
      <c r="D146" s="67">
        <v>0</v>
      </c>
      <c r="E146" s="67">
        <v>0</v>
      </c>
      <c r="F146" s="67">
        <v>0</v>
      </c>
      <c r="G146" s="67">
        <v>8830.64</v>
      </c>
      <c r="H146" s="67">
        <v>0</v>
      </c>
      <c r="I146" s="67">
        <v>8830.64</v>
      </c>
    </row>
    <row r="147" spans="1:9" x14ac:dyDescent="0.3">
      <c r="A147" s="66" t="s">
        <v>196</v>
      </c>
      <c r="B147" s="67">
        <v>0</v>
      </c>
      <c r="C147" s="67">
        <v>0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0</v>
      </c>
    </row>
    <row r="148" spans="1:9" x14ac:dyDescent="0.3">
      <c r="A148" s="66" t="s">
        <v>197</v>
      </c>
      <c r="B148" s="67">
        <v>0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</row>
    <row r="149" spans="1:9" x14ac:dyDescent="0.3">
      <c r="A149" s="66" t="s">
        <v>198</v>
      </c>
      <c r="B149" s="67">
        <v>66932.3</v>
      </c>
      <c r="C149" s="67">
        <v>0</v>
      </c>
      <c r="D149" s="67">
        <v>0</v>
      </c>
      <c r="E149" s="67">
        <v>0</v>
      </c>
      <c r="F149" s="67">
        <v>0</v>
      </c>
      <c r="G149" s="67">
        <v>66932.3</v>
      </c>
      <c r="H149" s="67">
        <v>0</v>
      </c>
      <c r="I149" s="67">
        <v>66932.3</v>
      </c>
    </row>
    <row r="150" spans="1:9" x14ac:dyDescent="0.3">
      <c r="A150" s="66" t="s">
        <v>199</v>
      </c>
      <c r="B150" s="67">
        <v>272852.36</v>
      </c>
      <c r="C150" s="67">
        <v>0</v>
      </c>
      <c r="D150" s="67">
        <v>0</v>
      </c>
      <c r="E150" s="67">
        <v>0</v>
      </c>
      <c r="F150" s="67">
        <v>0</v>
      </c>
      <c r="G150" s="67">
        <v>272852.36</v>
      </c>
      <c r="H150" s="67">
        <v>0</v>
      </c>
      <c r="I150" s="67">
        <v>272852.36</v>
      </c>
    </row>
    <row r="151" spans="1:9" x14ac:dyDescent="0.3">
      <c r="A151" s="66" t="s">
        <v>200</v>
      </c>
      <c r="B151" s="67">
        <v>454778.65</v>
      </c>
      <c r="C151" s="67">
        <v>0</v>
      </c>
      <c r="D151" s="67">
        <v>0</v>
      </c>
      <c r="E151" s="67">
        <v>0</v>
      </c>
      <c r="F151" s="67">
        <v>0</v>
      </c>
      <c r="G151" s="67">
        <v>454778.65</v>
      </c>
      <c r="H151" s="67">
        <v>0</v>
      </c>
      <c r="I151" s="67">
        <v>454778.65</v>
      </c>
    </row>
    <row r="152" spans="1:9" x14ac:dyDescent="0.3">
      <c r="A152" s="66" t="s">
        <v>201</v>
      </c>
      <c r="B152" s="67">
        <v>10634.0999999999</v>
      </c>
      <c r="C152" s="67">
        <v>0</v>
      </c>
      <c r="D152" s="67">
        <v>0</v>
      </c>
      <c r="E152" s="67">
        <v>0</v>
      </c>
      <c r="F152" s="67">
        <v>0</v>
      </c>
      <c r="G152" s="67">
        <v>10634.0999999999</v>
      </c>
      <c r="H152" s="67">
        <v>0</v>
      </c>
      <c r="I152" s="67">
        <v>10634.0999999999</v>
      </c>
    </row>
    <row r="153" spans="1:9" x14ac:dyDescent="0.3">
      <c r="A153" s="66" t="s">
        <v>202</v>
      </c>
      <c r="B153" s="67">
        <v>0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</row>
    <row r="154" spans="1:9" x14ac:dyDescent="0.3">
      <c r="A154" s="66" t="s">
        <v>203</v>
      </c>
      <c r="B154" s="67">
        <v>0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</row>
    <row r="155" spans="1:9" x14ac:dyDescent="0.3">
      <c r="A155" s="66" t="s">
        <v>204</v>
      </c>
      <c r="B155" s="67">
        <v>0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</row>
    <row r="156" spans="1:9" x14ac:dyDescent="0.3">
      <c r="A156" s="66" t="s">
        <v>205</v>
      </c>
      <c r="B156" s="67">
        <v>0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  <c r="H156" s="67">
        <v>0</v>
      </c>
      <c r="I156" s="67">
        <v>0</v>
      </c>
    </row>
    <row r="157" spans="1:9" x14ac:dyDescent="0.3">
      <c r="A157" s="66" t="s">
        <v>206</v>
      </c>
      <c r="B157" s="67">
        <v>0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</row>
    <row r="158" spans="1:9" x14ac:dyDescent="0.3">
      <c r="A158" s="66" t="s">
        <v>207</v>
      </c>
      <c r="B158" s="67">
        <v>0</v>
      </c>
      <c r="C158" s="67">
        <v>0</v>
      </c>
      <c r="D158" s="67">
        <v>0</v>
      </c>
      <c r="E158" s="67">
        <v>0</v>
      </c>
      <c r="F158" s="67">
        <v>0</v>
      </c>
      <c r="G158" s="67">
        <v>0</v>
      </c>
      <c r="H158" s="67">
        <v>0</v>
      </c>
      <c r="I158" s="67">
        <v>0</v>
      </c>
    </row>
    <row r="159" spans="1:9" x14ac:dyDescent="0.3">
      <c r="A159" s="68" t="s">
        <v>208</v>
      </c>
      <c r="B159" s="67">
        <v>0</v>
      </c>
      <c r="C159" s="67">
        <v>0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</row>
    <row r="160" spans="1:9" x14ac:dyDescent="0.3">
      <c r="A160" s="66" t="s">
        <v>209</v>
      </c>
      <c r="B160" s="71">
        <v>1472093.91</v>
      </c>
      <c r="C160" s="71">
        <v>0</v>
      </c>
      <c r="D160" s="71">
        <v>0</v>
      </c>
      <c r="E160" s="72">
        <v>0</v>
      </c>
      <c r="F160" s="72">
        <v>0</v>
      </c>
      <c r="G160" s="72">
        <v>1472093.91</v>
      </c>
      <c r="H160" s="72">
        <v>0</v>
      </c>
      <c r="I160" s="72">
        <v>1472093.91</v>
      </c>
    </row>
    <row r="161" spans="1:9" x14ac:dyDescent="0.3">
      <c r="A161" s="65" t="s">
        <v>210</v>
      </c>
      <c r="B161" s="64"/>
      <c r="C161" s="64"/>
      <c r="D161" s="64"/>
      <c r="E161" s="64"/>
      <c r="F161" s="64"/>
      <c r="G161" s="64"/>
      <c r="H161" s="64"/>
      <c r="I161" s="64"/>
    </row>
    <row r="162" spans="1:9" x14ac:dyDescent="0.3">
      <c r="A162" s="66" t="s">
        <v>211</v>
      </c>
      <c r="B162" s="67">
        <v>-30193.919999999998</v>
      </c>
      <c r="C162" s="67">
        <v>0</v>
      </c>
      <c r="D162" s="67">
        <v>0</v>
      </c>
      <c r="E162" s="67">
        <v>0</v>
      </c>
      <c r="F162" s="67">
        <v>0</v>
      </c>
      <c r="G162" s="67">
        <v>-30193.919999999998</v>
      </c>
      <c r="H162" s="67">
        <v>0</v>
      </c>
      <c r="I162" s="67">
        <v>-30193.919999999998</v>
      </c>
    </row>
    <row r="163" spans="1:9" x14ac:dyDescent="0.3">
      <c r="A163" s="66" t="s">
        <v>212</v>
      </c>
      <c r="B163" s="67">
        <v>253023.33</v>
      </c>
      <c r="C163" s="67">
        <v>0</v>
      </c>
      <c r="D163" s="67">
        <v>0</v>
      </c>
      <c r="E163" s="67">
        <v>0</v>
      </c>
      <c r="F163" s="67">
        <v>0</v>
      </c>
      <c r="G163" s="67">
        <v>253023.33</v>
      </c>
      <c r="H163" s="67">
        <v>0</v>
      </c>
      <c r="I163" s="67">
        <v>253023.33</v>
      </c>
    </row>
    <row r="164" spans="1:9" x14ac:dyDescent="0.3">
      <c r="A164" s="66" t="s">
        <v>213</v>
      </c>
      <c r="B164" s="67">
        <v>150503.609999999</v>
      </c>
      <c r="C164" s="67">
        <v>0</v>
      </c>
      <c r="D164" s="67">
        <v>0</v>
      </c>
      <c r="E164" s="67">
        <v>0</v>
      </c>
      <c r="F164" s="67">
        <v>0</v>
      </c>
      <c r="G164" s="67">
        <v>150503.609999999</v>
      </c>
      <c r="H164" s="67">
        <v>0</v>
      </c>
      <c r="I164" s="67">
        <v>150503.609999999</v>
      </c>
    </row>
    <row r="165" spans="1:9" x14ac:dyDescent="0.3">
      <c r="A165" s="66" t="s">
        <v>214</v>
      </c>
      <c r="B165" s="67">
        <v>537804.32999999903</v>
      </c>
      <c r="C165" s="67">
        <v>0</v>
      </c>
      <c r="D165" s="67">
        <v>0</v>
      </c>
      <c r="E165" s="67">
        <v>0</v>
      </c>
      <c r="F165" s="67">
        <v>0</v>
      </c>
      <c r="G165" s="67">
        <v>537804.32999999903</v>
      </c>
      <c r="H165" s="67">
        <v>0</v>
      </c>
      <c r="I165" s="67">
        <v>537804.32999999903</v>
      </c>
    </row>
    <row r="166" spans="1:9" x14ac:dyDescent="0.3">
      <c r="A166" s="66" t="s">
        <v>215</v>
      </c>
      <c r="B166" s="67">
        <v>243721.72</v>
      </c>
      <c r="C166" s="67">
        <v>0</v>
      </c>
      <c r="D166" s="67">
        <v>0</v>
      </c>
      <c r="E166" s="67">
        <v>0</v>
      </c>
      <c r="F166" s="67">
        <v>0</v>
      </c>
      <c r="G166" s="67">
        <v>243721.72</v>
      </c>
      <c r="H166" s="67">
        <v>0</v>
      </c>
      <c r="I166" s="67">
        <v>243721.72</v>
      </c>
    </row>
    <row r="167" spans="1:9" x14ac:dyDescent="0.3">
      <c r="A167" s="66" t="s">
        <v>216</v>
      </c>
      <c r="B167" s="67">
        <v>81544.25</v>
      </c>
      <c r="C167" s="67">
        <v>0</v>
      </c>
      <c r="D167" s="67">
        <v>0</v>
      </c>
      <c r="E167" s="67">
        <v>0</v>
      </c>
      <c r="F167" s="67">
        <v>0</v>
      </c>
      <c r="G167" s="67">
        <v>81544.25</v>
      </c>
      <c r="H167" s="67">
        <v>0</v>
      </c>
      <c r="I167" s="67">
        <v>81544.25</v>
      </c>
    </row>
    <row r="168" spans="1:9" x14ac:dyDescent="0.3">
      <c r="A168" s="66" t="s">
        <v>217</v>
      </c>
      <c r="B168" s="67">
        <v>191424.81</v>
      </c>
      <c r="C168" s="67">
        <v>0</v>
      </c>
      <c r="D168" s="67">
        <v>0</v>
      </c>
      <c r="E168" s="67">
        <v>0</v>
      </c>
      <c r="F168" s="67">
        <v>0</v>
      </c>
      <c r="G168" s="67">
        <v>191424.81</v>
      </c>
      <c r="H168" s="67">
        <v>0</v>
      </c>
      <c r="I168" s="67">
        <v>191424.81</v>
      </c>
    </row>
    <row r="169" spans="1:9" x14ac:dyDescent="0.3">
      <c r="A169" s="66" t="s">
        <v>218</v>
      </c>
      <c r="B169" s="67">
        <v>413052.57</v>
      </c>
      <c r="C169" s="67">
        <v>0</v>
      </c>
      <c r="D169" s="67">
        <v>0</v>
      </c>
      <c r="E169" s="67">
        <v>0</v>
      </c>
      <c r="F169" s="67">
        <v>0</v>
      </c>
      <c r="G169" s="67">
        <v>413052.57</v>
      </c>
      <c r="H169" s="67">
        <v>0</v>
      </c>
      <c r="I169" s="67">
        <v>413052.57</v>
      </c>
    </row>
    <row r="170" spans="1:9" x14ac:dyDescent="0.3">
      <c r="A170" s="66" t="s">
        <v>219</v>
      </c>
      <c r="B170" s="67">
        <v>224819.77</v>
      </c>
      <c r="C170" s="67">
        <v>0</v>
      </c>
      <c r="D170" s="67">
        <v>0</v>
      </c>
      <c r="E170" s="67">
        <v>0</v>
      </c>
      <c r="F170" s="67">
        <v>0</v>
      </c>
      <c r="G170" s="67">
        <v>224819.77</v>
      </c>
      <c r="H170" s="67">
        <v>0</v>
      </c>
      <c r="I170" s="67">
        <v>224819.77</v>
      </c>
    </row>
    <row r="171" spans="1:9" x14ac:dyDescent="0.3">
      <c r="A171" s="66" t="s">
        <v>220</v>
      </c>
      <c r="B171" s="67">
        <v>106165.52</v>
      </c>
      <c r="C171" s="67">
        <v>0</v>
      </c>
      <c r="D171" s="67">
        <v>0</v>
      </c>
      <c r="E171" s="67">
        <v>0</v>
      </c>
      <c r="F171" s="67">
        <v>0</v>
      </c>
      <c r="G171" s="67">
        <v>106165.52</v>
      </c>
      <c r="H171" s="67">
        <v>0</v>
      </c>
      <c r="I171" s="67">
        <v>106165.52</v>
      </c>
    </row>
    <row r="172" spans="1:9" x14ac:dyDescent="0.3">
      <c r="A172" s="66" t="s">
        <v>221</v>
      </c>
      <c r="B172" s="67">
        <v>0</v>
      </c>
      <c r="C172" s="67">
        <v>0</v>
      </c>
      <c r="D172" s="67"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v>0</v>
      </c>
    </row>
    <row r="173" spans="1:9" x14ac:dyDescent="0.3">
      <c r="A173" s="66" t="s">
        <v>222</v>
      </c>
      <c r="B173" s="67">
        <v>0</v>
      </c>
      <c r="C173" s="67">
        <v>0</v>
      </c>
      <c r="D173" s="67">
        <v>0</v>
      </c>
      <c r="E173" s="67">
        <v>0</v>
      </c>
      <c r="F173" s="67">
        <v>0</v>
      </c>
      <c r="G173" s="67">
        <v>0</v>
      </c>
      <c r="H173" s="67">
        <v>0</v>
      </c>
      <c r="I173" s="67">
        <v>0</v>
      </c>
    </row>
    <row r="174" spans="1:9" x14ac:dyDescent="0.3">
      <c r="A174" s="66" t="s">
        <v>223</v>
      </c>
      <c r="B174" s="67">
        <v>352064.85</v>
      </c>
      <c r="C174" s="67">
        <v>0</v>
      </c>
      <c r="D174" s="67">
        <v>0</v>
      </c>
      <c r="E174" s="67">
        <v>0</v>
      </c>
      <c r="F174" s="67">
        <v>0</v>
      </c>
      <c r="G174" s="67">
        <v>352064.85</v>
      </c>
      <c r="H174" s="67">
        <v>0</v>
      </c>
      <c r="I174" s="67">
        <v>352064.85</v>
      </c>
    </row>
    <row r="175" spans="1:9" x14ac:dyDescent="0.3">
      <c r="A175" s="66" t="s">
        <v>224</v>
      </c>
      <c r="B175" s="67">
        <v>2278312.48999999</v>
      </c>
      <c r="C175" s="67">
        <v>0</v>
      </c>
      <c r="D175" s="67">
        <v>0</v>
      </c>
      <c r="E175" s="67">
        <v>0</v>
      </c>
      <c r="F175" s="67">
        <v>0</v>
      </c>
      <c r="G175" s="67">
        <v>2278312.48999999</v>
      </c>
      <c r="H175" s="67">
        <v>0</v>
      </c>
      <c r="I175" s="67">
        <v>2278312.48999999</v>
      </c>
    </row>
    <row r="176" spans="1:9" x14ac:dyDescent="0.3">
      <c r="A176" s="66" t="s">
        <v>225</v>
      </c>
      <c r="B176" s="67">
        <v>1187980.6599999899</v>
      </c>
      <c r="C176" s="67">
        <v>0</v>
      </c>
      <c r="D176" s="67">
        <v>0</v>
      </c>
      <c r="E176" s="67">
        <v>0</v>
      </c>
      <c r="F176" s="67">
        <v>0</v>
      </c>
      <c r="G176" s="67">
        <v>1187980.6599999899</v>
      </c>
      <c r="H176" s="67">
        <v>0</v>
      </c>
      <c r="I176" s="67">
        <v>1187980.6599999899</v>
      </c>
    </row>
    <row r="177" spans="1:9" x14ac:dyDescent="0.3">
      <c r="A177" s="66" t="s">
        <v>226</v>
      </c>
      <c r="B177" s="67">
        <v>21060.2</v>
      </c>
      <c r="C177" s="67">
        <v>0</v>
      </c>
      <c r="D177" s="67">
        <v>0</v>
      </c>
      <c r="E177" s="67">
        <v>0</v>
      </c>
      <c r="F177" s="67">
        <v>0</v>
      </c>
      <c r="G177" s="67">
        <v>21060.2</v>
      </c>
      <c r="H177" s="67">
        <v>0</v>
      </c>
      <c r="I177" s="67">
        <v>21060.2</v>
      </c>
    </row>
    <row r="178" spans="1:9" x14ac:dyDescent="0.3">
      <c r="A178" s="66" t="s">
        <v>227</v>
      </c>
      <c r="B178" s="67">
        <v>121029.209999999</v>
      </c>
      <c r="C178" s="67">
        <v>0</v>
      </c>
      <c r="D178" s="67">
        <v>0</v>
      </c>
      <c r="E178" s="67">
        <v>0</v>
      </c>
      <c r="F178" s="67">
        <v>0</v>
      </c>
      <c r="G178" s="67">
        <v>121029.209999999</v>
      </c>
      <c r="H178" s="67">
        <v>0</v>
      </c>
      <c r="I178" s="67">
        <v>121029.209999999</v>
      </c>
    </row>
    <row r="179" spans="1:9" x14ac:dyDescent="0.3">
      <c r="A179" s="66" t="s">
        <v>228</v>
      </c>
      <c r="B179" s="67">
        <v>38711.82</v>
      </c>
      <c r="C179" s="67">
        <v>0</v>
      </c>
      <c r="D179" s="67">
        <v>0</v>
      </c>
      <c r="E179" s="67">
        <v>0</v>
      </c>
      <c r="F179" s="67">
        <v>0</v>
      </c>
      <c r="G179" s="67">
        <v>38711.82</v>
      </c>
      <c r="H179" s="67">
        <v>0</v>
      </c>
      <c r="I179" s="67">
        <v>38711.82</v>
      </c>
    </row>
    <row r="180" spans="1:9" x14ac:dyDescent="0.3">
      <c r="A180" s="66" t="s">
        <v>229</v>
      </c>
      <c r="B180" s="67">
        <v>0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</row>
    <row r="181" spans="1:9" x14ac:dyDescent="0.3">
      <c r="A181" s="66" t="s">
        <v>230</v>
      </c>
      <c r="B181" s="67">
        <v>0</v>
      </c>
      <c r="C181" s="67">
        <v>175224.81</v>
      </c>
      <c r="D181" s="67">
        <v>0</v>
      </c>
      <c r="E181" s="67">
        <v>0</v>
      </c>
      <c r="F181" s="67">
        <v>0</v>
      </c>
      <c r="G181" s="67">
        <v>0</v>
      </c>
      <c r="H181" s="67">
        <v>175224.81</v>
      </c>
      <c r="I181" s="67">
        <v>175224.81</v>
      </c>
    </row>
    <row r="182" spans="1:9" x14ac:dyDescent="0.3">
      <c r="A182" s="66" t="s">
        <v>231</v>
      </c>
      <c r="B182" s="67">
        <v>0</v>
      </c>
      <c r="C182" s="67">
        <v>101241.46</v>
      </c>
      <c r="D182" s="67">
        <v>0</v>
      </c>
      <c r="E182" s="67">
        <v>0</v>
      </c>
      <c r="F182" s="67">
        <v>0</v>
      </c>
      <c r="G182" s="67">
        <v>0</v>
      </c>
      <c r="H182" s="67">
        <v>101241.46</v>
      </c>
      <c r="I182" s="67">
        <v>101241.46</v>
      </c>
    </row>
    <row r="183" spans="1:9" x14ac:dyDescent="0.3">
      <c r="A183" s="66" t="s">
        <v>232</v>
      </c>
      <c r="B183" s="67">
        <v>0</v>
      </c>
      <c r="C183" s="67">
        <v>2073829.3299999901</v>
      </c>
      <c r="D183" s="67">
        <v>0</v>
      </c>
      <c r="E183" s="67">
        <v>0</v>
      </c>
      <c r="F183" s="67">
        <v>0</v>
      </c>
      <c r="G183" s="67">
        <v>0</v>
      </c>
      <c r="H183" s="67">
        <v>2073829.3299999901</v>
      </c>
      <c r="I183" s="67">
        <v>2073829.3299999901</v>
      </c>
    </row>
    <row r="184" spans="1:9" x14ac:dyDescent="0.3">
      <c r="A184" s="66" t="s">
        <v>233</v>
      </c>
      <c r="B184" s="67">
        <v>0</v>
      </c>
      <c r="C184" s="67">
        <v>232722.93</v>
      </c>
      <c r="D184" s="67">
        <v>0</v>
      </c>
      <c r="E184" s="67">
        <v>0</v>
      </c>
      <c r="F184" s="67">
        <v>0</v>
      </c>
      <c r="G184" s="67">
        <v>0</v>
      </c>
      <c r="H184" s="67">
        <v>232722.93</v>
      </c>
      <c r="I184" s="67">
        <v>232722.93</v>
      </c>
    </row>
    <row r="185" spans="1:9" x14ac:dyDescent="0.3">
      <c r="A185" s="66" t="s">
        <v>234</v>
      </c>
      <c r="B185" s="67">
        <v>0</v>
      </c>
      <c r="C185" s="67">
        <v>24563.519999999899</v>
      </c>
      <c r="D185" s="67">
        <v>0</v>
      </c>
      <c r="E185" s="67">
        <v>0</v>
      </c>
      <c r="F185" s="67">
        <v>0</v>
      </c>
      <c r="G185" s="67">
        <v>0</v>
      </c>
      <c r="H185" s="67">
        <v>24563.519999999899</v>
      </c>
      <c r="I185" s="67">
        <v>24563.519999999899</v>
      </c>
    </row>
    <row r="186" spans="1:9" x14ac:dyDescent="0.3">
      <c r="A186" s="66" t="s">
        <v>235</v>
      </c>
      <c r="B186" s="67">
        <v>0</v>
      </c>
      <c r="C186" s="67">
        <v>510553.549999999</v>
      </c>
      <c r="D186" s="67">
        <v>0</v>
      </c>
      <c r="E186" s="67">
        <v>0</v>
      </c>
      <c r="F186" s="67">
        <v>0</v>
      </c>
      <c r="G186" s="67">
        <v>0</v>
      </c>
      <c r="H186" s="67">
        <v>510553.549999999</v>
      </c>
      <c r="I186" s="67">
        <v>510553.549999999</v>
      </c>
    </row>
    <row r="187" spans="1:9" x14ac:dyDescent="0.3">
      <c r="A187" s="66" t="s">
        <v>236</v>
      </c>
      <c r="B187" s="67">
        <v>0</v>
      </c>
      <c r="C187" s="67">
        <v>368593.91</v>
      </c>
      <c r="D187" s="67">
        <v>0</v>
      </c>
      <c r="E187" s="67">
        <v>0</v>
      </c>
      <c r="F187" s="67">
        <v>0</v>
      </c>
      <c r="G187" s="67">
        <v>0</v>
      </c>
      <c r="H187" s="67">
        <v>368593.91</v>
      </c>
      <c r="I187" s="67">
        <v>368593.91</v>
      </c>
    </row>
    <row r="188" spans="1:9" x14ac:dyDescent="0.3">
      <c r="A188" s="66" t="s">
        <v>237</v>
      </c>
      <c r="B188" s="67">
        <v>0</v>
      </c>
      <c r="C188" s="67">
        <v>119352.22</v>
      </c>
      <c r="D188" s="67">
        <v>0</v>
      </c>
      <c r="E188" s="67">
        <v>0</v>
      </c>
      <c r="F188" s="67">
        <v>0</v>
      </c>
      <c r="G188" s="67">
        <v>0</v>
      </c>
      <c r="H188" s="67">
        <v>119352.22</v>
      </c>
      <c r="I188" s="67">
        <v>119352.22</v>
      </c>
    </row>
    <row r="189" spans="1:9" x14ac:dyDescent="0.3">
      <c r="A189" s="66" t="s">
        <v>238</v>
      </c>
      <c r="B189" s="67">
        <v>0</v>
      </c>
      <c r="C189" s="67">
        <v>9482.81</v>
      </c>
      <c r="D189" s="67">
        <v>0</v>
      </c>
      <c r="E189" s="67">
        <v>0</v>
      </c>
      <c r="F189" s="67">
        <v>0</v>
      </c>
      <c r="G189" s="67">
        <v>0</v>
      </c>
      <c r="H189" s="67">
        <v>9482.81</v>
      </c>
      <c r="I189" s="67">
        <v>9482.81</v>
      </c>
    </row>
    <row r="190" spans="1:9" x14ac:dyDescent="0.3">
      <c r="A190" s="66" t="s">
        <v>239</v>
      </c>
      <c r="B190" s="67">
        <v>0</v>
      </c>
      <c r="C190" s="67">
        <v>47689.45</v>
      </c>
      <c r="D190" s="67">
        <v>0</v>
      </c>
      <c r="E190" s="67">
        <v>0</v>
      </c>
      <c r="F190" s="67">
        <v>0</v>
      </c>
      <c r="G190" s="67">
        <v>0</v>
      </c>
      <c r="H190" s="67">
        <v>47689.45</v>
      </c>
      <c r="I190" s="67">
        <v>47689.45</v>
      </c>
    </row>
    <row r="191" spans="1:9" x14ac:dyDescent="0.3">
      <c r="A191" s="66" t="s">
        <v>240</v>
      </c>
      <c r="B191" s="67">
        <v>0</v>
      </c>
      <c r="C191" s="67">
        <v>484866.94999999902</v>
      </c>
      <c r="D191" s="67">
        <v>0</v>
      </c>
      <c r="E191" s="67">
        <v>0</v>
      </c>
      <c r="F191" s="67">
        <v>0</v>
      </c>
      <c r="G191" s="67">
        <v>0</v>
      </c>
      <c r="H191" s="67">
        <v>484866.94999999902</v>
      </c>
      <c r="I191" s="67">
        <v>484866.94999999902</v>
      </c>
    </row>
    <row r="192" spans="1:9" x14ac:dyDescent="0.3">
      <c r="A192" s="66" t="s">
        <v>241</v>
      </c>
      <c r="B192" s="67">
        <v>0</v>
      </c>
      <c r="C192" s="67">
        <v>49444.02</v>
      </c>
      <c r="D192" s="67">
        <v>0</v>
      </c>
      <c r="E192" s="67">
        <v>0</v>
      </c>
      <c r="F192" s="67">
        <v>0</v>
      </c>
      <c r="G192" s="67">
        <v>0</v>
      </c>
      <c r="H192" s="67">
        <v>49444.02</v>
      </c>
      <c r="I192" s="67">
        <v>49444.02</v>
      </c>
    </row>
    <row r="193" spans="1:9" x14ac:dyDescent="0.3">
      <c r="A193" s="66" t="s">
        <v>242</v>
      </c>
      <c r="B193" s="67">
        <v>0</v>
      </c>
      <c r="C193" s="67">
        <v>34981.07</v>
      </c>
      <c r="D193" s="67">
        <v>0</v>
      </c>
      <c r="E193" s="67">
        <v>0</v>
      </c>
      <c r="F193" s="67">
        <v>0</v>
      </c>
      <c r="G193" s="67">
        <v>0</v>
      </c>
      <c r="H193" s="67">
        <v>34981.07</v>
      </c>
      <c r="I193" s="67">
        <v>34981.07</v>
      </c>
    </row>
    <row r="194" spans="1:9" x14ac:dyDescent="0.3">
      <c r="A194" s="66" t="s">
        <v>243</v>
      </c>
      <c r="B194" s="67">
        <v>0</v>
      </c>
      <c r="C194" s="67">
        <v>272862.09999999998</v>
      </c>
      <c r="D194" s="67">
        <v>0</v>
      </c>
      <c r="E194" s="67">
        <v>0</v>
      </c>
      <c r="F194" s="67">
        <v>0</v>
      </c>
      <c r="G194" s="67">
        <v>0</v>
      </c>
      <c r="H194" s="67">
        <v>272862.09999999998</v>
      </c>
      <c r="I194" s="67">
        <v>272862.09999999998</v>
      </c>
    </row>
    <row r="195" spans="1:9" x14ac:dyDescent="0.3">
      <c r="A195" s="66" t="s">
        <v>244</v>
      </c>
      <c r="B195" s="67">
        <v>0</v>
      </c>
      <c r="C195" s="67">
        <v>86430.299999999901</v>
      </c>
      <c r="D195" s="67">
        <v>0</v>
      </c>
      <c r="E195" s="67">
        <v>0</v>
      </c>
      <c r="F195" s="67">
        <v>0</v>
      </c>
      <c r="G195" s="67">
        <v>0</v>
      </c>
      <c r="H195" s="67">
        <v>86430.299999999901</v>
      </c>
      <c r="I195" s="67">
        <v>86430.299999999901</v>
      </c>
    </row>
    <row r="196" spans="1:9" x14ac:dyDescent="0.3">
      <c r="A196" s="68" t="s">
        <v>245</v>
      </c>
      <c r="B196" s="67">
        <v>0</v>
      </c>
      <c r="C196" s="67">
        <v>103895.469999999</v>
      </c>
      <c r="D196" s="67">
        <v>0</v>
      </c>
      <c r="E196" s="67">
        <v>0</v>
      </c>
      <c r="F196" s="67">
        <v>0</v>
      </c>
      <c r="G196" s="67">
        <v>0</v>
      </c>
      <c r="H196" s="67">
        <v>103895.469999999</v>
      </c>
      <c r="I196" s="67">
        <v>103895.469999999</v>
      </c>
    </row>
    <row r="197" spans="1:9" x14ac:dyDescent="0.3">
      <c r="A197" s="66" t="s">
        <v>246</v>
      </c>
      <c r="B197" s="71">
        <v>6171025.2199999904</v>
      </c>
      <c r="C197" s="71">
        <v>4695733.8999999901</v>
      </c>
      <c r="D197" s="71">
        <v>0</v>
      </c>
      <c r="E197" s="72">
        <v>0</v>
      </c>
      <c r="F197" s="72">
        <v>0</v>
      </c>
      <c r="G197" s="72">
        <v>6171025.2199999904</v>
      </c>
      <c r="H197" s="72">
        <v>4695733.8999999901</v>
      </c>
      <c r="I197" s="72">
        <v>10866759.1199999</v>
      </c>
    </row>
    <row r="198" spans="1:9" x14ac:dyDescent="0.3">
      <c r="A198" s="65" t="s">
        <v>247</v>
      </c>
      <c r="B198" s="64"/>
      <c r="C198" s="64"/>
      <c r="D198" s="64"/>
      <c r="E198" s="64"/>
      <c r="F198" s="64"/>
      <c r="G198" s="64"/>
      <c r="H198" s="64"/>
      <c r="I198" s="64"/>
    </row>
    <row r="199" spans="1:9" x14ac:dyDescent="0.3">
      <c r="A199" s="66" t="s">
        <v>248</v>
      </c>
      <c r="B199" s="67">
        <v>0</v>
      </c>
      <c r="C199" s="67">
        <v>0</v>
      </c>
      <c r="D199" s="67">
        <v>27795.61</v>
      </c>
      <c r="E199" s="67">
        <v>16171.485897999901</v>
      </c>
      <c r="F199" s="67">
        <v>11624.124102</v>
      </c>
      <c r="G199" s="67">
        <v>16171.485897999901</v>
      </c>
      <c r="H199" s="67">
        <v>11624.124102</v>
      </c>
      <c r="I199" s="67">
        <v>27795.61</v>
      </c>
    </row>
    <row r="200" spans="1:9" x14ac:dyDescent="0.3">
      <c r="A200" s="66" t="s">
        <v>249</v>
      </c>
      <c r="B200" s="67">
        <v>1585632.1999999899</v>
      </c>
      <c r="C200" s="67">
        <v>1169562.33</v>
      </c>
      <c r="D200" s="67">
        <v>26569.68</v>
      </c>
      <c r="E200" s="67">
        <v>16544.939736</v>
      </c>
      <c r="F200" s="67">
        <v>10024.740264</v>
      </c>
      <c r="G200" s="67">
        <v>1602177.13973599</v>
      </c>
      <c r="H200" s="67">
        <v>1179587.070264</v>
      </c>
      <c r="I200" s="67">
        <v>2781764.21</v>
      </c>
    </row>
    <row r="201" spans="1:9" x14ac:dyDescent="0.3">
      <c r="A201" s="66" t="s">
        <v>250</v>
      </c>
      <c r="B201" s="67">
        <v>306444.37999999902</v>
      </c>
      <c r="C201" s="67">
        <v>164132.57999999999</v>
      </c>
      <c r="D201" s="67">
        <v>2579975.7999999998</v>
      </c>
      <c r="E201" s="67">
        <v>1501029.92043999</v>
      </c>
      <c r="F201" s="67">
        <v>1078945.87956</v>
      </c>
      <c r="G201" s="67">
        <v>1807474.3004399899</v>
      </c>
      <c r="H201" s="67">
        <v>1243078.4595600001</v>
      </c>
      <c r="I201" s="67">
        <v>3050552.76</v>
      </c>
    </row>
    <row r="202" spans="1:9" x14ac:dyDescent="0.3">
      <c r="A202" s="66" t="s">
        <v>251</v>
      </c>
      <c r="B202" s="67">
        <v>1441337.42</v>
      </c>
      <c r="C202" s="67">
        <v>527605.4</v>
      </c>
      <c r="D202" s="67">
        <v>0</v>
      </c>
      <c r="E202" s="67">
        <v>0</v>
      </c>
      <c r="F202" s="67">
        <v>0</v>
      </c>
      <c r="G202" s="67">
        <v>1441337.42</v>
      </c>
      <c r="H202" s="67">
        <v>527605.4</v>
      </c>
      <c r="I202" s="67">
        <v>1968942.8199999901</v>
      </c>
    </row>
    <row r="203" spans="1:9" x14ac:dyDescent="0.3">
      <c r="A203" s="68" t="s">
        <v>252</v>
      </c>
      <c r="B203" s="67">
        <v>0</v>
      </c>
      <c r="C203" s="67">
        <v>0</v>
      </c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</row>
    <row r="204" spans="1:9" x14ac:dyDescent="0.3">
      <c r="A204" s="66" t="s">
        <v>253</v>
      </c>
      <c r="B204" s="71">
        <v>3333413.9999999902</v>
      </c>
      <c r="C204" s="71">
        <v>1861300.31</v>
      </c>
      <c r="D204" s="71">
        <v>2634341.09</v>
      </c>
      <c r="E204" s="72">
        <v>1533746.34607399</v>
      </c>
      <c r="F204" s="72">
        <v>1100594.7439260001</v>
      </c>
      <c r="G204" s="72">
        <v>4867160.3460739898</v>
      </c>
      <c r="H204" s="72">
        <v>2961895.0539259999</v>
      </c>
      <c r="I204" s="72">
        <v>7829055.3999999901</v>
      </c>
    </row>
    <row r="205" spans="1:9" x14ac:dyDescent="0.3">
      <c r="A205" s="65" t="s">
        <v>254</v>
      </c>
      <c r="B205" s="64"/>
      <c r="C205" s="64"/>
      <c r="D205" s="64"/>
      <c r="E205" s="64"/>
      <c r="F205" s="64"/>
      <c r="G205" s="64"/>
      <c r="H205" s="64"/>
      <c r="I205" s="64"/>
    </row>
    <row r="206" spans="1:9" x14ac:dyDescent="0.3">
      <c r="A206" s="66" t="s">
        <v>255</v>
      </c>
      <c r="B206" s="67">
        <v>1267675.24</v>
      </c>
      <c r="C206" s="67">
        <v>415570.92</v>
      </c>
      <c r="D206" s="67">
        <v>118755.09</v>
      </c>
      <c r="E206" s="67">
        <v>69091.711362000002</v>
      </c>
      <c r="F206" s="67">
        <v>49663.378638000002</v>
      </c>
      <c r="G206" s="67">
        <v>1336766.9513620001</v>
      </c>
      <c r="H206" s="67">
        <v>465234.29863799998</v>
      </c>
      <c r="I206" s="67">
        <v>1802001.25</v>
      </c>
    </row>
    <row r="207" spans="1:9" x14ac:dyDescent="0.3">
      <c r="A207" s="66" t="s">
        <v>256</v>
      </c>
      <c r="B207" s="67">
        <v>43570.979999999901</v>
      </c>
      <c r="C207" s="67">
        <v>2753.61</v>
      </c>
      <c r="D207" s="67">
        <v>100036.07</v>
      </c>
      <c r="E207" s="67">
        <v>58200.985525999997</v>
      </c>
      <c r="F207" s="67">
        <v>41835.084474000003</v>
      </c>
      <c r="G207" s="67">
        <v>101771.965526</v>
      </c>
      <c r="H207" s="67">
        <v>44588.694474000004</v>
      </c>
      <c r="I207" s="67">
        <v>146360.66</v>
      </c>
    </row>
    <row r="208" spans="1:9" x14ac:dyDescent="0.3">
      <c r="A208" s="66" t="s">
        <v>257</v>
      </c>
      <c r="B208" s="67">
        <v>0</v>
      </c>
      <c r="C208" s="67">
        <v>0</v>
      </c>
      <c r="D208" s="67">
        <v>12600.47</v>
      </c>
      <c r="E208" s="67">
        <v>7330.9534460000004</v>
      </c>
      <c r="F208" s="67">
        <v>5269.5165539999998</v>
      </c>
      <c r="G208" s="67">
        <v>7330.9534460000004</v>
      </c>
      <c r="H208" s="67">
        <v>5269.5165539999998</v>
      </c>
      <c r="I208" s="67">
        <v>12600.47</v>
      </c>
    </row>
    <row r="209" spans="1:9" x14ac:dyDescent="0.3">
      <c r="A209" s="66" t="s">
        <v>258</v>
      </c>
      <c r="B209" s="67">
        <v>0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</row>
    <row r="210" spans="1:9" x14ac:dyDescent="0.3">
      <c r="A210" s="66" t="s">
        <v>259</v>
      </c>
      <c r="B210" s="67">
        <v>35653.81</v>
      </c>
      <c r="C210" s="67">
        <v>863.45</v>
      </c>
      <c r="D210" s="67">
        <v>0</v>
      </c>
      <c r="E210" s="67">
        <v>0</v>
      </c>
      <c r="F210" s="67">
        <v>0</v>
      </c>
      <c r="G210" s="67">
        <v>35653.81</v>
      </c>
      <c r="H210" s="67">
        <v>863.45</v>
      </c>
      <c r="I210" s="67">
        <v>36517.2599999999</v>
      </c>
    </row>
    <row r="211" spans="1:9" x14ac:dyDescent="0.3">
      <c r="A211" s="66" t="s">
        <v>260</v>
      </c>
      <c r="B211" s="67">
        <v>0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</row>
    <row r="212" spans="1:9" x14ac:dyDescent="0.3">
      <c r="A212" s="68" t="s">
        <v>261</v>
      </c>
      <c r="B212" s="67">
        <v>0</v>
      </c>
      <c r="C212" s="67">
        <v>0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67">
        <v>0</v>
      </c>
    </row>
    <row r="213" spans="1:9" x14ac:dyDescent="0.3">
      <c r="A213" s="66" t="s">
        <v>262</v>
      </c>
      <c r="B213" s="71">
        <v>1346900.03</v>
      </c>
      <c r="C213" s="71">
        <v>419187.98</v>
      </c>
      <c r="D213" s="71">
        <v>231391.63</v>
      </c>
      <c r="E213" s="72">
        <v>134623.65033400001</v>
      </c>
      <c r="F213" s="72">
        <v>96767.979665999999</v>
      </c>
      <c r="G213" s="72">
        <v>1481523.6803339999</v>
      </c>
      <c r="H213" s="72">
        <v>515955.95966599998</v>
      </c>
      <c r="I213" s="72">
        <v>1997479.64</v>
      </c>
    </row>
    <row r="214" spans="1:9" x14ac:dyDescent="0.3">
      <c r="A214" s="65" t="s">
        <v>263</v>
      </c>
      <c r="B214" s="64"/>
      <c r="C214" s="64"/>
      <c r="D214" s="64"/>
      <c r="E214" s="64"/>
      <c r="F214" s="64"/>
      <c r="G214" s="64"/>
      <c r="H214" s="64"/>
      <c r="I214" s="64"/>
    </row>
    <row r="215" spans="1:9" x14ac:dyDescent="0.3">
      <c r="A215" s="68" t="s">
        <v>264</v>
      </c>
      <c r="B215" s="67">
        <v>7957913.3600000003</v>
      </c>
      <c r="C215" s="67">
        <v>816222.6</v>
      </c>
      <c r="D215" s="67">
        <v>0</v>
      </c>
      <c r="E215" s="67">
        <v>0</v>
      </c>
      <c r="F215" s="67">
        <v>0</v>
      </c>
      <c r="G215" s="67">
        <v>7957913.3600000003</v>
      </c>
      <c r="H215" s="67">
        <v>816222.6</v>
      </c>
      <c r="I215" s="67">
        <v>8774135.9600000009</v>
      </c>
    </row>
    <row r="216" spans="1:9" x14ac:dyDescent="0.3">
      <c r="A216" s="66" t="s">
        <v>265</v>
      </c>
      <c r="B216" s="71">
        <v>7957913.3600000003</v>
      </c>
      <c r="C216" s="71">
        <v>816222.6</v>
      </c>
      <c r="D216" s="71">
        <v>0</v>
      </c>
      <c r="E216" s="72">
        <v>0</v>
      </c>
      <c r="F216" s="72">
        <v>0</v>
      </c>
      <c r="G216" s="72">
        <v>7957913.3600000003</v>
      </c>
      <c r="H216" s="72">
        <v>816222.6</v>
      </c>
      <c r="I216" s="72">
        <v>8774135.9600000009</v>
      </c>
    </row>
    <row r="217" spans="1:9" x14ac:dyDescent="0.3">
      <c r="A217" s="65" t="s">
        <v>266</v>
      </c>
      <c r="B217" s="64"/>
      <c r="C217" s="64"/>
      <c r="D217" s="64"/>
      <c r="E217" s="64"/>
      <c r="F217" s="64"/>
      <c r="G217" s="64"/>
      <c r="H217" s="64"/>
      <c r="I217" s="64"/>
    </row>
    <row r="218" spans="1:9" x14ac:dyDescent="0.3">
      <c r="A218" s="66" t="s">
        <v>267</v>
      </c>
      <c r="B218" s="67">
        <v>294881.90000000002</v>
      </c>
      <c r="C218" s="67">
        <v>126442.58999999901</v>
      </c>
      <c r="D218" s="67">
        <v>3317533.31</v>
      </c>
      <c r="E218" s="67">
        <v>2274169.0840050001</v>
      </c>
      <c r="F218" s="67">
        <v>1043364.225995</v>
      </c>
      <c r="G218" s="67">
        <v>2569050.984005</v>
      </c>
      <c r="H218" s="67">
        <v>1169806.8159950001</v>
      </c>
      <c r="I218" s="67">
        <v>3738857.8</v>
      </c>
    </row>
    <row r="219" spans="1:9" x14ac:dyDescent="0.3">
      <c r="A219" s="66" t="s">
        <v>268</v>
      </c>
      <c r="B219" s="67">
        <v>25459.43</v>
      </c>
      <c r="C219" s="67">
        <v>45889.75</v>
      </c>
      <c r="D219" s="67">
        <v>67293.7</v>
      </c>
      <c r="E219" s="67">
        <v>46129.83135</v>
      </c>
      <c r="F219" s="67">
        <v>21163.86865</v>
      </c>
      <c r="G219" s="67">
        <v>71589.261350000001</v>
      </c>
      <c r="H219" s="67">
        <v>67053.618650000004</v>
      </c>
      <c r="I219" s="67">
        <v>138642.88</v>
      </c>
    </row>
    <row r="220" spans="1:9" x14ac:dyDescent="0.3">
      <c r="A220" s="66" t="s">
        <v>269</v>
      </c>
      <c r="B220" s="67">
        <v>0</v>
      </c>
      <c r="C220" s="67">
        <v>0</v>
      </c>
      <c r="D220" s="67">
        <v>-20501.09</v>
      </c>
      <c r="E220" s="67">
        <v>-14053.497195</v>
      </c>
      <c r="F220" s="67">
        <v>-6447.5928050000002</v>
      </c>
      <c r="G220" s="67">
        <v>-14053.497195</v>
      </c>
      <c r="H220" s="67">
        <v>-6447.5928050000002</v>
      </c>
      <c r="I220" s="67">
        <v>-20501.09</v>
      </c>
    </row>
    <row r="221" spans="1:9" x14ac:dyDescent="0.3">
      <c r="A221" s="66" t="s">
        <v>270</v>
      </c>
      <c r="B221" s="67">
        <v>412159.95</v>
      </c>
      <c r="C221" s="67">
        <v>54244.799999999901</v>
      </c>
      <c r="D221" s="67">
        <v>572855.69999999995</v>
      </c>
      <c r="E221" s="67">
        <v>392692.58234999998</v>
      </c>
      <c r="F221" s="67">
        <v>180163.11765</v>
      </c>
      <c r="G221" s="67">
        <v>804852.53234999999</v>
      </c>
      <c r="H221" s="67">
        <v>234407.91764999999</v>
      </c>
      <c r="I221" s="67">
        <v>1039260.45</v>
      </c>
    </row>
    <row r="222" spans="1:9" x14ac:dyDescent="0.3">
      <c r="A222" s="66" t="s">
        <v>271</v>
      </c>
      <c r="B222" s="67">
        <v>401694.20999999897</v>
      </c>
      <c r="C222" s="67">
        <v>54308.11</v>
      </c>
      <c r="D222" s="67">
        <v>90495.86</v>
      </c>
      <c r="E222" s="67">
        <v>55193.425014</v>
      </c>
      <c r="F222" s="67">
        <v>35302.434986</v>
      </c>
      <c r="G222" s="67">
        <v>456887.63501399901</v>
      </c>
      <c r="H222" s="67">
        <v>89610.544985999994</v>
      </c>
      <c r="I222" s="67">
        <v>546498.179999999</v>
      </c>
    </row>
    <row r="223" spans="1:9" x14ac:dyDescent="0.3">
      <c r="A223" s="66" t="s">
        <v>272</v>
      </c>
      <c r="B223" s="67">
        <v>19924.96</v>
      </c>
      <c r="C223" s="67">
        <v>42163.85</v>
      </c>
      <c r="D223" s="67">
        <v>417288.99999999901</v>
      </c>
      <c r="E223" s="67">
        <v>242778.74019999901</v>
      </c>
      <c r="F223" s="67">
        <v>174510.25979999901</v>
      </c>
      <c r="G223" s="67">
        <v>262703.70019999897</v>
      </c>
      <c r="H223" s="67">
        <v>216674.10979999899</v>
      </c>
      <c r="I223" s="67">
        <v>479377.80999999901</v>
      </c>
    </row>
    <row r="224" spans="1:9" x14ac:dyDescent="0.3">
      <c r="A224" s="66" t="s">
        <v>273</v>
      </c>
      <c r="B224" s="67">
        <v>1910238.84</v>
      </c>
      <c r="C224" s="67">
        <v>882646.23999999894</v>
      </c>
      <c r="D224" s="67">
        <v>1023300.35999999</v>
      </c>
      <c r="E224" s="67">
        <v>712114.72052399896</v>
      </c>
      <c r="F224" s="67">
        <v>311185.63947599899</v>
      </c>
      <c r="G224" s="67">
        <v>2622353.5605239999</v>
      </c>
      <c r="H224" s="67">
        <v>1193831.8794759901</v>
      </c>
      <c r="I224" s="67">
        <v>3816185.4399999902</v>
      </c>
    </row>
    <row r="225" spans="1:9" x14ac:dyDescent="0.3">
      <c r="A225" s="66" t="s">
        <v>274</v>
      </c>
      <c r="B225" s="67">
        <v>529777.63</v>
      </c>
      <c r="C225" s="67">
        <v>189663.96</v>
      </c>
      <c r="D225" s="67">
        <v>141864.85</v>
      </c>
      <c r="E225" s="67">
        <v>97248.354674999995</v>
      </c>
      <c r="F225" s="67">
        <v>44616.495325000004</v>
      </c>
      <c r="G225" s="67">
        <v>627025.98467499996</v>
      </c>
      <c r="H225" s="67">
        <v>234280.45532499999</v>
      </c>
      <c r="I225" s="67">
        <v>861306.44</v>
      </c>
    </row>
    <row r="226" spans="1:9" x14ac:dyDescent="0.3">
      <c r="A226" s="66" t="s">
        <v>275</v>
      </c>
      <c r="B226" s="67">
        <v>0</v>
      </c>
      <c r="C226" s="67">
        <v>0</v>
      </c>
      <c r="D226" s="67">
        <v>139</v>
      </c>
      <c r="E226" s="67">
        <v>95.284499999999994</v>
      </c>
      <c r="F226" s="67">
        <v>43.715499999999999</v>
      </c>
      <c r="G226" s="67">
        <v>95.284499999999994</v>
      </c>
      <c r="H226" s="67">
        <v>43.715499999999999</v>
      </c>
      <c r="I226" s="67">
        <v>139</v>
      </c>
    </row>
    <row r="227" spans="1:9" x14ac:dyDescent="0.3">
      <c r="A227" s="66" t="s">
        <v>276</v>
      </c>
      <c r="B227" s="67">
        <v>242426.45</v>
      </c>
      <c r="C227" s="67">
        <v>43122.53</v>
      </c>
      <c r="D227" s="67">
        <v>162600.01999999999</v>
      </c>
      <c r="E227" s="67">
        <v>111462.31371</v>
      </c>
      <c r="F227" s="67">
        <v>51137.706290000002</v>
      </c>
      <c r="G227" s="67">
        <v>353888.76371000003</v>
      </c>
      <c r="H227" s="67">
        <v>94260.236290000001</v>
      </c>
      <c r="I227" s="67">
        <v>448149</v>
      </c>
    </row>
    <row r="228" spans="1:9" x14ac:dyDescent="0.3">
      <c r="A228" s="66" t="s">
        <v>277</v>
      </c>
      <c r="B228" s="67">
        <v>17601</v>
      </c>
      <c r="C228" s="67">
        <v>0</v>
      </c>
      <c r="D228" s="67">
        <v>884138.92</v>
      </c>
      <c r="E228" s="67">
        <v>606077.22965999995</v>
      </c>
      <c r="F228" s="67">
        <v>278061.69033999997</v>
      </c>
      <c r="G228" s="67">
        <v>623678.22965999995</v>
      </c>
      <c r="H228" s="67">
        <v>278061.69033999997</v>
      </c>
      <c r="I228" s="67">
        <v>901739.92</v>
      </c>
    </row>
    <row r="229" spans="1:9" x14ac:dyDescent="0.3">
      <c r="A229" s="66" t="s">
        <v>278</v>
      </c>
      <c r="B229" s="67">
        <v>0</v>
      </c>
      <c r="C229" s="67">
        <v>88435.37</v>
      </c>
      <c r="D229" s="67">
        <v>0</v>
      </c>
      <c r="E229" s="67">
        <v>0</v>
      </c>
      <c r="F229" s="67">
        <v>0</v>
      </c>
      <c r="G229" s="67">
        <v>0</v>
      </c>
      <c r="H229" s="67">
        <v>88435.37</v>
      </c>
      <c r="I229" s="67">
        <v>88435.37</v>
      </c>
    </row>
    <row r="230" spans="1:9" x14ac:dyDescent="0.3">
      <c r="A230" s="68" t="s">
        <v>279</v>
      </c>
      <c r="B230" s="67">
        <v>36679.56</v>
      </c>
      <c r="C230" s="67">
        <v>0</v>
      </c>
      <c r="D230" s="67">
        <v>1048885.3</v>
      </c>
      <c r="E230" s="67">
        <v>719010.87315</v>
      </c>
      <c r="F230" s="67">
        <v>329874.42684999999</v>
      </c>
      <c r="G230" s="67">
        <v>755690.43315000006</v>
      </c>
      <c r="H230" s="67">
        <v>329874.42684999999</v>
      </c>
      <c r="I230" s="67">
        <v>1085564.8600000001</v>
      </c>
    </row>
    <row r="231" spans="1:9" x14ac:dyDescent="0.3">
      <c r="A231" s="73" t="s">
        <v>280</v>
      </c>
      <c r="B231" s="71">
        <v>3890843.93</v>
      </c>
      <c r="C231" s="71">
        <v>1526917.1999999899</v>
      </c>
      <c r="D231" s="71">
        <v>7705894.9299999997</v>
      </c>
      <c r="E231" s="72">
        <v>5242918.9419430001</v>
      </c>
      <c r="F231" s="72">
        <v>2462975.9880570001</v>
      </c>
      <c r="G231" s="72">
        <v>9133762.8719430007</v>
      </c>
      <c r="H231" s="72">
        <v>3989893.1880569998</v>
      </c>
      <c r="I231" s="72">
        <v>13123656.060000001</v>
      </c>
    </row>
    <row r="232" spans="1:9" ht="15" thickBot="1" x14ac:dyDescent="0.35">
      <c r="A232" s="85" t="s">
        <v>281</v>
      </c>
      <c r="B232" s="71">
        <v>33738962.689999998</v>
      </c>
      <c r="C232" s="71">
        <v>9487225.7599999905</v>
      </c>
      <c r="D232" s="71">
        <v>10571627.65</v>
      </c>
      <c r="E232" s="72">
        <v>6911288.9383509997</v>
      </c>
      <c r="F232" s="72">
        <v>3660338.7116490002</v>
      </c>
      <c r="G232" s="72">
        <v>40650251.628350899</v>
      </c>
      <c r="H232" s="72">
        <v>13147564.4716489</v>
      </c>
      <c r="I232" s="72">
        <v>53797816.099999897</v>
      </c>
    </row>
    <row r="233" spans="1:9" ht="6" customHeight="1" thickTop="1" x14ac:dyDescent="0.3">
      <c r="A233" s="77"/>
      <c r="B233" s="86"/>
      <c r="C233" s="86"/>
      <c r="D233" s="86"/>
      <c r="E233" s="86"/>
      <c r="F233" s="86"/>
      <c r="G233" s="86"/>
      <c r="H233" s="86"/>
      <c r="I233" s="86"/>
    </row>
    <row r="234" spans="1:9" x14ac:dyDescent="0.3">
      <c r="A234" s="66" t="s">
        <v>282</v>
      </c>
      <c r="B234" s="64"/>
      <c r="C234" s="64"/>
      <c r="D234" s="64"/>
      <c r="E234" s="64"/>
      <c r="F234" s="64"/>
      <c r="G234" s="64"/>
      <c r="H234" s="64"/>
      <c r="I234" s="64"/>
    </row>
    <row r="235" spans="1:9" x14ac:dyDescent="0.3">
      <c r="A235" s="65" t="s">
        <v>283</v>
      </c>
      <c r="B235" s="64"/>
      <c r="C235" s="64"/>
      <c r="D235" s="64"/>
      <c r="E235" s="64"/>
      <c r="F235" s="64"/>
      <c r="G235" s="64"/>
      <c r="H235" s="64"/>
      <c r="I235" s="64"/>
    </row>
    <row r="236" spans="1:9" x14ac:dyDescent="0.3">
      <c r="A236" s="66" t="s">
        <v>284</v>
      </c>
      <c r="B236" s="67">
        <v>20280342.32</v>
      </c>
      <c r="C236" s="67">
        <v>9112053.7400000002</v>
      </c>
      <c r="D236" s="67">
        <v>1677505.44</v>
      </c>
      <c r="E236" s="67">
        <v>1149929.97912</v>
      </c>
      <c r="F236" s="67">
        <v>527575.46088000003</v>
      </c>
      <c r="G236" s="67">
        <v>21430272.299120001</v>
      </c>
      <c r="H236" s="67">
        <v>9639629.2008800004</v>
      </c>
      <c r="I236" s="67">
        <v>31069901.5</v>
      </c>
    </row>
    <row r="237" spans="1:9" x14ac:dyDescent="0.3">
      <c r="A237" s="68" t="s">
        <v>285</v>
      </c>
      <c r="B237" s="67">
        <v>74017.25</v>
      </c>
      <c r="C237" s="67">
        <v>12773.56</v>
      </c>
      <c r="D237" s="67">
        <v>14800.56</v>
      </c>
      <c r="E237" s="67">
        <v>10145.783879999901</v>
      </c>
      <c r="F237" s="67">
        <v>4654.7761199999904</v>
      </c>
      <c r="G237" s="67">
        <v>84163.033880000003</v>
      </c>
      <c r="H237" s="67">
        <v>17428.33612</v>
      </c>
      <c r="I237" s="67">
        <v>101591.37</v>
      </c>
    </row>
    <row r="238" spans="1:9" x14ac:dyDescent="0.3">
      <c r="A238" s="66" t="s">
        <v>286</v>
      </c>
      <c r="B238" s="71">
        <v>20354359.57</v>
      </c>
      <c r="C238" s="71">
        <v>9124827.3000000007</v>
      </c>
      <c r="D238" s="71">
        <v>1692306</v>
      </c>
      <c r="E238" s="72">
        <v>1160075.763</v>
      </c>
      <c r="F238" s="72">
        <v>532230.23699999996</v>
      </c>
      <c r="G238" s="72">
        <v>21514435.333000001</v>
      </c>
      <c r="H238" s="72">
        <v>9657057.5370000005</v>
      </c>
      <c r="I238" s="72">
        <v>31171492.870000001</v>
      </c>
    </row>
    <row r="239" spans="1:9" x14ac:dyDescent="0.3">
      <c r="A239" s="65" t="s">
        <v>287</v>
      </c>
      <c r="B239" s="64"/>
      <c r="C239" s="64"/>
      <c r="D239" s="64"/>
      <c r="E239" s="64"/>
      <c r="F239" s="64"/>
      <c r="G239" s="64"/>
      <c r="H239" s="64"/>
      <c r="I239" s="64"/>
    </row>
    <row r="240" spans="1:9" x14ac:dyDescent="0.3">
      <c r="A240" s="66" t="s">
        <v>288</v>
      </c>
      <c r="B240" s="67">
        <v>751810.70999999903</v>
      </c>
      <c r="C240" s="67">
        <v>193501.84</v>
      </c>
      <c r="D240" s="67">
        <v>2489628.08</v>
      </c>
      <c r="E240" s="67">
        <v>1706640.0488400001</v>
      </c>
      <c r="F240" s="67">
        <v>782988.03116000001</v>
      </c>
      <c r="G240" s="67">
        <v>2458450.7588399998</v>
      </c>
      <c r="H240" s="67">
        <v>976489.87115999998</v>
      </c>
      <c r="I240" s="67">
        <v>3434940.63</v>
      </c>
    </row>
    <row r="241" spans="1:9" x14ac:dyDescent="0.3">
      <c r="A241" s="66" t="s">
        <v>289</v>
      </c>
      <c r="B241" s="67">
        <v>1156428.6000000001</v>
      </c>
      <c r="C241" s="67">
        <v>0</v>
      </c>
      <c r="D241" s="67">
        <v>0</v>
      </c>
      <c r="E241" s="67">
        <v>0</v>
      </c>
      <c r="F241" s="67">
        <v>0</v>
      </c>
      <c r="G241" s="67">
        <v>1156428.6000000001</v>
      </c>
      <c r="H241" s="67">
        <v>0</v>
      </c>
      <c r="I241" s="67">
        <v>1156428.6000000001</v>
      </c>
    </row>
    <row r="242" spans="1:9" x14ac:dyDescent="0.3">
      <c r="A242" s="68" t="s">
        <v>290</v>
      </c>
      <c r="B242" s="67">
        <v>115806.74</v>
      </c>
      <c r="C242" s="67">
        <v>1975.45</v>
      </c>
      <c r="D242" s="67">
        <v>1038.79</v>
      </c>
      <c r="E242" s="67">
        <v>712.09054500000002</v>
      </c>
      <c r="F242" s="67">
        <v>326.699455</v>
      </c>
      <c r="G242" s="67">
        <v>116518.830545</v>
      </c>
      <c r="H242" s="67">
        <v>2302.1494550000002</v>
      </c>
      <c r="I242" s="67">
        <v>118820.98</v>
      </c>
    </row>
    <row r="243" spans="1:9" x14ac:dyDescent="0.3">
      <c r="A243" s="66" t="s">
        <v>291</v>
      </c>
      <c r="B243" s="71">
        <v>2024046.05</v>
      </c>
      <c r="C243" s="71">
        <v>195477.29</v>
      </c>
      <c r="D243" s="71">
        <v>2490666.87</v>
      </c>
      <c r="E243" s="72">
        <v>1707352.1393850001</v>
      </c>
      <c r="F243" s="72">
        <v>783314.73061500001</v>
      </c>
      <c r="G243" s="72">
        <v>3731398.1893849899</v>
      </c>
      <c r="H243" s="72">
        <v>978792.020614999</v>
      </c>
      <c r="I243" s="72">
        <v>4710190.21</v>
      </c>
    </row>
    <row r="244" spans="1:9" x14ac:dyDescent="0.3">
      <c r="A244" s="65" t="s">
        <v>292</v>
      </c>
      <c r="B244" s="64"/>
      <c r="C244" s="64"/>
      <c r="D244" s="64"/>
      <c r="E244" s="64"/>
      <c r="F244" s="64"/>
      <c r="G244" s="64"/>
      <c r="H244" s="64"/>
      <c r="I244" s="64"/>
    </row>
    <row r="245" spans="1:9" x14ac:dyDescent="0.3">
      <c r="A245" s="68" t="s">
        <v>293</v>
      </c>
      <c r="B245" s="67">
        <v>1717072.18</v>
      </c>
      <c r="C245" s="67">
        <v>0</v>
      </c>
      <c r="D245" s="67">
        <v>0</v>
      </c>
      <c r="E245" s="67">
        <v>0</v>
      </c>
      <c r="F245" s="67">
        <v>0</v>
      </c>
      <c r="G245" s="67">
        <v>1717072.18</v>
      </c>
      <c r="H245" s="67">
        <v>0</v>
      </c>
      <c r="I245" s="67">
        <v>1717072.18</v>
      </c>
    </row>
    <row r="246" spans="1:9" x14ac:dyDescent="0.3">
      <c r="A246" s="66" t="s">
        <v>294</v>
      </c>
      <c r="B246" s="71">
        <v>1717072.18</v>
      </c>
      <c r="C246" s="71">
        <v>0</v>
      </c>
      <c r="D246" s="71">
        <v>0</v>
      </c>
      <c r="E246" s="72">
        <v>0</v>
      </c>
      <c r="F246" s="72">
        <v>0</v>
      </c>
      <c r="G246" s="72">
        <v>1717072.18</v>
      </c>
      <c r="H246" s="72">
        <v>0</v>
      </c>
      <c r="I246" s="72">
        <v>1717072.18</v>
      </c>
    </row>
    <row r="247" spans="1:9" x14ac:dyDescent="0.3">
      <c r="A247" s="65" t="s">
        <v>295</v>
      </c>
      <c r="B247" s="64"/>
      <c r="C247" s="64"/>
      <c r="D247" s="64"/>
      <c r="E247" s="64"/>
      <c r="F247" s="64"/>
      <c r="G247" s="64"/>
      <c r="H247" s="64"/>
      <c r="I247" s="64"/>
    </row>
    <row r="248" spans="1:9" x14ac:dyDescent="0.3">
      <c r="A248" s="66" t="s">
        <v>296</v>
      </c>
      <c r="B248" s="67">
        <v>4496499</v>
      </c>
      <c r="C248" s="67">
        <v>0</v>
      </c>
      <c r="D248" s="67">
        <v>0</v>
      </c>
      <c r="E248" s="67">
        <v>0</v>
      </c>
      <c r="F248" s="67">
        <v>0</v>
      </c>
      <c r="G248" s="67">
        <v>4496499</v>
      </c>
      <c r="H248" s="67">
        <v>0</v>
      </c>
      <c r="I248" s="67">
        <v>4496499</v>
      </c>
    </row>
    <row r="249" spans="1:9" x14ac:dyDescent="0.3">
      <c r="A249" s="66" t="s">
        <v>297</v>
      </c>
      <c r="B249" s="67">
        <v>-3627395.34</v>
      </c>
      <c r="C249" s="67">
        <v>0</v>
      </c>
      <c r="D249" s="67">
        <v>0</v>
      </c>
      <c r="E249" s="67">
        <v>0</v>
      </c>
      <c r="F249" s="67">
        <v>0</v>
      </c>
      <c r="G249" s="67">
        <v>-3627395.34</v>
      </c>
      <c r="H249" s="67">
        <v>0</v>
      </c>
      <c r="I249" s="67">
        <v>-3627395.34</v>
      </c>
    </row>
    <row r="250" spans="1:9" x14ac:dyDescent="0.3">
      <c r="A250" s="66" t="s">
        <v>298</v>
      </c>
      <c r="B250" s="67">
        <v>-52750.64</v>
      </c>
      <c r="C250" s="67">
        <v>-5154.09</v>
      </c>
      <c r="D250" s="67">
        <v>0</v>
      </c>
      <c r="E250" s="67">
        <v>0</v>
      </c>
      <c r="F250" s="67">
        <v>0</v>
      </c>
      <c r="G250" s="67">
        <v>-52750.64</v>
      </c>
      <c r="H250" s="67">
        <v>-5154.09</v>
      </c>
      <c r="I250" s="67">
        <v>-57904.729999999901</v>
      </c>
    </row>
    <row r="251" spans="1:9" x14ac:dyDescent="0.3">
      <c r="A251" s="66" t="s">
        <v>299</v>
      </c>
      <c r="B251" s="67">
        <v>11054.05</v>
      </c>
      <c r="C251" s="67">
        <v>1373.24</v>
      </c>
      <c r="D251" s="67">
        <v>0</v>
      </c>
      <c r="E251" s="67">
        <v>0</v>
      </c>
      <c r="F251" s="67">
        <v>0</v>
      </c>
      <c r="G251" s="67">
        <v>11054.05</v>
      </c>
      <c r="H251" s="67">
        <v>1373.24</v>
      </c>
      <c r="I251" s="67">
        <v>12427.289999999901</v>
      </c>
    </row>
    <row r="252" spans="1:9" x14ac:dyDescent="0.3">
      <c r="A252" s="66" t="s">
        <v>300</v>
      </c>
      <c r="B252" s="67">
        <v>-3736.09</v>
      </c>
      <c r="C252" s="67">
        <v>0</v>
      </c>
      <c r="D252" s="67">
        <v>0</v>
      </c>
      <c r="E252" s="67">
        <v>0</v>
      </c>
      <c r="F252" s="67">
        <v>0</v>
      </c>
      <c r="G252" s="67">
        <v>-3736.09</v>
      </c>
      <c r="H252" s="67">
        <v>0</v>
      </c>
      <c r="I252" s="67">
        <v>-3736.09</v>
      </c>
    </row>
    <row r="253" spans="1:9" x14ac:dyDescent="0.3">
      <c r="A253" s="68" t="s">
        <v>301</v>
      </c>
      <c r="B253" s="67">
        <v>0</v>
      </c>
      <c r="C253" s="67">
        <v>0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</row>
    <row r="254" spans="1:9" x14ac:dyDescent="0.3">
      <c r="A254" s="66" t="s">
        <v>302</v>
      </c>
      <c r="B254" s="71">
        <v>823670.98</v>
      </c>
      <c r="C254" s="71">
        <v>-3780.85</v>
      </c>
      <c r="D254" s="71">
        <v>0</v>
      </c>
      <c r="E254" s="72">
        <v>0</v>
      </c>
      <c r="F254" s="72">
        <v>0</v>
      </c>
      <c r="G254" s="72">
        <v>823670.98</v>
      </c>
      <c r="H254" s="72">
        <v>-3780.85</v>
      </c>
      <c r="I254" s="72">
        <v>819890.13</v>
      </c>
    </row>
    <row r="255" spans="1:9" x14ac:dyDescent="0.3">
      <c r="A255" s="65" t="s">
        <v>303</v>
      </c>
      <c r="B255" s="64"/>
      <c r="C255" s="64"/>
      <c r="D255" s="64"/>
      <c r="E255" s="64"/>
      <c r="F255" s="64"/>
      <c r="G255" s="64"/>
      <c r="H255" s="64"/>
      <c r="I255" s="64"/>
    </row>
    <row r="256" spans="1:9" x14ac:dyDescent="0.3">
      <c r="A256" s="66" t="s">
        <v>304</v>
      </c>
      <c r="B256" s="67">
        <v>459623.81</v>
      </c>
      <c r="C256" s="67">
        <v>0</v>
      </c>
      <c r="D256" s="67">
        <v>0</v>
      </c>
      <c r="E256" s="67">
        <v>0</v>
      </c>
      <c r="F256" s="67">
        <v>0</v>
      </c>
      <c r="G256" s="67">
        <v>459623.81</v>
      </c>
      <c r="H256" s="67">
        <v>0</v>
      </c>
      <c r="I256" s="67">
        <v>459623.81</v>
      </c>
    </row>
    <row r="257" spans="1:9" x14ac:dyDescent="0.3">
      <c r="A257" s="68" t="s">
        <v>305</v>
      </c>
      <c r="B257" s="67">
        <v>-10689972.23</v>
      </c>
      <c r="C257" s="67">
        <v>0</v>
      </c>
      <c r="D257" s="67">
        <v>0</v>
      </c>
      <c r="E257" s="67">
        <v>0</v>
      </c>
      <c r="F257" s="67">
        <v>0</v>
      </c>
      <c r="G257" s="67">
        <v>-10689972.23</v>
      </c>
      <c r="H257" s="67">
        <v>0</v>
      </c>
      <c r="I257" s="67">
        <v>-10689972.23</v>
      </c>
    </row>
    <row r="258" spans="1:9" x14ac:dyDescent="0.3">
      <c r="A258" s="73" t="s">
        <v>306</v>
      </c>
      <c r="B258" s="71">
        <v>-10230348.42</v>
      </c>
      <c r="C258" s="71">
        <v>0</v>
      </c>
      <c r="D258" s="71">
        <v>0</v>
      </c>
      <c r="E258" s="72">
        <v>0</v>
      </c>
      <c r="F258" s="72">
        <v>0</v>
      </c>
      <c r="G258" s="72">
        <v>-10230348.42</v>
      </c>
      <c r="H258" s="72">
        <v>0</v>
      </c>
      <c r="I258" s="72">
        <v>-10230348.42</v>
      </c>
    </row>
    <row r="259" spans="1:9" ht="15" thickBot="1" x14ac:dyDescent="0.35">
      <c r="A259" s="85" t="s">
        <v>307</v>
      </c>
      <c r="B259" s="71">
        <v>14688800.359999999</v>
      </c>
      <c r="C259" s="71">
        <v>9316523.7400000002</v>
      </c>
      <c r="D259" s="71">
        <v>4182972.87</v>
      </c>
      <c r="E259" s="72">
        <v>2867427.9023850001</v>
      </c>
      <c r="F259" s="72">
        <v>1315544.967615</v>
      </c>
      <c r="G259" s="72">
        <v>17556228.262385</v>
      </c>
      <c r="H259" s="72">
        <v>10632068.707614999</v>
      </c>
      <c r="I259" s="72">
        <v>28188296.969999999</v>
      </c>
    </row>
    <row r="260" spans="1:9" ht="5.25" customHeight="1" thickTop="1" x14ac:dyDescent="0.3">
      <c r="A260" s="66" t="s">
        <v>308</v>
      </c>
      <c r="B260" s="86"/>
      <c r="C260" s="86"/>
      <c r="D260" s="86"/>
      <c r="E260" s="86"/>
      <c r="F260" s="86"/>
      <c r="G260" s="86"/>
      <c r="H260" s="86"/>
      <c r="I260" s="86"/>
    </row>
    <row r="261" spans="1:9" x14ac:dyDescent="0.3">
      <c r="A261" s="65" t="s">
        <v>309</v>
      </c>
      <c r="B261" s="64"/>
      <c r="C261" s="64"/>
      <c r="D261" s="64"/>
      <c r="E261" s="64"/>
      <c r="F261" s="64"/>
      <c r="G261" s="64"/>
      <c r="H261" s="64"/>
      <c r="I261" s="64"/>
    </row>
    <row r="262" spans="1:9" x14ac:dyDescent="0.3">
      <c r="A262" s="68" t="s">
        <v>310</v>
      </c>
      <c r="B262" s="67">
        <v>16549613.9</v>
      </c>
      <c r="C262" s="67">
        <v>9305460.3499999996</v>
      </c>
      <c r="D262" s="67">
        <v>377024.92</v>
      </c>
      <c r="E262" s="67">
        <v>258450.58265999999</v>
      </c>
      <c r="F262" s="67">
        <v>118574.33734</v>
      </c>
      <c r="G262" s="67">
        <v>16808064.482659999</v>
      </c>
      <c r="H262" s="67">
        <v>9424034.6873399895</v>
      </c>
      <c r="I262" s="67">
        <v>26232099.169999901</v>
      </c>
    </row>
    <row r="263" spans="1:9" x14ac:dyDescent="0.3">
      <c r="A263" s="66" t="s">
        <v>311</v>
      </c>
      <c r="B263" s="71">
        <v>16549613.9</v>
      </c>
      <c r="C263" s="71">
        <v>9305460.3499999996</v>
      </c>
      <c r="D263" s="71">
        <v>377024.92</v>
      </c>
      <c r="E263" s="72">
        <v>258450.58265999999</v>
      </c>
      <c r="F263" s="72">
        <v>118574.33734</v>
      </c>
      <c r="G263" s="72">
        <v>16808064.482659999</v>
      </c>
      <c r="H263" s="72">
        <v>9424034.6873399895</v>
      </c>
      <c r="I263" s="72">
        <v>26232099.169999901</v>
      </c>
    </row>
    <row r="264" spans="1:9" x14ac:dyDescent="0.3">
      <c r="A264" s="65" t="s">
        <v>312</v>
      </c>
      <c r="B264" s="64"/>
      <c r="C264" s="64"/>
      <c r="D264" s="64"/>
      <c r="E264" s="64"/>
      <c r="F264" s="64"/>
      <c r="G264" s="64"/>
      <c r="H264" s="64"/>
      <c r="I264" s="64"/>
    </row>
    <row r="265" spans="1:9" x14ac:dyDescent="0.3">
      <c r="A265" s="66" t="s">
        <v>313</v>
      </c>
      <c r="B265" s="67">
        <v>0</v>
      </c>
      <c r="C265" s="67">
        <v>0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</row>
    <row r="266" spans="1:9" x14ac:dyDescent="0.3">
      <c r="A266" s="66" t="s">
        <v>314</v>
      </c>
      <c r="B266" s="67">
        <v>0</v>
      </c>
      <c r="C266" s="67">
        <v>0</v>
      </c>
      <c r="D266" s="67">
        <v>0</v>
      </c>
      <c r="E266" s="67">
        <v>0</v>
      </c>
      <c r="F266" s="67">
        <v>0</v>
      </c>
      <c r="G266" s="67">
        <v>0</v>
      </c>
      <c r="H266" s="67">
        <v>0</v>
      </c>
      <c r="I266" s="67">
        <v>0</v>
      </c>
    </row>
    <row r="267" spans="1:9" x14ac:dyDescent="0.3">
      <c r="A267" s="68" t="s">
        <v>315</v>
      </c>
      <c r="B267" s="67">
        <v>0</v>
      </c>
      <c r="C267" s="67">
        <v>0</v>
      </c>
      <c r="D267" s="67">
        <v>0</v>
      </c>
      <c r="E267" s="67">
        <v>0</v>
      </c>
      <c r="F267" s="67">
        <v>0</v>
      </c>
      <c r="G267" s="67">
        <v>0</v>
      </c>
      <c r="H267" s="67">
        <v>0</v>
      </c>
      <c r="I267" s="67">
        <v>0</v>
      </c>
    </row>
    <row r="268" spans="1:9" x14ac:dyDescent="0.3">
      <c r="A268" s="66" t="s">
        <v>316</v>
      </c>
      <c r="B268" s="71">
        <v>0</v>
      </c>
      <c r="C268" s="71">
        <v>0</v>
      </c>
      <c r="D268" s="71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</row>
    <row r="269" spans="1:9" x14ac:dyDescent="0.3">
      <c r="A269" s="65" t="s">
        <v>317</v>
      </c>
      <c r="B269" s="64"/>
      <c r="C269" s="64"/>
      <c r="D269" s="64"/>
      <c r="E269" s="64"/>
      <c r="F269" s="64"/>
      <c r="G269" s="64"/>
      <c r="H269" s="64"/>
      <c r="I269" s="64"/>
    </row>
    <row r="270" spans="1:9" x14ac:dyDescent="0.3">
      <c r="A270" s="66" t="s">
        <v>318</v>
      </c>
      <c r="B270" s="67">
        <v>72246716.739999995</v>
      </c>
      <c r="C270" s="67">
        <v>59614620.140000001</v>
      </c>
      <c r="D270" s="67">
        <v>0</v>
      </c>
      <c r="E270" s="67">
        <v>0</v>
      </c>
      <c r="F270" s="67">
        <v>0</v>
      </c>
      <c r="G270" s="67">
        <v>72246716.739999995</v>
      </c>
      <c r="H270" s="67">
        <v>59614620.140000001</v>
      </c>
      <c r="I270" s="67">
        <v>131861336.88</v>
      </c>
    </row>
    <row r="271" spans="1:9" x14ac:dyDescent="0.3">
      <c r="A271" s="66" t="s">
        <v>319</v>
      </c>
      <c r="B271" s="67">
        <v>-55214387.869999997</v>
      </c>
      <c r="C271" s="67">
        <v>-55115945.590000004</v>
      </c>
      <c r="D271" s="67">
        <v>0</v>
      </c>
      <c r="E271" s="67">
        <v>0</v>
      </c>
      <c r="F271" s="67">
        <v>0</v>
      </c>
      <c r="G271" s="67">
        <v>-55214387.869999997</v>
      </c>
      <c r="H271" s="67">
        <v>-55115945.590000004</v>
      </c>
      <c r="I271" s="67">
        <v>-110330333.45999999</v>
      </c>
    </row>
    <row r="272" spans="1:9" x14ac:dyDescent="0.3">
      <c r="A272" s="68" t="s">
        <v>320</v>
      </c>
      <c r="B272" s="67">
        <v>0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</row>
    <row r="273" spans="1:9" x14ac:dyDescent="0.3">
      <c r="A273" s="66" t="s">
        <v>321</v>
      </c>
      <c r="B273" s="71">
        <v>17032328.8699999</v>
      </c>
      <c r="C273" s="71">
        <v>4498674.5499999896</v>
      </c>
      <c r="D273" s="71">
        <v>0</v>
      </c>
      <c r="E273" s="72">
        <v>0</v>
      </c>
      <c r="F273" s="72">
        <v>0</v>
      </c>
      <c r="G273" s="72">
        <v>17032328.8699999</v>
      </c>
      <c r="H273" s="72">
        <v>4498674.5499999896</v>
      </c>
      <c r="I273" s="72">
        <v>21531003.419999901</v>
      </c>
    </row>
    <row r="274" spans="1:9" ht="7.5" customHeight="1" x14ac:dyDescent="0.3">
      <c r="A274" s="87"/>
      <c r="B274" s="69"/>
      <c r="C274" s="69"/>
      <c r="D274" s="69"/>
      <c r="E274" s="69"/>
      <c r="F274" s="69"/>
      <c r="G274" s="69"/>
      <c r="H274" s="69"/>
      <c r="I274" s="69"/>
    </row>
    <row r="275" spans="1:9" ht="15" thickBot="1" x14ac:dyDescent="0.35">
      <c r="A275" s="74" t="s">
        <v>39</v>
      </c>
      <c r="B275" s="83">
        <v>47163377.159999996</v>
      </c>
      <c r="C275" s="83">
        <v>13364466.029999999</v>
      </c>
      <c r="D275" s="83">
        <v>-15131625.439999999</v>
      </c>
      <c r="E275" s="84">
        <v>-10037167.423396001</v>
      </c>
      <c r="F275" s="84">
        <v>-5094458.0166039998</v>
      </c>
      <c r="G275" s="84">
        <v>37126209.736603998</v>
      </c>
      <c r="H275" s="84">
        <v>8270008.0133960098</v>
      </c>
      <c r="I275" s="84">
        <v>45396217.75</v>
      </c>
    </row>
    <row r="276" spans="1:9" ht="6" customHeight="1" thickTop="1" x14ac:dyDescent="0.3">
      <c r="A276" s="77"/>
      <c r="B276" s="64"/>
      <c r="C276" s="64"/>
      <c r="D276" s="64"/>
      <c r="E276" s="64"/>
      <c r="F276" s="64"/>
      <c r="G276" s="64"/>
      <c r="H276" s="64"/>
      <c r="I276" s="64"/>
    </row>
    <row r="277" spans="1:9" x14ac:dyDescent="0.3">
      <c r="A277" s="63" t="s">
        <v>44</v>
      </c>
      <c r="B277" s="64"/>
      <c r="C277" s="64"/>
      <c r="D277" s="64"/>
      <c r="E277" s="64"/>
      <c r="F277" s="64"/>
      <c r="G277" s="64"/>
      <c r="H277" s="64"/>
      <c r="I277" s="64"/>
    </row>
    <row r="278" spans="1:9" x14ac:dyDescent="0.3">
      <c r="A278" s="65" t="s">
        <v>322</v>
      </c>
      <c r="B278" s="64"/>
      <c r="C278" s="64"/>
      <c r="D278" s="64"/>
      <c r="E278" s="64"/>
      <c r="F278" s="64"/>
      <c r="G278" s="64"/>
      <c r="H278" s="64"/>
      <c r="I278" s="64"/>
    </row>
    <row r="279" spans="1:9" x14ac:dyDescent="0.3">
      <c r="A279" s="66" t="s">
        <v>323</v>
      </c>
      <c r="B279" s="67">
        <v>29606.2</v>
      </c>
      <c r="C279" s="67">
        <v>0</v>
      </c>
      <c r="D279" s="67">
        <v>0</v>
      </c>
      <c r="E279" s="67">
        <v>0</v>
      </c>
      <c r="F279" s="67">
        <v>0</v>
      </c>
      <c r="G279" s="67">
        <v>29606.2</v>
      </c>
      <c r="H279" s="67">
        <v>0</v>
      </c>
      <c r="I279" s="67">
        <v>29606.2</v>
      </c>
    </row>
    <row r="280" spans="1:9" x14ac:dyDescent="0.3">
      <c r="A280" s="66" t="s">
        <v>324</v>
      </c>
      <c r="B280" s="67">
        <v>0</v>
      </c>
      <c r="C280" s="67">
        <v>0</v>
      </c>
      <c r="D280" s="67">
        <v>0</v>
      </c>
      <c r="E280" s="67">
        <v>0</v>
      </c>
      <c r="F280" s="67">
        <v>0</v>
      </c>
      <c r="G280" s="67">
        <v>0</v>
      </c>
      <c r="H280" s="67">
        <v>0</v>
      </c>
      <c r="I280" s="67">
        <v>0</v>
      </c>
    </row>
    <row r="281" spans="1:9" x14ac:dyDescent="0.3">
      <c r="A281" s="66" t="s">
        <v>325</v>
      </c>
      <c r="B281" s="67">
        <v>0</v>
      </c>
      <c r="C281" s="67">
        <v>0</v>
      </c>
      <c r="D281" s="67">
        <v>-6784729.9900000002</v>
      </c>
      <c r="E281" s="67">
        <v>-4650932.4081450002</v>
      </c>
      <c r="F281" s="67">
        <v>-2133797.581855</v>
      </c>
      <c r="G281" s="67">
        <v>-4650932.4081450002</v>
      </c>
      <c r="H281" s="67">
        <v>-2133797.581855</v>
      </c>
      <c r="I281" s="67">
        <v>-6784729.9900000002</v>
      </c>
    </row>
    <row r="282" spans="1:9" x14ac:dyDescent="0.3">
      <c r="A282" s="66" t="s">
        <v>326</v>
      </c>
      <c r="B282" s="67">
        <v>0</v>
      </c>
      <c r="C282" s="67">
        <v>0</v>
      </c>
      <c r="D282" s="67">
        <v>0</v>
      </c>
      <c r="E282" s="67">
        <v>0</v>
      </c>
      <c r="F282" s="67">
        <v>0</v>
      </c>
      <c r="G282" s="67">
        <v>0</v>
      </c>
      <c r="H282" s="67">
        <v>0</v>
      </c>
      <c r="I282" s="67">
        <v>0</v>
      </c>
    </row>
    <row r="283" spans="1:9" x14ac:dyDescent="0.3">
      <c r="A283" s="66" t="s">
        <v>327</v>
      </c>
      <c r="B283" s="67">
        <v>0</v>
      </c>
      <c r="C283" s="67">
        <v>0</v>
      </c>
      <c r="D283" s="67">
        <v>-66108.149999999994</v>
      </c>
      <c r="E283" s="67">
        <v>-45317.1368249999</v>
      </c>
      <c r="F283" s="67">
        <v>-20791.013175</v>
      </c>
      <c r="G283" s="67">
        <v>-45317.1368249999</v>
      </c>
      <c r="H283" s="67">
        <v>-20791.013175</v>
      </c>
      <c r="I283" s="67">
        <v>-66108.149999999994</v>
      </c>
    </row>
    <row r="284" spans="1:9" x14ac:dyDescent="0.3">
      <c r="A284" s="66" t="s">
        <v>328</v>
      </c>
      <c r="B284" s="67">
        <v>0</v>
      </c>
      <c r="C284" s="67">
        <v>0</v>
      </c>
      <c r="D284" s="67">
        <v>70262.589999999895</v>
      </c>
      <c r="E284" s="67">
        <v>48165.005444999901</v>
      </c>
      <c r="F284" s="67">
        <v>22097.584554999899</v>
      </c>
      <c r="G284" s="67">
        <v>48165.005444999901</v>
      </c>
      <c r="H284" s="67">
        <v>22097.584554999899</v>
      </c>
      <c r="I284" s="67">
        <v>70262.589999999895</v>
      </c>
    </row>
    <row r="285" spans="1:9" x14ac:dyDescent="0.3">
      <c r="A285" s="66" t="s">
        <v>329</v>
      </c>
      <c r="B285" s="67">
        <v>0</v>
      </c>
      <c r="C285" s="67">
        <v>0</v>
      </c>
      <c r="D285" s="67">
        <v>-1148115.8999999999</v>
      </c>
      <c r="E285" s="67">
        <v>-787033.44944999996</v>
      </c>
      <c r="F285" s="67">
        <v>-361082.45054999902</v>
      </c>
      <c r="G285" s="67">
        <v>-787033.44944999996</v>
      </c>
      <c r="H285" s="67">
        <v>-361082.45054999902</v>
      </c>
      <c r="I285" s="67">
        <v>-1148115.8999999999</v>
      </c>
    </row>
    <row r="286" spans="1:9" x14ac:dyDescent="0.3">
      <c r="A286" s="66" t="s">
        <v>330</v>
      </c>
      <c r="B286" s="67">
        <v>0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  <c r="H286" s="67">
        <v>0</v>
      </c>
      <c r="I286" s="67">
        <v>0</v>
      </c>
    </row>
    <row r="287" spans="1:9" x14ac:dyDescent="0.3">
      <c r="A287" s="66" t="s">
        <v>331</v>
      </c>
      <c r="B287" s="67">
        <v>0</v>
      </c>
      <c r="C287" s="67">
        <v>0</v>
      </c>
      <c r="D287" s="67">
        <v>1299950.97</v>
      </c>
      <c r="E287" s="67">
        <v>891116.38993499998</v>
      </c>
      <c r="F287" s="67">
        <v>408834.58006499999</v>
      </c>
      <c r="G287" s="67">
        <v>891116.38993499998</v>
      </c>
      <c r="H287" s="67">
        <v>408834.58006499999</v>
      </c>
      <c r="I287" s="67">
        <v>1299950.97</v>
      </c>
    </row>
    <row r="288" spans="1:9" x14ac:dyDescent="0.3">
      <c r="A288" s="66" t="s">
        <v>332</v>
      </c>
      <c r="B288" s="67">
        <v>0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  <c r="H288" s="67">
        <v>0</v>
      </c>
      <c r="I288" s="67">
        <v>0</v>
      </c>
    </row>
    <row r="289" spans="1:9" x14ac:dyDescent="0.3">
      <c r="A289" s="66" t="s">
        <v>333</v>
      </c>
      <c r="B289" s="67">
        <v>0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</row>
    <row r="290" spans="1:9" x14ac:dyDescent="0.3">
      <c r="A290" s="66" t="s">
        <v>334</v>
      </c>
      <c r="B290" s="67">
        <v>0</v>
      </c>
      <c r="C290" s="67">
        <v>0</v>
      </c>
      <c r="D290" s="67">
        <v>-552369.6</v>
      </c>
      <c r="E290" s="67">
        <v>-378649.36079999898</v>
      </c>
      <c r="F290" s="67">
        <v>-173720.23919999899</v>
      </c>
      <c r="G290" s="67">
        <v>-378649.36079999898</v>
      </c>
      <c r="H290" s="67">
        <v>-173720.23919999899</v>
      </c>
      <c r="I290" s="67">
        <v>-552369.6</v>
      </c>
    </row>
    <row r="291" spans="1:9" x14ac:dyDescent="0.3">
      <c r="A291" s="66" t="s">
        <v>335</v>
      </c>
      <c r="B291" s="67">
        <v>-419090.53</v>
      </c>
      <c r="C291" s="67">
        <v>-155662.85</v>
      </c>
      <c r="D291" s="67">
        <v>-69725.06</v>
      </c>
      <c r="E291" s="67">
        <v>-47796.528630000001</v>
      </c>
      <c r="F291" s="67">
        <v>-21928.531370000001</v>
      </c>
      <c r="G291" s="67">
        <v>-466887.05862999998</v>
      </c>
      <c r="H291" s="67">
        <v>-177591.38136999999</v>
      </c>
      <c r="I291" s="67">
        <v>-644478.43999999994</v>
      </c>
    </row>
    <row r="292" spans="1:9" x14ac:dyDescent="0.3">
      <c r="A292" s="66" t="s">
        <v>336</v>
      </c>
      <c r="B292" s="67">
        <v>0</v>
      </c>
      <c r="C292" s="67">
        <v>-550</v>
      </c>
      <c r="D292" s="67">
        <v>-144.97</v>
      </c>
      <c r="E292" s="67">
        <v>-99.376935000000003</v>
      </c>
      <c r="F292" s="67">
        <v>-45.593065000000003</v>
      </c>
      <c r="G292" s="67">
        <v>-99.376935000000003</v>
      </c>
      <c r="H292" s="67">
        <v>-595.59306500000002</v>
      </c>
      <c r="I292" s="67">
        <v>-694.97</v>
      </c>
    </row>
    <row r="293" spans="1:9" x14ac:dyDescent="0.3">
      <c r="A293" s="66" t="s">
        <v>337</v>
      </c>
      <c r="B293" s="67">
        <v>0</v>
      </c>
      <c r="C293" s="67">
        <v>0</v>
      </c>
      <c r="D293" s="67">
        <v>0</v>
      </c>
      <c r="E293" s="67">
        <v>0</v>
      </c>
      <c r="F293" s="67">
        <v>0</v>
      </c>
      <c r="G293" s="67">
        <v>0</v>
      </c>
      <c r="H293" s="67">
        <v>0</v>
      </c>
      <c r="I293" s="67">
        <v>0</v>
      </c>
    </row>
    <row r="294" spans="1:9" x14ac:dyDescent="0.3">
      <c r="A294" s="66" t="s">
        <v>338</v>
      </c>
      <c r="B294" s="67">
        <v>0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</row>
    <row r="295" spans="1:9" x14ac:dyDescent="0.3">
      <c r="A295" s="66" t="s">
        <v>339</v>
      </c>
      <c r="B295" s="67">
        <v>-12543.4</v>
      </c>
      <c r="C295" s="67">
        <v>0</v>
      </c>
      <c r="D295" s="67">
        <v>0</v>
      </c>
      <c r="E295" s="67">
        <v>0</v>
      </c>
      <c r="F295" s="67">
        <v>0</v>
      </c>
      <c r="G295" s="67">
        <v>-12543.4</v>
      </c>
      <c r="H295" s="67">
        <v>0</v>
      </c>
      <c r="I295" s="67">
        <v>-12543.4</v>
      </c>
    </row>
    <row r="296" spans="1:9" x14ac:dyDescent="0.3">
      <c r="A296" s="66" t="s">
        <v>340</v>
      </c>
      <c r="B296" s="67">
        <v>0</v>
      </c>
      <c r="C296" s="67">
        <v>0</v>
      </c>
      <c r="D296" s="67">
        <v>0</v>
      </c>
      <c r="E296" s="67">
        <v>0</v>
      </c>
      <c r="F296" s="67">
        <v>0</v>
      </c>
      <c r="G296" s="67">
        <v>0</v>
      </c>
      <c r="H296" s="67">
        <v>0</v>
      </c>
      <c r="I296" s="67">
        <v>0</v>
      </c>
    </row>
    <row r="297" spans="1:9" x14ac:dyDescent="0.3">
      <c r="A297" s="66" t="s">
        <v>341</v>
      </c>
      <c r="B297" s="67">
        <v>66.260000000000005</v>
      </c>
      <c r="C297" s="67">
        <v>0</v>
      </c>
      <c r="D297" s="67">
        <v>0</v>
      </c>
      <c r="E297" s="67">
        <v>0</v>
      </c>
      <c r="F297" s="67">
        <v>0</v>
      </c>
      <c r="G297" s="67">
        <v>66.260000000000005</v>
      </c>
      <c r="H297" s="67">
        <v>0</v>
      </c>
      <c r="I297" s="67">
        <v>66.260000000000005</v>
      </c>
    </row>
    <row r="298" spans="1:9" x14ac:dyDescent="0.3">
      <c r="A298" s="66" t="s">
        <v>342</v>
      </c>
      <c r="B298" s="67">
        <v>0</v>
      </c>
      <c r="C298" s="67">
        <v>0</v>
      </c>
      <c r="D298" s="67">
        <v>1250</v>
      </c>
      <c r="E298" s="67">
        <v>856.875</v>
      </c>
      <c r="F298" s="67">
        <v>393.125</v>
      </c>
      <c r="G298" s="67">
        <v>856.875</v>
      </c>
      <c r="H298" s="67">
        <v>393.125</v>
      </c>
      <c r="I298" s="67">
        <v>1250</v>
      </c>
    </row>
    <row r="299" spans="1:9" x14ac:dyDescent="0.3">
      <c r="A299" s="66" t="s">
        <v>343</v>
      </c>
      <c r="B299" s="67">
        <v>0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</row>
    <row r="300" spans="1:9" x14ac:dyDescent="0.3">
      <c r="A300" s="66" t="s">
        <v>344</v>
      </c>
      <c r="B300" s="67">
        <v>0</v>
      </c>
      <c r="C300" s="67">
        <v>0</v>
      </c>
      <c r="D300" s="67">
        <v>255.75</v>
      </c>
      <c r="E300" s="67">
        <v>175.31662499999999</v>
      </c>
      <c r="F300" s="67">
        <v>80.433374999999998</v>
      </c>
      <c r="G300" s="67">
        <v>175.31662499999999</v>
      </c>
      <c r="H300" s="67">
        <v>80.433374999999998</v>
      </c>
      <c r="I300" s="67">
        <v>255.75</v>
      </c>
    </row>
    <row r="301" spans="1:9" x14ac:dyDescent="0.3">
      <c r="A301" s="66" t="s">
        <v>345</v>
      </c>
      <c r="B301" s="67">
        <v>0</v>
      </c>
      <c r="C301" s="67">
        <v>0</v>
      </c>
      <c r="D301" s="67">
        <v>554620.93999999994</v>
      </c>
      <c r="E301" s="67">
        <v>380192.65437</v>
      </c>
      <c r="F301" s="67">
        <v>174428.28563</v>
      </c>
      <c r="G301" s="67">
        <v>380192.65437</v>
      </c>
      <c r="H301" s="67">
        <v>174428.28563</v>
      </c>
      <c r="I301" s="67">
        <v>554620.93999999994</v>
      </c>
    </row>
    <row r="302" spans="1:9" x14ac:dyDescent="0.3">
      <c r="A302" s="68" t="s">
        <v>346</v>
      </c>
      <c r="B302" s="67">
        <v>0</v>
      </c>
      <c r="C302" s="67">
        <v>0</v>
      </c>
      <c r="D302" s="67">
        <v>483362.45</v>
      </c>
      <c r="E302" s="67">
        <v>331344.95947499998</v>
      </c>
      <c r="F302" s="67">
        <v>152017.490525</v>
      </c>
      <c r="G302" s="67">
        <v>331344.95947499998</v>
      </c>
      <c r="H302" s="67">
        <v>152017.490525</v>
      </c>
      <c r="I302" s="67">
        <v>483362.45</v>
      </c>
    </row>
    <row r="303" spans="1:9" x14ac:dyDescent="0.3">
      <c r="A303" s="66" t="s">
        <v>347</v>
      </c>
      <c r="B303" s="71">
        <v>-401961.47</v>
      </c>
      <c r="C303" s="71">
        <v>-156212.85</v>
      </c>
      <c r="D303" s="71">
        <v>-6211490.9699999997</v>
      </c>
      <c r="E303" s="72">
        <v>-4257977.0599349895</v>
      </c>
      <c r="F303" s="72">
        <v>-1953513.9100649899</v>
      </c>
      <c r="G303" s="72">
        <v>-4659938.5299349902</v>
      </c>
      <c r="H303" s="72">
        <v>-2109726.760065</v>
      </c>
      <c r="I303" s="72">
        <v>-6769665.29</v>
      </c>
    </row>
    <row r="304" spans="1:9" x14ac:dyDescent="0.3">
      <c r="A304" s="65" t="s">
        <v>348</v>
      </c>
      <c r="B304" s="64"/>
      <c r="C304" s="64"/>
      <c r="D304" s="64"/>
      <c r="E304" s="64"/>
      <c r="F304" s="64"/>
      <c r="G304" s="64"/>
      <c r="H304" s="64"/>
      <c r="I304" s="64"/>
    </row>
    <row r="305" spans="1:9" x14ac:dyDescent="0.3">
      <c r="A305" s="66" t="s">
        <v>349</v>
      </c>
      <c r="B305" s="67">
        <v>0</v>
      </c>
      <c r="C305" s="67">
        <v>0</v>
      </c>
      <c r="D305" s="67">
        <v>18784544.5</v>
      </c>
      <c r="E305" s="67">
        <v>12876805.25475</v>
      </c>
      <c r="F305" s="67">
        <v>5907739.2452499997</v>
      </c>
      <c r="G305" s="67">
        <v>12876805.25475</v>
      </c>
      <c r="H305" s="67">
        <v>5907739.2452499997</v>
      </c>
      <c r="I305" s="67">
        <v>18784544.5</v>
      </c>
    </row>
    <row r="306" spans="1:9" x14ac:dyDescent="0.3">
      <c r="A306" s="66" t="s">
        <v>350</v>
      </c>
      <c r="B306" s="67">
        <v>0</v>
      </c>
      <c r="C306" s="67">
        <v>0</v>
      </c>
      <c r="D306" s="67">
        <v>0</v>
      </c>
      <c r="E306" s="67">
        <v>0</v>
      </c>
      <c r="F306" s="67">
        <v>0</v>
      </c>
      <c r="G306" s="67">
        <v>0</v>
      </c>
      <c r="H306" s="67">
        <v>0</v>
      </c>
      <c r="I306" s="67">
        <v>0</v>
      </c>
    </row>
    <row r="307" spans="1:9" x14ac:dyDescent="0.3">
      <c r="A307" s="66" t="s">
        <v>351</v>
      </c>
      <c r="B307" s="67">
        <v>0</v>
      </c>
      <c r="C307" s="67">
        <v>0</v>
      </c>
      <c r="D307" s="67">
        <v>261823.019999999</v>
      </c>
      <c r="E307" s="67">
        <v>179479.680209999</v>
      </c>
      <c r="F307" s="67">
        <v>82343.339789999896</v>
      </c>
      <c r="G307" s="67">
        <v>179479.680209999</v>
      </c>
      <c r="H307" s="67">
        <v>82343.339789999896</v>
      </c>
      <c r="I307" s="67">
        <v>261823.019999999</v>
      </c>
    </row>
    <row r="308" spans="1:9" x14ac:dyDescent="0.3">
      <c r="A308" s="66" t="s">
        <v>352</v>
      </c>
      <c r="B308" s="67">
        <v>774.98</v>
      </c>
      <c r="C308" s="67">
        <v>474.99</v>
      </c>
      <c r="D308" s="67">
        <v>198016.37</v>
      </c>
      <c r="E308" s="67">
        <v>135740.22163499999</v>
      </c>
      <c r="F308" s="67">
        <v>62276.148365000001</v>
      </c>
      <c r="G308" s="67">
        <v>136515.201635</v>
      </c>
      <c r="H308" s="67">
        <v>62751.138364999999</v>
      </c>
      <c r="I308" s="67">
        <v>199266.34</v>
      </c>
    </row>
    <row r="309" spans="1:9" x14ac:dyDescent="0.3">
      <c r="A309" s="66" t="s">
        <v>353</v>
      </c>
      <c r="B309" s="67">
        <v>0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</row>
    <row r="310" spans="1:9" x14ac:dyDescent="0.3">
      <c r="A310" s="66" t="s">
        <v>354</v>
      </c>
      <c r="B310" s="67">
        <v>0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0</v>
      </c>
      <c r="I310" s="67">
        <v>0</v>
      </c>
    </row>
    <row r="311" spans="1:9" x14ac:dyDescent="0.3">
      <c r="A311" s="66" t="s">
        <v>355</v>
      </c>
      <c r="B311" s="67">
        <v>0</v>
      </c>
      <c r="C311" s="67">
        <v>0</v>
      </c>
      <c r="D311" s="67">
        <v>10391.69</v>
      </c>
      <c r="E311" s="67">
        <v>7123.5034949999999</v>
      </c>
      <c r="F311" s="67">
        <v>3268.1865050000001</v>
      </c>
      <c r="G311" s="67">
        <v>7123.5034949999999</v>
      </c>
      <c r="H311" s="67">
        <v>3268.1865050000001</v>
      </c>
      <c r="I311" s="67">
        <v>10391.69</v>
      </c>
    </row>
    <row r="312" spans="1:9" x14ac:dyDescent="0.3">
      <c r="A312" s="66" t="s">
        <v>356</v>
      </c>
      <c r="B312" s="67">
        <v>1495773.18</v>
      </c>
      <c r="C312" s="67">
        <v>21593.469999999899</v>
      </c>
      <c r="D312" s="67">
        <v>101157.22</v>
      </c>
      <c r="E312" s="67">
        <v>69343.274309999993</v>
      </c>
      <c r="F312" s="67">
        <v>31813.94569</v>
      </c>
      <c r="G312" s="67">
        <v>1565116.4543099999</v>
      </c>
      <c r="H312" s="67">
        <v>53407.4156899999</v>
      </c>
      <c r="I312" s="67">
        <v>1618523.8699999901</v>
      </c>
    </row>
    <row r="313" spans="1:9" x14ac:dyDescent="0.3">
      <c r="A313" s="68" t="s">
        <v>357</v>
      </c>
      <c r="B313" s="67">
        <v>-370690.88</v>
      </c>
      <c r="C313" s="67">
        <v>-101652.24</v>
      </c>
      <c r="D313" s="67">
        <v>-56086.18</v>
      </c>
      <c r="E313" s="67">
        <v>-38447.076390000002</v>
      </c>
      <c r="F313" s="67">
        <v>-17639.103609999998</v>
      </c>
      <c r="G313" s="67">
        <v>-409137.95639000001</v>
      </c>
      <c r="H313" s="67">
        <v>-119291.34361</v>
      </c>
      <c r="I313" s="67">
        <v>-528429.30000000005</v>
      </c>
    </row>
    <row r="314" spans="1:9" x14ac:dyDescent="0.3">
      <c r="A314" s="66" t="s">
        <v>358</v>
      </c>
      <c r="B314" s="71">
        <v>1125857.27999999</v>
      </c>
      <c r="C314" s="71">
        <v>-79583.78</v>
      </c>
      <c r="D314" s="71">
        <v>19299846.620000001</v>
      </c>
      <c r="E314" s="72">
        <v>13230044.85801</v>
      </c>
      <c r="F314" s="72">
        <v>6069801.7619899996</v>
      </c>
      <c r="G314" s="72">
        <v>14355902.1380099</v>
      </c>
      <c r="H314" s="72">
        <v>5990217.98198999</v>
      </c>
      <c r="I314" s="72">
        <v>20346120.1199999</v>
      </c>
    </row>
    <row r="315" spans="1:9" x14ac:dyDescent="0.3">
      <c r="A315" s="65" t="s">
        <v>359</v>
      </c>
      <c r="B315" s="64"/>
      <c r="C315" s="64"/>
      <c r="D315" s="64"/>
      <c r="E315" s="64"/>
      <c r="F315" s="64"/>
      <c r="G315" s="64"/>
      <c r="H315" s="64"/>
      <c r="I315" s="64"/>
    </row>
    <row r="316" spans="1:9" x14ac:dyDescent="0.3">
      <c r="A316" s="66" t="s">
        <v>360</v>
      </c>
      <c r="B316" s="67">
        <v>0</v>
      </c>
      <c r="C316" s="67">
        <v>0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>
        <v>0</v>
      </c>
    </row>
    <row r="317" spans="1:9" x14ac:dyDescent="0.3">
      <c r="A317" s="68" t="s">
        <v>361</v>
      </c>
      <c r="B317" s="67">
        <v>0</v>
      </c>
      <c r="C317" s="67">
        <v>0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</row>
    <row r="318" spans="1:9" x14ac:dyDescent="0.3">
      <c r="A318" s="66" t="s">
        <v>362</v>
      </c>
      <c r="B318" s="71">
        <v>0</v>
      </c>
      <c r="C318" s="71">
        <v>0</v>
      </c>
      <c r="D318" s="71">
        <v>0</v>
      </c>
      <c r="E318" s="72">
        <v>0</v>
      </c>
      <c r="F318" s="72">
        <v>0</v>
      </c>
      <c r="G318" s="72">
        <v>0</v>
      </c>
      <c r="H318" s="72">
        <v>0</v>
      </c>
      <c r="I318" s="72">
        <v>0</v>
      </c>
    </row>
    <row r="319" spans="1:9" ht="8.25" customHeight="1" x14ac:dyDescent="0.3">
      <c r="A319" s="87"/>
      <c r="B319" s="69"/>
      <c r="C319" s="69"/>
      <c r="D319" s="69"/>
      <c r="E319" s="69"/>
      <c r="F319" s="69"/>
      <c r="G319" s="69"/>
      <c r="H319" s="69"/>
      <c r="I319" s="69"/>
    </row>
    <row r="320" spans="1:9" ht="15" thickBot="1" x14ac:dyDescent="0.35">
      <c r="A320" s="74" t="s">
        <v>48</v>
      </c>
      <c r="B320" s="83">
        <v>723895.80999999901</v>
      </c>
      <c r="C320" s="83">
        <v>-235796.63</v>
      </c>
      <c r="D320" s="83">
        <v>13088355.65</v>
      </c>
      <c r="E320" s="84">
        <v>8972067.7980749998</v>
      </c>
      <c r="F320" s="84">
        <v>4116287.8519250001</v>
      </c>
      <c r="G320" s="84">
        <v>9695963.6080750003</v>
      </c>
      <c r="H320" s="84">
        <v>3880491.2219249899</v>
      </c>
      <c r="I320" s="84">
        <v>13576454.829999899</v>
      </c>
    </row>
    <row r="321" spans="1:9" ht="8.25" customHeight="1" thickTop="1" x14ac:dyDescent="0.3">
      <c r="A321" s="77"/>
      <c r="B321" s="69"/>
      <c r="C321" s="69"/>
      <c r="D321" s="69"/>
      <c r="E321" s="69"/>
      <c r="F321" s="69"/>
      <c r="G321" s="69"/>
      <c r="H321" s="69"/>
      <c r="I321" s="69"/>
    </row>
    <row r="322" spans="1:9" ht="15" thickBot="1" x14ac:dyDescent="0.35">
      <c r="A322" s="74" t="s">
        <v>49</v>
      </c>
      <c r="B322" s="83">
        <v>46439481.350000001</v>
      </c>
      <c r="C322" s="83">
        <v>13600262.66</v>
      </c>
      <c r="D322" s="83">
        <v>-28219981.09</v>
      </c>
      <c r="E322" s="84">
        <v>-19009235.221471</v>
      </c>
      <c r="F322" s="84">
        <v>-9210745.8685289994</v>
      </c>
      <c r="G322" s="84">
        <v>27430246.128529001</v>
      </c>
      <c r="H322" s="84">
        <v>4389516.7914710101</v>
      </c>
      <c r="I322" s="84">
        <v>31819762.920000002</v>
      </c>
    </row>
    <row r="323" spans="1:9" ht="15" thickTop="1" x14ac:dyDescent="0.3">
      <c r="A323" s="77"/>
      <c r="B323" s="64"/>
      <c r="C323" s="64"/>
      <c r="D323" s="64"/>
      <c r="E323" s="64"/>
      <c r="F323" s="64"/>
      <c r="G323" s="64"/>
      <c r="H323" s="64"/>
      <c r="I323" s="64"/>
    </row>
    <row r="324" spans="1:9" x14ac:dyDescent="0.3">
      <c r="A324" s="66"/>
      <c r="B324" s="67">
        <v>0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</row>
    <row r="325" spans="1:9" x14ac:dyDescent="0.3">
      <c r="A325" s="77"/>
      <c r="B325" s="64"/>
      <c r="C325" s="64"/>
      <c r="D325" s="64"/>
      <c r="E325" s="64"/>
      <c r="F325" s="64"/>
      <c r="G325" s="64"/>
      <c r="H325" s="64"/>
      <c r="I325" s="64"/>
    </row>
    <row r="326" spans="1:9" x14ac:dyDescent="0.3">
      <c r="A326" s="77"/>
      <c r="B326" s="64"/>
      <c r="C326" s="64"/>
      <c r="D326" s="64"/>
      <c r="E326" s="64"/>
      <c r="F326" s="64"/>
      <c r="G326" s="64"/>
      <c r="H326" s="64"/>
      <c r="I326" s="64"/>
    </row>
    <row r="327" spans="1:9" x14ac:dyDescent="0.3">
      <c r="A327" s="77"/>
      <c r="B327" s="64"/>
      <c r="C327" s="64"/>
      <c r="D327" s="64"/>
      <c r="E327" s="64"/>
      <c r="F327" s="64"/>
      <c r="G327" s="64"/>
      <c r="H327" s="64"/>
      <c r="I327" s="64"/>
    </row>
    <row r="328" spans="1:9" x14ac:dyDescent="0.3">
      <c r="A328" s="77"/>
      <c r="B328" s="64"/>
      <c r="C328" s="64"/>
      <c r="D328" s="64"/>
      <c r="E328" s="64"/>
      <c r="F328" s="64"/>
      <c r="G328" s="64"/>
      <c r="H328" s="64"/>
      <c r="I328" s="64"/>
    </row>
  </sheetData>
  <pageMargins left="0.7" right="0.45" top="0.5" bottom="0.75" header="0.3" footer="0.3"/>
  <pageSetup scale="80" fitToHeight="9" orientation="portrait" r:id="rId1"/>
  <headerFooter alignWithMargins="0"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workbookViewId="0">
      <pane ySplit="5" topLeftCell="A6" activePane="bottomLeft" state="frozen"/>
      <selection activeCell="D41" sqref="D41"/>
      <selection pane="bottomLeft" activeCell="A10" sqref="A10"/>
    </sheetView>
  </sheetViews>
  <sheetFormatPr defaultRowHeight="14.4" x14ac:dyDescent="0.3"/>
  <cols>
    <col min="1" max="1" width="47.6640625" bestFit="1" customWidth="1"/>
    <col min="2" max="2" width="16.5546875" bestFit="1" customWidth="1"/>
    <col min="3" max="3" width="16.109375" customWidth="1"/>
    <col min="5" max="5" width="16.44140625" customWidth="1"/>
    <col min="7" max="7" width="17" bestFit="1" customWidth="1"/>
    <col min="8" max="8" width="8.33203125" bestFit="1" customWidth="1"/>
  </cols>
  <sheetData>
    <row r="1" spans="1:8" x14ac:dyDescent="0.3">
      <c r="A1" s="151" t="s">
        <v>0</v>
      </c>
      <c r="B1" s="151"/>
      <c r="C1" s="151"/>
      <c r="D1" s="151"/>
      <c r="E1" s="151"/>
      <c r="F1" s="151"/>
      <c r="G1" s="151"/>
      <c r="H1" s="89"/>
    </row>
    <row r="2" spans="1:8" x14ac:dyDescent="0.3">
      <c r="A2" s="152" t="s">
        <v>363</v>
      </c>
      <c r="B2" s="152"/>
      <c r="C2" s="152"/>
      <c r="D2" s="152"/>
      <c r="E2" s="152"/>
      <c r="F2" s="152"/>
      <c r="G2" s="152"/>
      <c r="H2" s="90"/>
    </row>
    <row r="3" spans="1:8" x14ac:dyDescent="0.3">
      <c r="A3" s="152" t="str">
        <f>Allocated!A3</f>
        <v>FOR THE MONTH ENDED APRIL 30, 2015</v>
      </c>
      <c r="B3" s="152"/>
      <c r="C3" s="152"/>
      <c r="D3" s="152"/>
      <c r="E3" s="152"/>
      <c r="F3" s="152"/>
      <c r="G3" s="152"/>
      <c r="H3" s="90"/>
    </row>
    <row r="4" spans="1:8" x14ac:dyDescent="0.3">
      <c r="A4" s="153" t="s">
        <v>3</v>
      </c>
      <c r="B4" s="153"/>
      <c r="C4" s="153"/>
      <c r="D4" s="153"/>
      <c r="E4" s="153"/>
      <c r="F4" s="153"/>
      <c r="G4" s="153"/>
      <c r="H4" s="91"/>
    </row>
    <row r="5" spans="1:8" ht="52.8" x14ac:dyDescent="0.3">
      <c r="A5" s="92" t="s">
        <v>364</v>
      </c>
      <c r="B5" s="93" t="s">
        <v>365</v>
      </c>
      <c r="C5" s="93" t="s">
        <v>366</v>
      </c>
      <c r="D5" s="94" t="s">
        <v>367</v>
      </c>
      <c r="E5" s="95" t="s">
        <v>368</v>
      </c>
      <c r="F5" s="95" t="s">
        <v>369</v>
      </c>
      <c r="G5" s="93" t="s">
        <v>41</v>
      </c>
    </row>
    <row r="6" spans="1:8" x14ac:dyDescent="0.3">
      <c r="A6" s="96" t="s">
        <v>247</v>
      </c>
      <c r="B6" s="97"/>
      <c r="C6" s="98"/>
      <c r="D6" s="98"/>
      <c r="E6" s="98"/>
      <c r="F6" s="98"/>
      <c r="G6" s="98"/>
    </row>
    <row r="7" spans="1:8" x14ac:dyDescent="0.3">
      <c r="A7" s="99" t="s">
        <v>248</v>
      </c>
      <c r="B7" s="100">
        <f>E7*G7</f>
        <v>16171.485897999999</v>
      </c>
      <c r="C7" s="101">
        <f>F7*G7</f>
        <v>11624.124102000002</v>
      </c>
      <c r="D7" s="102">
        <v>1</v>
      </c>
      <c r="E7" s="103">
        <f>VLOOKUP($D7,$B$66:$G$70,5,FALSE)</f>
        <v>0.58179999999999998</v>
      </c>
      <c r="F7" s="103">
        <f>VLOOKUP($D7,$B$66:$G$70,6,FALSE)</f>
        <v>0.41820000000000002</v>
      </c>
      <c r="G7" s="104">
        <f>'UIP Detail'!D199</f>
        <v>27795.61</v>
      </c>
    </row>
    <row r="8" spans="1:8" x14ac:dyDescent="0.3">
      <c r="A8" s="99" t="s">
        <v>249</v>
      </c>
      <c r="B8" s="100">
        <f>E8*G8</f>
        <v>16544.939736</v>
      </c>
      <c r="C8" s="101">
        <f>F8*G8</f>
        <v>10024.740264</v>
      </c>
      <c r="D8" s="105">
        <v>2</v>
      </c>
      <c r="E8" s="103">
        <f>VLOOKUP($D8,$B$66:$G$70,5,FALSE)</f>
        <v>0.62270000000000003</v>
      </c>
      <c r="F8" s="103">
        <f>VLOOKUP($D8,$B$66:$G$70,6,FALSE)</f>
        <v>0.37730000000000002</v>
      </c>
      <c r="G8" s="104">
        <f>'UIP Detail'!D200</f>
        <v>26569.68</v>
      </c>
    </row>
    <row r="9" spans="1:8" x14ac:dyDescent="0.3">
      <c r="A9" s="99" t="s">
        <v>250</v>
      </c>
      <c r="B9" s="100">
        <f>E9*G9</f>
        <v>1501029.9204399998</v>
      </c>
      <c r="C9" s="101">
        <f>F9*G9</f>
        <v>1078945.87956</v>
      </c>
      <c r="D9" s="105">
        <v>1</v>
      </c>
      <c r="E9" s="103">
        <f>VLOOKUP($D9,$B$66:$G$70,5,FALSE)</f>
        <v>0.58179999999999998</v>
      </c>
      <c r="F9" s="103">
        <f>VLOOKUP($D9,$B$66:$G$70,6,FALSE)</f>
        <v>0.41820000000000002</v>
      </c>
      <c r="G9" s="104">
        <f>'UIP Detail'!D201</f>
        <v>2579975.7999999998</v>
      </c>
    </row>
    <row r="10" spans="1:8" x14ac:dyDescent="0.3">
      <c r="A10" s="99" t="s">
        <v>251</v>
      </c>
      <c r="B10" s="100">
        <f>E10*G10</f>
        <v>0</v>
      </c>
      <c r="C10" s="101">
        <f>F10*G10</f>
        <v>0</v>
      </c>
      <c r="D10" s="105">
        <v>1</v>
      </c>
      <c r="E10" s="103">
        <f>VLOOKUP($D10,$B$66:$G$70,5,FALSE)</f>
        <v>0.58179999999999998</v>
      </c>
      <c r="F10" s="103">
        <f>VLOOKUP($D10,$B$66:$G$70,6,FALSE)</f>
        <v>0.41820000000000002</v>
      </c>
      <c r="G10" s="104">
        <f>'UIP Detail'!D202</f>
        <v>0</v>
      </c>
    </row>
    <row r="11" spans="1:8" x14ac:dyDescent="0.3">
      <c r="A11" s="99" t="s">
        <v>252</v>
      </c>
      <c r="B11" s="106">
        <f>E11*G11</f>
        <v>0</v>
      </c>
      <c r="C11" s="107">
        <f>F11*G11</f>
        <v>0</v>
      </c>
      <c r="D11" s="108">
        <v>1</v>
      </c>
      <c r="E11" s="109">
        <f>VLOOKUP($D11,$B$66:$G$70,5,FALSE)</f>
        <v>0.58179999999999998</v>
      </c>
      <c r="F11" s="109">
        <f>VLOOKUP($D11,$B$66:$G$70,6,FALSE)</f>
        <v>0.41820000000000002</v>
      </c>
      <c r="G11" s="110">
        <f>'UIP Detail'!D203</f>
        <v>0</v>
      </c>
    </row>
    <row r="12" spans="1:8" x14ac:dyDescent="0.3">
      <c r="A12" s="99" t="s">
        <v>253</v>
      </c>
      <c r="B12" s="111">
        <f>SUM(B7:B11)</f>
        <v>1533746.3460739998</v>
      </c>
      <c r="C12" s="112">
        <f>SUM(C7:C11)</f>
        <v>1100594.7439260001</v>
      </c>
      <c r="D12" s="113"/>
      <c r="E12" s="114"/>
      <c r="F12" s="114"/>
      <c r="G12" s="115">
        <f>SUM(G7:G11)</f>
        <v>2634341.09</v>
      </c>
    </row>
    <row r="13" spans="1:8" x14ac:dyDescent="0.3">
      <c r="A13" s="116" t="s">
        <v>254</v>
      </c>
      <c r="B13" s="117"/>
      <c r="C13" s="118"/>
      <c r="D13" s="119"/>
      <c r="E13" s="103"/>
      <c r="F13" s="103"/>
      <c r="G13" s="104"/>
    </row>
    <row r="14" spans="1:8" x14ac:dyDescent="0.3">
      <c r="A14" s="99" t="s">
        <v>255</v>
      </c>
      <c r="B14" s="100">
        <f t="shared" ref="B14:B20" si="0">E14*G14</f>
        <v>69091.711362000002</v>
      </c>
      <c r="C14" s="101">
        <f t="shared" ref="C14:C20" si="1">F14*G14</f>
        <v>49663.378638000002</v>
      </c>
      <c r="D14" s="119">
        <v>1</v>
      </c>
      <c r="E14" s="103">
        <f t="shared" ref="E14:E20" si="2">VLOOKUP($D14,$B$66:$G$70,5,FALSE)</f>
        <v>0.58179999999999998</v>
      </c>
      <c r="F14" s="103">
        <f t="shared" ref="F14:F20" si="3">VLOOKUP($D14,$B$66:$G$70,6,FALSE)</f>
        <v>0.41820000000000002</v>
      </c>
      <c r="G14" s="104">
        <f>'UIP Detail'!D206</f>
        <v>118755.09</v>
      </c>
    </row>
    <row r="15" spans="1:8" x14ac:dyDescent="0.3">
      <c r="A15" s="99" t="s">
        <v>256</v>
      </c>
      <c r="B15" s="100">
        <f t="shared" si="0"/>
        <v>58200.985526000004</v>
      </c>
      <c r="C15" s="101">
        <f t="shared" si="1"/>
        <v>41835.084474000003</v>
      </c>
      <c r="D15" s="119">
        <v>1</v>
      </c>
      <c r="E15" s="103">
        <f t="shared" si="2"/>
        <v>0.58179999999999998</v>
      </c>
      <c r="F15" s="103">
        <f t="shared" si="3"/>
        <v>0.41820000000000002</v>
      </c>
      <c r="G15" s="104">
        <f>'UIP Detail'!D207</f>
        <v>100036.07</v>
      </c>
    </row>
    <row r="16" spans="1:8" x14ac:dyDescent="0.3">
      <c r="A16" s="99" t="s">
        <v>257</v>
      </c>
      <c r="B16" s="100">
        <f t="shared" si="0"/>
        <v>7330.9534459999995</v>
      </c>
      <c r="C16" s="101">
        <f t="shared" si="1"/>
        <v>5269.5165539999998</v>
      </c>
      <c r="D16" s="119">
        <v>1</v>
      </c>
      <c r="E16" s="103">
        <f t="shared" si="2"/>
        <v>0.58179999999999998</v>
      </c>
      <c r="F16" s="103">
        <f t="shared" si="3"/>
        <v>0.41820000000000002</v>
      </c>
      <c r="G16" s="104">
        <f>'UIP Detail'!D208</f>
        <v>12600.47</v>
      </c>
    </row>
    <row r="17" spans="1:7" x14ac:dyDescent="0.3">
      <c r="A17" s="99" t="s">
        <v>258</v>
      </c>
      <c r="B17" s="100">
        <f t="shared" si="0"/>
        <v>0</v>
      </c>
      <c r="C17" s="101">
        <f t="shared" si="1"/>
        <v>0</v>
      </c>
      <c r="D17" s="119">
        <v>1</v>
      </c>
      <c r="E17" s="103">
        <f t="shared" si="2"/>
        <v>0.58179999999999998</v>
      </c>
      <c r="F17" s="103">
        <f t="shared" si="3"/>
        <v>0.41820000000000002</v>
      </c>
      <c r="G17" s="104">
        <f>'UIP Detail'!D209</f>
        <v>0</v>
      </c>
    </row>
    <row r="18" spans="1:7" x14ac:dyDescent="0.3">
      <c r="A18" s="99" t="s">
        <v>259</v>
      </c>
      <c r="B18" s="100">
        <f t="shared" si="0"/>
        <v>0</v>
      </c>
      <c r="C18" s="101">
        <f t="shared" si="1"/>
        <v>0</v>
      </c>
      <c r="D18" s="119">
        <v>1</v>
      </c>
      <c r="E18" s="103">
        <f t="shared" si="2"/>
        <v>0.58179999999999998</v>
      </c>
      <c r="F18" s="103">
        <f t="shared" si="3"/>
        <v>0.41820000000000002</v>
      </c>
      <c r="G18" s="104">
        <f>'UIP Detail'!D210</f>
        <v>0</v>
      </c>
    </row>
    <row r="19" spans="1:7" x14ac:dyDescent="0.3">
      <c r="A19" s="99" t="s">
        <v>260</v>
      </c>
      <c r="B19" s="100">
        <f t="shared" si="0"/>
        <v>0</v>
      </c>
      <c r="C19" s="101">
        <f t="shared" si="1"/>
        <v>0</v>
      </c>
      <c r="D19" s="119">
        <v>1</v>
      </c>
      <c r="E19" s="103">
        <f t="shared" si="2"/>
        <v>0.58179999999999998</v>
      </c>
      <c r="F19" s="103">
        <f t="shared" si="3"/>
        <v>0.41820000000000002</v>
      </c>
      <c r="G19" s="104">
        <f>'UIP Detail'!D211</f>
        <v>0</v>
      </c>
    </row>
    <row r="20" spans="1:7" x14ac:dyDescent="0.3">
      <c r="A20" s="99" t="s">
        <v>261</v>
      </c>
      <c r="B20" s="106">
        <f t="shared" si="0"/>
        <v>0</v>
      </c>
      <c r="C20" s="107">
        <f t="shared" si="1"/>
        <v>0</v>
      </c>
      <c r="D20" s="120">
        <v>1</v>
      </c>
      <c r="E20" s="109">
        <f t="shared" si="2"/>
        <v>0.58179999999999998</v>
      </c>
      <c r="F20" s="109">
        <f t="shared" si="3"/>
        <v>0.41820000000000002</v>
      </c>
      <c r="G20" s="110">
        <f>'UIP Detail'!D212</f>
        <v>0</v>
      </c>
    </row>
    <row r="21" spans="1:7" x14ac:dyDescent="0.3">
      <c r="A21" s="99" t="s">
        <v>262</v>
      </c>
      <c r="B21" s="111">
        <f>SUM(B14:B20)</f>
        <v>134623.65033400001</v>
      </c>
      <c r="C21" s="111">
        <f>SUM(C14:C20)</f>
        <v>96767.979665999999</v>
      </c>
      <c r="D21" s="113"/>
      <c r="E21" s="114"/>
      <c r="F21" s="114"/>
      <c r="G21" s="111">
        <f>SUM(G14:G20)</f>
        <v>231391.63</v>
      </c>
    </row>
    <row r="22" spans="1:7" x14ac:dyDescent="0.3">
      <c r="A22" s="116" t="s">
        <v>266</v>
      </c>
      <c r="B22" s="117"/>
      <c r="C22" s="118"/>
      <c r="D22" s="119"/>
      <c r="E22" s="103"/>
      <c r="F22" s="103"/>
      <c r="G22" s="104"/>
    </row>
    <row r="23" spans="1:7" x14ac:dyDescent="0.3">
      <c r="A23" s="99" t="s">
        <v>267</v>
      </c>
      <c r="B23" s="100">
        <f t="shared" ref="B23:B35" si="4">E23*G23</f>
        <v>2274169.0840050001</v>
      </c>
      <c r="C23" s="101">
        <f t="shared" ref="C23:C35" si="5">F23*G23</f>
        <v>1043364.225995</v>
      </c>
      <c r="D23" s="102">
        <v>4</v>
      </c>
      <c r="E23" s="103">
        <f t="shared" ref="E23:E35" si="6">VLOOKUP($D23,$B$66:$G$70,5,FALSE)</f>
        <v>0.6855</v>
      </c>
      <c r="F23" s="103">
        <f t="shared" ref="F23:F35" si="7">VLOOKUP($D23,$B$66:$G$70,6,FALSE)</f>
        <v>0.3145</v>
      </c>
      <c r="G23" s="104">
        <f>'UIP Detail'!D218</f>
        <v>3317533.31</v>
      </c>
    </row>
    <row r="24" spans="1:7" x14ac:dyDescent="0.3">
      <c r="A24" s="99" t="s">
        <v>268</v>
      </c>
      <c r="B24" s="100">
        <f t="shared" si="4"/>
        <v>46129.83135</v>
      </c>
      <c r="C24" s="101">
        <f t="shared" si="5"/>
        <v>21163.86865</v>
      </c>
      <c r="D24" s="102">
        <v>4</v>
      </c>
      <c r="E24" s="103">
        <f t="shared" si="6"/>
        <v>0.6855</v>
      </c>
      <c r="F24" s="103">
        <f t="shared" si="7"/>
        <v>0.3145</v>
      </c>
      <c r="G24" s="104">
        <f>'UIP Detail'!D219</f>
        <v>67293.7</v>
      </c>
    </row>
    <row r="25" spans="1:7" x14ac:dyDescent="0.3">
      <c r="A25" s="99" t="s">
        <v>269</v>
      </c>
      <c r="B25" s="100">
        <f t="shared" si="4"/>
        <v>-14053.497195</v>
      </c>
      <c r="C25" s="101">
        <f t="shared" si="5"/>
        <v>-6447.5928050000002</v>
      </c>
      <c r="D25" s="105">
        <v>4</v>
      </c>
      <c r="E25" s="103">
        <f t="shared" si="6"/>
        <v>0.6855</v>
      </c>
      <c r="F25" s="103">
        <f t="shared" si="7"/>
        <v>0.3145</v>
      </c>
      <c r="G25" s="104">
        <f>'UIP Detail'!D220</f>
        <v>-20501.09</v>
      </c>
    </row>
    <row r="26" spans="1:7" x14ac:dyDescent="0.3">
      <c r="A26" s="99" t="s">
        <v>270</v>
      </c>
      <c r="B26" s="100">
        <f t="shared" si="4"/>
        <v>392692.58234999998</v>
      </c>
      <c r="C26" s="101">
        <f t="shared" si="5"/>
        <v>180163.11765</v>
      </c>
      <c r="D26" s="105">
        <v>4</v>
      </c>
      <c r="E26" s="103">
        <f t="shared" si="6"/>
        <v>0.6855</v>
      </c>
      <c r="F26" s="103">
        <f t="shared" si="7"/>
        <v>0.3145</v>
      </c>
      <c r="G26" s="104">
        <f>'UIP Detail'!D221</f>
        <v>572855.69999999995</v>
      </c>
    </row>
    <row r="27" spans="1:7" x14ac:dyDescent="0.3">
      <c r="A27" s="99" t="s">
        <v>271</v>
      </c>
      <c r="B27" s="100">
        <f t="shared" si="4"/>
        <v>55193.425014</v>
      </c>
      <c r="C27" s="101">
        <f t="shared" si="5"/>
        <v>35302.434986</v>
      </c>
      <c r="D27" s="105">
        <v>3</v>
      </c>
      <c r="E27" s="103">
        <f t="shared" si="6"/>
        <v>0.6099</v>
      </c>
      <c r="F27" s="103">
        <f t="shared" si="7"/>
        <v>0.3901</v>
      </c>
      <c r="G27" s="104">
        <f>'UIP Detail'!D222</f>
        <v>90495.86</v>
      </c>
    </row>
    <row r="28" spans="1:7" x14ac:dyDescent="0.3">
      <c r="A28" s="99" t="s">
        <v>272</v>
      </c>
      <c r="B28" s="100">
        <f t="shared" si="4"/>
        <v>242778.74019999942</v>
      </c>
      <c r="C28" s="101">
        <f t="shared" si="5"/>
        <v>174510.25979999959</v>
      </c>
      <c r="D28" s="105">
        <v>1</v>
      </c>
      <c r="E28" s="103">
        <f t="shared" si="6"/>
        <v>0.58179999999999998</v>
      </c>
      <c r="F28" s="103">
        <f t="shared" si="7"/>
        <v>0.41820000000000002</v>
      </c>
      <c r="G28" s="104">
        <f>'UIP Detail'!D223</f>
        <v>417288.99999999901</v>
      </c>
    </row>
    <row r="29" spans="1:7" x14ac:dyDescent="0.3">
      <c r="A29" s="99" t="s">
        <v>273</v>
      </c>
      <c r="B29" s="100">
        <f t="shared" si="4"/>
        <v>712114.72052399302</v>
      </c>
      <c r="C29" s="101">
        <f t="shared" si="5"/>
        <v>311185.63947599696</v>
      </c>
      <c r="D29" s="105">
        <v>5</v>
      </c>
      <c r="E29" s="103">
        <f t="shared" si="6"/>
        <v>0.69589999999999996</v>
      </c>
      <c r="F29" s="103">
        <f t="shared" si="7"/>
        <v>0.30409999999999998</v>
      </c>
      <c r="G29" s="104">
        <f>'UIP Detail'!D224</f>
        <v>1023300.35999999</v>
      </c>
    </row>
    <row r="30" spans="1:7" x14ac:dyDescent="0.3">
      <c r="A30" s="99" t="s">
        <v>274</v>
      </c>
      <c r="B30" s="100">
        <f t="shared" si="4"/>
        <v>97248.35467500001</v>
      </c>
      <c r="C30" s="101">
        <f t="shared" si="5"/>
        <v>44616.495325000004</v>
      </c>
      <c r="D30" s="105">
        <v>4</v>
      </c>
      <c r="E30" s="103">
        <f t="shared" si="6"/>
        <v>0.6855</v>
      </c>
      <c r="F30" s="103">
        <f t="shared" si="7"/>
        <v>0.3145</v>
      </c>
      <c r="G30" s="104">
        <f>'UIP Detail'!D225</f>
        <v>141864.85</v>
      </c>
    </row>
    <row r="31" spans="1:7" x14ac:dyDescent="0.3">
      <c r="A31" s="99" t="s">
        <v>275</v>
      </c>
      <c r="B31" s="100">
        <f t="shared" si="4"/>
        <v>95.284499999999994</v>
      </c>
      <c r="C31" s="101">
        <f t="shared" si="5"/>
        <v>43.715499999999999</v>
      </c>
      <c r="D31" s="105">
        <v>4</v>
      </c>
      <c r="E31" s="103">
        <f t="shared" si="6"/>
        <v>0.6855</v>
      </c>
      <c r="F31" s="103">
        <f t="shared" si="7"/>
        <v>0.3145</v>
      </c>
      <c r="G31" s="104">
        <f>'UIP Detail'!D226</f>
        <v>139</v>
      </c>
    </row>
    <row r="32" spans="1:7" x14ac:dyDescent="0.3">
      <c r="A32" s="99" t="s">
        <v>276</v>
      </c>
      <c r="B32" s="100">
        <f t="shared" si="4"/>
        <v>111462.31370999999</v>
      </c>
      <c r="C32" s="101">
        <f t="shared" si="5"/>
        <v>51137.706289999995</v>
      </c>
      <c r="D32" s="105">
        <v>4</v>
      </c>
      <c r="E32" s="103">
        <f t="shared" si="6"/>
        <v>0.6855</v>
      </c>
      <c r="F32" s="103">
        <f t="shared" si="7"/>
        <v>0.3145</v>
      </c>
      <c r="G32" s="104">
        <f>'UIP Detail'!D227</f>
        <v>162600.01999999999</v>
      </c>
    </row>
    <row r="33" spans="1:7" x14ac:dyDescent="0.3">
      <c r="A33" s="99" t="s">
        <v>277</v>
      </c>
      <c r="B33" s="100">
        <f t="shared" si="4"/>
        <v>606077.22966000007</v>
      </c>
      <c r="C33" s="101">
        <f t="shared" si="5"/>
        <v>278061.69034000003</v>
      </c>
      <c r="D33" s="105">
        <v>4</v>
      </c>
      <c r="E33" s="103">
        <f t="shared" si="6"/>
        <v>0.6855</v>
      </c>
      <c r="F33" s="103">
        <f t="shared" si="7"/>
        <v>0.3145</v>
      </c>
      <c r="G33" s="104">
        <f>'UIP Detail'!D228</f>
        <v>884138.92</v>
      </c>
    </row>
    <row r="34" spans="1:7" x14ac:dyDescent="0.3">
      <c r="A34" s="99" t="s">
        <v>278</v>
      </c>
      <c r="B34" s="100">
        <f t="shared" si="4"/>
        <v>0</v>
      </c>
      <c r="C34" s="101">
        <f t="shared" si="5"/>
        <v>0</v>
      </c>
      <c r="D34" s="105">
        <v>4</v>
      </c>
      <c r="E34" s="103">
        <f t="shared" si="6"/>
        <v>0.6855</v>
      </c>
      <c r="F34" s="103">
        <f t="shared" si="7"/>
        <v>0.3145</v>
      </c>
      <c r="G34" s="104">
        <f>'UIP Detail'!D229</f>
        <v>0</v>
      </c>
    </row>
    <row r="35" spans="1:7" x14ac:dyDescent="0.3">
      <c r="A35" s="99" t="s">
        <v>279</v>
      </c>
      <c r="B35" s="106">
        <f t="shared" si="4"/>
        <v>719010.87315</v>
      </c>
      <c r="C35" s="107">
        <f t="shared" si="5"/>
        <v>329874.42684999999</v>
      </c>
      <c r="D35" s="121">
        <v>4</v>
      </c>
      <c r="E35" s="109">
        <f t="shared" si="6"/>
        <v>0.6855</v>
      </c>
      <c r="F35" s="109">
        <f t="shared" si="7"/>
        <v>0.3145</v>
      </c>
      <c r="G35" s="110">
        <f>'UIP Detail'!D230</f>
        <v>1048885.3</v>
      </c>
    </row>
    <row r="36" spans="1:7" x14ac:dyDescent="0.3">
      <c r="A36" s="99" t="s">
        <v>280</v>
      </c>
      <c r="B36" s="111">
        <f>SUM(B23:B35)</f>
        <v>5242918.9419429926</v>
      </c>
      <c r="C36" s="111">
        <f>SUM(C23:C35)</f>
        <v>2462975.9880569964</v>
      </c>
      <c r="D36" s="113"/>
      <c r="E36" s="114"/>
      <c r="F36" s="114"/>
      <c r="G36" s="111">
        <f>SUM(G23:G35)</f>
        <v>7705894.9299999876</v>
      </c>
    </row>
    <row r="37" spans="1:7" x14ac:dyDescent="0.3">
      <c r="A37" s="99" t="s">
        <v>281</v>
      </c>
      <c r="B37" s="117"/>
      <c r="C37" s="118"/>
      <c r="D37" s="119"/>
      <c r="E37" s="103"/>
      <c r="F37" s="103"/>
      <c r="G37" s="104"/>
    </row>
    <row r="38" spans="1:7" x14ac:dyDescent="0.3">
      <c r="A38" s="99" t="s">
        <v>282</v>
      </c>
      <c r="B38" s="117"/>
      <c r="C38" s="118"/>
      <c r="D38" s="119"/>
      <c r="E38" s="103"/>
      <c r="F38" s="103"/>
      <c r="G38" s="104"/>
    </row>
    <row r="39" spans="1:7" x14ac:dyDescent="0.3">
      <c r="A39" s="116" t="s">
        <v>283</v>
      </c>
      <c r="B39" s="117"/>
      <c r="C39" s="118"/>
      <c r="D39" s="119"/>
      <c r="E39" s="103"/>
      <c r="F39" s="103"/>
      <c r="G39" s="104"/>
    </row>
    <row r="40" spans="1:7" x14ac:dyDescent="0.3">
      <c r="A40" s="99" t="s">
        <v>284</v>
      </c>
      <c r="B40" s="100">
        <f>E40*G40</f>
        <v>1149929.97912</v>
      </c>
      <c r="C40" s="101">
        <f>F40*G40</f>
        <v>527575.46088000003</v>
      </c>
      <c r="D40" s="105">
        <v>4</v>
      </c>
      <c r="E40" s="103">
        <f>VLOOKUP($D40,$B$66:$G$70,5,FALSE)</f>
        <v>0.6855</v>
      </c>
      <c r="F40" s="103">
        <f>VLOOKUP($D40,$B$66:$G$70,6,FALSE)</f>
        <v>0.3145</v>
      </c>
      <c r="G40" s="104">
        <f>'UIP Detail'!D236</f>
        <v>1677505.44</v>
      </c>
    </row>
    <row r="41" spans="1:7" x14ac:dyDescent="0.3">
      <c r="A41" s="99" t="s">
        <v>285</v>
      </c>
      <c r="B41" s="106">
        <f>E41*G41</f>
        <v>10145.783879999999</v>
      </c>
      <c r="C41" s="107">
        <f>F41*G41</f>
        <v>4654.7761199999995</v>
      </c>
      <c r="D41" s="121">
        <v>4</v>
      </c>
      <c r="E41" s="109">
        <f>VLOOKUP($D41,$B$66:$G$70,5,FALSE)</f>
        <v>0.6855</v>
      </c>
      <c r="F41" s="109">
        <f>VLOOKUP($D41,$B$66:$G$70,6,FALSE)</f>
        <v>0.3145</v>
      </c>
      <c r="G41" s="110">
        <f>'UIP Detail'!D237</f>
        <v>14800.56</v>
      </c>
    </row>
    <row r="42" spans="1:7" x14ac:dyDescent="0.3">
      <c r="A42" s="99" t="s">
        <v>286</v>
      </c>
      <c r="B42" s="111">
        <f>SUM(B40:B41)</f>
        <v>1160075.763</v>
      </c>
      <c r="C42" s="111">
        <f>SUM(C40:C41)</f>
        <v>532230.23700000008</v>
      </c>
      <c r="D42" s="113"/>
      <c r="E42" s="114"/>
      <c r="F42" s="114"/>
      <c r="G42" s="111">
        <f>SUM(G40:G41)</f>
        <v>1692306</v>
      </c>
    </row>
    <row r="43" spans="1:7" x14ac:dyDescent="0.3">
      <c r="A43" s="116" t="s">
        <v>287</v>
      </c>
      <c r="B43" s="117"/>
      <c r="C43" s="118"/>
      <c r="D43" s="119"/>
      <c r="E43" s="103"/>
      <c r="F43" s="103"/>
      <c r="G43" s="104"/>
    </row>
    <row r="44" spans="1:7" x14ac:dyDescent="0.3">
      <c r="A44" s="99" t="s">
        <v>288</v>
      </c>
      <c r="B44" s="100">
        <f>E44*G44</f>
        <v>1706640.0488400001</v>
      </c>
      <c r="C44" s="101">
        <f>F44*G44</f>
        <v>782988.03116000001</v>
      </c>
      <c r="D44" s="105">
        <v>4</v>
      </c>
      <c r="E44" s="103">
        <f>VLOOKUP($D44,$B$66:$G$70,5,FALSE)</f>
        <v>0.6855</v>
      </c>
      <c r="F44" s="103">
        <f>VLOOKUP($D44,$B$66:$G$70,6,FALSE)</f>
        <v>0.3145</v>
      </c>
      <c r="G44" s="104">
        <f>'UIP Detail'!D240</f>
        <v>2489628.08</v>
      </c>
    </row>
    <row r="45" spans="1:7" x14ac:dyDescent="0.3">
      <c r="A45" s="99" t="s">
        <v>289</v>
      </c>
      <c r="B45" s="100">
        <f>E45*G45</f>
        <v>0</v>
      </c>
      <c r="C45" s="101">
        <f>F45*G45</f>
        <v>0</v>
      </c>
      <c r="D45" s="105">
        <v>4</v>
      </c>
      <c r="E45" s="103">
        <f>VLOOKUP($D45,$B$66:$G$70,5,FALSE)</f>
        <v>0.6855</v>
      </c>
      <c r="F45" s="103">
        <f>VLOOKUP($D45,$B$66:$G$70,6,FALSE)</f>
        <v>0.3145</v>
      </c>
      <c r="G45" s="104">
        <f>'UIP Detail'!D241</f>
        <v>0</v>
      </c>
    </row>
    <row r="46" spans="1:7" x14ac:dyDescent="0.3">
      <c r="A46" s="99" t="s">
        <v>290</v>
      </c>
      <c r="B46" s="106">
        <f>E46*G46</f>
        <v>712.09054500000002</v>
      </c>
      <c r="C46" s="107">
        <f>F46*G46</f>
        <v>326.699455</v>
      </c>
      <c r="D46" s="121">
        <v>4</v>
      </c>
      <c r="E46" s="109">
        <f>VLOOKUP($D46,$B$66:$G$70,5,FALSE)</f>
        <v>0.6855</v>
      </c>
      <c r="F46" s="109">
        <f>VLOOKUP($D46,$B$66:$G$70,6,FALSE)</f>
        <v>0.3145</v>
      </c>
      <c r="G46" s="110">
        <f>'UIP Detail'!D242</f>
        <v>1038.79</v>
      </c>
    </row>
    <row r="47" spans="1:7" x14ac:dyDescent="0.3">
      <c r="A47" s="99" t="s">
        <v>291</v>
      </c>
      <c r="B47" s="111">
        <f>SUM(B44:B46)</f>
        <v>1707352.1393850001</v>
      </c>
      <c r="C47" s="111">
        <f>SUM(C44:C46)</f>
        <v>783314.73061500001</v>
      </c>
      <c r="D47" s="113"/>
      <c r="E47" s="114"/>
      <c r="F47" s="114"/>
      <c r="G47" s="111">
        <f>SUM(G44:G46)</f>
        <v>2490666.87</v>
      </c>
    </row>
    <row r="48" spans="1:7" x14ac:dyDescent="0.3">
      <c r="A48" s="99" t="s">
        <v>307</v>
      </c>
      <c r="B48" s="117"/>
      <c r="C48" s="118"/>
      <c r="D48" s="119"/>
      <c r="E48" s="103"/>
      <c r="F48" s="103"/>
      <c r="G48" s="104"/>
    </row>
    <row r="49" spans="1:7" x14ac:dyDescent="0.3">
      <c r="A49" s="116" t="s">
        <v>309</v>
      </c>
      <c r="B49" s="117"/>
      <c r="C49" s="118"/>
      <c r="D49" s="119"/>
      <c r="E49" s="103"/>
      <c r="F49" s="103"/>
      <c r="G49" s="104"/>
    </row>
    <row r="50" spans="1:7" x14ac:dyDescent="0.3">
      <c r="A50" s="99" t="s">
        <v>310</v>
      </c>
      <c r="B50" s="106">
        <f>E50*G50</f>
        <v>258450.58265999999</v>
      </c>
      <c r="C50" s="107">
        <f>F50*G50</f>
        <v>118574.33734</v>
      </c>
      <c r="D50" s="120">
        <v>4</v>
      </c>
      <c r="E50" s="109">
        <f>VLOOKUP($D50,$B$66:$G$70,5,FALSE)</f>
        <v>0.6855</v>
      </c>
      <c r="F50" s="109">
        <f>VLOOKUP($D50,$B$66:$G$70,6,FALSE)</f>
        <v>0.3145</v>
      </c>
      <c r="G50" s="110">
        <f>'UIP Detail'!D262</f>
        <v>377024.92</v>
      </c>
    </row>
    <row r="51" spans="1:7" x14ac:dyDescent="0.3">
      <c r="A51" s="99" t="s">
        <v>311</v>
      </c>
      <c r="B51" s="111">
        <f>B50</f>
        <v>258450.58265999999</v>
      </c>
      <c r="C51" s="111">
        <f>C50</f>
        <v>118574.33734</v>
      </c>
      <c r="D51" s="113"/>
      <c r="E51" s="114"/>
      <c r="F51" s="114"/>
      <c r="G51" s="111">
        <f>G50</f>
        <v>377024.92</v>
      </c>
    </row>
    <row r="52" spans="1:7" x14ac:dyDescent="0.3">
      <c r="A52" s="116" t="s">
        <v>312</v>
      </c>
      <c r="B52" s="117"/>
      <c r="C52" s="118"/>
      <c r="D52" s="119"/>
      <c r="E52" s="103"/>
      <c r="F52" s="103"/>
      <c r="G52" s="104"/>
    </row>
    <row r="53" spans="1:7" x14ac:dyDescent="0.3">
      <c r="A53" s="99" t="s">
        <v>313</v>
      </c>
      <c r="B53" s="100">
        <f>E53*G53</f>
        <v>0</v>
      </c>
      <c r="C53" s="101">
        <f>F53*G53</f>
        <v>0</v>
      </c>
      <c r="D53" s="119">
        <v>4</v>
      </c>
      <c r="E53" s="103">
        <f>VLOOKUP($D53,$B$66:$G$70,5,FALSE)</f>
        <v>0.6855</v>
      </c>
      <c r="F53" s="103">
        <f>VLOOKUP($D53,$B$66:$G$70,6,FALSE)</f>
        <v>0.3145</v>
      </c>
      <c r="G53" s="104">
        <f>'UIP Detail'!D265</f>
        <v>0</v>
      </c>
    </row>
    <row r="54" spans="1:7" x14ac:dyDescent="0.3">
      <c r="A54" s="99" t="s">
        <v>314</v>
      </c>
      <c r="B54" s="100">
        <f>E54*G54</f>
        <v>0</v>
      </c>
      <c r="C54" s="101">
        <f>F54*G54</f>
        <v>0</v>
      </c>
      <c r="D54" s="119">
        <v>4</v>
      </c>
      <c r="E54" s="103">
        <f>VLOOKUP($D54,$B$66:$G$70,5,FALSE)</f>
        <v>0.6855</v>
      </c>
      <c r="F54" s="103">
        <f>VLOOKUP($D54,$B$66:$G$70,6,FALSE)</f>
        <v>0.3145</v>
      </c>
      <c r="G54" s="104">
        <f>'UIP Detail'!D266</f>
        <v>0</v>
      </c>
    </row>
    <row r="55" spans="1:7" x14ac:dyDescent="0.3">
      <c r="A55" s="99" t="s">
        <v>315</v>
      </c>
      <c r="B55" s="106">
        <f>E55*G55</f>
        <v>0</v>
      </c>
      <c r="C55" s="107">
        <f>F55*G55</f>
        <v>0</v>
      </c>
      <c r="D55" s="120">
        <v>4</v>
      </c>
      <c r="E55" s="109">
        <f>VLOOKUP($D55,$B$66:$G$70,5,FALSE)</f>
        <v>0.6855</v>
      </c>
      <c r="F55" s="109">
        <f>VLOOKUP($D55,$B$66:$G$70,6,FALSE)</f>
        <v>0.3145</v>
      </c>
      <c r="G55" s="110">
        <f>'UIP Detail'!D267</f>
        <v>0</v>
      </c>
    </row>
    <row r="56" spans="1:7" x14ac:dyDescent="0.3">
      <c r="A56" s="99" t="s">
        <v>316</v>
      </c>
      <c r="B56" s="111">
        <f>SUM(B53:B55)</f>
        <v>0</v>
      </c>
      <c r="C56" s="111">
        <f>SUM(C53:C55)</f>
        <v>0</v>
      </c>
      <c r="D56" s="113"/>
      <c r="E56" s="114"/>
      <c r="F56" s="114"/>
      <c r="G56" s="111">
        <f>SUM(G53:G55)</f>
        <v>0</v>
      </c>
    </row>
    <row r="57" spans="1:7" x14ac:dyDescent="0.3">
      <c r="A57" s="116" t="s">
        <v>317</v>
      </c>
      <c r="B57" s="117"/>
      <c r="C57" s="118"/>
      <c r="D57" s="119"/>
      <c r="E57" s="103"/>
      <c r="F57" s="103"/>
      <c r="G57" s="104"/>
    </row>
    <row r="58" spans="1:7" x14ac:dyDescent="0.3">
      <c r="A58" s="99" t="s">
        <v>318</v>
      </c>
      <c r="B58" s="100">
        <f>E58*G58</f>
        <v>0</v>
      </c>
      <c r="C58" s="101">
        <f>F58*G58</f>
        <v>0</v>
      </c>
      <c r="D58" s="119">
        <v>4</v>
      </c>
      <c r="E58" s="103">
        <f>VLOOKUP($D58,$B$66:$G$70,5,FALSE)</f>
        <v>0.6855</v>
      </c>
      <c r="F58" s="103">
        <f>VLOOKUP($D58,$B$66:$G$70,6,FALSE)</f>
        <v>0.3145</v>
      </c>
      <c r="G58" s="104">
        <f>'UIP Detail'!D270</f>
        <v>0</v>
      </c>
    </row>
    <row r="59" spans="1:7" x14ac:dyDescent="0.3">
      <c r="A59" s="99" t="s">
        <v>319</v>
      </c>
      <c r="B59" s="100">
        <f>E59*G59</f>
        <v>0</v>
      </c>
      <c r="C59" s="101">
        <f>F59*G59</f>
        <v>0</v>
      </c>
      <c r="D59" s="119">
        <v>4</v>
      </c>
      <c r="E59" s="103">
        <f>VLOOKUP($D59,$B$66:$G$70,5,FALSE)</f>
        <v>0.6855</v>
      </c>
      <c r="F59" s="103">
        <f>VLOOKUP($D59,$B$66:$G$70,6,FALSE)</f>
        <v>0.3145</v>
      </c>
      <c r="G59" s="104">
        <f>'UIP Detail'!D271</f>
        <v>0</v>
      </c>
    </row>
    <row r="60" spans="1:7" x14ac:dyDescent="0.3">
      <c r="A60" s="99" t="s">
        <v>320</v>
      </c>
      <c r="B60" s="106">
        <f>E60*G60</f>
        <v>0</v>
      </c>
      <c r="C60" s="107">
        <f>F60*G60</f>
        <v>0</v>
      </c>
      <c r="D60" s="120">
        <v>4</v>
      </c>
      <c r="E60" s="109">
        <f>VLOOKUP($D60,$B$66:$G$70,5,FALSE)</f>
        <v>0.6855</v>
      </c>
      <c r="F60" s="109">
        <f>VLOOKUP($D60,$B$66:$G$70,6,FALSE)</f>
        <v>0.3145</v>
      </c>
      <c r="G60" s="110">
        <f>'UIP Detail'!D272</f>
        <v>0</v>
      </c>
    </row>
    <row r="61" spans="1:7" x14ac:dyDescent="0.3">
      <c r="A61" s="122" t="s">
        <v>321</v>
      </c>
      <c r="B61" s="106">
        <f>SUM(B58:B60)</f>
        <v>0</v>
      </c>
      <c r="C61" s="106">
        <f>SUM(C58:C60)</f>
        <v>0</v>
      </c>
      <c r="D61" s="39"/>
      <c r="E61" s="39"/>
      <c r="F61" s="39"/>
      <c r="G61" s="106">
        <f>SUM(G58:G60)</f>
        <v>0</v>
      </c>
    </row>
    <row r="62" spans="1:7" x14ac:dyDescent="0.3">
      <c r="A62" s="97"/>
      <c r="B62" s="97"/>
      <c r="D62" s="97"/>
      <c r="F62" s="97"/>
      <c r="G62" s="97"/>
    </row>
    <row r="63" spans="1:7" ht="17.399999999999999" x14ac:dyDescent="0.55000000000000004">
      <c r="A63" s="123" t="s">
        <v>370</v>
      </c>
      <c r="B63" s="124">
        <f>B12+B21+B36+B42+B47+B51+B56+B61</f>
        <v>10037167.423395993</v>
      </c>
      <c r="C63" s="125">
        <f>C12+C21+C36+C42+C47+C51+C56+C61</f>
        <v>5094458.016603997</v>
      </c>
      <c r="D63" s="124"/>
      <c r="E63" s="125"/>
      <c r="F63" s="126"/>
      <c r="G63" s="124">
        <f>G12+G21+G36+G42+G47+G51+G56+G61</f>
        <v>15131625.439999988</v>
      </c>
    </row>
    <row r="65" spans="1:8" x14ac:dyDescent="0.3">
      <c r="A65" s="127"/>
      <c r="B65" s="128" t="s">
        <v>371</v>
      </c>
      <c r="C65" s="129"/>
      <c r="D65" s="129"/>
      <c r="E65" s="129"/>
      <c r="F65" s="130" t="s">
        <v>4</v>
      </c>
      <c r="G65" s="131" t="s">
        <v>5</v>
      </c>
      <c r="H65" s="132"/>
    </row>
    <row r="66" spans="1:8" x14ac:dyDescent="0.3">
      <c r="A66" s="133"/>
      <c r="B66" s="134">
        <v>1</v>
      </c>
      <c r="C66" s="135" t="s">
        <v>372</v>
      </c>
      <c r="D66" s="136"/>
      <c r="E66" s="136"/>
      <c r="F66" s="137">
        <v>0.58179999999999998</v>
      </c>
      <c r="G66" s="138">
        <v>0.41820000000000002</v>
      </c>
      <c r="H66" s="139">
        <f>SUM(F66:G66)</f>
        <v>1</v>
      </c>
    </row>
    <row r="67" spans="1:8" x14ac:dyDescent="0.3">
      <c r="A67" s="133"/>
      <c r="B67" s="134">
        <v>2</v>
      </c>
      <c r="C67" s="135" t="s">
        <v>373</v>
      </c>
      <c r="D67" s="136"/>
      <c r="E67" s="136"/>
      <c r="F67" s="140">
        <v>0.62270000000000003</v>
      </c>
      <c r="G67" s="141">
        <v>0.37730000000000002</v>
      </c>
      <c r="H67" s="139">
        <f>SUM(F67:G67)</f>
        <v>1</v>
      </c>
    </row>
    <row r="68" spans="1:8" x14ac:dyDescent="0.3">
      <c r="A68" s="133"/>
      <c r="B68" s="134">
        <v>3</v>
      </c>
      <c r="C68" s="136" t="s">
        <v>374</v>
      </c>
      <c r="D68" s="136"/>
      <c r="E68" s="136"/>
      <c r="F68" s="140">
        <v>0.6099</v>
      </c>
      <c r="G68" s="141">
        <v>0.3901</v>
      </c>
      <c r="H68" s="139">
        <f>SUM(F68:G68)</f>
        <v>1</v>
      </c>
    </row>
    <row r="69" spans="1:8" x14ac:dyDescent="0.3">
      <c r="A69" s="133"/>
      <c r="B69" s="134">
        <v>4</v>
      </c>
      <c r="C69" s="135" t="s">
        <v>375</v>
      </c>
      <c r="D69" s="136"/>
      <c r="E69" s="136"/>
      <c r="F69" s="140">
        <v>0.6855</v>
      </c>
      <c r="G69" s="141">
        <v>0.3145</v>
      </c>
      <c r="H69" s="139">
        <f>SUM(F69:G69)</f>
        <v>1</v>
      </c>
    </row>
    <row r="70" spans="1:8" x14ac:dyDescent="0.3">
      <c r="A70" s="142"/>
      <c r="B70" s="143">
        <v>5</v>
      </c>
      <c r="C70" s="144" t="s">
        <v>376</v>
      </c>
      <c r="D70" s="145"/>
      <c r="E70" s="145"/>
      <c r="F70" s="146">
        <v>0.69589999999999996</v>
      </c>
      <c r="G70" s="147">
        <v>0.30409999999999998</v>
      </c>
      <c r="H70" s="148">
        <f>SUM(F70:G70)</f>
        <v>1</v>
      </c>
    </row>
  </sheetData>
  <mergeCells count="4">
    <mergeCell ref="A1:G1"/>
    <mergeCell ref="A2:G2"/>
    <mergeCell ref="A3:G3"/>
    <mergeCell ref="A4:G4"/>
  </mergeCells>
  <pageMargins left="0.7" right="0.7" top="0.25" bottom="0.25" header="0.3" footer="0.3"/>
  <pageSetup scale="68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9FBE6641567F4D8D3D62C18793099D" ma:contentTypeVersion="119" ma:contentTypeDescription="" ma:contentTypeScope="" ma:versionID="45d379256787aece981da64260750d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151700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F9FE3B9-14C9-4763-86E7-D7F6944D533A}"/>
</file>

<file path=customXml/itemProps2.xml><?xml version="1.0" encoding="utf-8"?>
<ds:datastoreItem xmlns:ds="http://schemas.openxmlformats.org/officeDocument/2006/customXml" ds:itemID="{E6052AB2-7C1F-417C-AF98-BA953625F859}"/>
</file>

<file path=customXml/itemProps3.xml><?xml version="1.0" encoding="utf-8"?>
<ds:datastoreItem xmlns:ds="http://schemas.openxmlformats.org/officeDocument/2006/customXml" ds:itemID="{AE2DCA3B-A394-4D1F-9346-16C311128CCD}"/>
</file>

<file path=customXml/itemProps4.xml><?xml version="1.0" encoding="utf-8"?>
<ds:datastoreItem xmlns:ds="http://schemas.openxmlformats.org/officeDocument/2006/customXml" ds:itemID="{60C0DA3B-5C06-420D-A1AE-DEC3B5BE4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</vt:lpstr>
      <vt:lpstr>UIP Detail</vt:lpstr>
      <vt:lpstr>Common by Account</vt:lpstr>
      <vt:lpstr>'Common by Account'!Print_Area</vt:lpstr>
      <vt:lpstr>'UIP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cp:lastPrinted>2015-08-13T20:29:03Z</cp:lastPrinted>
  <dcterms:created xsi:type="dcterms:W3CDTF">2015-08-13T20:19:54Z</dcterms:created>
  <dcterms:modified xsi:type="dcterms:W3CDTF">2015-08-14T22:10:34Z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0x0101006E56B4D1795A2E4DB2F0B01679ED314A003A9FBE6641567F4D8D3D62C18793099D</vt:lpwstr>
  </property>
  <property fmtid="{D5CDD505-2E9C-101B-9397-08002B2CF9AE}" pid="3" name="_docset_NoMedatataSyncRequired">
    <vt:lpwstr>False</vt:lpwstr>
  </property>
</Properties>
</file>