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72" windowWidth="17640" windowHeight="1146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CustCount_Electric'!$A$1:$I$49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CustCount_Electric'!$A$1:$I$48</definedName>
    <definedName name="Z_35584FC9_E0EF_4D54_AEC5_A721F3358284_.wvu.PrintArea" localSheetId="0" hidden="1">'Pg 6a CustCount_Electric'!$A$1:$I$48</definedName>
    <definedName name="Z_47D0F261_F43B_4751_8C61_1FB1BD5F2805_.wvu.PrintArea" localSheetId="0" hidden="1">'Pg 6a CustCount_Electric'!$A$1:$I$48</definedName>
    <definedName name="Z_49153C58_1CF3_499A_A2AA_3AC07FAD1405_.wvu.PrintArea" localSheetId="0" hidden="1">'Pg 6a CustCount_Electric'!$A$1:$I$48</definedName>
    <definedName name="Z_B9AD8F6D_DA71_409D_9D5B_33F3A1818990_.wvu.PrintArea" localSheetId="0" hidden="1">'Pg 6a CustCount_Electric'!$A$1:$I$48</definedName>
    <definedName name="Z_EB6D400B_3175_492E_99DF_E9CF317CF31F_.wvu.PrintArea" localSheetId="0" hidden="1">'Pg 6a CustCount_Electric'!$A$1:$I$48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E33" i="1" l="1"/>
  <c r="F33" i="1" s="1"/>
  <c r="H33" i="1"/>
  <c r="I33" i="1" s="1"/>
  <c r="I25" i="1"/>
  <c r="F25" i="1"/>
  <c r="E47" i="1" l="1"/>
  <c r="F47" i="1" s="1"/>
  <c r="H46" i="1"/>
  <c r="I46" i="1" s="1"/>
  <c r="E46" i="1"/>
  <c r="F46" i="1" s="1"/>
  <c r="E45" i="1"/>
  <c r="F45" i="1" s="1"/>
  <c r="H44" i="1"/>
  <c r="I44" i="1" s="1"/>
  <c r="E43" i="1"/>
  <c r="F43" i="1" s="1"/>
  <c r="H42" i="1"/>
  <c r="I42" i="1" s="1"/>
  <c r="E41" i="1"/>
  <c r="F41" i="1" s="1"/>
  <c r="G48" i="1"/>
  <c r="D48" i="1"/>
  <c r="H40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40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40" i="1"/>
  <c r="H41" i="1"/>
  <c r="I41" i="1" s="1"/>
  <c r="E42" i="1"/>
  <c r="F42" i="1" s="1"/>
  <c r="H43" i="1"/>
  <c r="I43" i="1" s="1"/>
  <c r="E44" i="1"/>
  <c r="F44" i="1" s="1"/>
  <c r="H45" i="1"/>
  <c r="I45" i="1" s="1"/>
  <c r="H47" i="1"/>
  <c r="I47" i="1" s="1"/>
  <c r="C48" i="1"/>
  <c r="F40" i="1" l="1"/>
  <c r="E48" i="1"/>
  <c r="F48" i="1" s="1"/>
  <c r="F11" i="1"/>
  <c r="E19" i="1"/>
  <c r="F19" i="1" s="1"/>
  <c r="H19" i="1"/>
  <c r="I19" i="1" s="1"/>
  <c r="H48" i="1"/>
  <c r="I48" i="1" s="1"/>
</calcChain>
</file>

<file path=xl/sharedStrings.xml><?xml version="1.0" encoding="utf-8"?>
<sst xmlns="http://schemas.openxmlformats.org/spreadsheetml/2006/main" count="67" uniqueCount="27">
  <si>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</si>
  <si>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</si>
  <si>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</si>
  <si>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</si>
  <si>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</si>
  <si>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</si>
  <si>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</si>
  <si>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</si>
  <si>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</si>
  <si>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</si>
  <si>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</si>
  <si>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</si>
  <si>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</si>
  <si>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</si>
  <si>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</si>
  <si>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</si>
  <si>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</si>
  <si>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</si>
  <si>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</si>
  <si>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</si>
  <si>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</si>
  <si>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</si>
  <si>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</si>
  <si>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</si>
  <si>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(A) Decrease of approximately 11,000 due to sale of Jefferson County Public Utility District No. 1 (JPUD)</t>
  </si>
  <si>
    <t>(B) Increase of approximately 4,000 due to data conversion by CIS change in methodology per Pricing and Cost Service Department.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</si>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</sst>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name val="Arial"/>
      <family val="2"/>
    </font>
    <font>
      <i/>
      <sz val="12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2" borderId="2" applyNumberFormat="0" applyFont="0" applyAlignment="0" applyProtection="0"/>
  </cellStyleXfs>
  <cellXfs count="5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2"/>
  <sheetViews>
    <sheetView tabSelected="1" zoomScale="75" zoomScaleNormal="75" workbookViewId="0">
      <selection activeCell="F46" sqref="F46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5"/>
      <c r="K2" s="6"/>
      <c r="L2" s="6"/>
      <c r="M2" s="6"/>
    </row>
    <row r="3" spans="1:13" ht="2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5"/>
    </row>
    <row r="4" spans="1:13" ht="21" x14ac:dyDescent="0.4">
      <c r="A4" s="46">
        <v>41973</v>
      </c>
      <c r="B4" s="46"/>
      <c r="C4" s="46"/>
      <c r="D4" s="46"/>
      <c r="E4" s="46"/>
      <c r="F4" s="46"/>
      <c r="G4" s="46"/>
      <c r="H4" s="46"/>
      <c r="I4" s="46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4" t="s">
        <v>6</v>
      </c>
      <c r="H9" s="44"/>
      <c r="I9" s="44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964779</v>
      </c>
      <c r="D11" s="21">
        <v>977045</v>
      </c>
      <c r="E11" s="21">
        <f>C11-D11</f>
        <v>-12266</v>
      </c>
      <c r="F11" s="22">
        <f>E11/D11</f>
        <v>-1.2554181230137813E-2</v>
      </c>
      <c r="G11" s="21">
        <v>956541</v>
      </c>
      <c r="H11" s="21">
        <f t="shared" ref="H11:H18" si="0">+C11-G11</f>
        <v>8238</v>
      </c>
      <c r="I11" s="22">
        <f>+H11/G11</f>
        <v>8.612281125430065E-3</v>
      </c>
      <c r="J11" s="18"/>
    </row>
    <row r="12" spans="1:13" ht="17.399999999999999" x14ac:dyDescent="0.3">
      <c r="A12" s="19" t="s">
        <v>14</v>
      </c>
      <c r="B12" s="20"/>
      <c r="C12" s="21">
        <v>121592</v>
      </c>
      <c r="D12" s="21">
        <v>121603</v>
      </c>
      <c r="E12" s="21">
        <f t="shared" ref="E12:E18" si="1">C12-D12</f>
        <v>-11</v>
      </c>
      <c r="F12" s="22">
        <f t="shared" ref="F12:F19" si="2">E12/D12</f>
        <v>-9.0458294614442075E-5</v>
      </c>
      <c r="G12" s="21">
        <v>119495</v>
      </c>
      <c r="H12" s="21">
        <f t="shared" si="0"/>
        <v>2097</v>
      </c>
      <c r="I12" s="22">
        <f t="shared" ref="I12:I17" si="3">+H12/G12</f>
        <v>1.7548851416377253E-2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3442</v>
      </c>
      <c r="D14" s="21">
        <v>3420</v>
      </c>
      <c r="E14" s="21">
        <f t="shared" si="1"/>
        <v>22</v>
      </c>
      <c r="F14" s="22">
        <f t="shared" si="2"/>
        <v>6.4327485380116962E-3</v>
      </c>
      <c r="G14" s="21">
        <v>3429</v>
      </c>
      <c r="H14" s="21">
        <f t="shared" si="0"/>
        <v>13</v>
      </c>
      <c r="I14" s="22">
        <f t="shared" si="3"/>
        <v>3.7911927675707202E-3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6105</v>
      </c>
      <c r="D16" s="21">
        <v>6468</v>
      </c>
      <c r="E16" s="21">
        <f t="shared" si="1"/>
        <v>-363</v>
      </c>
      <c r="F16" s="22">
        <f t="shared" si="2"/>
        <v>-5.6122448979591837E-2</v>
      </c>
      <c r="G16" s="21">
        <v>5870</v>
      </c>
      <c r="H16" s="21">
        <f t="shared" si="0"/>
        <v>235</v>
      </c>
      <c r="I16" s="22">
        <f t="shared" si="3"/>
        <v>4.003407155025554E-2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1096107</v>
      </c>
      <c r="D19" s="27">
        <f t="shared" ref="D19:E19" si="4">SUM(D11:D18)</f>
        <v>1108727</v>
      </c>
      <c r="E19" s="27">
        <f t="shared" si="4"/>
        <v>-12620</v>
      </c>
      <c r="F19" s="22">
        <f t="shared" si="2"/>
        <v>-1.1382423265601E-2</v>
      </c>
      <c r="G19" s="27">
        <f>SUM(G11:G18)</f>
        <v>1085527</v>
      </c>
      <c r="H19" s="27">
        <f>SUM(H11:H18)</f>
        <v>10580</v>
      </c>
      <c r="I19" s="22">
        <f>+H19/G19</f>
        <v>9.7464180992273795E-3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43"/>
      <c r="B21" s="43"/>
      <c r="C21" s="43"/>
      <c r="D21" s="43"/>
      <c r="E21" s="43"/>
      <c r="F21" s="43"/>
      <c r="G21" s="43"/>
      <c r="H21" s="43"/>
      <c r="I21" s="43"/>
      <c r="J21" s="26"/>
    </row>
    <row r="22" spans="1:10" ht="17.399999999999999" x14ac:dyDescent="0.3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4" t="s">
        <v>6</v>
      </c>
      <c r="H23" s="44"/>
      <c r="I23" s="44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960214</v>
      </c>
      <c r="D25" s="21">
        <v>968843</v>
      </c>
      <c r="E25" s="21">
        <f>C25-D25</f>
        <v>-8629</v>
      </c>
      <c r="F25" s="22">
        <f>E25/D25</f>
        <v>-8.9064998147274643E-3</v>
      </c>
      <c r="G25" s="21">
        <v>956682</v>
      </c>
      <c r="H25" s="21">
        <f t="shared" ref="H25:H32" si="5">+C25-G25</f>
        <v>3532</v>
      </c>
      <c r="I25" s="22">
        <f t="shared" ref="I25:I32" si="6">+H25/G25</f>
        <v>3.6919268889766925E-3</v>
      </c>
      <c r="J25" s="26"/>
    </row>
    <row r="26" spans="1:10" ht="17.399999999999999" x14ac:dyDescent="0.3">
      <c r="A26" s="19" t="s">
        <v>14</v>
      </c>
      <c r="B26" s="20"/>
      <c r="C26" s="21">
        <v>121127</v>
      </c>
      <c r="D26" s="21">
        <v>120686</v>
      </c>
      <c r="E26" s="21">
        <f t="shared" ref="E26:E32" si="7">C26-D26</f>
        <v>441</v>
      </c>
      <c r="F26" s="22">
        <f t="shared" ref="F26:F33" si="8">E26/D26</f>
        <v>3.65411066735164E-3</v>
      </c>
      <c r="G26" s="21">
        <v>119680</v>
      </c>
      <c r="H26" s="21">
        <f t="shared" si="5"/>
        <v>1447</v>
      </c>
      <c r="I26" s="22">
        <f t="shared" si="6"/>
        <v>1.2090574866310161E-2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164</v>
      </c>
      <c r="H27" s="21">
        <f t="shared" si="5"/>
        <v>-3</v>
      </c>
      <c r="I27" s="22">
        <f t="shared" si="6"/>
        <v>-1.8292682926829267E-2</v>
      </c>
      <c r="J27" s="26"/>
    </row>
    <row r="28" spans="1:10" ht="17.399999999999999" x14ac:dyDescent="0.3">
      <c r="A28" s="19" t="s">
        <v>16</v>
      </c>
      <c r="B28" s="20"/>
      <c r="C28" s="21">
        <v>3431</v>
      </c>
      <c r="D28" s="21">
        <v>3426</v>
      </c>
      <c r="E28" s="21">
        <f t="shared" si="7"/>
        <v>5</v>
      </c>
      <c r="F28" s="22">
        <f t="shared" si="8"/>
        <v>1.4594279042615295E-3</v>
      </c>
      <c r="G28" s="21">
        <v>3473</v>
      </c>
      <c r="H28" s="21">
        <f t="shared" si="5"/>
        <v>-42</v>
      </c>
      <c r="I28" s="22">
        <f t="shared" si="6"/>
        <v>-1.2093291102792975E-2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6005</v>
      </c>
      <c r="D30" s="21">
        <v>6281</v>
      </c>
      <c r="E30" s="21">
        <f t="shared" si="7"/>
        <v>-276</v>
      </c>
      <c r="F30" s="22">
        <f t="shared" si="8"/>
        <v>-4.3942047444674413E-2</v>
      </c>
      <c r="G30" s="21">
        <v>5207</v>
      </c>
      <c r="H30" s="21">
        <f t="shared" si="5"/>
        <v>798</v>
      </c>
      <c r="I30" s="22">
        <f t="shared" si="6"/>
        <v>0.15325523333973498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17</v>
      </c>
      <c r="D32" s="24">
        <v>17</v>
      </c>
      <c r="E32" s="24">
        <f t="shared" si="7"/>
        <v>0</v>
      </c>
      <c r="F32" s="25">
        <f t="shared" si="8"/>
        <v>0</v>
      </c>
      <c r="G32" s="24">
        <v>17</v>
      </c>
      <c r="H32" s="24">
        <f t="shared" si="5"/>
        <v>0</v>
      </c>
      <c r="I32" s="25">
        <f t="shared" si="6"/>
        <v>0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1090967</v>
      </c>
      <c r="D33" s="21">
        <f t="shared" ref="D33:E33" si="9">SUM(D25:D32)</f>
        <v>1099427</v>
      </c>
      <c r="E33" s="27">
        <f t="shared" si="9"/>
        <v>-8460</v>
      </c>
      <c r="F33" s="22">
        <f t="shared" si="8"/>
        <v>-7.6949174433591314E-3</v>
      </c>
      <c r="G33" s="27">
        <f>SUM(G25:G32)</f>
        <v>1085235</v>
      </c>
      <c r="H33" s="27">
        <f>SUM(H25:H32)</f>
        <v>5732</v>
      </c>
      <c r="I33" s="22">
        <f>+H33/G33</f>
        <v>5.2818053232709964E-3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41"/>
      <c r="C35" s="24"/>
      <c r="D35" s="24"/>
      <c r="E35" s="42"/>
      <c r="F35" s="25"/>
      <c r="G35" s="42"/>
      <c r="H35" s="42"/>
      <c r="I35" s="25"/>
      <c r="J35" s="28"/>
    </row>
    <row r="36" spans="1:10" ht="17.399999999999999" x14ac:dyDescent="0.3">
      <c r="A36" s="43"/>
      <c r="B36" s="43"/>
      <c r="C36" s="43"/>
      <c r="D36" s="43"/>
      <c r="E36" s="43"/>
      <c r="F36" s="43"/>
      <c r="G36" s="43"/>
      <c r="H36" s="43"/>
      <c r="I36" s="43"/>
      <c r="J36" s="26"/>
    </row>
    <row r="37" spans="1:10" ht="17.399999999999999" x14ac:dyDescent="0.3">
      <c r="A37" s="49" t="s">
        <v>23</v>
      </c>
      <c r="B37" s="49"/>
      <c r="C37" s="49"/>
      <c r="D37" s="49"/>
      <c r="E37" s="49"/>
      <c r="F37" s="49"/>
      <c r="G37" s="49"/>
      <c r="H37" s="49"/>
      <c r="I37" s="49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4" t="s">
        <v>6</v>
      </c>
      <c r="H38" s="44"/>
      <c r="I38" s="44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960021</v>
      </c>
      <c r="D40" s="21">
        <v>968536</v>
      </c>
      <c r="E40" s="21">
        <f>C40-D40</f>
        <v>-8515</v>
      </c>
      <c r="F40" s="22">
        <f>E40/D40</f>
        <v>-8.7916195164660892E-3</v>
      </c>
      <c r="G40" s="21">
        <v>957342</v>
      </c>
      <c r="H40" s="21">
        <f t="shared" ref="H40:H47" si="10">+C40-G40</f>
        <v>2679</v>
      </c>
      <c r="I40" s="22">
        <f t="shared" ref="I40:I47" si="11">+H40/G40</f>
        <v>2.7983729952305446E-3</v>
      </c>
      <c r="J40" s="26"/>
    </row>
    <row r="41" spans="1:10" ht="17.399999999999999" x14ac:dyDescent="0.3">
      <c r="A41" s="19" t="s">
        <v>14</v>
      </c>
      <c r="B41" s="20"/>
      <c r="C41" s="21">
        <v>120996</v>
      </c>
      <c r="D41" s="21">
        <v>120560</v>
      </c>
      <c r="E41" s="21">
        <f t="shared" ref="E41:E47" si="12">C41-D41</f>
        <v>436</v>
      </c>
      <c r="F41" s="22">
        <f t="shared" ref="F41:F48" si="13">E41/D41</f>
        <v>3.6164565361645655E-3</v>
      </c>
      <c r="G41" s="21">
        <v>119745</v>
      </c>
      <c r="H41" s="21">
        <f t="shared" si="10"/>
        <v>1251</v>
      </c>
      <c r="I41" s="22">
        <f t="shared" si="11"/>
        <v>1.0447200300638858E-2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163</v>
      </c>
      <c r="E42" s="21">
        <f t="shared" si="12"/>
        <v>-2</v>
      </c>
      <c r="F42" s="22">
        <f t="shared" si="13"/>
        <v>-1.2269938650306749E-2</v>
      </c>
      <c r="G42" s="21">
        <v>165</v>
      </c>
      <c r="H42" s="21">
        <f t="shared" si="10"/>
        <v>-4</v>
      </c>
      <c r="I42" s="22">
        <f t="shared" si="11"/>
        <v>-2.4242424242424242E-2</v>
      </c>
      <c r="J42" s="26"/>
    </row>
    <row r="43" spans="1:10" ht="17.399999999999999" x14ac:dyDescent="0.3">
      <c r="A43" s="19" t="s">
        <v>16</v>
      </c>
      <c r="B43" s="20"/>
      <c r="C43" s="21">
        <v>3432</v>
      </c>
      <c r="D43" s="21">
        <v>3434</v>
      </c>
      <c r="E43" s="21">
        <f t="shared" si="12"/>
        <v>-2</v>
      </c>
      <c r="F43" s="22">
        <f t="shared" si="13"/>
        <v>-5.8241118229470008E-4</v>
      </c>
      <c r="G43" s="21">
        <v>3478</v>
      </c>
      <c r="H43" s="21">
        <f t="shared" si="10"/>
        <v>-46</v>
      </c>
      <c r="I43" s="22">
        <f t="shared" si="11"/>
        <v>-1.3225991949396205E-2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5998</v>
      </c>
      <c r="D45" s="21">
        <v>6055</v>
      </c>
      <c r="E45" s="21">
        <f t="shared" si="12"/>
        <v>-57</v>
      </c>
      <c r="F45" s="22">
        <f t="shared" si="13"/>
        <v>-9.4137076796036341E-3</v>
      </c>
      <c r="G45" s="21">
        <v>5066</v>
      </c>
      <c r="H45" s="21">
        <f t="shared" si="10"/>
        <v>932</v>
      </c>
      <c r="I45" s="22">
        <f t="shared" si="11"/>
        <v>0.18397157520726412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1090637</v>
      </c>
      <c r="D48" s="21">
        <f t="shared" ref="D48:E48" si="14">SUM(D40:D47)</f>
        <v>1098777</v>
      </c>
      <c r="E48" s="27">
        <f t="shared" si="14"/>
        <v>-8140</v>
      </c>
      <c r="F48" s="22">
        <f t="shared" si="13"/>
        <v>-7.4082366121606116E-3</v>
      </c>
      <c r="G48" s="27">
        <f>SUM(G40:G47)</f>
        <v>1085825</v>
      </c>
      <c r="H48" s="27">
        <f>SUM(H40:H47)</f>
        <v>4812</v>
      </c>
      <c r="I48" s="22">
        <f>+H48/G48</f>
        <v>4.4316533511385356E-3</v>
      </c>
      <c r="J48" s="28"/>
    </row>
    <row r="49" spans="1:10" ht="17.399999999999999" x14ac:dyDescent="0.3">
      <c r="A49" s="31"/>
      <c r="B49" s="32"/>
      <c r="C49" s="33"/>
      <c r="D49" s="33"/>
      <c r="E49" s="34"/>
      <c r="F49" s="35"/>
      <c r="G49" s="27"/>
      <c r="H49" s="34"/>
      <c r="I49" s="35"/>
      <c r="J49" s="28"/>
    </row>
    <row r="50" spans="1:10" ht="17.399999999999999" x14ac:dyDescent="0.3">
      <c r="A50" s="31"/>
      <c r="B50" s="32"/>
      <c r="C50" s="33"/>
      <c r="D50" s="33"/>
      <c r="E50" s="34"/>
      <c r="F50" s="35"/>
      <c r="G50" s="27"/>
      <c r="H50" s="34"/>
      <c r="I50" s="35"/>
      <c r="J50" s="28"/>
    </row>
    <row r="51" spans="1:10" ht="17.399999999999999" x14ac:dyDescent="0.3">
      <c r="A51" s="31"/>
      <c r="B51" s="32"/>
      <c r="C51" s="33"/>
      <c r="D51" s="33"/>
      <c r="E51" s="34"/>
      <c r="F51" s="35"/>
      <c r="G51" s="27"/>
      <c r="H51" s="34"/>
      <c r="I51" s="35"/>
      <c r="J51" s="28"/>
    </row>
    <row r="52" spans="1:10" ht="17.399999999999999" x14ac:dyDescent="0.3">
      <c r="A52" s="31"/>
      <c r="B52" s="32"/>
      <c r="C52" s="33"/>
      <c r="D52" s="33"/>
      <c r="E52" s="34"/>
      <c r="F52" s="35"/>
      <c r="G52" s="27"/>
      <c r="H52" s="34"/>
      <c r="I52" s="35"/>
      <c r="J52" s="28"/>
    </row>
    <row r="53" spans="1:10" ht="17.399999999999999" x14ac:dyDescent="0.3">
      <c r="A53" s="31"/>
      <c r="B53" s="32"/>
      <c r="C53" s="33"/>
      <c r="D53" s="33"/>
      <c r="E53" s="34"/>
      <c r="F53" s="35"/>
      <c r="G53" s="27"/>
      <c r="H53" s="34"/>
      <c r="I53" s="35"/>
      <c r="J53" s="28"/>
    </row>
    <row r="54" spans="1:10" ht="17.399999999999999" x14ac:dyDescent="0.3">
      <c r="A54" s="31"/>
      <c r="B54" s="32"/>
      <c r="C54" s="33"/>
      <c r="D54" s="33"/>
      <c r="E54" s="34"/>
      <c r="F54" s="35"/>
      <c r="G54" s="27"/>
      <c r="H54" s="34"/>
      <c r="I54" s="35"/>
      <c r="J54" s="28"/>
    </row>
    <row r="55" spans="1:10" ht="17.399999999999999" x14ac:dyDescent="0.3">
      <c r="A55" s="31"/>
      <c r="B55" s="32"/>
      <c r="C55" s="33"/>
      <c r="D55" s="33"/>
      <c r="E55" s="34"/>
      <c r="F55" s="35"/>
      <c r="G55" s="27"/>
      <c r="H55" s="34"/>
      <c r="I55" s="35"/>
      <c r="J55" s="28"/>
    </row>
    <row r="56" spans="1:10" ht="15.6" x14ac:dyDescent="0.3">
      <c r="A56" s="36"/>
      <c r="B56" s="37"/>
      <c r="C56" s="38"/>
      <c r="D56" s="38"/>
      <c r="E56" s="38"/>
      <c r="F56" s="38"/>
    </row>
    <row r="57" spans="1:10" ht="16.2" hidden="1" x14ac:dyDescent="0.35">
      <c r="A57" s="39" t="s">
        <v>24</v>
      </c>
    </row>
    <row r="58" spans="1:10" ht="16.2" hidden="1" x14ac:dyDescent="0.35">
      <c r="A58" s="39" t="s">
        <v>25</v>
      </c>
    </row>
    <row r="62" spans="1:10" x14ac:dyDescent="0.3">
      <c r="A62" s="40"/>
    </row>
  </sheetData>
  <mergeCells count="10">
    <mergeCell ref="G38:I38"/>
    <mergeCell ref="A2:I2"/>
    <mergeCell ref="A3:I3"/>
    <mergeCell ref="A4:I4"/>
    <mergeCell ref="A6:I6"/>
    <mergeCell ref="A8:I8"/>
    <mergeCell ref="G9:I9"/>
    <mergeCell ref="A37:I37"/>
    <mergeCell ref="A22:I22"/>
    <mergeCell ref="G23:I23"/>
  </mergeCells>
  <printOptions horizontalCentered="1"/>
  <pageMargins left="0.75" right="0.75" top="0.75" bottom="0.75" header="0" footer="0"/>
  <pageSetup scale="55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E999C3B-16DF-4B8B-BD9D-D0105C63F47D}"/>
</file>

<file path=customXml/itemProps2.xml><?xml version="1.0" encoding="utf-8"?>
<ds:datastoreItem xmlns:ds="http://schemas.openxmlformats.org/officeDocument/2006/customXml" ds:itemID="{152C08CF-846A-400D-B423-2F32D2EE6B9A}"/>
</file>

<file path=customXml/itemProps3.xml><?xml version="1.0" encoding="utf-8"?>
<ds:datastoreItem xmlns:ds="http://schemas.openxmlformats.org/officeDocument/2006/customXml" ds:itemID="{9F7A1483-CCFA-44D4-9003-B63FBE140E78}"/>
</file>

<file path=customXml/itemProps4.xml><?xml version="1.0" encoding="utf-8"?>
<ds:datastoreItem xmlns:ds="http://schemas.openxmlformats.org/officeDocument/2006/customXml" ds:itemID="{9C7D8699-9164-40B3-9C13-17188A2C7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2014-12-05T23:25:57Z</cp:lastPrinted>
  <dcterms:created xsi:type="dcterms:W3CDTF">2014-01-09T00:48:14Z</dcterms:created>
  <dcterms:modified xsi:type="dcterms:W3CDTF">2015-02-18T22:26:16Z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