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5200" windowHeight="12555" tabRatio="724" activeTab="0"/>
  </bookViews>
  <sheets>
    <sheet name="QTRLY-SUM" sheetId="1" r:id="rId1"/>
    <sheet name="Summary of CT hours" sheetId="2" r:id="rId2"/>
    <sheet name="Summary of Duct burner hours" sheetId="3" r:id="rId3"/>
    <sheet name="March CEMS data" sheetId="4" r:id="rId4"/>
    <sheet name="CEM INCIDENTS" sheetId="5" r:id="rId5"/>
    <sheet name="Cooling Tower Emissions" sheetId="6" r:id="rId6"/>
    <sheet name="Diesel Calcs" sheetId="7" r:id="rId7"/>
  </sheets>
  <definedNames>
    <definedName name="_xlnm.Print_Area" localSheetId="0">'QTRLY-SUM'!$A$1:$P$42</definedName>
  </definedNames>
  <calcPr fullCalcOnLoad="1"/>
</workbook>
</file>

<file path=xl/comments1.xml><?xml version="1.0" encoding="utf-8"?>
<comments xmlns="http://schemas.openxmlformats.org/spreadsheetml/2006/main">
  <authors>
    <author>Clark Public Utilities</author>
  </authors>
  <commentList>
    <comment ref="D22" authorId="0">
      <text>
        <r>
          <rPr>
            <b/>
            <sz val="8"/>
            <rFont val="Tahoma"/>
            <family val="0"/>
          </rPr>
          <t xml:space="preserve">.0051 utilized per input from nearby similar plant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 Transportation</author>
  </authors>
  <commentList>
    <comment ref="E3" authorId="0">
      <text>
        <r>
          <rPr>
            <b/>
            <sz val="8"/>
            <rFont val="Tahoma"/>
            <family val="0"/>
          </rPr>
          <t>GE Transportation:</t>
        </r>
        <r>
          <rPr>
            <sz val="8"/>
            <rFont val="Tahoma"/>
            <family val="0"/>
          </rPr>
          <t xml:space="preserve">
Time that flame is out.</t>
        </r>
      </text>
    </comment>
  </commentList>
</comments>
</file>

<file path=xl/sharedStrings.xml><?xml version="1.0" encoding="utf-8"?>
<sst xmlns="http://schemas.openxmlformats.org/spreadsheetml/2006/main" count="222" uniqueCount="131">
  <si>
    <t>Min</t>
  </si>
  <si>
    <t>Max</t>
  </si>
  <si>
    <t>Total</t>
  </si>
  <si>
    <t>12 Mth</t>
  </si>
  <si>
    <t>THIS</t>
  </si>
  <si>
    <t>PREV</t>
  </si>
  <si>
    <t>Month</t>
  </si>
  <si>
    <t>RLG TOT</t>
  </si>
  <si>
    <t>QTR</t>
  </si>
  <si>
    <t>3 QTRs</t>
  </si>
  <si>
    <t>Hours</t>
  </si>
  <si>
    <t>Fuel Use (KSCF)</t>
  </si>
  <si>
    <t>BTU/SCF</t>
  </si>
  <si>
    <t>Heat Input (MMBTU)</t>
  </si>
  <si>
    <t>Annual Capacity Factor</t>
  </si>
  <si>
    <t>N/A</t>
  </si>
  <si>
    <t>Factor (lb/MMBtu)</t>
  </si>
  <si>
    <t>NOx (lbs)</t>
  </si>
  <si>
    <t>CO (lbs)</t>
  </si>
  <si>
    <t>SO2 (lbs)</t>
  </si>
  <si>
    <t>PM (lbs)</t>
  </si>
  <si>
    <t>VOC (lbs)</t>
  </si>
  <si>
    <t>NH3 (lbs)</t>
  </si>
  <si>
    <t>Diesel Fire Pump Hrs</t>
  </si>
  <si>
    <t>Diesel Generator</t>
  </si>
  <si>
    <t>Average</t>
  </si>
  <si>
    <t>CO</t>
  </si>
  <si>
    <t>NOx</t>
  </si>
  <si>
    <t>Duration</t>
  </si>
  <si>
    <t>Reason</t>
  </si>
  <si>
    <t>Facility ID #</t>
  </si>
  <si>
    <t>Pollutant</t>
  </si>
  <si>
    <t>SOx</t>
  </si>
  <si>
    <t>Parameter</t>
  </si>
  <si>
    <t>Limit</t>
  </si>
  <si>
    <t>Turbine CEMS Downtime</t>
  </si>
  <si>
    <t>Date/Time</t>
  </si>
  <si>
    <t>Duration (minutes)</t>
  </si>
  <si>
    <t>Action</t>
  </si>
  <si>
    <t>Turbine Excess Emissions</t>
  </si>
  <si>
    <t>Mint Farm Energy Center, LLC</t>
  </si>
  <si>
    <t>Emergency Generator Hrs</t>
  </si>
  <si>
    <t>HRSG - Duct Burners Hrs</t>
  </si>
  <si>
    <t>Fuel Preheater Hrs</t>
  </si>
  <si>
    <t>All</t>
  </si>
  <si>
    <t>Qtr</t>
  </si>
  <si>
    <t>4th QUARTER 2007</t>
  </si>
  <si>
    <t>DUCT BURNER</t>
  </si>
  <si>
    <t>OPER</t>
  </si>
  <si>
    <t>DATE</t>
  </si>
  <si>
    <t>ON</t>
  </si>
  <si>
    <t>OFF</t>
  </si>
  <si>
    <t>TIME</t>
  </si>
  <si>
    <t>Summary of GT Fired Hours</t>
  </si>
  <si>
    <t>Date</t>
  </si>
  <si>
    <t>CT Fire St Hr</t>
  </si>
  <si>
    <t>CT Fire St Min</t>
  </si>
  <si>
    <t>Trip/End Hr</t>
  </si>
  <si>
    <t>Trip/ End Min</t>
  </si>
  <si>
    <t>Total Fired Hrs</t>
  </si>
  <si>
    <t>*Assume Cooling Tower Operating hours equals Combustion Turbine operating hours</t>
  </si>
  <si>
    <t>Cooling Tower Hrs*</t>
  </si>
  <si>
    <t>CEMS not certified</t>
  </si>
  <si>
    <t>CT/HRSG</t>
  </si>
  <si>
    <t xml:space="preserve"> CT Hours</t>
  </si>
  <si>
    <t>Cooling Tower Discharge Samples</t>
  </si>
  <si>
    <t>TDS Sampling</t>
  </si>
  <si>
    <t>Date Taken</t>
  </si>
  <si>
    <t>Value (ppm)</t>
  </si>
  <si>
    <t xml:space="preserve">Jan </t>
  </si>
  <si>
    <t>Feb</t>
  </si>
  <si>
    <t>Mar</t>
  </si>
  <si>
    <t>Total:</t>
  </si>
  <si>
    <t xml:space="preserve"> Duct Burner Operating Time</t>
  </si>
  <si>
    <t>January</t>
  </si>
  <si>
    <t>February</t>
  </si>
  <si>
    <t>permit limit</t>
  </si>
  <si>
    <t>March</t>
  </si>
  <si>
    <t>Record#</t>
  </si>
  <si>
    <t>CATTMP11</t>
  </si>
  <si>
    <t>CO_COR12</t>
  </si>
  <si>
    <t>CO_HCOR13</t>
  </si>
  <si>
    <t>GAS14</t>
  </si>
  <si>
    <t>GEN15</t>
  </si>
  <si>
    <t>GEN26</t>
  </si>
  <si>
    <t>HGAS17</t>
  </si>
  <si>
    <t>NH3FLO18</t>
  </si>
  <si>
    <t>NOX19</t>
  </si>
  <si>
    <t>NOX1I10</t>
  </si>
  <si>
    <t>NOXHCOR111</t>
  </si>
  <si>
    <t>NOXHRT112</t>
  </si>
  <si>
    <t>NOXRT113</t>
  </si>
  <si>
    <t>OXY114</t>
  </si>
  <si>
    <t>NOXCOR115</t>
  </si>
  <si>
    <t>/</t>
  </si>
  <si>
    <t>AVE</t>
  </si>
  <si>
    <t>2/28/08 2300</t>
  </si>
  <si>
    <t>CEMS certification testing complete 3/1/08</t>
  </si>
  <si>
    <t>NOx ppm @15% O2 NOx lb/hr CO ppm @15% O2 and CO lb/hr CEMS Downtime for 1/1/2008 thru 3/31/2008</t>
  </si>
  <si>
    <t>NOx ppm @15% O2 24-Hr Rolling NOx lb/hr CO ppm @15% O2 and CO lb/hr Excess Emissions for 1/1/2008 thru 3/31/2008</t>
  </si>
  <si>
    <t>1 hr</t>
  </si>
  <si>
    <t>3/30/2008  0300</t>
  </si>
  <si>
    <t>60 minutes</t>
  </si>
  <si>
    <t xml:space="preserve">NOx </t>
  </si>
  <si>
    <t>58 ppm</t>
  </si>
  <si>
    <t>Equipment malfunction</t>
  </si>
  <si>
    <t>Incident report 2008_01</t>
  </si>
  <si>
    <t>Avg:</t>
  </si>
  <si>
    <t>ppmw</t>
  </si>
  <si>
    <t>lb/hr</t>
  </si>
  <si>
    <t>100% PM is PM10</t>
  </si>
  <si>
    <t xml:space="preserve">PM/PM10 = </t>
  </si>
  <si>
    <t>PM Emission Rate</t>
  </si>
  <si>
    <t>Emissions</t>
  </si>
  <si>
    <t>tons</t>
  </si>
  <si>
    <t>Jan</t>
  </si>
  <si>
    <t>lbs</t>
  </si>
  <si>
    <t>Max drift rate (0.0005%)</t>
  </si>
  <si>
    <t>Water circulation rate (gpm)</t>
  </si>
  <si>
    <t>weight of water (lb/gal)</t>
  </si>
  <si>
    <t>Total PM/PM10:</t>
  </si>
  <si>
    <t>PM/PM10 Emissions</t>
  </si>
  <si>
    <t>Mint Farm Generation</t>
  </si>
  <si>
    <t>Operation:</t>
  </si>
  <si>
    <t>Emission Factor</t>
  </si>
  <si>
    <t>PM/PM10/PM2.5</t>
  </si>
  <si>
    <t>VOC</t>
  </si>
  <si>
    <t>Emission Factors per ADP 04-2571R1 TSD, Section 6.e</t>
  </si>
  <si>
    <t>July Total MW-hr</t>
  </si>
  <si>
    <t>Excluding non-op hours</t>
  </si>
  <si>
    <t>Used gas use column to confirm operation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</si>
</sst>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/d/yy\ h:mm\ AM/PM"/>
    <numFmt numFmtId="167" formatCode="0.00E+00_)"/>
    <numFmt numFmtId="168" formatCode="0.000"/>
    <numFmt numFmtId="169" formatCode="0.0000"/>
    <numFmt numFmtId="170" formatCode="0.000_);\(0.000\)"/>
    <numFmt numFmtId="171" formatCode="[h]:mm"/>
    <numFmt numFmtId="172" formatCode="#,##0.00;[Red]#,##0.00"/>
    <numFmt numFmtId="173" formatCode="#,##0.0;[Red]#,##0.0"/>
    <numFmt numFmtId="174" formatCode="0.00;[Red]0.00"/>
    <numFmt numFmtId="175" formatCode="0.0;[Red]0.0"/>
    <numFmt numFmtId="176" formatCode="#,##0.0"/>
    <numFmt numFmtId="177" formatCode="0.0E+00"/>
    <numFmt numFmtId="178" formatCode="mmm\-yyyy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Alignment="1">
      <alignment/>
    </xf>
    <xf numFmtId="1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 applyProtection="1">
      <alignment horizontal="center"/>
      <protection/>
    </xf>
    <xf numFmtId="11" fontId="0" fillId="0" borderId="0" xfId="0" applyNumberFormat="1" applyFont="1" applyAlignment="1">
      <alignment/>
    </xf>
    <xf numFmtId="11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22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11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2" fontId="10" fillId="0" borderId="0" xfId="0" applyNumberFormat="1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0" fillId="0" borderId="2" xfId="0" applyNumberFormat="1" applyBorder="1" applyAlignment="1" quotePrefix="1">
      <alignment horizontal="center"/>
    </xf>
    <xf numFmtId="20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172" fontId="0" fillId="6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74" fontId="0" fillId="6" borderId="2" xfId="0" applyNumberFormat="1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74" fontId="4" fillId="6" borderId="4" xfId="0" applyNumberFormat="1" applyFont="1" applyFill="1" applyBorder="1" applyAlignment="1">
      <alignment horizontal="center"/>
    </xf>
    <xf numFmtId="0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2" fontId="0" fillId="6" borderId="4" xfId="0" applyNumberFormat="1" applyFont="1" applyFill="1" applyBorder="1" applyAlignment="1">
      <alignment horizontal="center"/>
    </xf>
    <xf numFmtId="174" fontId="0" fillId="6" borderId="4" xfId="0" applyNumberFormat="1" applyFont="1" applyFill="1" applyBorder="1" applyAlignment="1">
      <alignment horizontal="center"/>
    </xf>
    <xf numFmtId="11" fontId="0" fillId="0" borderId="26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0" xfId="0" applyFont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 quotePrefix="1">
      <alignment horizontal="center"/>
    </xf>
    <xf numFmtId="1" fontId="0" fillId="8" borderId="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" fontId="0" fillId="7" borderId="2" xfId="0" applyNumberForma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3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4" fontId="0" fillId="0" borderId="25" xfId="0" applyNumberFormat="1" applyBorder="1" applyAlignment="1">
      <alignment/>
    </xf>
    <xf numFmtId="20" fontId="0" fillId="0" borderId="26" xfId="0" applyNumberFormat="1" applyBorder="1" applyAlignment="1">
      <alignment/>
    </xf>
    <xf numFmtId="14" fontId="0" fillId="0" borderId="27" xfId="0" applyNumberFormat="1" applyBorder="1" applyAlignment="1">
      <alignment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/>
    </xf>
    <xf numFmtId="46" fontId="0" fillId="0" borderId="0" xfId="0" applyNumberFormat="1" applyBorder="1" applyAlignment="1">
      <alignment/>
    </xf>
    <xf numFmtId="2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7" xfId="0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13" fillId="0" borderId="0" xfId="0" applyFont="1" applyAlignment="1">
      <alignment/>
    </xf>
    <xf numFmtId="2" fontId="0" fillId="6" borderId="0" xfId="0" applyNumberForma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8" fontId="0" fillId="2" borderId="0" xfId="0" applyNumberFormat="1" applyFont="1" applyFill="1" applyAlignment="1">
      <alignment horizontal="center"/>
    </xf>
    <xf numFmtId="169" fontId="0" fillId="2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8" borderId="37" xfId="0" applyFont="1" applyFill="1" applyBorder="1" applyAlignment="1">
      <alignment horizontal="center" vertical="justify"/>
    </xf>
    <xf numFmtId="0" fontId="4" fillId="8" borderId="38" xfId="0" applyFont="1" applyFill="1" applyBorder="1" applyAlignment="1">
      <alignment horizontal="center" vertical="justify"/>
    </xf>
    <xf numFmtId="0" fontId="4" fillId="8" borderId="39" xfId="0" applyFont="1" applyFill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50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2" max="2" width="29.421875" style="0" customWidth="1"/>
    <col min="3" max="3" width="12.8515625" style="0" customWidth="1"/>
    <col min="4" max="4" width="11.7109375" style="0" customWidth="1"/>
    <col min="5" max="5" width="13.7109375" style="0" customWidth="1"/>
    <col min="13" max="13" width="14.28125" style="0" customWidth="1"/>
    <col min="14" max="15" width="11.57421875" style="0" customWidth="1"/>
  </cols>
  <sheetData>
    <row r="4" spans="2:15" ht="18">
      <c r="B4" s="44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2:15" ht="18">
      <c r="B5" s="181" t="s">
        <v>46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3"/>
    </row>
    <row r="6" spans="2:15" ht="13.5" thickBot="1">
      <c r="B6" s="3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6"/>
    </row>
    <row r="7" spans="2:15" ht="15.75">
      <c r="B7" s="84" t="s">
        <v>63</v>
      </c>
      <c r="C7" s="85"/>
      <c r="D7" s="85"/>
      <c r="E7" s="86"/>
      <c r="F7" s="82"/>
      <c r="G7" s="62"/>
      <c r="H7" s="62"/>
      <c r="I7" s="20"/>
      <c r="J7" s="82"/>
      <c r="K7" s="62"/>
      <c r="L7" s="63"/>
      <c r="M7" s="43" t="s">
        <v>2</v>
      </c>
      <c r="N7" s="37"/>
      <c r="O7" s="39"/>
    </row>
    <row r="8" spans="2:15" ht="15.75">
      <c r="B8" s="87"/>
      <c r="C8" s="35"/>
      <c r="D8" s="38"/>
      <c r="E8" s="88"/>
      <c r="F8" s="64"/>
      <c r="G8" s="64"/>
      <c r="H8" s="99"/>
      <c r="I8" s="100"/>
      <c r="J8" s="18"/>
      <c r="K8" s="65"/>
      <c r="L8" s="66"/>
      <c r="M8" s="46" t="s">
        <v>4</v>
      </c>
      <c r="N8" s="47" t="s">
        <v>5</v>
      </c>
      <c r="O8" s="47" t="s">
        <v>3</v>
      </c>
    </row>
    <row r="9" spans="2:15" ht="13.5" thickBot="1">
      <c r="B9" s="96" t="s">
        <v>6</v>
      </c>
      <c r="C9" s="158" t="s">
        <v>69</v>
      </c>
      <c r="D9" s="158" t="s">
        <v>70</v>
      </c>
      <c r="E9" s="159" t="s">
        <v>71</v>
      </c>
      <c r="F9" s="83"/>
      <c r="G9" s="67"/>
      <c r="H9" s="67"/>
      <c r="I9" s="67"/>
      <c r="J9" s="67"/>
      <c r="K9" s="67"/>
      <c r="L9" s="68"/>
      <c r="M9" s="48" t="s">
        <v>8</v>
      </c>
      <c r="N9" s="48" t="s">
        <v>9</v>
      </c>
      <c r="O9" s="45" t="s">
        <v>7</v>
      </c>
    </row>
    <row r="10" spans="2:15" ht="12.75">
      <c r="B10" s="156" t="s">
        <v>64</v>
      </c>
      <c r="C10" s="108">
        <v>579.2</v>
      </c>
      <c r="D10" s="108">
        <v>333.93</v>
      </c>
      <c r="E10" s="157">
        <v>313.72</v>
      </c>
      <c r="F10" s="69"/>
      <c r="G10" s="69"/>
      <c r="H10" s="72"/>
      <c r="I10" s="76"/>
      <c r="J10" s="72"/>
      <c r="K10" s="69"/>
      <c r="L10" s="69"/>
      <c r="M10" s="9">
        <f>SUM(C10+D10+E10)</f>
        <v>1226.8500000000001</v>
      </c>
      <c r="N10" s="76" t="s">
        <v>15</v>
      </c>
      <c r="O10" s="76" t="s">
        <v>15</v>
      </c>
    </row>
    <row r="11" spans="2:15" ht="12.75">
      <c r="B11" s="59" t="s">
        <v>42</v>
      </c>
      <c r="C11" s="7">
        <v>7.57</v>
      </c>
      <c r="D11" s="7">
        <v>16.72</v>
      </c>
      <c r="E11" s="90">
        <v>0</v>
      </c>
      <c r="F11" s="69"/>
      <c r="G11" s="69"/>
      <c r="H11" s="72"/>
      <c r="I11" s="76"/>
      <c r="J11" s="72"/>
      <c r="K11" s="69"/>
      <c r="L11" s="69"/>
      <c r="M11" s="9">
        <f>SUM(C11+D11+E11)</f>
        <v>24.29</v>
      </c>
      <c r="N11" s="76" t="s">
        <v>15</v>
      </c>
      <c r="O11" s="76" t="s">
        <v>15</v>
      </c>
    </row>
    <row r="12" spans="2:15" ht="12.75">
      <c r="B12" s="89" t="s">
        <v>11</v>
      </c>
      <c r="C12" s="4">
        <v>1011935</v>
      </c>
      <c r="D12" s="4">
        <v>546305</v>
      </c>
      <c r="E12" s="126">
        <v>450966</v>
      </c>
      <c r="F12" s="70"/>
      <c r="G12" s="70"/>
      <c r="H12" s="71"/>
      <c r="I12" s="76"/>
      <c r="J12" s="71"/>
      <c r="K12" s="71"/>
      <c r="L12" s="71"/>
      <c r="M12" s="7">
        <f>SUM(C12+D12+E12+F12+G12+H12+J12+K12+L12)</f>
        <v>2009206</v>
      </c>
      <c r="N12" s="76" t="s">
        <v>15</v>
      </c>
      <c r="O12" s="7" t="s">
        <v>15</v>
      </c>
    </row>
    <row r="13" spans="2:15" ht="12.75">
      <c r="B13" s="89" t="s">
        <v>12</v>
      </c>
      <c r="C13" s="3"/>
      <c r="D13" s="55">
        <v>1020</v>
      </c>
      <c r="E13" s="92"/>
      <c r="F13" s="69"/>
      <c r="G13" s="72"/>
      <c r="H13" s="72"/>
      <c r="I13" s="72"/>
      <c r="J13" s="72"/>
      <c r="K13" s="72"/>
      <c r="L13" s="72"/>
      <c r="M13" s="7"/>
      <c r="N13" s="72"/>
      <c r="O13" s="7"/>
    </row>
    <row r="14" spans="2:15" ht="12.75">
      <c r="B14" s="89" t="s">
        <v>13</v>
      </c>
      <c r="C14" s="6">
        <f>(C12*1000*$D13)*0.000001</f>
        <v>1032173.7</v>
      </c>
      <c r="D14" s="4">
        <f>(D12*1000*$D13)*0.000001</f>
        <v>557231.1</v>
      </c>
      <c r="E14" s="91">
        <f>(E12*1000*$D13)*0.000001</f>
        <v>459985.32</v>
      </c>
      <c r="F14" s="70"/>
      <c r="G14" s="71"/>
      <c r="H14" s="71"/>
      <c r="I14" s="76"/>
      <c r="J14" s="72"/>
      <c r="K14" s="72"/>
      <c r="L14" s="76"/>
      <c r="M14" s="7">
        <f>SUM(C14+D14+E14+F14+G14+H14+J14+K14+L14)</f>
        <v>2049390.1199999999</v>
      </c>
      <c r="N14" s="76" t="s">
        <v>15</v>
      </c>
      <c r="O14" s="7" t="s">
        <v>15</v>
      </c>
    </row>
    <row r="15" spans="2:15" ht="12.75">
      <c r="B15" s="89" t="s">
        <v>14</v>
      </c>
      <c r="C15" s="2"/>
      <c r="D15" s="10" t="s">
        <v>15</v>
      </c>
      <c r="E15" s="92"/>
      <c r="F15" s="73"/>
      <c r="G15" s="74"/>
      <c r="H15" s="74"/>
      <c r="I15" s="74"/>
      <c r="J15" s="72"/>
      <c r="K15" s="72"/>
      <c r="L15" s="76"/>
      <c r="M15" s="3"/>
      <c r="N15" s="72"/>
      <c r="O15" s="7"/>
    </row>
    <row r="16" spans="2:15" ht="12.75">
      <c r="B16" s="93" t="s">
        <v>16</v>
      </c>
      <c r="C16" s="10"/>
      <c r="D16" s="10" t="s">
        <v>76</v>
      </c>
      <c r="E16" s="94"/>
      <c r="F16" s="69"/>
      <c r="G16" s="72"/>
      <c r="H16" s="72"/>
      <c r="I16" s="72"/>
      <c r="J16" s="72"/>
      <c r="K16" s="72"/>
      <c r="L16" s="72"/>
      <c r="M16" s="3"/>
      <c r="N16" s="76"/>
      <c r="O16" s="7"/>
    </row>
    <row r="17" spans="2:15" ht="12.75">
      <c r="B17" s="89" t="s">
        <v>17</v>
      </c>
      <c r="C17" s="95">
        <f>C10*21.3</f>
        <v>12336.960000000001</v>
      </c>
      <c r="D17" s="95">
        <f>D10*21.3</f>
        <v>7112.709000000001</v>
      </c>
      <c r="E17" s="95">
        <f>E10*21.3</f>
        <v>6682.236000000001</v>
      </c>
      <c r="F17" s="75"/>
      <c r="G17" s="76"/>
      <c r="H17" s="76"/>
      <c r="I17" s="76"/>
      <c r="J17" s="76"/>
      <c r="K17" s="76"/>
      <c r="L17" s="76"/>
      <c r="M17" s="7">
        <f>SUM(C17+D17+E17+F17+G17+H17+J17+K17+L17)</f>
        <v>26131.905000000002</v>
      </c>
      <c r="N17" s="76" t="s">
        <v>15</v>
      </c>
      <c r="O17" s="7" t="s">
        <v>15</v>
      </c>
    </row>
    <row r="18" spans="2:15" ht="12.75">
      <c r="B18" s="93" t="s">
        <v>16</v>
      </c>
      <c r="C18" s="10"/>
      <c r="D18" s="10" t="s">
        <v>76</v>
      </c>
      <c r="E18" s="94"/>
      <c r="F18" s="69"/>
      <c r="G18" s="72"/>
      <c r="H18" s="72"/>
      <c r="I18" s="72"/>
      <c r="J18" s="72"/>
      <c r="K18" s="72"/>
      <c r="L18" s="72"/>
      <c r="M18" s="3"/>
      <c r="N18" s="76"/>
      <c r="O18" s="7"/>
    </row>
    <row r="19" spans="2:15" ht="12.75">
      <c r="B19" s="89" t="s">
        <v>18</v>
      </c>
      <c r="C19" s="95">
        <f>31.1*C10</f>
        <v>18013.120000000003</v>
      </c>
      <c r="D19" s="95">
        <f>31.1*D10</f>
        <v>10385.223</v>
      </c>
      <c r="E19" s="95">
        <f>31.1*E10</f>
        <v>9756.692000000001</v>
      </c>
      <c r="F19" s="75"/>
      <c r="G19" s="76"/>
      <c r="H19" s="76"/>
      <c r="I19" s="76"/>
      <c r="J19" s="76"/>
      <c r="K19" s="76"/>
      <c r="L19" s="76"/>
      <c r="M19" s="7">
        <f>SUM(C19:H19,J19:L19)</f>
        <v>38155.035</v>
      </c>
      <c r="N19" s="76" t="s">
        <v>15</v>
      </c>
      <c r="O19" s="7" t="s">
        <v>15</v>
      </c>
    </row>
    <row r="20" spans="2:15" ht="12.75">
      <c r="B20" s="93" t="s">
        <v>16</v>
      </c>
      <c r="C20" s="10"/>
      <c r="D20" s="10">
        <v>0.0006</v>
      </c>
      <c r="E20" s="94"/>
      <c r="F20" s="69"/>
      <c r="G20" s="72"/>
      <c r="H20" s="72"/>
      <c r="I20" s="72"/>
      <c r="J20" s="72"/>
      <c r="K20" s="72"/>
      <c r="L20" s="72"/>
      <c r="M20" s="3"/>
      <c r="N20" s="76"/>
      <c r="O20" s="7"/>
    </row>
    <row r="21" spans="2:15" ht="12.75">
      <c r="B21" s="89" t="s">
        <v>19</v>
      </c>
      <c r="C21" s="9">
        <f>+($D20*$C14)</f>
        <v>619.3042199999999</v>
      </c>
      <c r="D21" s="7">
        <f>+($D20*$D14)</f>
        <v>334.33865999999995</v>
      </c>
      <c r="E21" s="90">
        <f>D20*E14</f>
        <v>275.99119199999996</v>
      </c>
      <c r="F21" s="75"/>
      <c r="G21" s="76"/>
      <c r="H21" s="76"/>
      <c r="I21" s="76"/>
      <c r="J21" s="76"/>
      <c r="K21" s="76"/>
      <c r="L21" s="76"/>
      <c r="M21" s="7">
        <f>SUM(C21:H21,J21:L21)</f>
        <v>1229.6340719999998</v>
      </c>
      <c r="N21" s="76" t="s">
        <v>15</v>
      </c>
      <c r="O21" s="7" t="s">
        <v>15</v>
      </c>
    </row>
    <row r="22" spans="2:15" ht="12.75">
      <c r="B22" s="93" t="s">
        <v>16</v>
      </c>
      <c r="C22" s="10"/>
      <c r="D22" s="10">
        <v>0.0051</v>
      </c>
      <c r="E22" s="94"/>
      <c r="F22" s="69"/>
      <c r="G22" s="72"/>
      <c r="H22" s="72"/>
      <c r="I22" s="72"/>
      <c r="J22" s="72"/>
      <c r="K22" s="72"/>
      <c r="L22" s="72"/>
      <c r="M22" s="3"/>
      <c r="N22" s="76"/>
      <c r="O22" s="7"/>
    </row>
    <row r="23" spans="2:15" ht="12.75">
      <c r="B23" s="89" t="s">
        <v>20</v>
      </c>
      <c r="C23" s="9">
        <f>+($D22*$C$14)</f>
        <v>5264.08587</v>
      </c>
      <c r="D23" s="7">
        <f>+($D22*$D$14)</f>
        <v>2841.87861</v>
      </c>
      <c r="E23" s="90">
        <f>D22*E14</f>
        <v>2345.9251320000003</v>
      </c>
      <c r="F23" s="75"/>
      <c r="G23" s="76"/>
      <c r="H23" s="76"/>
      <c r="I23" s="76"/>
      <c r="J23" s="76"/>
      <c r="K23" s="76"/>
      <c r="L23" s="76"/>
      <c r="M23" s="7">
        <f>SUM(C23:H23,J23:L23)</f>
        <v>10451.889612</v>
      </c>
      <c r="N23" s="76" t="s">
        <v>15</v>
      </c>
      <c r="O23" s="7" t="s">
        <v>15</v>
      </c>
    </row>
    <row r="24" spans="2:15" ht="12.75">
      <c r="B24" s="93" t="s">
        <v>16</v>
      </c>
      <c r="C24" s="10"/>
      <c r="D24" s="10" t="s">
        <v>76</v>
      </c>
      <c r="E24" s="10"/>
      <c r="F24" s="69"/>
      <c r="G24" s="72"/>
      <c r="H24" s="72"/>
      <c r="I24" s="72"/>
      <c r="J24" s="72"/>
      <c r="K24" s="72"/>
      <c r="L24" s="72"/>
      <c r="M24" s="3"/>
      <c r="N24" s="76"/>
      <c r="O24" s="7"/>
    </row>
    <row r="25" spans="2:15" ht="12.75">
      <c r="B25" s="89" t="s">
        <v>21</v>
      </c>
      <c r="C25" s="9">
        <f>8.9*C10</f>
        <v>5154.880000000001</v>
      </c>
      <c r="D25" s="9">
        <f>8.9*D10</f>
        <v>2971.9770000000003</v>
      </c>
      <c r="E25" s="9">
        <f>8.9*E10</f>
        <v>2792.108</v>
      </c>
      <c r="F25" s="75"/>
      <c r="G25" s="76"/>
      <c r="H25" s="76"/>
      <c r="I25" s="76"/>
      <c r="J25" s="76"/>
      <c r="K25" s="76"/>
      <c r="L25" s="76"/>
      <c r="M25" s="7">
        <f>SUM(C25:H25,J25:L25)</f>
        <v>10918.965000000002</v>
      </c>
      <c r="N25" s="76" t="s">
        <v>15</v>
      </c>
      <c r="O25" s="7" t="s">
        <v>15</v>
      </c>
    </row>
    <row r="26" spans="2:15" ht="12.75">
      <c r="B26" s="93" t="s">
        <v>16</v>
      </c>
      <c r="C26" s="10"/>
      <c r="D26" s="10">
        <v>0.00033</v>
      </c>
      <c r="E26" s="94"/>
      <c r="F26" s="69"/>
      <c r="G26" s="72"/>
      <c r="H26" s="72"/>
      <c r="I26" s="72"/>
      <c r="J26" s="72"/>
      <c r="K26" s="72"/>
      <c r="L26" s="72"/>
      <c r="M26" s="3"/>
      <c r="N26" s="76"/>
      <c r="O26" s="7"/>
    </row>
    <row r="27" spans="2:15" ht="12.75">
      <c r="B27" s="89" t="s">
        <v>22</v>
      </c>
      <c r="C27" s="9">
        <f>D26*C14</f>
        <v>340.617321</v>
      </c>
      <c r="D27" s="9">
        <f>D26*D14</f>
        <v>183.88626299999999</v>
      </c>
      <c r="E27" s="127">
        <f>D26*E14</f>
        <v>151.79515560000002</v>
      </c>
      <c r="F27" s="69"/>
      <c r="G27" s="72"/>
      <c r="H27" s="72"/>
      <c r="I27" s="72"/>
      <c r="J27" s="72"/>
      <c r="K27" s="72"/>
      <c r="L27" s="72"/>
      <c r="M27" s="7">
        <f>SUM(C27:L27)</f>
        <v>676.2987396000001</v>
      </c>
      <c r="N27" s="76" t="s">
        <v>15</v>
      </c>
      <c r="O27" s="7" t="s">
        <v>15</v>
      </c>
    </row>
    <row r="28" spans="2:15" ht="13.5" thickBot="1">
      <c r="B28" s="96"/>
      <c r="C28" s="128"/>
      <c r="D28" s="128"/>
      <c r="E28" s="129"/>
      <c r="F28" s="69"/>
      <c r="G28" s="72"/>
      <c r="H28" s="72"/>
      <c r="I28" s="72"/>
      <c r="J28" s="72"/>
      <c r="K28" s="72"/>
      <c r="L28" s="72"/>
      <c r="M28" s="3"/>
      <c r="N28" s="72"/>
      <c r="O28" s="7"/>
    </row>
    <row r="29" spans="2:15" ht="12.75">
      <c r="B29" s="59"/>
      <c r="C29" s="59"/>
      <c r="D29" s="59"/>
      <c r="E29" s="60"/>
      <c r="F29" s="69"/>
      <c r="G29" s="69"/>
      <c r="H29" s="69"/>
      <c r="I29" s="72"/>
      <c r="J29" s="72"/>
      <c r="K29" s="72"/>
      <c r="L29" s="72"/>
      <c r="M29" s="3"/>
      <c r="N29" s="72"/>
      <c r="O29" s="7"/>
    </row>
    <row r="30" spans="2:15" ht="12.75">
      <c r="B30" s="61"/>
      <c r="C30" s="59"/>
      <c r="D30" s="108"/>
      <c r="E30" s="60"/>
      <c r="F30" s="77"/>
      <c r="G30" s="77"/>
      <c r="H30" s="77"/>
      <c r="I30" s="72"/>
      <c r="J30" s="72"/>
      <c r="K30" s="72"/>
      <c r="L30" s="72"/>
      <c r="M30" s="3">
        <f>SUM(C30:E30)</f>
        <v>0</v>
      </c>
      <c r="N30" s="76" t="s">
        <v>15</v>
      </c>
      <c r="O30" s="7" t="s">
        <v>15</v>
      </c>
    </row>
    <row r="31" spans="2:15" ht="12.75">
      <c r="B31" s="59"/>
      <c r="C31" s="59"/>
      <c r="D31" s="59"/>
      <c r="E31" s="60"/>
      <c r="F31" s="77"/>
      <c r="G31" s="77"/>
      <c r="H31" s="77"/>
      <c r="I31" s="72"/>
      <c r="J31" s="72"/>
      <c r="K31" s="72"/>
      <c r="L31" s="72"/>
      <c r="M31" s="3"/>
      <c r="N31" s="3"/>
      <c r="O31" s="7"/>
    </row>
    <row r="32" spans="2:15" ht="12.75">
      <c r="B32" s="61" t="s">
        <v>61</v>
      </c>
      <c r="C32" s="108">
        <f>C10</f>
        <v>579.2</v>
      </c>
      <c r="D32" s="108">
        <f>D10</f>
        <v>333.93</v>
      </c>
      <c r="E32" s="108">
        <f>E10</f>
        <v>313.72</v>
      </c>
      <c r="F32" s="77"/>
      <c r="G32" s="77"/>
      <c r="H32" s="77"/>
      <c r="I32" s="72"/>
      <c r="J32" s="72"/>
      <c r="K32" s="72"/>
      <c r="L32" s="72"/>
      <c r="M32" s="3">
        <f>67.27</f>
        <v>67.27</v>
      </c>
      <c r="N32" s="76" t="s">
        <v>15</v>
      </c>
      <c r="O32" s="7" t="s">
        <v>15</v>
      </c>
    </row>
    <row r="33" spans="2:15" ht="12.75">
      <c r="B33" s="59"/>
      <c r="C33" s="59"/>
      <c r="D33" s="59"/>
      <c r="E33" s="60"/>
      <c r="F33" s="77"/>
      <c r="G33" s="77"/>
      <c r="H33" s="77"/>
      <c r="I33" s="72"/>
      <c r="J33" s="72"/>
      <c r="K33" s="72"/>
      <c r="L33" s="72"/>
      <c r="M33" s="3"/>
      <c r="N33" s="3"/>
      <c r="O33" s="7"/>
    </row>
    <row r="34" spans="2:15" ht="12.75">
      <c r="B34" s="11" t="s">
        <v>23</v>
      </c>
      <c r="C34" s="51" t="s">
        <v>15</v>
      </c>
      <c r="D34" s="51" t="s">
        <v>15</v>
      </c>
      <c r="E34" s="51" t="s">
        <v>15</v>
      </c>
      <c r="F34" s="78"/>
      <c r="G34" s="78"/>
      <c r="H34" s="78"/>
      <c r="I34" s="98"/>
      <c r="J34" s="98"/>
      <c r="K34" s="98"/>
      <c r="L34" s="98"/>
      <c r="M34" s="7" t="s">
        <v>15</v>
      </c>
      <c r="N34" s="76" t="s">
        <v>15</v>
      </c>
      <c r="O34" s="7" t="s">
        <v>15</v>
      </c>
    </row>
    <row r="35" spans="2:15" ht="12.75">
      <c r="B35" s="12"/>
      <c r="C35" s="7"/>
      <c r="D35" s="7"/>
      <c r="E35" s="8"/>
      <c r="F35" s="79"/>
      <c r="G35" s="79"/>
      <c r="H35" s="79"/>
      <c r="I35" s="98"/>
      <c r="J35" s="98"/>
      <c r="K35" s="98"/>
      <c r="L35" s="98"/>
      <c r="M35" s="3"/>
      <c r="N35" s="3"/>
      <c r="O35" s="7"/>
    </row>
    <row r="36" spans="2:15" ht="12.75">
      <c r="B36" s="12" t="s">
        <v>41</v>
      </c>
      <c r="C36" s="7">
        <v>0</v>
      </c>
      <c r="D36" s="7">
        <v>0</v>
      </c>
      <c r="E36" s="8">
        <v>1</v>
      </c>
      <c r="F36" s="79"/>
      <c r="G36" s="79"/>
      <c r="H36" s="79"/>
      <c r="I36" s="98"/>
      <c r="J36" s="98"/>
      <c r="K36" s="98"/>
      <c r="L36" s="98"/>
      <c r="M36" s="3">
        <v>0</v>
      </c>
      <c r="N36" s="76" t="s">
        <v>15</v>
      </c>
      <c r="O36" s="7" t="s">
        <v>15</v>
      </c>
    </row>
    <row r="37" spans="2:15" ht="12.75">
      <c r="B37" s="12"/>
      <c r="C37" s="7"/>
      <c r="D37" s="7"/>
      <c r="E37" s="8"/>
      <c r="F37" s="79"/>
      <c r="G37" s="79"/>
      <c r="H37" s="79"/>
      <c r="I37" s="98"/>
      <c r="J37" s="98"/>
      <c r="K37" s="98"/>
      <c r="L37" s="98"/>
      <c r="M37" s="3"/>
      <c r="N37" s="3"/>
      <c r="O37" s="7"/>
    </row>
    <row r="38" spans="2:15" ht="12.75">
      <c r="B38" s="12" t="s">
        <v>43</v>
      </c>
      <c r="C38" s="51" t="s">
        <v>15</v>
      </c>
      <c r="D38" s="51" t="s">
        <v>15</v>
      </c>
      <c r="E38" s="51" t="s">
        <v>15</v>
      </c>
      <c r="F38" s="79"/>
      <c r="G38" s="79"/>
      <c r="H38" s="79"/>
      <c r="I38" s="98"/>
      <c r="J38" s="98"/>
      <c r="K38" s="98"/>
      <c r="L38" s="98"/>
      <c r="M38" s="7" t="s">
        <v>15</v>
      </c>
      <c r="N38" s="76" t="s">
        <v>15</v>
      </c>
      <c r="O38" s="7" t="s">
        <v>15</v>
      </c>
    </row>
    <row r="39" spans="1:15" ht="12.75">
      <c r="A39" s="14"/>
      <c r="B39" s="14"/>
      <c r="C39" s="14"/>
      <c r="D39" s="14"/>
      <c r="E39" s="14"/>
      <c r="F39" s="16"/>
      <c r="G39" s="80"/>
      <c r="H39" s="80"/>
      <c r="I39" s="80"/>
      <c r="J39" s="80"/>
      <c r="K39" s="80"/>
      <c r="L39" s="80"/>
      <c r="M39" s="13"/>
      <c r="N39" s="13"/>
      <c r="O39" s="13"/>
    </row>
    <row r="40" spans="1:15" ht="12.75">
      <c r="A40" s="14"/>
      <c r="B40" s="14" t="s">
        <v>60</v>
      </c>
      <c r="C40" s="53"/>
      <c r="D40" s="22"/>
      <c r="E40" s="53"/>
      <c r="F40" s="16"/>
      <c r="G40" s="16"/>
      <c r="H40" s="16"/>
      <c r="I40" s="16"/>
      <c r="J40" s="16"/>
      <c r="K40" s="16"/>
      <c r="L40" s="16"/>
      <c r="M40" s="14"/>
      <c r="N40" s="14"/>
      <c r="O40" s="14"/>
    </row>
    <row r="41" spans="1:12" ht="12.75">
      <c r="A41" s="14"/>
      <c r="B41" s="14"/>
      <c r="C41" s="52"/>
      <c r="D41" s="52"/>
      <c r="E41" s="52"/>
      <c r="F41" s="16"/>
      <c r="G41" s="81"/>
      <c r="H41" s="81"/>
      <c r="I41" s="81"/>
      <c r="J41" s="81"/>
      <c r="K41" s="81"/>
      <c r="L41" s="81"/>
    </row>
    <row r="42" spans="1:6" ht="12.75">
      <c r="A42" s="14"/>
      <c r="B42" s="14"/>
      <c r="C42" s="14"/>
      <c r="D42" s="14"/>
      <c r="E42" s="14"/>
      <c r="F42" s="14"/>
    </row>
    <row r="45" spans="1:11" ht="12.75">
      <c r="A45" s="16"/>
      <c r="B45" s="1"/>
      <c r="C45" s="1"/>
      <c r="D45" s="16"/>
      <c r="E45" s="16"/>
      <c r="F45" s="16"/>
      <c r="G45" s="16"/>
      <c r="H45" s="16"/>
      <c r="I45" s="16"/>
      <c r="J45" s="16"/>
      <c r="K45" s="16"/>
    </row>
    <row r="46" spans="1:11" ht="15.75">
      <c r="A46" s="16"/>
      <c r="B46" s="1"/>
      <c r="C46" s="1"/>
      <c r="D46" s="17"/>
      <c r="E46" s="17"/>
      <c r="F46" s="17"/>
      <c r="G46" s="17"/>
      <c r="H46" s="17"/>
      <c r="I46" s="17"/>
      <c r="J46" s="17"/>
      <c r="K46" s="17"/>
    </row>
    <row r="47" spans="1:11" ht="15.75">
      <c r="A47" s="16"/>
      <c r="B47" s="139"/>
      <c r="C47" s="139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16"/>
      <c r="B48" s="140"/>
      <c r="C48" s="140"/>
      <c r="D48" s="16"/>
      <c r="E48" s="16"/>
      <c r="F48" s="16"/>
      <c r="G48" s="16"/>
      <c r="H48" s="16"/>
      <c r="I48" s="16"/>
      <c r="J48" s="16"/>
      <c r="K48" s="16"/>
    </row>
    <row r="49" spans="1:11" ht="15">
      <c r="A49" s="16"/>
      <c r="B49" s="140"/>
      <c r="C49" s="140"/>
      <c r="D49" s="18"/>
      <c r="E49" s="18"/>
      <c r="F49" s="18"/>
      <c r="G49" s="18"/>
      <c r="H49" s="18"/>
      <c r="I49" s="20"/>
      <c r="J49" s="20"/>
      <c r="K49" s="20"/>
    </row>
    <row r="50" spans="1:11" ht="15.75" thickBot="1">
      <c r="A50" s="16"/>
      <c r="B50" s="141"/>
      <c r="C50" s="141"/>
      <c r="D50" s="18"/>
      <c r="E50" s="18"/>
      <c r="F50" s="18"/>
      <c r="G50" s="18"/>
      <c r="H50" s="18"/>
      <c r="I50" s="21"/>
      <c r="J50" s="21"/>
      <c r="K50" s="18"/>
    </row>
    <row r="51" spans="1:11" ht="12.75">
      <c r="A51" s="16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5" ht="12.75">
      <c r="A52" s="1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16"/>
      <c r="B53" s="22"/>
      <c r="C53" s="23"/>
      <c r="D53" s="24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16"/>
      <c r="B55" s="22"/>
      <c r="C55" s="23"/>
      <c r="D55" s="23"/>
      <c r="E55" s="23"/>
      <c r="F55" s="22"/>
      <c r="G55" s="25"/>
      <c r="H55" s="22"/>
      <c r="I55" s="25"/>
      <c r="J55" s="22"/>
      <c r="K55" s="22"/>
      <c r="L55" s="25"/>
      <c r="M55" s="22"/>
      <c r="N55" s="22"/>
      <c r="O55" s="22"/>
    </row>
    <row r="56" spans="1:15" ht="12.75">
      <c r="A56" s="16"/>
      <c r="B56" s="22"/>
      <c r="C56" s="22"/>
      <c r="D56" s="22"/>
      <c r="E56" s="22"/>
      <c r="F56" s="26"/>
      <c r="G56" s="26"/>
      <c r="H56" s="26"/>
      <c r="I56" s="26"/>
      <c r="J56" s="22"/>
      <c r="K56" s="22"/>
      <c r="L56" s="25"/>
      <c r="M56" s="22"/>
      <c r="N56" s="22"/>
      <c r="O56" s="22"/>
    </row>
    <row r="57" spans="1:15" ht="12.75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16"/>
      <c r="O57" s="22"/>
    </row>
    <row r="58" spans="1:15" ht="12.75">
      <c r="A58" s="16"/>
      <c r="B58" s="22"/>
      <c r="C58" s="22"/>
      <c r="D58" s="16"/>
      <c r="E58" s="22"/>
      <c r="F58" s="25"/>
      <c r="G58" s="25"/>
      <c r="H58" s="25"/>
      <c r="I58" s="25"/>
      <c r="J58" s="25"/>
      <c r="K58" s="25"/>
      <c r="L58" s="25"/>
      <c r="M58" s="25"/>
      <c r="N58" s="22"/>
      <c r="O58" s="22"/>
    </row>
    <row r="59" spans="1:15" ht="12.75">
      <c r="A59" s="1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5"/>
      <c r="O59" s="22"/>
    </row>
    <row r="60" spans="1:15" ht="12.75">
      <c r="A60" s="16"/>
      <c r="B60" s="22"/>
      <c r="C60" s="22"/>
      <c r="D60" s="22"/>
      <c r="E60" s="22"/>
      <c r="F60" s="25"/>
      <c r="G60" s="25"/>
      <c r="H60" s="25"/>
      <c r="I60" s="25"/>
      <c r="J60" s="25"/>
      <c r="K60" s="25"/>
      <c r="L60" s="25"/>
      <c r="M60" s="25"/>
      <c r="N60" s="22"/>
      <c r="O60" s="22"/>
    </row>
    <row r="61" spans="1:15" ht="12.75">
      <c r="A61" s="16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5"/>
      <c r="O61" s="22"/>
    </row>
    <row r="62" spans="1:15" ht="12.75">
      <c r="A62" s="16"/>
      <c r="B62" s="2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</row>
    <row r="63" spans="1:15" ht="12.75">
      <c r="A63" s="16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5"/>
      <c r="O63" s="22"/>
    </row>
    <row r="64" spans="1:15" ht="12.75">
      <c r="A64" s="16"/>
      <c r="B64" s="2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2"/>
      <c r="O64" s="22"/>
    </row>
    <row r="65" spans="1:15" ht="12.75">
      <c r="A65" s="16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5"/>
      <c r="O65" s="22"/>
    </row>
    <row r="66" spans="1:15" ht="12.75">
      <c r="A66" s="16"/>
      <c r="B66" s="2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2"/>
      <c r="O66" s="22"/>
    </row>
    <row r="67" spans="1:15" ht="12.75">
      <c r="A67" s="1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5"/>
      <c r="O67" s="22"/>
    </row>
    <row r="68" spans="1:15" ht="12.75">
      <c r="A68" s="16"/>
      <c r="B68" s="22"/>
      <c r="C68" s="25"/>
      <c r="D68" s="25"/>
      <c r="E68" s="25"/>
      <c r="F68" s="22"/>
      <c r="G68" s="22"/>
      <c r="H68" s="22"/>
      <c r="I68" s="22"/>
      <c r="J68" s="22"/>
      <c r="K68" s="22"/>
      <c r="L68" s="22"/>
      <c r="M68" s="25"/>
      <c r="N68" s="22"/>
      <c r="O68" s="22"/>
    </row>
    <row r="69" spans="1:15" ht="12.75">
      <c r="A69" s="1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1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1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16"/>
      <c r="B72" s="22"/>
      <c r="C72" s="27"/>
      <c r="D72" s="27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.75">
      <c r="A73" s="1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2"/>
      <c r="N74" s="22"/>
      <c r="O74" s="22"/>
    </row>
    <row r="75" spans="1:15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2"/>
      <c r="N75" s="22"/>
      <c r="O75" s="22"/>
    </row>
    <row r="76" spans="1:1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2"/>
      <c r="N76" s="22"/>
      <c r="O76" s="22"/>
    </row>
    <row r="77" spans="1:1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5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5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5">
      <c r="A86" s="16"/>
      <c r="B86" s="18"/>
      <c r="C86" s="18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>
      <c r="A87" s="16"/>
      <c r="B87" s="18"/>
      <c r="C87" s="18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2.75">
      <c r="A88" s="16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.75">
      <c r="A89" s="16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2.75">
      <c r="A90" s="16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2.75">
      <c r="A91" s="16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.75">
      <c r="A92" s="16"/>
      <c r="B92" s="22"/>
      <c r="C92" s="22"/>
      <c r="D92" s="22"/>
      <c r="E92" s="22"/>
      <c r="F92" s="22"/>
      <c r="G92" s="25"/>
      <c r="H92" s="22"/>
      <c r="I92" s="22"/>
      <c r="J92" s="22"/>
      <c r="K92" s="22"/>
      <c r="L92" s="25"/>
      <c r="M92" s="22"/>
      <c r="N92" s="22"/>
      <c r="O92" s="22"/>
    </row>
    <row r="93" spans="1:15" ht="12.75">
      <c r="A93" s="16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.75">
      <c r="A94" s="16"/>
      <c r="B94" s="22"/>
      <c r="C94" s="22"/>
      <c r="D94" s="22"/>
      <c r="E94" s="22"/>
      <c r="F94" s="25"/>
      <c r="G94" s="25"/>
      <c r="H94" s="25"/>
      <c r="I94" s="25"/>
      <c r="J94" s="25"/>
      <c r="K94" s="25"/>
      <c r="L94" s="25"/>
      <c r="M94" s="25"/>
      <c r="N94" s="25"/>
      <c r="O94" s="22"/>
    </row>
    <row r="95" spans="1:15" ht="12.75">
      <c r="A95" s="16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2.75">
      <c r="A96" s="16"/>
      <c r="B96" s="22"/>
      <c r="C96" s="22"/>
      <c r="D96" s="22"/>
      <c r="E96" s="22"/>
      <c r="F96" s="25"/>
      <c r="G96" s="25"/>
      <c r="H96" s="25"/>
      <c r="I96" s="25"/>
      <c r="J96" s="25"/>
      <c r="K96" s="25"/>
      <c r="L96" s="25"/>
      <c r="M96" s="25"/>
      <c r="N96" s="25"/>
      <c r="O96" s="22"/>
    </row>
    <row r="97" spans="1:15" ht="12.75">
      <c r="A97" s="16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2.75">
      <c r="A98" s="16"/>
      <c r="B98" s="22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2"/>
    </row>
    <row r="99" spans="1:15" ht="12.75">
      <c r="A99" s="1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2.75">
      <c r="A100" s="16"/>
      <c r="B100" s="22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2"/>
    </row>
    <row r="101" spans="1:15" ht="12.75">
      <c r="A101" s="16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2.75">
      <c r="A102" s="16"/>
      <c r="B102" s="2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2"/>
    </row>
    <row r="103" spans="1:15" ht="12.75">
      <c r="A103" s="16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.75">
      <c r="A104" s="16"/>
      <c r="B104" s="22"/>
      <c r="C104" s="25"/>
      <c r="D104" s="25"/>
      <c r="E104" s="25"/>
      <c r="F104" s="22"/>
      <c r="G104" s="22"/>
      <c r="H104" s="22"/>
      <c r="I104" s="22"/>
      <c r="J104" s="22"/>
      <c r="K104" s="22"/>
      <c r="L104" s="22"/>
      <c r="M104" s="25"/>
      <c r="N104" s="22"/>
      <c r="O104" s="22"/>
    </row>
    <row r="105" spans="1:15" ht="12.75">
      <c r="A105" s="16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2.7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2.75">
      <c r="A107" s="16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2.75">
      <c r="A108" s="1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.75">
      <c r="A109" s="16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2"/>
      <c r="N110" s="22"/>
      <c r="O110" s="22"/>
    </row>
    <row r="111" spans="1:15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2"/>
      <c r="N111" s="22"/>
      <c r="O111" s="22"/>
    </row>
    <row r="112" spans="1:15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2"/>
      <c r="N112" s="22"/>
      <c r="O112" s="22"/>
    </row>
    <row r="113" spans="1:15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5.7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5.7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5">
      <c r="A126" s="16"/>
      <c r="B126" s="18"/>
      <c r="C126" s="18"/>
      <c r="D126" s="1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5">
      <c r="A127" s="16"/>
      <c r="B127" s="18"/>
      <c r="C127" s="18"/>
      <c r="D127" s="1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2.75">
      <c r="A128" s="16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2.75">
      <c r="A129" s="16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ht="12.75">
      <c r="A130" s="16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2.75">
      <c r="A131" s="16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2.75">
      <c r="A132" s="16"/>
      <c r="B132" s="22"/>
      <c r="C132" s="22"/>
      <c r="D132" s="22"/>
      <c r="E132" s="22"/>
      <c r="F132" s="22"/>
      <c r="G132" s="25"/>
      <c r="H132" s="22"/>
      <c r="I132" s="22"/>
      <c r="J132" s="22"/>
      <c r="K132" s="22"/>
      <c r="L132" s="25"/>
      <c r="M132" s="22"/>
      <c r="N132" s="22"/>
      <c r="O132" s="22"/>
    </row>
    <row r="133" spans="1:15" ht="12.75">
      <c r="A133" s="16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2.75">
      <c r="A134" s="16"/>
      <c r="B134" s="22"/>
      <c r="C134" s="22"/>
      <c r="D134" s="22"/>
      <c r="E134" s="22"/>
      <c r="F134" s="25"/>
      <c r="G134" s="25"/>
      <c r="H134" s="25"/>
      <c r="I134" s="25"/>
      <c r="J134" s="25"/>
      <c r="K134" s="25"/>
      <c r="L134" s="25"/>
      <c r="M134" s="25"/>
      <c r="N134" s="25"/>
      <c r="O134" s="22"/>
    </row>
    <row r="135" spans="1:15" ht="12.75">
      <c r="A135" s="16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2.75">
      <c r="A136" s="16"/>
      <c r="B136" s="22"/>
      <c r="C136" s="22"/>
      <c r="D136" s="22"/>
      <c r="E136" s="22"/>
      <c r="F136" s="25"/>
      <c r="G136" s="25"/>
      <c r="H136" s="25"/>
      <c r="I136" s="25"/>
      <c r="J136" s="25"/>
      <c r="K136" s="25"/>
      <c r="L136" s="25"/>
      <c r="M136" s="25"/>
      <c r="N136" s="25"/>
      <c r="O136" s="22"/>
    </row>
    <row r="137" spans="1:15" ht="12.75">
      <c r="A137" s="16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2.75">
      <c r="A138" s="16"/>
      <c r="B138" s="22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2"/>
    </row>
    <row r="139" spans="1:15" ht="12.75">
      <c r="A139" s="16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2.75">
      <c r="A140" s="16"/>
      <c r="B140" s="22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2"/>
    </row>
    <row r="141" spans="1:15" ht="12.75">
      <c r="A141" s="16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2.75">
      <c r="A142" s="16"/>
      <c r="B142" s="22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2"/>
    </row>
    <row r="143" spans="1:15" ht="12.75">
      <c r="A143" s="16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2.75">
      <c r="A144" s="16"/>
      <c r="B144" s="22"/>
      <c r="C144" s="25"/>
      <c r="D144" s="25"/>
      <c r="E144" s="25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2.75">
      <c r="A145" s="16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2.75">
      <c r="A146" s="16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2.75">
      <c r="A147" s="16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2.75">
      <c r="A148" s="16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2.75">
      <c r="A149" s="16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</sheetData>
  <mergeCells count="1">
    <mergeCell ref="B5:O5"/>
  </mergeCells>
  <printOptions/>
  <pageMargins left="0.75" right="0.75" top="1" bottom="1" header="0.5" footer="0.5"/>
  <pageSetup fitToHeight="1" fitToWidth="1" horizontalDpi="600" verticalDpi="600" orientation="landscape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55">
      <selection activeCell="M12" sqref="M12"/>
    </sheetView>
  </sheetViews>
  <sheetFormatPr defaultColWidth="9.140625" defaultRowHeight="12.75"/>
  <cols>
    <col min="1" max="1" width="10.57421875" style="0" customWidth="1"/>
  </cols>
  <sheetData>
    <row r="1" spans="1:3" ht="20.25">
      <c r="A1" s="101" t="s">
        <v>53</v>
      </c>
      <c r="B1" s="102"/>
      <c r="C1" s="103"/>
    </row>
    <row r="2" spans="1:4" ht="12.75">
      <c r="A2" s="104"/>
      <c r="B2" s="104"/>
      <c r="C2" s="28"/>
      <c r="D2" s="105"/>
    </row>
    <row r="3" spans="1:7" ht="22.5">
      <c r="A3" s="15" t="s">
        <v>54</v>
      </c>
      <c r="B3" s="109"/>
      <c r="C3" s="110" t="s">
        <v>55</v>
      </c>
      <c r="D3" s="110" t="s">
        <v>56</v>
      </c>
      <c r="E3" s="109" t="s">
        <v>57</v>
      </c>
      <c r="F3" s="109" t="s">
        <v>58</v>
      </c>
      <c r="G3" s="109" t="s">
        <v>59</v>
      </c>
    </row>
    <row r="4" spans="1:7" ht="12.75">
      <c r="A4" s="111">
        <v>39448</v>
      </c>
      <c r="B4" s="112"/>
      <c r="C4" s="131"/>
      <c r="D4" s="131"/>
      <c r="E4" s="133"/>
      <c r="F4" s="133"/>
      <c r="G4" s="116">
        <f aca="true" t="shared" si="0" ref="G4:G36">((C4-E4)*60+(D4-F4))/60</f>
        <v>0</v>
      </c>
    </row>
    <row r="5" spans="1:7" ht="12.75">
      <c r="A5" s="111">
        <v>39449</v>
      </c>
      <c r="B5" s="112"/>
      <c r="C5" s="131"/>
      <c r="D5" s="131"/>
      <c r="E5" s="133"/>
      <c r="F5" s="133"/>
      <c r="G5" s="116">
        <f t="shared" si="0"/>
        <v>0</v>
      </c>
    </row>
    <row r="6" spans="1:7" ht="12.75">
      <c r="A6" s="111">
        <v>39450</v>
      </c>
      <c r="B6" s="112"/>
      <c r="C6" s="131"/>
      <c r="D6" s="131"/>
      <c r="E6" s="133"/>
      <c r="F6" s="133"/>
      <c r="G6" s="116">
        <f t="shared" si="0"/>
        <v>0</v>
      </c>
    </row>
    <row r="7" spans="1:7" ht="12.75">
      <c r="A7" s="111">
        <v>39451</v>
      </c>
      <c r="B7" s="112"/>
      <c r="C7" s="131">
        <v>7</v>
      </c>
      <c r="D7" s="131">
        <v>49</v>
      </c>
      <c r="E7" s="134">
        <v>8</v>
      </c>
      <c r="F7" s="134">
        <v>6</v>
      </c>
      <c r="G7" s="116">
        <f t="shared" si="0"/>
        <v>-0.2833333333333333</v>
      </c>
    </row>
    <row r="8" spans="1:7" ht="12.75">
      <c r="A8" s="111">
        <v>39452</v>
      </c>
      <c r="B8" s="112"/>
      <c r="C8" s="131"/>
      <c r="D8" s="131"/>
      <c r="E8" s="133"/>
      <c r="F8" s="133"/>
      <c r="G8" s="116">
        <f t="shared" si="0"/>
        <v>0</v>
      </c>
    </row>
    <row r="9" spans="1:7" ht="12.75">
      <c r="A9" s="111">
        <v>39453</v>
      </c>
      <c r="B9" s="112"/>
      <c r="C9" s="131">
        <v>9</v>
      </c>
      <c r="D9" s="131">
        <v>6</v>
      </c>
      <c r="E9" s="133">
        <v>22</v>
      </c>
      <c r="F9" s="133">
        <v>6</v>
      </c>
      <c r="G9" s="116">
        <f t="shared" si="0"/>
        <v>-13</v>
      </c>
    </row>
    <row r="10" spans="1:7" ht="12.75">
      <c r="A10" s="111">
        <v>39453</v>
      </c>
      <c r="B10" s="112"/>
      <c r="C10" s="137"/>
      <c r="D10" s="137"/>
      <c r="E10" s="138"/>
      <c r="F10" s="138"/>
      <c r="G10" s="116">
        <f t="shared" si="0"/>
        <v>0</v>
      </c>
    </row>
    <row r="11" spans="1:7" ht="12.75">
      <c r="A11" s="111">
        <v>39454</v>
      </c>
      <c r="B11" s="112"/>
      <c r="C11" s="131">
        <v>6</v>
      </c>
      <c r="D11" s="131">
        <v>46</v>
      </c>
      <c r="E11" s="133">
        <v>24</v>
      </c>
      <c r="F11" s="133"/>
      <c r="G11" s="116">
        <f t="shared" si="0"/>
        <v>-17.233333333333334</v>
      </c>
    </row>
    <row r="12" spans="1:7" ht="12.75">
      <c r="A12" s="111">
        <v>39455</v>
      </c>
      <c r="B12" s="112"/>
      <c r="C12" s="131"/>
      <c r="D12" s="131"/>
      <c r="E12" s="133">
        <v>24</v>
      </c>
      <c r="F12" s="133"/>
      <c r="G12" s="116">
        <f t="shared" si="0"/>
        <v>-24</v>
      </c>
    </row>
    <row r="13" spans="1:7" ht="12.75">
      <c r="A13" s="111">
        <v>39456</v>
      </c>
      <c r="B13" s="112"/>
      <c r="C13" s="131"/>
      <c r="D13" s="131"/>
      <c r="E13" s="133">
        <v>24</v>
      </c>
      <c r="F13" s="133"/>
      <c r="G13" s="116">
        <f t="shared" si="0"/>
        <v>-24</v>
      </c>
    </row>
    <row r="14" spans="1:7" ht="12.75">
      <c r="A14" s="111">
        <v>39457</v>
      </c>
      <c r="B14" s="112"/>
      <c r="C14" s="131"/>
      <c r="D14" s="131"/>
      <c r="E14" s="133">
        <v>0</v>
      </c>
      <c r="F14" s="133">
        <v>23</v>
      </c>
      <c r="G14" s="116">
        <f t="shared" si="0"/>
        <v>-0.38333333333333336</v>
      </c>
    </row>
    <row r="15" spans="1:7" ht="12.75">
      <c r="A15" s="111">
        <v>39457</v>
      </c>
      <c r="B15" s="112"/>
      <c r="C15" s="131">
        <v>6</v>
      </c>
      <c r="D15" s="131">
        <v>50</v>
      </c>
      <c r="E15" s="133">
        <v>22</v>
      </c>
      <c r="F15" s="133">
        <v>24</v>
      </c>
      <c r="G15" s="116">
        <f t="shared" si="0"/>
        <v>-15.566666666666666</v>
      </c>
    </row>
    <row r="16" spans="1:7" ht="12.75">
      <c r="A16" s="111">
        <v>39458</v>
      </c>
      <c r="B16" s="112"/>
      <c r="C16" s="131">
        <v>10</v>
      </c>
      <c r="D16" s="131">
        <v>49</v>
      </c>
      <c r="E16" s="133">
        <v>22</v>
      </c>
      <c r="F16" s="133">
        <v>21</v>
      </c>
      <c r="G16" s="116">
        <f t="shared" si="0"/>
        <v>-11.533333333333333</v>
      </c>
    </row>
    <row r="17" spans="1:7" ht="12.75">
      <c r="A17" s="111">
        <v>39459</v>
      </c>
      <c r="B17" s="112"/>
      <c r="C17" s="131">
        <v>6</v>
      </c>
      <c r="D17" s="131">
        <v>48</v>
      </c>
      <c r="E17" s="133">
        <v>24</v>
      </c>
      <c r="F17" s="133"/>
      <c r="G17" s="116">
        <f t="shared" si="0"/>
        <v>-17.2</v>
      </c>
    </row>
    <row r="18" spans="1:7" ht="12.75">
      <c r="A18" s="111">
        <v>39460</v>
      </c>
      <c r="B18" s="112"/>
      <c r="C18" s="131"/>
      <c r="D18" s="131"/>
      <c r="E18" s="133">
        <v>24</v>
      </c>
      <c r="F18" s="133"/>
      <c r="G18" s="116">
        <f t="shared" si="0"/>
        <v>-24</v>
      </c>
    </row>
    <row r="19" spans="1:7" ht="12.75">
      <c r="A19" s="111">
        <v>39461</v>
      </c>
      <c r="B19" s="112"/>
      <c r="C19" s="131"/>
      <c r="D19" s="131"/>
      <c r="E19" s="133">
        <v>24</v>
      </c>
      <c r="F19" s="133"/>
      <c r="G19" s="116">
        <f t="shared" si="0"/>
        <v>-24</v>
      </c>
    </row>
    <row r="20" spans="1:7" ht="12.75">
      <c r="A20" s="111">
        <v>39462</v>
      </c>
      <c r="B20" s="112"/>
      <c r="C20" s="131"/>
      <c r="D20" s="131"/>
      <c r="E20" s="133">
        <v>24</v>
      </c>
      <c r="F20" s="133"/>
      <c r="G20" s="116">
        <f t="shared" si="0"/>
        <v>-24</v>
      </c>
    </row>
    <row r="21" spans="1:7" ht="12.75">
      <c r="A21" s="111">
        <v>39463</v>
      </c>
      <c r="B21" s="112"/>
      <c r="C21" s="131"/>
      <c r="D21" s="131"/>
      <c r="E21" s="133">
        <v>24</v>
      </c>
      <c r="F21" s="133"/>
      <c r="G21" s="116">
        <f t="shared" si="0"/>
        <v>-24</v>
      </c>
    </row>
    <row r="22" spans="1:7" ht="12.75">
      <c r="A22" s="111">
        <v>39464</v>
      </c>
      <c r="B22" s="112"/>
      <c r="C22" s="131"/>
      <c r="D22" s="131"/>
      <c r="E22" s="133">
        <v>24</v>
      </c>
      <c r="F22" s="133"/>
      <c r="G22" s="116">
        <f t="shared" si="0"/>
        <v>-24</v>
      </c>
    </row>
    <row r="23" spans="1:7" ht="12.75">
      <c r="A23" s="111">
        <v>39465</v>
      </c>
      <c r="B23" s="112"/>
      <c r="C23" s="131"/>
      <c r="D23" s="131"/>
      <c r="E23" s="133">
        <v>24</v>
      </c>
      <c r="F23" s="133"/>
      <c r="G23" s="116">
        <f t="shared" si="0"/>
        <v>-24</v>
      </c>
    </row>
    <row r="24" spans="1:7" ht="12.75">
      <c r="A24" s="111">
        <v>39466</v>
      </c>
      <c r="B24" s="112"/>
      <c r="C24" s="131"/>
      <c r="D24" s="131"/>
      <c r="E24" s="133">
        <v>24</v>
      </c>
      <c r="F24" s="131"/>
      <c r="G24" s="116">
        <f t="shared" si="0"/>
        <v>-24</v>
      </c>
    </row>
    <row r="25" spans="1:7" ht="12.75">
      <c r="A25" s="111">
        <v>39467</v>
      </c>
      <c r="B25" s="112"/>
      <c r="C25" s="131"/>
      <c r="D25" s="131"/>
      <c r="E25" s="133">
        <v>24</v>
      </c>
      <c r="F25" s="133"/>
      <c r="G25" s="116">
        <f t="shared" si="0"/>
        <v>-24</v>
      </c>
    </row>
    <row r="26" spans="1:7" ht="12.75">
      <c r="A26" s="111">
        <v>39468</v>
      </c>
      <c r="B26" s="112"/>
      <c r="C26" s="131"/>
      <c r="D26" s="131"/>
      <c r="E26" s="133">
        <v>24</v>
      </c>
      <c r="F26" s="131"/>
      <c r="G26" s="116">
        <f t="shared" si="0"/>
        <v>-24</v>
      </c>
    </row>
    <row r="27" spans="1:7" ht="12.75">
      <c r="A27" s="111">
        <v>39469</v>
      </c>
      <c r="B27" s="112"/>
      <c r="C27" s="131"/>
      <c r="D27" s="131"/>
      <c r="E27" s="133">
        <v>24</v>
      </c>
      <c r="F27" s="133"/>
      <c r="G27" s="116">
        <f t="shared" si="0"/>
        <v>-24</v>
      </c>
    </row>
    <row r="28" spans="1:7" ht="12.75">
      <c r="A28" s="111">
        <v>39470</v>
      </c>
      <c r="B28" s="112"/>
      <c r="C28" s="131"/>
      <c r="D28" s="131"/>
      <c r="E28" s="133">
        <v>24</v>
      </c>
      <c r="F28" s="131"/>
      <c r="G28" s="116">
        <f t="shared" si="0"/>
        <v>-24</v>
      </c>
    </row>
    <row r="29" spans="1:7" ht="12.75">
      <c r="A29" s="111">
        <v>39471</v>
      </c>
      <c r="B29" s="112"/>
      <c r="C29" s="131"/>
      <c r="D29" s="131"/>
      <c r="E29" s="133">
        <v>24</v>
      </c>
      <c r="F29" s="133"/>
      <c r="G29" s="116">
        <f t="shared" si="0"/>
        <v>-24</v>
      </c>
    </row>
    <row r="30" spans="1:7" ht="12.75">
      <c r="A30" s="111">
        <v>39472</v>
      </c>
      <c r="B30" s="112"/>
      <c r="C30" s="131"/>
      <c r="D30" s="131"/>
      <c r="E30" s="133">
        <v>24</v>
      </c>
      <c r="F30" s="131"/>
      <c r="G30" s="116">
        <f t="shared" si="0"/>
        <v>-24</v>
      </c>
    </row>
    <row r="31" spans="1:7" ht="12.75">
      <c r="A31" s="111">
        <v>39473</v>
      </c>
      <c r="B31" s="112"/>
      <c r="C31" s="131"/>
      <c r="D31" s="131"/>
      <c r="E31" s="133">
        <v>24</v>
      </c>
      <c r="F31" s="133"/>
      <c r="G31" s="116">
        <f t="shared" si="0"/>
        <v>-24</v>
      </c>
    </row>
    <row r="32" spans="1:7" ht="12.75">
      <c r="A32" s="111">
        <v>39474</v>
      </c>
      <c r="B32" s="112"/>
      <c r="C32" s="131"/>
      <c r="D32" s="131"/>
      <c r="E32" s="133">
        <v>24</v>
      </c>
      <c r="F32" s="131"/>
      <c r="G32" s="116">
        <f t="shared" si="0"/>
        <v>-24</v>
      </c>
    </row>
    <row r="33" spans="1:7" ht="12.75">
      <c r="A33" s="111">
        <v>39475</v>
      </c>
      <c r="B33" s="112"/>
      <c r="C33" s="131"/>
      <c r="D33" s="131"/>
      <c r="E33" s="133">
        <v>24</v>
      </c>
      <c r="F33" s="131"/>
      <c r="G33" s="116">
        <f t="shared" si="0"/>
        <v>-24</v>
      </c>
    </row>
    <row r="34" spans="1:7" ht="12.75">
      <c r="A34" s="111">
        <v>39476</v>
      </c>
      <c r="B34" s="112"/>
      <c r="C34" s="131"/>
      <c r="D34" s="131"/>
      <c r="E34" s="131">
        <v>24</v>
      </c>
      <c r="F34" s="131"/>
      <c r="G34" s="116">
        <f t="shared" si="0"/>
        <v>-24</v>
      </c>
    </row>
    <row r="35" spans="1:7" ht="12.75">
      <c r="A35" s="111">
        <v>39477</v>
      </c>
      <c r="B35" s="112"/>
      <c r="C35" s="131"/>
      <c r="D35" s="131"/>
      <c r="E35" s="131">
        <v>24</v>
      </c>
      <c r="F35" s="131"/>
      <c r="G35" s="116">
        <f t="shared" si="0"/>
        <v>-24</v>
      </c>
    </row>
    <row r="36" spans="1:7" ht="12.75">
      <c r="A36" s="111">
        <v>39478</v>
      </c>
      <c r="B36" s="124"/>
      <c r="C36" s="131"/>
      <c r="D36" s="131"/>
      <c r="E36" s="131">
        <v>24</v>
      </c>
      <c r="F36" s="131"/>
      <c r="G36" s="125">
        <f t="shared" si="0"/>
        <v>-24</v>
      </c>
    </row>
    <row r="37" spans="1:7" ht="12.75">
      <c r="A37" s="15"/>
      <c r="B37" s="118"/>
      <c r="C37" s="119"/>
      <c r="D37" s="119"/>
      <c r="E37" s="120"/>
      <c r="F37" s="121"/>
      <c r="G37" s="118">
        <f>SUM(G4:G36)</f>
        <v>-579.2</v>
      </c>
    </row>
    <row r="38" spans="1:7" ht="12.75">
      <c r="A38" s="15"/>
      <c r="B38" s="122"/>
      <c r="C38" s="123"/>
      <c r="D38" s="123"/>
      <c r="E38" s="15"/>
      <c r="F38" s="15"/>
      <c r="G38" s="15"/>
    </row>
    <row r="41" spans="1:7" ht="22.5">
      <c r="A41" s="15" t="s">
        <v>54</v>
      </c>
      <c r="B41" s="109"/>
      <c r="C41" s="110" t="s">
        <v>55</v>
      </c>
      <c r="D41" s="110" t="s">
        <v>56</v>
      </c>
      <c r="E41" s="109" t="s">
        <v>57</v>
      </c>
      <c r="F41" s="109" t="s">
        <v>58</v>
      </c>
      <c r="G41" s="109" t="s">
        <v>59</v>
      </c>
    </row>
    <row r="42" spans="1:7" ht="12.75">
      <c r="A42" s="111">
        <v>39479</v>
      </c>
      <c r="B42" s="112"/>
      <c r="C42" s="131"/>
      <c r="D42" s="131"/>
      <c r="E42" s="133">
        <v>24</v>
      </c>
      <c r="F42" s="133"/>
      <c r="G42" s="116">
        <f aca="true" t="shared" si="1" ref="G42:G76">((C42-E42)*60+(D42-F42))/60</f>
        <v>-24</v>
      </c>
    </row>
    <row r="43" spans="1:7" ht="12.75">
      <c r="A43" s="111">
        <v>39480</v>
      </c>
      <c r="B43" s="112"/>
      <c r="C43" s="131"/>
      <c r="D43" s="131"/>
      <c r="E43" s="133">
        <v>24</v>
      </c>
      <c r="F43" s="133"/>
      <c r="G43" s="116">
        <f t="shared" si="1"/>
        <v>-24</v>
      </c>
    </row>
    <row r="44" spans="1:7" ht="12.75">
      <c r="A44" s="111">
        <v>39481</v>
      </c>
      <c r="B44" s="112"/>
      <c r="C44" s="131"/>
      <c r="D44" s="131"/>
      <c r="E44" s="133">
        <v>24</v>
      </c>
      <c r="F44" s="133"/>
      <c r="G44" s="116">
        <f t="shared" si="1"/>
        <v>-24</v>
      </c>
    </row>
    <row r="45" spans="1:7" ht="12.75">
      <c r="A45" s="111">
        <v>39482</v>
      </c>
      <c r="B45" s="112"/>
      <c r="C45" s="131"/>
      <c r="D45" s="131"/>
      <c r="E45" s="134">
        <v>24</v>
      </c>
      <c r="F45" s="134"/>
      <c r="G45" s="116">
        <f t="shared" si="1"/>
        <v>-24</v>
      </c>
    </row>
    <row r="46" spans="1:7" ht="12.75">
      <c r="A46" s="111">
        <v>39483</v>
      </c>
      <c r="B46" s="112"/>
      <c r="C46" s="131"/>
      <c r="D46" s="131"/>
      <c r="E46" s="133">
        <v>24</v>
      </c>
      <c r="F46" s="133"/>
      <c r="G46" s="116">
        <f t="shared" si="1"/>
        <v>-24</v>
      </c>
    </row>
    <row r="47" spans="1:7" ht="12.75">
      <c r="A47" s="111">
        <v>39484</v>
      </c>
      <c r="B47" s="112"/>
      <c r="C47" s="131"/>
      <c r="D47" s="131"/>
      <c r="E47" s="133">
        <v>24</v>
      </c>
      <c r="F47" s="133"/>
      <c r="G47" s="116">
        <f t="shared" si="1"/>
        <v>-24</v>
      </c>
    </row>
    <row r="48" spans="1:7" ht="12.75">
      <c r="A48" s="111">
        <v>39485</v>
      </c>
      <c r="B48" s="112"/>
      <c r="C48" s="131"/>
      <c r="D48" s="131"/>
      <c r="E48" s="133">
        <v>22</v>
      </c>
      <c r="F48" s="133">
        <v>22</v>
      </c>
      <c r="G48" s="116">
        <f t="shared" si="1"/>
        <v>-22.366666666666667</v>
      </c>
    </row>
    <row r="49" spans="1:7" ht="12.75">
      <c r="A49" s="111">
        <v>39486</v>
      </c>
      <c r="B49" s="112"/>
      <c r="C49" s="131"/>
      <c r="D49" s="131"/>
      <c r="E49" s="133"/>
      <c r="F49" s="133"/>
      <c r="G49" s="116">
        <f t="shared" si="1"/>
        <v>0</v>
      </c>
    </row>
    <row r="50" spans="1:7" ht="12.75">
      <c r="A50" s="111">
        <v>39487</v>
      </c>
      <c r="B50" s="112"/>
      <c r="C50" s="131"/>
      <c r="D50" s="131"/>
      <c r="E50" s="133"/>
      <c r="F50" s="133"/>
      <c r="G50" s="116">
        <f t="shared" si="1"/>
        <v>0</v>
      </c>
    </row>
    <row r="51" spans="1:7" ht="12.75">
      <c r="A51" s="111">
        <v>39488</v>
      </c>
      <c r="B51" s="112"/>
      <c r="C51" s="131"/>
      <c r="D51" s="131"/>
      <c r="E51" s="133"/>
      <c r="F51" s="133"/>
      <c r="G51" s="116">
        <f t="shared" si="1"/>
        <v>0</v>
      </c>
    </row>
    <row r="52" spans="1:7" ht="12.75">
      <c r="A52" s="111">
        <v>39489</v>
      </c>
      <c r="B52" s="112"/>
      <c r="C52" s="131">
        <v>13</v>
      </c>
      <c r="D52" s="131">
        <v>49</v>
      </c>
      <c r="E52" s="133">
        <v>18</v>
      </c>
      <c r="F52" s="133">
        <v>58</v>
      </c>
      <c r="G52" s="116">
        <f t="shared" si="1"/>
        <v>-5.15</v>
      </c>
    </row>
    <row r="53" spans="1:7" ht="12.75">
      <c r="A53" s="111">
        <v>39489</v>
      </c>
      <c r="B53" s="112"/>
      <c r="C53" s="131"/>
      <c r="D53" s="131"/>
      <c r="E53" s="133"/>
      <c r="F53" s="133"/>
      <c r="G53" s="116">
        <f t="shared" si="1"/>
        <v>0</v>
      </c>
    </row>
    <row r="54" spans="1:7" ht="12.75">
      <c r="A54" s="111">
        <v>39490</v>
      </c>
      <c r="B54" s="112"/>
      <c r="C54" s="131"/>
      <c r="D54" s="131"/>
      <c r="E54" s="133"/>
      <c r="F54" s="133"/>
      <c r="G54" s="116">
        <f t="shared" si="1"/>
        <v>0</v>
      </c>
    </row>
    <row r="55" spans="1:7" ht="12.75">
      <c r="A55" s="111">
        <v>39491</v>
      </c>
      <c r="B55" s="112"/>
      <c r="C55" s="131"/>
      <c r="D55" s="131"/>
      <c r="E55" s="133"/>
      <c r="F55" s="133"/>
      <c r="G55" s="116">
        <f t="shared" si="1"/>
        <v>0</v>
      </c>
    </row>
    <row r="56" spans="1:7" ht="12.75">
      <c r="A56" s="111">
        <v>39492</v>
      </c>
      <c r="B56" s="112"/>
      <c r="C56" s="131"/>
      <c r="D56" s="131"/>
      <c r="E56" s="133"/>
      <c r="F56" s="133"/>
      <c r="G56" s="116">
        <f t="shared" si="1"/>
        <v>0</v>
      </c>
    </row>
    <row r="57" spans="1:7" ht="12.75">
      <c r="A57" s="111">
        <v>39493</v>
      </c>
      <c r="B57" s="112"/>
      <c r="C57" s="131">
        <v>0</v>
      </c>
      <c r="D57" s="131">
        <v>50</v>
      </c>
      <c r="E57" s="133">
        <v>19</v>
      </c>
      <c r="F57" s="133">
        <v>20</v>
      </c>
      <c r="G57" s="116">
        <f t="shared" si="1"/>
        <v>-18.5</v>
      </c>
    </row>
    <row r="58" spans="1:7" ht="12.75">
      <c r="A58" s="111">
        <v>39494</v>
      </c>
      <c r="B58" s="112"/>
      <c r="C58" s="131"/>
      <c r="D58" s="131"/>
      <c r="E58" s="133"/>
      <c r="F58" s="133"/>
      <c r="G58" s="116">
        <f t="shared" si="1"/>
        <v>0</v>
      </c>
    </row>
    <row r="59" spans="1:7" ht="12.75">
      <c r="A59" s="111">
        <v>39495</v>
      </c>
      <c r="B59" s="112"/>
      <c r="C59" s="131"/>
      <c r="D59" s="131"/>
      <c r="E59" s="133"/>
      <c r="F59" s="133"/>
      <c r="G59" s="116">
        <f t="shared" si="1"/>
        <v>0</v>
      </c>
    </row>
    <row r="60" spans="1:7" ht="12.75">
      <c r="A60" s="111">
        <v>39496</v>
      </c>
      <c r="B60" s="112"/>
      <c r="C60" s="131">
        <v>2</v>
      </c>
      <c r="D60" s="131">
        <v>50</v>
      </c>
      <c r="E60" s="133">
        <v>11</v>
      </c>
      <c r="F60" s="133">
        <v>22</v>
      </c>
      <c r="G60" s="116">
        <f t="shared" si="1"/>
        <v>-8.533333333333333</v>
      </c>
    </row>
    <row r="61" spans="1:7" ht="12.75">
      <c r="A61" s="111">
        <v>39497</v>
      </c>
      <c r="B61" s="112"/>
      <c r="C61" s="131">
        <v>3</v>
      </c>
      <c r="D61" s="131">
        <v>48</v>
      </c>
      <c r="E61" s="133">
        <v>22</v>
      </c>
      <c r="F61" s="131">
        <v>18</v>
      </c>
      <c r="G61" s="116">
        <f t="shared" si="1"/>
        <v>-18.5</v>
      </c>
    </row>
    <row r="62" spans="1:7" ht="12.75">
      <c r="A62" s="111">
        <v>39498</v>
      </c>
      <c r="B62" s="112"/>
      <c r="C62" s="131">
        <v>3</v>
      </c>
      <c r="D62" s="131">
        <v>49</v>
      </c>
      <c r="E62" s="133">
        <v>22</v>
      </c>
      <c r="F62" s="133">
        <v>17</v>
      </c>
      <c r="G62" s="116">
        <f t="shared" si="1"/>
        <v>-18.466666666666665</v>
      </c>
    </row>
    <row r="63" spans="1:7" ht="12.75">
      <c r="A63" s="111">
        <v>39499</v>
      </c>
      <c r="B63" s="112"/>
      <c r="C63" s="131">
        <v>3</v>
      </c>
      <c r="D63" s="131">
        <v>48</v>
      </c>
      <c r="E63" s="133">
        <v>22</v>
      </c>
      <c r="F63" s="131">
        <v>18</v>
      </c>
      <c r="G63" s="116">
        <f t="shared" si="1"/>
        <v>-18.5</v>
      </c>
    </row>
    <row r="64" spans="1:7" ht="12.75">
      <c r="A64" s="111">
        <v>39500</v>
      </c>
      <c r="B64" s="112"/>
      <c r="C64" s="131"/>
      <c r="D64" s="131"/>
      <c r="E64" s="133"/>
      <c r="F64" s="133"/>
      <c r="G64" s="116">
        <f t="shared" si="1"/>
        <v>0</v>
      </c>
    </row>
    <row r="65" spans="1:7" ht="12.75">
      <c r="A65" s="111">
        <v>39501</v>
      </c>
      <c r="B65" s="112"/>
      <c r="C65" s="131"/>
      <c r="D65" s="131"/>
      <c r="E65" s="133"/>
      <c r="F65" s="131"/>
      <c r="G65" s="116">
        <f t="shared" si="1"/>
        <v>0</v>
      </c>
    </row>
    <row r="66" spans="1:7" ht="12.75">
      <c r="A66" s="111">
        <v>39502</v>
      </c>
      <c r="B66" s="112"/>
      <c r="C66" s="131"/>
      <c r="D66" s="131"/>
      <c r="E66" s="133"/>
      <c r="F66" s="133"/>
      <c r="G66" s="116">
        <f t="shared" si="1"/>
        <v>0</v>
      </c>
    </row>
    <row r="67" spans="1:7" ht="12.75">
      <c r="A67" s="111">
        <v>39503</v>
      </c>
      <c r="B67" s="112"/>
      <c r="C67" s="131">
        <v>12</v>
      </c>
      <c r="D67" s="131">
        <v>50</v>
      </c>
      <c r="E67" s="133">
        <v>15</v>
      </c>
      <c r="F67" s="131">
        <v>8</v>
      </c>
      <c r="G67" s="116">
        <f t="shared" si="1"/>
        <v>-2.3</v>
      </c>
    </row>
    <row r="68" spans="1:7" ht="12.75">
      <c r="A68" s="111">
        <v>39504</v>
      </c>
      <c r="B68" s="112"/>
      <c r="C68" s="131">
        <v>1</v>
      </c>
      <c r="D68" s="131">
        <v>46</v>
      </c>
      <c r="E68" s="133">
        <v>23</v>
      </c>
      <c r="F68" s="133">
        <v>35</v>
      </c>
      <c r="G68" s="116">
        <f t="shared" si="1"/>
        <v>-21.816666666666666</v>
      </c>
    </row>
    <row r="69" spans="1:7" ht="12.75">
      <c r="A69" s="111">
        <v>39505</v>
      </c>
      <c r="B69" s="112"/>
      <c r="C69" s="131">
        <v>2</v>
      </c>
      <c r="D69" s="131">
        <v>53</v>
      </c>
      <c r="E69" s="133">
        <v>3</v>
      </c>
      <c r="F69" s="131">
        <v>3</v>
      </c>
      <c r="G69" s="116">
        <f t="shared" si="1"/>
        <v>-0.16666666666666666</v>
      </c>
    </row>
    <row r="70" spans="1:7" ht="12.75">
      <c r="A70" s="111">
        <v>39505</v>
      </c>
      <c r="B70" s="112"/>
      <c r="C70" s="131">
        <v>3</v>
      </c>
      <c r="D70" s="131">
        <v>48</v>
      </c>
      <c r="E70" s="133">
        <v>22</v>
      </c>
      <c r="F70" s="131">
        <v>20</v>
      </c>
      <c r="G70" s="116">
        <f t="shared" si="1"/>
        <v>-18.533333333333335</v>
      </c>
    </row>
    <row r="71" spans="1:7" ht="12.75">
      <c r="A71" s="111">
        <v>39506</v>
      </c>
      <c r="B71" s="112"/>
      <c r="C71" s="131">
        <v>3</v>
      </c>
      <c r="D71" s="131">
        <v>44</v>
      </c>
      <c r="E71" s="133">
        <v>22</v>
      </c>
      <c r="F71" s="131">
        <v>19</v>
      </c>
      <c r="G71" s="116">
        <f t="shared" si="1"/>
        <v>-18.583333333333332</v>
      </c>
    </row>
    <row r="72" spans="1:7" ht="12.75">
      <c r="A72" s="111">
        <v>39507</v>
      </c>
      <c r="B72" s="112"/>
      <c r="C72" s="131">
        <v>3</v>
      </c>
      <c r="D72" s="131">
        <v>49</v>
      </c>
      <c r="E72" s="131">
        <v>22</v>
      </c>
      <c r="F72" s="131">
        <v>20</v>
      </c>
      <c r="G72" s="116">
        <f t="shared" si="1"/>
        <v>-18.516666666666666</v>
      </c>
    </row>
    <row r="73" spans="1:7" ht="12.75">
      <c r="A73" s="117"/>
      <c r="B73" s="112"/>
      <c r="C73" s="113"/>
      <c r="D73" s="113"/>
      <c r="E73" s="131"/>
      <c r="F73" s="131"/>
      <c r="G73" s="116">
        <f t="shared" si="1"/>
        <v>0</v>
      </c>
    </row>
    <row r="74" spans="1:7" ht="12.75">
      <c r="A74" s="117"/>
      <c r="B74" s="112"/>
      <c r="C74" s="113"/>
      <c r="D74" s="113"/>
      <c r="E74" s="114"/>
      <c r="F74" s="115"/>
      <c r="G74" s="116">
        <f t="shared" si="1"/>
        <v>0</v>
      </c>
    </row>
    <row r="75" spans="1:7" ht="12.75">
      <c r="A75" s="117"/>
      <c r="B75" s="112"/>
      <c r="C75" s="113"/>
      <c r="D75" s="113"/>
      <c r="E75" s="72"/>
      <c r="F75" s="72"/>
      <c r="G75" s="116">
        <f t="shared" si="1"/>
        <v>0</v>
      </c>
    </row>
    <row r="76" spans="1:7" ht="12.75">
      <c r="A76" s="117"/>
      <c r="B76" s="112"/>
      <c r="C76" s="113"/>
      <c r="D76" s="113"/>
      <c r="E76" s="72"/>
      <c r="F76" s="72"/>
      <c r="G76" s="116">
        <f t="shared" si="1"/>
        <v>0</v>
      </c>
    </row>
    <row r="77" spans="1:7" ht="12.75">
      <c r="A77" s="15"/>
      <c r="B77" s="118"/>
      <c r="C77" s="119"/>
      <c r="D77" s="119"/>
      <c r="E77" s="120"/>
      <c r="F77" s="121"/>
      <c r="G77" s="118">
        <f>SUM(G42:G76)</f>
        <v>-333.93333333333334</v>
      </c>
    </row>
    <row r="78" spans="1:7" ht="12.75">
      <c r="A78" s="15"/>
      <c r="B78" s="122"/>
      <c r="C78" s="123"/>
      <c r="D78" s="123"/>
      <c r="E78" s="15"/>
      <c r="F78" s="15"/>
      <c r="G78" s="15"/>
    </row>
    <row r="81" spans="1:7" ht="22.5">
      <c r="A81" s="15" t="s">
        <v>54</v>
      </c>
      <c r="B81" s="109"/>
      <c r="C81" s="110" t="s">
        <v>55</v>
      </c>
      <c r="D81" s="110" t="s">
        <v>56</v>
      </c>
      <c r="E81" s="109" t="s">
        <v>57</v>
      </c>
      <c r="F81" s="109" t="s">
        <v>58</v>
      </c>
      <c r="G81" s="109" t="s">
        <v>59</v>
      </c>
    </row>
    <row r="82" spans="1:7" ht="12.75">
      <c r="A82" s="111">
        <v>39508</v>
      </c>
      <c r="B82" s="112"/>
      <c r="C82" s="131">
        <v>5</v>
      </c>
      <c r="D82" s="131">
        <v>53</v>
      </c>
      <c r="E82" s="133">
        <v>10</v>
      </c>
      <c r="F82" s="133">
        <v>24</v>
      </c>
      <c r="G82" s="116">
        <f aca="true" t="shared" si="2" ref="G82:G121">((C82-E82)*60+(D82-F82))/60</f>
        <v>-4.516666666666667</v>
      </c>
    </row>
    <row r="83" spans="1:7" ht="12.75">
      <c r="A83" s="111">
        <v>39509</v>
      </c>
      <c r="B83" s="112"/>
      <c r="C83" s="131"/>
      <c r="D83" s="131"/>
      <c r="E83" s="133"/>
      <c r="F83" s="133"/>
      <c r="G83" s="116">
        <f t="shared" si="2"/>
        <v>0</v>
      </c>
    </row>
    <row r="84" spans="1:7" ht="12.75">
      <c r="A84" s="111">
        <v>39510</v>
      </c>
      <c r="B84" s="112"/>
      <c r="C84" s="131">
        <v>15</v>
      </c>
      <c r="D84" s="131">
        <v>47</v>
      </c>
      <c r="E84" s="133">
        <v>21</v>
      </c>
      <c r="F84" s="133">
        <v>22</v>
      </c>
      <c r="G84" s="116">
        <f t="shared" si="2"/>
        <v>-5.583333333333333</v>
      </c>
    </row>
    <row r="85" spans="1:7" ht="12.75">
      <c r="A85" s="111">
        <v>39511</v>
      </c>
      <c r="B85" s="112"/>
      <c r="C85" s="131">
        <v>4</v>
      </c>
      <c r="D85" s="131">
        <v>49</v>
      </c>
      <c r="E85" s="134">
        <v>23</v>
      </c>
      <c r="F85" s="134">
        <v>18</v>
      </c>
      <c r="G85" s="116">
        <f t="shared" si="2"/>
        <v>-18.483333333333334</v>
      </c>
    </row>
    <row r="86" spans="1:7" ht="12.75">
      <c r="A86" s="111">
        <v>39512</v>
      </c>
      <c r="B86" s="112"/>
      <c r="C86" s="131">
        <v>3</v>
      </c>
      <c r="D86" s="131">
        <v>48</v>
      </c>
      <c r="E86" s="133">
        <v>22</v>
      </c>
      <c r="F86" s="133">
        <v>19</v>
      </c>
      <c r="G86" s="116">
        <f t="shared" si="2"/>
        <v>-18.516666666666666</v>
      </c>
    </row>
    <row r="87" spans="1:7" ht="12.75">
      <c r="A87" s="111">
        <v>39513</v>
      </c>
      <c r="B87" s="112"/>
      <c r="C87" s="131">
        <v>3</v>
      </c>
      <c r="D87" s="131">
        <v>45</v>
      </c>
      <c r="E87" s="133">
        <v>10</v>
      </c>
      <c r="F87" s="133">
        <v>22</v>
      </c>
      <c r="G87" s="116">
        <f t="shared" si="2"/>
        <v>-6.616666666666666</v>
      </c>
    </row>
    <row r="88" spans="1:7" ht="12.75">
      <c r="A88" s="111">
        <v>39514</v>
      </c>
      <c r="B88" s="112"/>
      <c r="C88" s="131"/>
      <c r="D88" s="131"/>
      <c r="E88" s="133"/>
      <c r="F88" s="133"/>
      <c r="G88" s="116">
        <f t="shared" si="2"/>
        <v>0</v>
      </c>
    </row>
    <row r="89" spans="1:7" ht="12.75">
      <c r="A89" s="111">
        <v>39515</v>
      </c>
      <c r="B89" s="112"/>
      <c r="C89" s="131"/>
      <c r="D89" s="131"/>
      <c r="E89" s="133"/>
      <c r="F89" s="133"/>
      <c r="G89" s="116">
        <f t="shared" si="2"/>
        <v>0</v>
      </c>
    </row>
    <row r="90" spans="1:7" ht="12.75">
      <c r="A90" s="111">
        <v>39516</v>
      </c>
      <c r="B90" s="112"/>
      <c r="C90" s="131">
        <v>2</v>
      </c>
      <c r="D90" s="131">
        <v>49</v>
      </c>
      <c r="E90" s="133">
        <v>22</v>
      </c>
      <c r="F90" s="133">
        <v>23</v>
      </c>
      <c r="G90" s="116">
        <f t="shared" si="2"/>
        <v>-19.566666666666666</v>
      </c>
    </row>
    <row r="91" spans="1:7" ht="12.75">
      <c r="A91" s="111">
        <v>39517</v>
      </c>
      <c r="B91" s="112"/>
      <c r="C91" s="131">
        <v>5</v>
      </c>
      <c r="D91" s="131">
        <v>52</v>
      </c>
      <c r="E91" s="133">
        <v>20</v>
      </c>
      <c r="F91" s="133">
        <v>20</v>
      </c>
      <c r="G91" s="116">
        <f t="shared" si="2"/>
        <v>-14.466666666666667</v>
      </c>
    </row>
    <row r="92" spans="1:7" ht="12.75">
      <c r="A92" s="111">
        <v>39518</v>
      </c>
      <c r="B92" s="112"/>
      <c r="C92" s="131">
        <v>3</v>
      </c>
      <c r="D92" s="131">
        <v>46</v>
      </c>
      <c r="E92" s="133">
        <v>22</v>
      </c>
      <c r="F92" s="133">
        <v>20</v>
      </c>
      <c r="G92" s="116">
        <f t="shared" si="2"/>
        <v>-18.566666666666666</v>
      </c>
    </row>
    <row r="93" spans="1:7" ht="12.75">
      <c r="A93" s="111">
        <v>39519</v>
      </c>
      <c r="B93" s="112"/>
      <c r="C93" s="132"/>
      <c r="D93" s="132"/>
      <c r="E93" s="135"/>
      <c r="F93" s="135"/>
      <c r="G93" s="116">
        <f t="shared" si="2"/>
        <v>0</v>
      </c>
    </row>
    <row r="94" spans="1:7" ht="12.75">
      <c r="A94" s="111">
        <v>39519</v>
      </c>
      <c r="B94" s="112"/>
      <c r="C94" s="131">
        <v>3</v>
      </c>
      <c r="D94" s="131">
        <v>55</v>
      </c>
      <c r="E94" s="133">
        <v>9</v>
      </c>
      <c r="F94" s="133">
        <v>18</v>
      </c>
      <c r="G94" s="116">
        <f t="shared" si="2"/>
        <v>-5.383333333333334</v>
      </c>
    </row>
    <row r="95" spans="1:7" ht="12.75">
      <c r="A95" s="111">
        <v>39520</v>
      </c>
      <c r="B95" s="112"/>
      <c r="C95" s="131">
        <v>3</v>
      </c>
      <c r="D95" s="131">
        <v>48</v>
      </c>
      <c r="E95" s="133">
        <v>19</v>
      </c>
      <c r="F95" s="133">
        <v>19</v>
      </c>
      <c r="G95" s="116">
        <f t="shared" si="2"/>
        <v>-15.516666666666667</v>
      </c>
    </row>
    <row r="96" spans="1:7" ht="12.75">
      <c r="A96" s="111">
        <v>39521</v>
      </c>
      <c r="B96" s="112"/>
      <c r="C96" s="131"/>
      <c r="D96" s="131"/>
      <c r="E96" s="133"/>
      <c r="F96" s="133"/>
      <c r="G96" s="116">
        <f t="shared" si="2"/>
        <v>0</v>
      </c>
    </row>
    <row r="97" spans="1:7" ht="12.75">
      <c r="A97" s="111">
        <v>39522</v>
      </c>
      <c r="B97" s="112"/>
      <c r="C97" s="131">
        <v>8</v>
      </c>
      <c r="D97" s="131">
        <v>50</v>
      </c>
      <c r="E97" s="133">
        <v>24</v>
      </c>
      <c r="F97" s="133"/>
      <c r="G97" s="116">
        <f t="shared" si="2"/>
        <v>-15.166666666666666</v>
      </c>
    </row>
    <row r="98" spans="1:7" ht="12.75">
      <c r="A98" s="111">
        <v>39523</v>
      </c>
      <c r="B98" s="112"/>
      <c r="C98" s="131"/>
      <c r="D98" s="131"/>
      <c r="E98" s="133">
        <v>0</v>
      </c>
      <c r="F98" s="133">
        <v>19</v>
      </c>
      <c r="G98" s="116">
        <f t="shared" si="2"/>
        <v>-0.31666666666666665</v>
      </c>
    </row>
    <row r="99" spans="1:7" ht="12.75">
      <c r="A99" s="111">
        <v>39524</v>
      </c>
      <c r="B99" s="112"/>
      <c r="C99" s="131">
        <v>4</v>
      </c>
      <c r="D99" s="131">
        <v>47</v>
      </c>
      <c r="E99" s="133">
        <v>24</v>
      </c>
      <c r="F99" s="133"/>
      <c r="G99" s="116">
        <f t="shared" si="2"/>
        <v>-19.216666666666665</v>
      </c>
    </row>
    <row r="100" spans="1:7" ht="12.75">
      <c r="A100" s="111">
        <v>39525</v>
      </c>
      <c r="B100" s="112"/>
      <c r="C100" s="131"/>
      <c r="D100" s="131"/>
      <c r="E100" s="133">
        <v>0</v>
      </c>
      <c r="F100" s="133">
        <v>18</v>
      </c>
      <c r="G100" s="116">
        <f t="shared" si="2"/>
        <v>-0.3</v>
      </c>
    </row>
    <row r="101" spans="1:7" ht="12.75">
      <c r="A101" s="111">
        <v>39525</v>
      </c>
      <c r="B101" s="112"/>
      <c r="C101" s="131">
        <v>3</v>
      </c>
      <c r="D101" s="131">
        <v>50</v>
      </c>
      <c r="E101" s="133">
        <v>24</v>
      </c>
      <c r="F101" s="133"/>
      <c r="G101" s="116">
        <f t="shared" si="2"/>
        <v>-20.166666666666668</v>
      </c>
    </row>
    <row r="102" spans="1:7" ht="12.75">
      <c r="A102" s="111">
        <v>39526</v>
      </c>
      <c r="B102" s="112"/>
      <c r="C102" s="131"/>
      <c r="D102" s="131"/>
      <c r="E102" s="133">
        <v>1</v>
      </c>
      <c r="F102" s="133">
        <v>16</v>
      </c>
      <c r="G102" s="116">
        <f t="shared" si="2"/>
        <v>-1.2666666666666666</v>
      </c>
    </row>
    <row r="103" spans="1:7" ht="12.75">
      <c r="A103" s="111">
        <v>39526</v>
      </c>
      <c r="B103" s="112"/>
      <c r="C103" s="131">
        <v>4</v>
      </c>
      <c r="D103" s="131">
        <v>49</v>
      </c>
      <c r="E103" s="133">
        <v>24</v>
      </c>
      <c r="F103" s="131"/>
      <c r="G103" s="116">
        <f t="shared" si="2"/>
        <v>-19.183333333333334</v>
      </c>
    </row>
    <row r="104" spans="1:7" ht="12.75">
      <c r="A104" s="111">
        <v>39527</v>
      </c>
      <c r="B104" s="112"/>
      <c r="C104" s="131"/>
      <c r="D104" s="131"/>
      <c r="E104" s="133">
        <v>0</v>
      </c>
      <c r="F104" s="131">
        <v>14</v>
      </c>
      <c r="G104" s="116">
        <f t="shared" si="2"/>
        <v>-0.23333333333333334</v>
      </c>
    </row>
    <row r="105" spans="1:7" ht="12.75">
      <c r="A105" s="111">
        <v>39527</v>
      </c>
      <c r="B105" s="112"/>
      <c r="C105" s="131">
        <v>5</v>
      </c>
      <c r="D105" s="131">
        <v>5</v>
      </c>
      <c r="E105" s="133">
        <v>24</v>
      </c>
      <c r="F105" s="133"/>
      <c r="G105" s="116">
        <f t="shared" si="2"/>
        <v>-18.916666666666668</v>
      </c>
    </row>
    <row r="106" spans="1:7" ht="12.75">
      <c r="A106" s="111">
        <v>39528</v>
      </c>
      <c r="B106" s="112"/>
      <c r="C106" s="131"/>
      <c r="D106" s="131"/>
      <c r="E106" s="133">
        <v>0</v>
      </c>
      <c r="F106" s="133">
        <v>14</v>
      </c>
      <c r="G106" s="116">
        <f t="shared" si="2"/>
        <v>-0.23333333333333334</v>
      </c>
    </row>
    <row r="107" spans="1:7" ht="12.75">
      <c r="A107" s="111">
        <v>39528</v>
      </c>
      <c r="B107" s="112"/>
      <c r="C107" s="131">
        <v>8</v>
      </c>
      <c r="D107" s="131">
        <v>21</v>
      </c>
      <c r="E107" s="133">
        <v>8</v>
      </c>
      <c r="F107" s="131">
        <v>48</v>
      </c>
      <c r="G107" s="116">
        <f t="shared" si="2"/>
        <v>-0.45</v>
      </c>
    </row>
    <row r="108" spans="1:7" ht="12.75">
      <c r="A108" s="111">
        <v>39528</v>
      </c>
      <c r="B108" s="112"/>
      <c r="C108" s="131">
        <v>9</v>
      </c>
      <c r="D108" s="131">
        <v>21</v>
      </c>
      <c r="E108" s="133">
        <v>17</v>
      </c>
      <c r="F108" s="131">
        <v>18</v>
      </c>
      <c r="G108" s="116">
        <f t="shared" si="2"/>
        <v>-7.95</v>
      </c>
    </row>
    <row r="109" spans="1:7" ht="12.75">
      <c r="A109" s="111">
        <v>39529</v>
      </c>
      <c r="B109" s="112"/>
      <c r="C109" s="131"/>
      <c r="D109" s="131"/>
      <c r="E109" s="133"/>
      <c r="F109" s="133"/>
      <c r="G109" s="116">
        <f t="shared" si="2"/>
        <v>0</v>
      </c>
    </row>
    <row r="110" spans="1:7" ht="12.75">
      <c r="A110" s="111">
        <v>39530</v>
      </c>
      <c r="B110" s="112"/>
      <c r="C110" s="131"/>
      <c r="D110" s="131"/>
      <c r="E110" s="133"/>
      <c r="F110" s="131"/>
      <c r="G110" s="116">
        <f t="shared" si="2"/>
        <v>0</v>
      </c>
    </row>
    <row r="111" spans="1:7" ht="12.75">
      <c r="A111" s="111">
        <v>39531</v>
      </c>
      <c r="B111" s="112"/>
      <c r="C111" s="131"/>
      <c r="D111" s="131"/>
      <c r="E111" s="133"/>
      <c r="F111" s="133"/>
      <c r="G111" s="116">
        <f t="shared" si="2"/>
        <v>0</v>
      </c>
    </row>
    <row r="112" spans="1:7" ht="12.75">
      <c r="A112" s="111">
        <v>39532</v>
      </c>
      <c r="B112" s="112"/>
      <c r="C112" s="131">
        <v>0</v>
      </c>
      <c r="D112" s="131">
        <v>0</v>
      </c>
      <c r="E112" s="133">
        <v>0</v>
      </c>
      <c r="F112" s="133">
        <v>0</v>
      </c>
      <c r="G112" s="116">
        <f t="shared" si="2"/>
        <v>0</v>
      </c>
    </row>
    <row r="113" spans="1:7" ht="12.75">
      <c r="A113" s="111">
        <v>39532</v>
      </c>
      <c r="B113" s="112"/>
      <c r="C113" s="131">
        <v>2</v>
      </c>
      <c r="D113" s="131">
        <v>55</v>
      </c>
      <c r="E113" s="133">
        <v>22</v>
      </c>
      <c r="F113" s="131">
        <v>17</v>
      </c>
      <c r="G113" s="116">
        <f t="shared" si="2"/>
        <v>-19.366666666666667</v>
      </c>
    </row>
    <row r="114" spans="1:7" ht="12.75">
      <c r="A114" s="111">
        <v>39533</v>
      </c>
      <c r="B114" s="112"/>
      <c r="C114" s="131">
        <v>3</v>
      </c>
      <c r="D114" s="131">
        <v>50</v>
      </c>
      <c r="E114" s="133">
        <v>4</v>
      </c>
      <c r="F114" s="133">
        <v>41</v>
      </c>
      <c r="G114" s="116">
        <f t="shared" si="2"/>
        <v>-0.85</v>
      </c>
    </row>
    <row r="115" spans="1:7" ht="12.75">
      <c r="A115" s="111">
        <v>39533</v>
      </c>
      <c r="B115" s="112"/>
      <c r="C115" s="131">
        <v>6</v>
      </c>
      <c r="D115" s="131">
        <v>46</v>
      </c>
      <c r="E115" s="133">
        <v>11</v>
      </c>
      <c r="F115" s="133">
        <v>13</v>
      </c>
      <c r="G115" s="116">
        <f t="shared" si="2"/>
        <v>-4.45</v>
      </c>
    </row>
    <row r="116" spans="1:7" ht="12.75">
      <c r="A116" s="111">
        <v>39534</v>
      </c>
      <c r="B116" s="118"/>
      <c r="C116" s="131"/>
      <c r="D116" s="131"/>
      <c r="E116" s="133"/>
      <c r="F116" s="131"/>
      <c r="G116" s="116">
        <f t="shared" si="2"/>
        <v>0</v>
      </c>
    </row>
    <row r="117" spans="1:7" ht="12.75">
      <c r="A117" s="111">
        <v>39535</v>
      </c>
      <c r="B117" s="122"/>
      <c r="C117" s="131">
        <v>10</v>
      </c>
      <c r="D117" s="131">
        <v>49</v>
      </c>
      <c r="E117" s="133">
        <v>22</v>
      </c>
      <c r="F117" s="131">
        <v>26</v>
      </c>
      <c r="G117" s="116">
        <f t="shared" si="2"/>
        <v>-11.616666666666667</v>
      </c>
    </row>
    <row r="118" spans="1:7" ht="12.75">
      <c r="A118" s="111">
        <v>39536</v>
      </c>
      <c r="C118" s="131">
        <v>23</v>
      </c>
      <c r="D118" s="131">
        <v>40</v>
      </c>
      <c r="E118" s="131">
        <v>24</v>
      </c>
      <c r="F118" s="131"/>
      <c r="G118" s="116">
        <f t="shared" si="2"/>
        <v>-0.3333333333333333</v>
      </c>
    </row>
    <row r="119" spans="1:7" ht="12.75">
      <c r="A119" s="111">
        <v>39537</v>
      </c>
      <c r="C119" s="131"/>
      <c r="D119" s="131"/>
      <c r="E119" s="131">
        <v>24</v>
      </c>
      <c r="F119" s="131"/>
      <c r="G119" s="116">
        <f t="shared" si="2"/>
        <v>-24</v>
      </c>
    </row>
    <row r="120" spans="1:7" ht="12.75">
      <c r="A120" s="111">
        <v>39538</v>
      </c>
      <c r="C120" s="131"/>
      <c r="D120" s="131"/>
      <c r="E120" s="131">
        <v>19</v>
      </c>
      <c r="F120" s="131">
        <v>55</v>
      </c>
      <c r="G120" s="116">
        <f t="shared" si="2"/>
        <v>-19.916666666666668</v>
      </c>
    </row>
    <row r="121" spans="1:7" ht="12.75">
      <c r="A121" s="111">
        <v>39538</v>
      </c>
      <c r="C121" s="131">
        <v>21</v>
      </c>
      <c r="D121" s="131">
        <v>26</v>
      </c>
      <c r="E121" s="131">
        <v>24</v>
      </c>
      <c r="F121" s="131"/>
      <c r="G121" s="116">
        <f t="shared" si="2"/>
        <v>-2.566666666666667</v>
      </c>
    </row>
    <row r="122" ht="12.75">
      <c r="G122" s="136">
        <f>SUM(G82:G121)</f>
        <v>-313.7166666666666</v>
      </c>
    </row>
  </sheetData>
  <printOptions/>
  <pageMargins left="0.75" right="0.75" top="1" bottom="1" header="0.5" footer="0.5"/>
  <pageSetup horizontalDpi="600" verticalDpi="600" orientation="portrait" r:id="rId3"/>
  <rowBreaks count="2" manualBreakCount="2">
    <brk id="40" max="255" man="1"/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M12" sqref="M12"/>
    </sheetView>
  </sheetViews>
  <sheetFormatPr defaultColWidth="9.140625" defaultRowHeight="12.75"/>
  <cols>
    <col min="1" max="1" width="10.7109375" style="0" customWidth="1"/>
  </cols>
  <sheetData>
    <row r="2" ht="13.5" thickBot="1"/>
    <row r="3" spans="1:4" ht="13.5" thickBot="1">
      <c r="A3" s="184" t="s">
        <v>73</v>
      </c>
      <c r="B3" s="185"/>
      <c r="C3" s="185"/>
      <c r="D3" s="186"/>
    </row>
    <row r="4" spans="1:4" ht="12.75">
      <c r="A4" s="142"/>
      <c r="B4" s="143" t="s">
        <v>47</v>
      </c>
      <c r="C4" s="143"/>
      <c r="D4" s="144" t="s">
        <v>48</v>
      </c>
    </row>
    <row r="5" spans="1:4" ht="12.75">
      <c r="A5" s="145" t="s">
        <v>49</v>
      </c>
      <c r="B5" s="3" t="s">
        <v>50</v>
      </c>
      <c r="C5" s="3" t="s">
        <v>51</v>
      </c>
      <c r="D5" s="146" t="s">
        <v>52</v>
      </c>
    </row>
    <row r="6" spans="1:4" ht="12.75">
      <c r="A6" s="147">
        <v>39471</v>
      </c>
      <c r="B6" s="106">
        <v>0.2423611111111111</v>
      </c>
      <c r="C6" s="106">
        <v>0.3326388888888889</v>
      </c>
      <c r="D6" s="148">
        <f aca="true" t="shared" si="0" ref="D6:D12">C6-B6</f>
        <v>0.09027777777777776</v>
      </c>
    </row>
    <row r="7" spans="1:4" ht="12.75">
      <c r="A7" s="147">
        <v>39472</v>
      </c>
      <c r="B7" s="106">
        <v>0.2354166666666667</v>
      </c>
      <c r="C7" s="106">
        <v>0.3326388888888889</v>
      </c>
      <c r="D7" s="148">
        <f t="shared" si="0"/>
        <v>0.09722222222222218</v>
      </c>
    </row>
    <row r="8" spans="1:4" ht="12.75">
      <c r="A8" s="147">
        <v>39474</v>
      </c>
      <c r="B8" s="106">
        <v>0.6965277777777777</v>
      </c>
      <c r="C8" s="106">
        <v>0.8090277777777778</v>
      </c>
      <c r="D8" s="148">
        <f t="shared" si="0"/>
        <v>0.11250000000000004</v>
      </c>
    </row>
    <row r="9" spans="1:4" ht="12.75">
      <c r="A9" s="147">
        <v>39474</v>
      </c>
      <c r="B9" s="107">
        <v>0.9013888888888889</v>
      </c>
      <c r="C9" s="107">
        <v>0.9166666666666666</v>
      </c>
      <c r="D9" s="148">
        <f t="shared" si="0"/>
        <v>0.015277777777777724</v>
      </c>
    </row>
    <row r="10" spans="1:4" ht="12.75">
      <c r="A10" s="147">
        <v>39497</v>
      </c>
      <c r="B10" s="107">
        <v>0.33055555555555555</v>
      </c>
      <c r="C10" s="107">
        <v>0.7152777777777778</v>
      </c>
      <c r="D10" s="148">
        <f t="shared" si="0"/>
        <v>0.38472222222222224</v>
      </c>
    </row>
    <row r="11" spans="1:4" ht="12.75">
      <c r="A11" s="147">
        <v>39498</v>
      </c>
      <c r="B11" s="107">
        <v>0.28680555555555554</v>
      </c>
      <c r="C11" s="107">
        <v>0.50625</v>
      </c>
      <c r="D11" s="148">
        <f t="shared" si="0"/>
        <v>0.21944444444444444</v>
      </c>
    </row>
    <row r="12" spans="1:4" ht="13.5" thickBot="1">
      <c r="A12" s="149">
        <v>39499</v>
      </c>
      <c r="B12" s="150">
        <v>0.28194444444444444</v>
      </c>
      <c r="C12" s="150">
        <v>0.3743055555555555</v>
      </c>
      <c r="D12" s="151">
        <f t="shared" si="0"/>
        <v>0.09236111111111106</v>
      </c>
    </row>
    <row r="13" spans="1:4" ht="12.75">
      <c r="A13" s="14"/>
      <c r="B13" s="14"/>
      <c r="C13" s="14"/>
      <c r="D13" s="152"/>
    </row>
    <row r="14" spans="3:4" ht="12.75">
      <c r="C14" s="153" t="s">
        <v>72</v>
      </c>
      <c r="D14" s="154">
        <f>SUM(D6:D12)</f>
        <v>1.0118055555555554</v>
      </c>
    </row>
    <row r="15" spans="3:4" ht="12.75">
      <c r="C15" t="s">
        <v>74</v>
      </c>
      <c r="D15" s="155">
        <v>0.31527777777777777</v>
      </c>
    </row>
    <row r="16" spans="3:4" ht="12.75">
      <c r="C16" t="s">
        <v>75</v>
      </c>
      <c r="D16">
        <v>16.43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01"/>
  <sheetViews>
    <sheetView workbookViewId="0" topLeftCell="A1">
      <pane ySplit="5" topLeftCell="BM1479" activePane="bottomLeft" state="frozen"/>
      <selection pane="topLeft" activeCell="M12" sqref="M12"/>
      <selection pane="bottomLeft" activeCell="O1396" sqref="O1396"/>
    </sheetView>
  </sheetViews>
  <sheetFormatPr defaultColWidth="9.140625" defaultRowHeight="12.75"/>
  <cols>
    <col min="1" max="4" width="9.140625" style="15" customWidth="1"/>
    <col min="5" max="5" width="11.8515625" style="15" customWidth="1"/>
    <col min="6" max="6" width="13.140625" style="15" customWidth="1"/>
    <col min="7" max="7" width="11.00390625" style="15" customWidth="1"/>
    <col min="8" max="8" width="12.140625" style="15" customWidth="1"/>
    <col min="9" max="9" width="9.140625" style="15" customWidth="1"/>
    <col min="10" max="10" width="7.28125" style="15" customWidth="1"/>
    <col min="11" max="16" width="9.140625" style="15" customWidth="1"/>
    <col min="17" max="17" width="11.140625" style="15" customWidth="1"/>
    <col min="18" max="18" width="11.421875" style="15" customWidth="1"/>
    <col min="19" max="16384" width="9.140625" style="15" customWidth="1"/>
  </cols>
  <sheetData>
    <row r="2" spans="1:2" ht="12.75">
      <c r="A2" s="15" t="s">
        <v>77</v>
      </c>
      <c r="B2" s="15">
        <v>2008</v>
      </c>
    </row>
    <row r="4" spans="2:19" ht="12.75">
      <c r="B4" s="15" t="s">
        <v>78</v>
      </c>
      <c r="C4" s="15" t="s">
        <v>49</v>
      </c>
      <c r="D4" s="15" t="s">
        <v>52</v>
      </c>
      <c r="E4" s="15" t="s">
        <v>80</v>
      </c>
      <c r="F4" s="15" t="s">
        <v>89</v>
      </c>
      <c r="G4" s="15" t="s">
        <v>92</v>
      </c>
      <c r="H4" s="15" t="s">
        <v>86</v>
      </c>
      <c r="I4" s="15" t="s">
        <v>79</v>
      </c>
      <c r="J4" s="15" t="s">
        <v>81</v>
      </c>
      <c r="K4" s="15" t="s">
        <v>82</v>
      </c>
      <c r="L4" s="15" t="s">
        <v>83</v>
      </c>
      <c r="M4" s="15" t="s">
        <v>84</v>
      </c>
      <c r="N4" s="15" t="s">
        <v>85</v>
      </c>
      <c r="O4" s="15" t="s">
        <v>87</v>
      </c>
      <c r="P4" s="15" t="s">
        <v>88</v>
      </c>
      <c r="Q4" s="15" t="s">
        <v>90</v>
      </c>
      <c r="R4" s="15" t="s">
        <v>91</v>
      </c>
      <c r="S4" s="15" t="s">
        <v>93</v>
      </c>
    </row>
    <row r="6" spans="2:19" ht="12.75">
      <c r="B6" s="15">
        <v>1</v>
      </c>
      <c r="C6" s="160">
        <v>39508</v>
      </c>
      <c r="D6" s="15">
        <v>0</v>
      </c>
      <c r="E6" s="15">
        <v>42.7</v>
      </c>
      <c r="F6" s="15">
        <v>-3</v>
      </c>
      <c r="G6" s="15">
        <v>20.85</v>
      </c>
      <c r="H6" s="15">
        <v>0.9</v>
      </c>
      <c r="I6" s="15">
        <v>457.7</v>
      </c>
      <c r="J6" s="15">
        <v>-340.1</v>
      </c>
      <c r="K6" s="15">
        <v>0.04</v>
      </c>
      <c r="L6" s="15">
        <v>0.5</v>
      </c>
      <c r="M6" s="15">
        <v>1.3</v>
      </c>
      <c r="N6" s="15">
        <v>-0.9</v>
      </c>
      <c r="O6" s="15">
        <v>-0.03</v>
      </c>
      <c r="P6" s="15">
        <v>0.01</v>
      </c>
      <c r="Q6" s="15">
        <v>0.006</v>
      </c>
      <c r="R6" s="15">
        <v>0</v>
      </c>
      <c r="S6" s="15">
        <v>-3.7</v>
      </c>
    </row>
    <row r="8" spans="2:19" ht="12.75">
      <c r="B8" s="15">
        <v>2</v>
      </c>
      <c r="C8" s="160">
        <v>39508</v>
      </c>
      <c r="D8" s="15">
        <v>10000</v>
      </c>
      <c r="E8" s="15">
        <v>45</v>
      </c>
      <c r="F8" s="15">
        <v>-3.4</v>
      </c>
      <c r="G8" s="15">
        <v>20.85</v>
      </c>
      <c r="H8" s="15">
        <v>0.8</v>
      </c>
      <c r="I8" s="15">
        <v>435.7</v>
      </c>
      <c r="J8" s="15">
        <v>-397.6</v>
      </c>
      <c r="K8" s="15">
        <v>0.04</v>
      </c>
      <c r="L8" s="15">
        <v>0.5</v>
      </c>
      <c r="M8" s="15">
        <v>1.3</v>
      </c>
      <c r="N8" s="15">
        <v>-0.9</v>
      </c>
      <c r="O8" s="15">
        <v>-0.03</v>
      </c>
      <c r="P8" s="15">
        <v>-0.04</v>
      </c>
      <c r="Q8" s="15">
        <v>0.007</v>
      </c>
      <c r="R8" s="15">
        <v>0</v>
      </c>
      <c r="S8" s="15">
        <v>-4.1</v>
      </c>
    </row>
    <row r="10" spans="2:19" ht="12.75">
      <c r="B10" s="15">
        <v>3</v>
      </c>
      <c r="C10" s="160">
        <v>39508</v>
      </c>
      <c r="D10" s="15">
        <v>20000</v>
      </c>
      <c r="E10" s="15">
        <v>67.4</v>
      </c>
      <c r="F10" s="15">
        <v>-6.5</v>
      </c>
      <c r="G10" s="15">
        <v>20.86</v>
      </c>
      <c r="H10" s="15">
        <v>0.9</v>
      </c>
      <c r="I10" s="15">
        <v>427.9</v>
      </c>
      <c r="J10" s="15">
        <v>-626.5</v>
      </c>
      <c r="K10" s="15">
        <v>0.04</v>
      </c>
      <c r="L10" s="15">
        <v>0.5</v>
      </c>
      <c r="M10" s="15">
        <v>1.3</v>
      </c>
      <c r="N10" s="15">
        <v>-1</v>
      </c>
      <c r="O10" s="15">
        <v>-0.04</v>
      </c>
      <c r="P10" s="15">
        <v>-0.04</v>
      </c>
      <c r="Q10" s="15">
        <v>0.008</v>
      </c>
      <c r="R10" s="15">
        <v>0</v>
      </c>
      <c r="S10" s="15">
        <v>-7.3</v>
      </c>
    </row>
    <row r="12" spans="2:19" ht="12.75">
      <c r="B12" s="15">
        <v>4</v>
      </c>
      <c r="C12" s="160">
        <v>39508</v>
      </c>
      <c r="D12" s="15">
        <v>30000</v>
      </c>
      <c r="E12" s="15">
        <v>59.1</v>
      </c>
      <c r="F12" s="15">
        <v>-1.7</v>
      </c>
      <c r="G12" s="15">
        <v>20.89</v>
      </c>
      <c r="H12" s="15">
        <v>0.9</v>
      </c>
      <c r="I12" s="15">
        <v>418.7</v>
      </c>
      <c r="J12" s="15">
        <v>-565.6</v>
      </c>
      <c r="K12" s="15">
        <v>0.21</v>
      </c>
      <c r="L12" s="15">
        <v>0.5</v>
      </c>
      <c r="M12" s="15">
        <v>1.3</v>
      </c>
      <c r="N12" s="15">
        <v>-0.9</v>
      </c>
      <c r="O12" s="15">
        <v>-0.04</v>
      </c>
      <c r="P12" s="15">
        <v>-0.06</v>
      </c>
      <c r="Q12" s="15">
        <v>109.229</v>
      </c>
      <c r="R12" s="15">
        <v>0.005</v>
      </c>
      <c r="S12" s="15">
        <v>-7.4</v>
      </c>
    </row>
    <row r="14" spans="2:19" ht="12.75">
      <c r="B14" s="15">
        <v>5</v>
      </c>
      <c r="C14" s="160">
        <v>39508</v>
      </c>
      <c r="D14" s="15">
        <v>40000</v>
      </c>
      <c r="E14" s="15">
        <v>58.6</v>
      </c>
      <c r="F14" s="15">
        <v>0.4</v>
      </c>
      <c r="G14" s="15">
        <v>20.9</v>
      </c>
      <c r="H14" s="15">
        <v>0.9</v>
      </c>
      <c r="I14" s="15">
        <v>411.4</v>
      </c>
      <c r="J14" s="15">
        <v>-563.2</v>
      </c>
      <c r="K14" s="15">
        <v>0.05</v>
      </c>
      <c r="L14" s="15">
        <v>0.5</v>
      </c>
      <c r="M14" s="15">
        <v>1.3</v>
      </c>
      <c r="N14" s="15">
        <v>-1</v>
      </c>
      <c r="O14" s="15">
        <v>-0.03</v>
      </c>
      <c r="P14" s="15">
        <v>-0.04</v>
      </c>
      <c r="Q14" s="15">
        <v>221.612</v>
      </c>
      <c r="R14" s="15">
        <v>0.006</v>
      </c>
      <c r="S14" s="15">
        <v>-5.9</v>
      </c>
    </row>
    <row r="16" spans="2:19" ht="12.75">
      <c r="B16" s="15">
        <v>6</v>
      </c>
      <c r="C16" s="160">
        <v>39508</v>
      </c>
      <c r="D16" s="15">
        <v>50000</v>
      </c>
      <c r="E16" s="15">
        <v>26.2</v>
      </c>
      <c r="F16" s="15">
        <v>0.4</v>
      </c>
      <c r="G16" s="15">
        <v>20.91</v>
      </c>
      <c r="H16" s="15">
        <v>0.9</v>
      </c>
      <c r="I16" s="15">
        <v>402.8</v>
      </c>
      <c r="J16" s="15">
        <v>-206.9</v>
      </c>
      <c r="K16" s="15">
        <v>0.07</v>
      </c>
      <c r="L16" s="15">
        <v>0.5</v>
      </c>
      <c r="M16" s="15">
        <v>1.3</v>
      </c>
      <c r="N16" s="15">
        <v>-0.9</v>
      </c>
      <c r="O16" s="15">
        <v>-0.04</v>
      </c>
      <c r="P16" s="15">
        <v>-0.06</v>
      </c>
      <c r="Q16" s="15">
        <v>322.902</v>
      </c>
      <c r="R16" s="15">
        <v>0.017</v>
      </c>
      <c r="S16" s="15">
        <v>-2.6</v>
      </c>
    </row>
    <row r="18" spans="2:19" ht="12.75">
      <c r="B18" s="15">
        <v>7</v>
      </c>
      <c r="C18" s="160">
        <v>39508</v>
      </c>
      <c r="D18" s="15">
        <v>60000</v>
      </c>
      <c r="E18" s="15">
        <v>6.3</v>
      </c>
      <c r="F18" s="15">
        <v>7</v>
      </c>
      <c r="G18" s="15">
        <v>20.45</v>
      </c>
      <c r="H18" s="15">
        <v>0.9</v>
      </c>
      <c r="I18" s="15">
        <v>410.4</v>
      </c>
      <c r="J18" s="15">
        <v>-28</v>
      </c>
      <c r="K18" s="15">
        <v>0.86</v>
      </c>
      <c r="L18" s="15">
        <v>2.6</v>
      </c>
      <c r="M18" s="161">
        <v>3.4</v>
      </c>
      <c r="N18" s="15">
        <v>-0.9</v>
      </c>
      <c r="O18" s="15">
        <v>1.27</v>
      </c>
      <c r="P18" s="15">
        <v>3.27</v>
      </c>
      <c r="Q18" s="15">
        <v>275.437</v>
      </c>
      <c r="R18" s="15">
        <v>0.028</v>
      </c>
      <c r="S18" s="15">
        <v>2</v>
      </c>
    </row>
    <row r="19" ht="12.75">
      <c r="M19" s="161"/>
    </row>
    <row r="20" spans="2:19" ht="12.75">
      <c r="B20" s="15">
        <v>8</v>
      </c>
      <c r="C20" s="160">
        <v>39508</v>
      </c>
      <c r="D20" s="15">
        <v>70000</v>
      </c>
      <c r="E20" s="15">
        <v>22.5</v>
      </c>
      <c r="F20" s="15">
        <v>67.6</v>
      </c>
      <c r="G20" s="15">
        <v>16.07</v>
      </c>
      <c r="H20" s="15">
        <v>14.7</v>
      </c>
      <c r="I20" s="15">
        <v>596</v>
      </c>
      <c r="J20" s="15">
        <v>31</v>
      </c>
      <c r="K20" s="15">
        <v>8.51</v>
      </c>
      <c r="L20" s="15">
        <v>33.7</v>
      </c>
      <c r="M20" s="161">
        <v>37.6</v>
      </c>
      <c r="N20" s="15">
        <v>-0.9</v>
      </c>
      <c r="O20" s="15">
        <v>10.26</v>
      </c>
      <c r="P20" s="15">
        <v>30.01</v>
      </c>
      <c r="Q20" s="15">
        <v>0.249</v>
      </c>
      <c r="R20" s="15">
        <v>0.048</v>
      </c>
      <c r="S20" s="15">
        <v>12.9</v>
      </c>
    </row>
    <row r="21" ht="12.75">
      <c r="M21" s="161"/>
    </row>
    <row r="22" spans="2:19" ht="12.75">
      <c r="B22" s="15">
        <v>9</v>
      </c>
      <c r="C22" s="160">
        <v>39508</v>
      </c>
      <c r="D22" s="15">
        <v>80000</v>
      </c>
      <c r="E22" s="15">
        <v>7.1</v>
      </c>
      <c r="F22" s="15">
        <v>11.6</v>
      </c>
      <c r="G22" s="15">
        <v>12.38</v>
      </c>
      <c r="H22" s="15">
        <v>97.8</v>
      </c>
      <c r="I22" s="15">
        <v>631</v>
      </c>
      <c r="J22" s="15">
        <v>14.9</v>
      </c>
      <c r="K22" s="15">
        <v>17.98</v>
      </c>
      <c r="L22" s="15">
        <v>137.9</v>
      </c>
      <c r="M22" s="161">
        <v>201.9</v>
      </c>
      <c r="N22" s="15">
        <v>-0.9</v>
      </c>
      <c r="O22" s="15">
        <v>4.02</v>
      </c>
      <c r="P22" s="15">
        <v>13.11</v>
      </c>
      <c r="Q22" s="15">
        <v>11.122</v>
      </c>
      <c r="R22" s="15">
        <v>14.256</v>
      </c>
      <c r="S22" s="15">
        <v>3.1</v>
      </c>
    </row>
    <row r="23" ht="12.75">
      <c r="M23" s="161"/>
    </row>
    <row r="24" spans="2:19" ht="12.75">
      <c r="B24" s="15">
        <v>10</v>
      </c>
      <c r="C24" s="160">
        <v>39508</v>
      </c>
      <c r="D24" s="15">
        <v>90000</v>
      </c>
      <c r="E24" s="15">
        <v>2</v>
      </c>
      <c r="F24" s="15">
        <v>4.1</v>
      </c>
      <c r="G24" s="15">
        <v>12.37</v>
      </c>
      <c r="H24" s="15">
        <v>72</v>
      </c>
      <c r="I24" s="15">
        <v>634.9</v>
      </c>
      <c r="J24" s="15">
        <v>26.4</v>
      </c>
      <c r="K24" s="15">
        <v>17.19</v>
      </c>
      <c r="L24" s="15">
        <v>128.7</v>
      </c>
      <c r="M24" s="161">
        <v>193.3</v>
      </c>
      <c r="N24" s="15">
        <v>-0.9</v>
      </c>
      <c r="O24" s="15">
        <v>3.18</v>
      </c>
      <c r="P24" s="15">
        <v>7.54</v>
      </c>
      <c r="Q24" s="15">
        <v>0.015</v>
      </c>
      <c r="R24" s="15">
        <v>0.007</v>
      </c>
      <c r="S24" s="15">
        <v>1.9</v>
      </c>
    </row>
    <row r="25" ht="12.75">
      <c r="M25" s="161"/>
    </row>
    <row r="26" spans="2:19" ht="12.75">
      <c r="B26" s="15">
        <v>11</v>
      </c>
      <c r="C26" s="160">
        <v>39508</v>
      </c>
      <c r="D26" s="15">
        <v>100000</v>
      </c>
      <c r="E26" s="15">
        <v>0.2</v>
      </c>
      <c r="F26" s="15">
        <v>1.9</v>
      </c>
      <c r="G26" s="15">
        <v>13.91</v>
      </c>
      <c r="H26" s="15">
        <v>119.3</v>
      </c>
      <c r="I26" s="15">
        <v>667.9</v>
      </c>
      <c r="J26" s="15">
        <v>-2.3</v>
      </c>
      <c r="K26" s="15">
        <v>22.13</v>
      </c>
      <c r="L26" s="15">
        <v>182.2</v>
      </c>
      <c r="M26" s="161">
        <v>260.9</v>
      </c>
      <c r="N26" s="15">
        <v>-1</v>
      </c>
      <c r="O26" s="15">
        <v>2.24</v>
      </c>
      <c r="P26" s="15">
        <v>10.54</v>
      </c>
      <c r="Q26" s="15">
        <v>0.007</v>
      </c>
      <c r="R26" s="15">
        <v>0.007</v>
      </c>
      <c r="S26" s="15">
        <v>1.9</v>
      </c>
    </row>
    <row r="27" ht="12.75">
      <c r="M27" s="161"/>
    </row>
    <row r="28" spans="2:19" ht="12.75">
      <c r="B28" s="15">
        <v>12</v>
      </c>
      <c r="C28" s="160">
        <v>39508</v>
      </c>
      <c r="D28" s="15">
        <v>110000</v>
      </c>
      <c r="E28" s="15">
        <v>39.7</v>
      </c>
      <c r="F28" s="15">
        <v>8.3</v>
      </c>
      <c r="G28" s="15">
        <v>19.08</v>
      </c>
      <c r="H28" s="15">
        <v>51.8</v>
      </c>
      <c r="I28" s="15">
        <v>572.2</v>
      </c>
      <c r="J28" s="15">
        <v>7.5</v>
      </c>
      <c r="K28" s="15">
        <v>3.39</v>
      </c>
      <c r="L28" s="15">
        <v>18.8</v>
      </c>
      <c r="M28" s="161">
        <v>31.7</v>
      </c>
      <c r="N28" s="15">
        <v>-1</v>
      </c>
      <c r="O28" s="15">
        <v>2.46</v>
      </c>
      <c r="P28" s="15">
        <v>7.63</v>
      </c>
      <c r="Q28" s="15">
        <v>30.107</v>
      </c>
      <c r="R28" s="15">
        <v>6.345</v>
      </c>
      <c r="S28" s="15">
        <v>3.4</v>
      </c>
    </row>
    <row r="30" spans="2:19" ht="12.75">
      <c r="B30" s="15">
        <v>13</v>
      </c>
      <c r="C30" s="160">
        <v>39508</v>
      </c>
      <c r="D30" s="15">
        <v>120000</v>
      </c>
      <c r="E30" s="15">
        <v>0</v>
      </c>
      <c r="F30" s="15">
        <v>0</v>
      </c>
      <c r="G30" s="15">
        <v>21.03</v>
      </c>
      <c r="H30" s="15">
        <v>0.9</v>
      </c>
      <c r="I30" s="15">
        <v>423.4</v>
      </c>
      <c r="J30" s="15">
        <v>0</v>
      </c>
      <c r="K30" s="15">
        <v>0.04</v>
      </c>
      <c r="L30" s="15">
        <v>0.5</v>
      </c>
      <c r="M30" s="15">
        <v>1.3</v>
      </c>
      <c r="N30" s="15">
        <v>-1</v>
      </c>
      <c r="O30" s="15">
        <v>-0.03</v>
      </c>
      <c r="P30" s="15">
        <v>0.05</v>
      </c>
      <c r="Q30" s="15">
        <v>0.005</v>
      </c>
      <c r="R30" s="15">
        <v>0.005</v>
      </c>
      <c r="S30" s="15">
        <v>0</v>
      </c>
    </row>
    <row r="32" spans="2:19" ht="12.75">
      <c r="B32" s="15">
        <v>14</v>
      </c>
      <c r="C32" s="160">
        <v>39508</v>
      </c>
      <c r="D32" s="15">
        <v>130000</v>
      </c>
      <c r="E32" s="15">
        <v>0</v>
      </c>
      <c r="F32" s="15">
        <v>0</v>
      </c>
      <c r="G32" s="15">
        <v>21.05</v>
      </c>
      <c r="H32" s="15">
        <v>0.9</v>
      </c>
      <c r="I32" s="15">
        <v>395.5</v>
      </c>
      <c r="J32" s="15">
        <v>0</v>
      </c>
      <c r="K32" s="15">
        <v>0.05</v>
      </c>
      <c r="L32" s="15">
        <v>0.5</v>
      </c>
      <c r="M32" s="15">
        <v>1.3</v>
      </c>
      <c r="N32" s="15">
        <v>-1</v>
      </c>
      <c r="O32" s="15">
        <v>-0.03</v>
      </c>
      <c r="P32" s="15">
        <v>-0.03</v>
      </c>
      <c r="Q32" s="15">
        <v>0.005</v>
      </c>
      <c r="R32" s="15">
        <v>0.005</v>
      </c>
      <c r="S32" s="15">
        <v>0</v>
      </c>
    </row>
    <row r="34" spans="2:19" ht="12.75">
      <c r="B34" s="15">
        <v>15</v>
      </c>
      <c r="C34" s="160">
        <v>39508</v>
      </c>
      <c r="D34" s="15">
        <v>140000</v>
      </c>
      <c r="E34" s="15">
        <v>0</v>
      </c>
      <c r="F34" s="15">
        <v>0</v>
      </c>
      <c r="G34" s="15">
        <v>21.06</v>
      </c>
      <c r="H34" s="15">
        <v>0.9</v>
      </c>
      <c r="I34" s="15">
        <v>385.5</v>
      </c>
      <c r="J34" s="15">
        <v>0</v>
      </c>
      <c r="K34" s="15">
        <v>0.04</v>
      </c>
      <c r="L34" s="15">
        <v>0.5</v>
      </c>
      <c r="M34" s="15">
        <v>1.3</v>
      </c>
      <c r="N34" s="15">
        <v>-1</v>
      </c>
      <c r="O34" s="15">
        <v>-0.04</v>
      </c>
      <c r="P34" s="15">
        <v>-0.03</v>
      </c>
      <c r="Q34" s="15">
        <v>0.005</v>
      </c>
      <c r="R34" s="15">
        <v>0.005</v>
      </c>
      <c r="S34" s="15">
        <v>0</v>
      </c>
    </row>
    <row r="36" spans="2:19" ht="12.75">
      <c r="B36" s="15">
        <v>16</v>
      </c>
      <c r="C36" s="160">
        <v>39508</v>
      </c>
      <c r="D36" s="15">
        <v>150000</v>
      </c>
      <c r="E36" s="15">
        <v>0</v>
      </c>
      <c r="F36" s="15">
        <v>0</v>
      </c>
      <c r="G36" s="15">
        <v>21</v>
      </c>
      <c r="H36" s="15">
        <v>0.9</v>
      </c>
      <c r="I36" s="15">
        <v>377.6</v>
      </c>
      <c r="J36" s="15">
        <v>0</v>
      </c>
      <c r="K36" s="15">
        <v>0.04</v>
      </c>
      <c r="L36" s="15">
        <v>0.5</v>
      </c>
      <c r="M36" s="15">
        <v>1.3</v>
      </c>
      <c r="N36" s="15">
        <v>-1</v>
      </c>
      <c r="O36" s="15">
        <v>-0.04</v>
      </c>
      <c r="P36" s="15">
        <v>-0.04</v>
      </c>
      <c r="Q36" s="15">
        <v>0.004</v>
      </c>
      <c r="R36" s="15">
        <v>0.005</v>
      </c>
      <c r="S36" s="15">
        <v>0</v>
      </c>
    </row>
    <row r="38" spans="2:19" ht="12.75">
      <c r="B38" s="15">
        <v>17</v>
      </c>
      <c r="C38" s="160">
        <v>39508</v>
      </c>
      <c r="D38" s="15">
        <v>160000</v>
      </c>
      <c r="E38" s="15">
        <v>0</v>
      </c>
      <c r="F38" s="15">
        <v>0</v>
      </c>
      <c r="G38" s="15">
        <v>21.1</v>
      </c>
      <c r="H38" s="15">
        <v>0.9</v>
      </c>
      <c r="I38" s="15">
        <v>375.9</v>
      </c>
      <c r="J38" s="15">
        <v>0</v>
      </c>
      <c r="K38" s="15">
        <v>0.04</v>
      </c>
      <c r="L38" s="15">
        <v>0.5</v>
      </c>
      <c r="M38" s="15">
        <v>1.3</v>
      </c>
      <c r="N38" s="15">
        <v>-1</v>
      </c>
      <c r="O38" s="15">
        <v>-0.04</v>
      </c>
      <c r="P38" s="15">
        <v>-0.06</v>
      </c>
      <c r="Q38" s="15">
        <v>0.003</v>
      </c>
      <c r="R38" s="15">
        <v>0.004</v>
      </c>
      <c r="S38" s="15">
        <v>0</v>
      </c>
    </row>
    <row r="40" spans="2:19" ht="12.75">
      <c r="B40" s="15">
        <v>18</v>
      </c>
      <c r="C40" s="160">
        <v>39508</v>
      </c>
      <c r="D40" s="15">
        <v>170000</v>
      </c>
      <c r="E40" s="15">
        <v>0</v>
      </c>
      <c r="F40" s="15">
        <v>0</v>
      </c>
      <c r="G40" s="15">
        <v>21.12</v>
      </c>
      <c r="H40" s="15">
        <v>0.8</v>
      </c>
      <c r="I40" s="15">
        <v>375</v>
      </c>
      <c r="J40" s="15">
        <v>0</v>
      </c>
      <c r="K40" s="15">
        <v>0.04</v>
      </c>
      <c r="L40" s="15">
        <v>0.5</v>
      </c>
      <c r="M40" s="15">
        <v>1.3</v>
      </c>
      <c r="N40" s="15">
        <v>-1</v>
      </c>
      <c r="O40" s="15">
        <v>-0.04</v>
      </c>
      <c r="P40" s="15">
        <v>-0.06</v>
      </c>
      <c r="Q40" s="15">
        <v>0.003</v>
      </c>
      <c r="R40" s="15">
        <v>0.004</v>
      </c>
      <c r="S40" s="15">
        <v>0</v>
      </c>
    </row>
    <row r="42" spans="2:19" ht="12.75">
      <c r="B42" s="15">
        <v>19</v>
      </c>
      <c r="C42" s="160">
        <v>39508</v>
      </c>
      <c r="D42" s="15">
        <v>180000</v>
      </c>
      <c r="E42" s="15">
        <v>0</v>
      </c>
      <c r="F42" s="15">
        <v>0</v>
      </c>
      <c r="G42" s="15">
        <v>21.14</v>
      </c>
      <c r="H42" s="15">
        <v>0.8</v>
      </c>
      <c r="I42" s="15">
        <v>370.2</v>
      </c>
      <c r="J42" s="15">
        <v>0</v>
      </c>
      <c r="K42" s="15">
        <v>0.04</v>
      </c>
      <c r="L42" s="15">
        <v>0.5</v>
      </c>
      <c r="M42" s="15">
        <v>1.3</v>
      </c>
      <c r="N42" s="15">
        <v>-1</v>
      </c>
      <c r="O42" s="15">
        <v>-0.04</v>
      </c>
      <c r="P42" s="15">
        <v>-0.06</v>
      </c>
      <c r="Q42" s="15">
        <v>0.003</v>
      </c>
      <c r="R42" s="15">
        <v>0.004</v>
      </c>
      <c r="S42" s="15">
        <v>0</v>
      </c>
    </row>
    <row r="44" spans="2:19" ht="12.75">
      <c r="B44" s="15">
        <v>20</v>
      </c>
      <c r="C44" s="160">
        <v>39508</v>
      </c>
      <c r="D44" s="15">
        <v>190000</v>
      </c>
      <c r="E44" s="15">
        <v>0</v>
      </c>
      <c r="F44" s="15">
        <v>0</v>
      </c>
      <c r="G44" s="15">
        <v>21.16</v>
      </c>
      <c r="H44" s="15">
        <v>0.9</v>
      </c>
      <c r="I44" s="15">
        <v>364.3</v>
      </c>
      <c r="J44" s="15">
        <v>0</v>
      </c>
      <c r="K44" s="15">
        <v>0.04</v>
      </c>
      <c r="L44" s="15">
        <v>0.5</v>
      </c>
      <c r="M44" s="15">
        <v>1.3</v>
      </c>
      <c r="N44" s="15">
        <v>-1</v>
      </c>
      <c r="O44" s="15">
        <v>-0.04</v>
      </c>
      <c r="P44" s="15">
        <v>-0.06</v>
      </c>
      <c r="Q44" s="15">
        <v>0.003</v>
      </c>
      <c r="R44" s="15">
        <v>0.003</v>
      </c>
      <c r="S44" s="15">
        <v>0</v>
      </c>
    </row>
    <row r="46" spans="2:19" ht="12.75">
      <c r="B46" s="15">
        <v>21</v>
      </c>
      <c r="C46" s="160">
        <v>39508</v>
      </c>
      <c r="D46" s="15">
        <v>200000</v>
      </c>
      <c r="E46" s="15">
        <v>0</v>
      </c>
      <c r="F46" s="15">
        <v>0</v>
      </c>
      <c r="G46" s="15">
        <v>21.17</v>
      </c>
      <c r="H46" s="15">
        <v>0.8</v>
      </c>
      <c r="I46" s="15">
        <v>357.8</v>
      </c>
      <c r="J46" s="15">
        <v>0</v>
      </c>
      <c r="K46" s="15">
        <v>0.04</v>
      </c>
      <c r="L46" s="15">
        <v>0.5</v>
      </c>
      <c r="M46" s="15">
        <v>1.3</v>
      </c>
      <c r="N46" s="15">
        <v>-1</v>
      </c>
      <c r="O46" s="15">
        <v>-0.04</v>
      </c>
      <c r="P46" s="15">
        <v>-0.07</v>
      </c>
      <c r="Q46" s="15">
        <v>0.003</v>
      </c>
      <c r="R46" s="15">
        <v>0.003</v>
      </c>
      <c r="S46" s="15">
        <v>0</v>
      </c>
    </row>
    <row r="48" spans="2:19" ht="12.75">
      <c r="B48" s="15">
        <v>22</v>
      </c>
      <c r="C48" s="160">
        <v>39508</v>
      </c>
      <c r="D48" s="15">
        <v>210000</v>
      </c>
      <c r="E48" s="15">
        <v>0</v>
      </c>
      <c r="F48" s="15">
        <v>0</v>
      </c>
      <c r="G48" s="15">
        <v>21.2</v>
      </c>
      <c r="H48" s="15">
        <v>0.9</v>
      </c>
      <c r="I48" s="15">
        <v>342.8</v>
      </c>
      <c r="J48" s="15">
        <v>0</v>
      </c>
      <c r="K48" s="15">
        <v>0.21</v>
      </c>
      <c r="L48" s="15">
        <v>0.5</v>
      </c>
      <c r="M48" s="15">
        <v>1.3</v>
      </c>
      <c r="N48" s="15">
        <v>-1</v>
      </c>
      <c r="O48" s="15">
        <v>-0.04</v>
      </c>
      <c r="P48" s="15">
        <v>-0.06</v>
      </c>
      <c r="Q48" s="15">
        <v>0.003</v>
      </c>
      <c r="R48" s="15">
        <v>0.003</v>
      </c>
      <c r="S48" s="15">
        <v>0</v>
      </c>
    </row>
    <row r="50" spans="2:19" ht="12.75">
      <c r="B50" s="15">
        <v>23</v>
      </c>
      <c r="C50" s="160">
        <v>39508</v>
      </c>
      <c r="D50" s="15">
        <v>220000</v>
      </c>
      <c r="E50" s="15">
        <v>0</v>
      </c>
      <c r="F50" s="15">
        <v>0</v>
      </c>
      <c r="G50" s="15">
        <v>21.21</v>
      </c>
      <c r="H50" s="15">
        <v>0.9</v>
      </c>
      <c r="I50" s="15">
        <v>332</v>
      </c>
      <c r="J50" s="15">
        <v>0</v>
      </c>
      <c r="K50" s="15">
        <v>0.26</v>
      </c>
      <c r="L50" s="15">
        <v>0.5</v>
      </c>
      <c r="M50" s="15">
        <v>1.3</v>
      </c>
      <c r="N50" s="15">
        <v>-1</v>
      </c>
      <c r="O50" s="15">
        <v>-0.04</v>
      </c>
      <c r="P50" s="15">
        <v>-0.06</v>
      </c>
      <c r="Q50" s="15">
        <v>0.002</v>
      </c>
      <c r="R50" s="15">
        <v>0.002</v>
      </c>
      <c r="S50" s="15">
        <v>0</v>
      </c>
    </row>
    <row r="52" spans="2:19" ht="12.75">
      <c r="B52" s="15">
        <v>24</v>
      </c>
      <c r="C52" s="160">
        <v>39508</v>
      </c>
      <c r="D52" s="15">
        <v>230000</v>
      </c>
      <c r="E52" s="15">
        <v>0</v>
      </c>
      <c r="F52" s="15">
        <v>0</v>
      </c>
      <c r="G52" s="15">
        <v>21.23</v>
      </c>
      <c r="H52" s="15">
        <v>0.9</v>
      </c>
      <c r="I52" s="15">
        <v>325.4</v>
      </c>
      <c r="J52" s="15">
        <v>0</v>
      </c>
      <c r="K52" s="15">
        <v>0.17</v>
      </c>
      <c r="L52" s="15">
        <v>0.5</v>
      </c>
      <c r="M52" s="15">
        <v>1.3</v>
      </c>
      <c r="N52" s="15">
        <v>-1</v>
      </c>
      <c r="O52" s="15">
        <v>-0.04</v>
      </c>
      <c r="P52" s="15">
        <v>-0.06</v>
      </c>
      <c r="Q52" s="15">
        <v>0.002</v>
      </c>
      <c r="R52" s="15">
        <v>0.003</v>
      </c>
      <c r="S52" s="15">
        <v>0</v>
      </c>
    </row>
    <row r="54" spans="2:19" ht="12.75">
      <c r="B54" s="15">
        <v>25</v>
      </c>
      <c r="C54" s="160">
        <v>39509</v>
      </c>
      <c r="D54" s="15">
        <v>0</v>
      </c>
      <c r="E54" s="15">
        <v>0</v>
      </c>
      <c r="F54" s="15">
        <v>0</v>
      </c>
      <c r="G54" s="15">
        <v>21.24</v>
      </c>
      <c r="H54" s="15">
        <v>0.9</v>
      </c>
      <c r="I54" s="15">
        <v>321.6</v>
      </c>
      <c r="J54" s="15">
        <v>0</v>
      </c>
      <c r="K54" s="15">
        <v>0.04</v>
      </c>
      <c r="L54" s="15">
        <v>0.5</v>
      </c>
      <c r="M54" s="15">
        <v>1.3</v>
      </c>
      <c r="N54" s="15">
        <v>-0.9</v>
      </c>
      <c r="O54" s="15">
        <v>-0.04</v>
      </c>
      <c r="P54" s="15">
        <v>-0.07</v>
      </c>
      <c r="Q54" s="15">
        <v>0.002</v>
      </c>
      <c r="R54" s="15">
        <v>0.003</v>
      </c>
      <c r="S54" s="15">
        <v>0</v>
      </c>
    </row>
    <row r="56" spans="2:19" ht="12.75">
      <c r="B56" s="15">
        <v>26</v>
      </c>
      <c r="C56" s="160">
        <v>39509</v>
      </c>
      <c r="D56" s="15">
        <v>10000</v>
      </c>
      <c r="E56" s="15">
        <v>0</v>
      </c>
      <c r="F56" s="15">
        <v>0</v>
      </c>
      <c r="G56" s="15">
        <v>21.25</v>
      </c>
      <c r="H56" s="15">
        <v>0.9</v>
      </c>
      <c r="I56" s="15">
        <v>318.3</v>
      </c>
      <c r="J56" s="15">
        <v>0</v>
      </c>
      <c r="K56" s="15">
        <v>0.04</v>
      </c>
      <c r="L56" s="15">
        <v>0.5</v>
      </c>
      <c r="M56" s="15">
        <v>1.3</v>
      </c>
      <c r="N56" s="15">
        <v>-1</v>
      </c>
      <c r="O56" s="15">
        <v>-0.03</v>
      </c>
      <c r="P56" s="15">
        <v>-0.07</v>
      </c>
      <c r="Q56" s="15">
        <v>0.002</v>
      </c>
      <c r="R56" s="15">
        <v>0.002</v>
      </c>
      <c r="S56" s="15">
        <v>0</v>
      </c>
    </row>
    <row r="58" spans="2:19" ht="12.75">
      <c r="B58" s="15">
        <v>27</v>
      </c>
      <c r="C58" s="160">
        <v>39509</v>
      </c>
      <c r="D58" s="15">
        <v>20000</v>
      </c>
      <c r="E58" s="15">
        <v>0</v>
      </c>
      <c r="F58" s="15">
        <v>0</v>
      </c>
      <c r="G58" s="15">
        <v>21.19</v>
      </c>
      <c r="H58" s="15">
        <v>0.8</v>
      </c>
      <c r="I58" s="15">
        <v>315</v>
      </c>
      <c r="J58" s="15">
        <v>0</v>
      </c>
      <c r="K58" s="15">
        <v>0.04</v>
      </c>
      <c r="L58" s="15">
        <v>0.5</v>
      </c>
      <c r="M58" s="15">
        <v>1.3</v>
      </c>
      <c r="N58" s="15">
        <v>-1</v>
      </c>
      <c r="O58" s="15">
        <v>-0.03</v>
      </c>
      <c r="P58" s="15">
        <v>-0.06</v>
      </c>
      <c r="Q58" s="15">
        <v>0.002</v>
      </c>
      <c r="R58" s="15">
        <v>0.002</v>
      </c>
      <c r="S58" s="15">
        <v>0</v>
      </c>
    </row>
    <row r="60" spans="2:19" ht="12.75">
      <c r="B60" s="15">
        <v>28</v>
      </c>
      <c r="C60" s="160">
        <v>39509</v>
      </c>
      <c r="D60" s="15">
        <v>30000</v>
      </c>
      <c r="E60" s="15">
        <v>0</v>
      </c>
      <c r="F60" s="15">
        <v>0</v>
      </c>
      <c r="G60" s="15">
        <v>21.27</v>
      </c>
      <c r="H60" s="15">
        <v>0.8</v>
      </c>
      <c r="I60" s="15">
        <v>311.3</v>
      </c>
      <c r="J60" s="15">
        <v>0</v>
      </c>
      <c r="K60" s="15">
        <v>0.04</v>
      </c>
      <c r="L60" s="15">
        <v>0.5</v>
      </c>
      <c r="M60" s="15">
        <v>1.3</v>
      </c>
      <c r="N60" s="15">
        <v>-1</v>
      </c>
      <c r="O60" s="15">
        <v>-0.03</v>
      </c>
      <c r="P60" s="15">
        <v>-0.07</v>
      </c>
      <c r="Q60" s="15">
        <v>0.002</v>
      </c>
      <c r="R60" s="15">
        <v>0.002</v>
      </c>
      <c r="S60" s="15">
        <v>0</v>
      </c>
    </row>
    <row r="62" spans="2:19" ht="12.75">
      <c r="B62" s="15">
        <v>29</v>
      </c>
      <c r="C62" s="160">
        <v>39509</v>
      </c>
      <c r="D62" s="15">
        <v>40000</v>
      </c>
      <c r="E62" s="15">
        <v>0</v>
      </c>
      <c r="F62" s="15">
        <v>0</v>
      </c>
      <c r="G62" s="15">
        <v>21.28</v>
      </c>
      <c r="H62" s="15">
        <v>0.9</v>
      </c>
      <c r="I62" s="15">
        <v>307.9</v>
      </c>
      <c r="J62" s="15">
        <v>0</v>
      </c>
      <c r="K62" s="15">
        <v>0.04</v>
      </c>
      <c r="L62" s="15">
        <v>0.5</v>
      </c>
      <c r="M62" s="15">
        <v>1.3</v>
      </c>
      <c r="N62" s="15">
        <v>-1</v>
      </c>
      <c r="O62" s="15">
        <v>-0.03</v>
      </c>
      <c r="P62" s="15">
        <v>-0.06</v>
      </c>
      <c r="Q62" s="15">
        <v>0.002</v>
      </c>
      <c r="R62" s="15">
        <v>0.002</v>
      </c>
      <c r="S62" s="15">
        <v>0</v>
      </c>
    </row>
    <row r="64" spans="2:19" ht="12.75">
      <c r="B64" s="15">
        <v>30</v>
      </c>
      <c r="C64" s="160">
        <v>39509</v>
      </c>
      <c r="D64" s="15">
        <v>50000</v>
      </c>
      <c r="E64" s="15">
        <v>0</v>
      </c>
      <c r="F64" s="15">
        <v>0</v>
      </c>
      <c r="G64" s="15">
        <v>21.29</v>
      </c>
      <c r="H64" s="15">
        <v>0.8</v>
      </c>
      <c r="I64" s="15">
        <v>304.8</v>
      </c>
      <c r="J64" s="15">
        <v>0</v>
      </c>
      <c r="K64" s="15">
        <v>0.04</v>
      </c>
      <c r="L64" s="15">
        <v>0.5</v>
      </c>
      <c r="M64" s="15">
        <v>1.3</v>
      </c>
      <c r="N64" s="15">
        <v>-1</v>
      </c>
      <c r="O64" s="15">
        <v>-0.03</v>
      </c>
      <c r="P64" s="15">
        <v>-0.06</v>
      </c>
      <c r="Q64" s="15">
        <v>0.002</v>
      </c>
      <c r="R64" s="15">
        <v>0.002</v>
      </c>
      <c r="S64" s="15">
        <v>0</v>
      </c>
    </row>
    <row r="66" spans="2:19" ht="12.75">
      <c r="B66" s="15">
        <v>31</v>
      </c>
      <c r="C66" s="160">
        <v>39509</v>
      </c>
      <c r="D66" s="15">
        <v>60000</v>
      </c>
      <c r="E66" s="15">
        <v>0</v>
      </c>
      <c r="F66" s="15">
        <v>0</v>
      </c>
      <c r="G66" s="15">
        <v>21.23</v>
      </c>
      <c r="H66" s="15">
        <v>0.8</v>
      </c>
      <c r="I66" s="15">
        <v>301.7</v>
      </c>
      <c r="J66" s="15">
        <v>0</v>
      </c>
      <c r="K66" s="15">
        <v>0.04</v>
      </c>
      <c r="L66" s="15">
        <v>0.5</v>
      </c>
      <c r="M66" s="15">
        <v>1.3</v>
      </c>
      <c r="N66" s="15">
        <v>-1</v>
      </c>
      <c r="O66" s="15">
        <v>-0.03</v>
      </c>
      <c r="P66" s="15">
        <v>-0.06</v>
      </c>
      <c r="Q66" s="15">
        <v>0.002</v>
      </c>
      <c r="R66" s="15">
        <v>0.002</v>
      </c>
      <c r="S66" s="15">
        <v>0</v>
      </c>
    </row>
    <row r="68" spans="2:19" ht="12.75">
      <c r="B68" s="15">
        <v>32</v>
      </c>
      <c r="C68" s="160">
        <v>39509</v>
      </c>
      <c r="D68" s="15">
        <v>70000</v>
      </c>
      <c r="E68" s="15">
        <v>0</v>
      </c>
      <c r="F68" s="15">
        <v>0</v>
      </c>
      <c r="G68" s="15">
        <v>21.31</v>
      </c>
      <c r="H68" s="15">
        <v>0.7</v>
      </c>
      <c r="I68" s="15">
        <v>298.7</v>
      </c>
      <c r="J68" s="15">
        <v>0</v>
      </c>
      <c r="K68" s="15">
        <v>0.04</v>
      </c>
      <c r="L68" s="15">
        <v>0.5</v>
      </c>
      <c r="M68" s="15">
        <v>1.3</v>
      </c>
      <c r="N68" s="15">
        <v>-1</v>
      </c>
      <c r="O68" s="15">
        <v>-0.03</v>
      </c>
      <c r="P68" s="15">
        <v>-0.06</v>
      </c>
      <c r="Q68" s="15">
        <v>0.002</v>
      </c>
      <c r="R68" s="15">
        <v>0.002</v>
      </c>
      <c r="S68" s="15">
        <v>0</v>
      </c>
    </row>
    <row r="70" spans="2:19" ht="12.75">
      <c r="B70" s="15">
        <v>33</v>
      </c>
      <c r="C70" s="160">
        <v>39509</v>
      </c>
      <c r="D70" s="15">
        <v>80000</v>
      </c>
      <c r="E70" s="15">
        <v>0</v>
      </c>
      <c r="F70" s="15">
        <v>0</v>
      </c>
      <c r="G70" s="15">
        <v>21.31</v>
      </c>
      <c r="H70" s="15">
        <v>0.7</v>
      </c>
      <c r="I70" s="15">
        <v>295.6</v>
      </c>
      <c r="J70" s="15">
        <v>0</v>
      </c>
      <c r="K70" s="15">
        <v>0.04</v>
      </c>
      <c r="L70" s="15">
        <v>0.5</v>
      </c>
      <c r="M70" s="15">
        <v>1.3</v>
      </c>
      <c r="N70" s="15">
        <v>-1</v>
      </c>
      <c r="O70" s="15">
        <v>-0.02</v>
      </c>
      <c r="P70" s="15">
        <v>-0.07</v>
      </c>
      <c r="Q70" s="15">
        <v>0.002</v>
      </c>
      <c r="R70" s="15">
        <v>0.001</v>
      </c>
      <c r="S70" s="15">
        <v>0</v>
      </c>
    </row>
    <row r="72" spans="2:19" ht="12.75">
      <c r="B72" s="15">
        <v>34</v>
      </c>
      <c r="C72" s="160">
        <v>39509</v>
      </c>
      <c r="D72" s="15">
        <v>90000</v>
      </c>
      <c r="E72" s="15">
        <v>0</v>
      </c>
      <c r="F72" s="15">
        <v>0</v>
      </c>
      <c r="G72" s="15">
        <v>21.32</v>
      </c>
      <c r="H72" s="15">
        <v>1</v>
      </c>
      <c r="I72" s="15">
        <v>292.2</v>
      </c>
      <c r="J72" s="15">
        <v>0</v>
      </c>
      <c r="K72" s="15">
        <v>0.04</v>
      </c>
      <c r="L72" s="15">
        <v>0.5</v>
      </c>
      <c r="M72" s="15">
        <v>1.3</v>
      </c>
      <c r="N72" s="15">
        <v>-1</v>
      </c>
      <c r="O72" s="15">
        <v>-0.03</v>
      </c>
      <c r="P72" s="15">
        <v>-0.07</v>
      </c>
      <c r="Q72" s="15">
        <v>0.002</v>
      </c>
      <c r="R72" s="15">
        <v>0.001</v>
      </c>
      <c r="S72" s="15">
        <v>0</v>
      </c>
    </row>
    <row r="74" spans="2:19" ht="12.75">
      <c r="B74" s="15">
        <v>35</v>
      </c>
      <c r="C74" s="160">
        <v>39509</v>
      </c>
      <c r="D74" s="15">
        <v>100000</v>
      </c>
      <c r="E74" s="15">
        <v>0</v>
      </c>
      <c r="F74" s="15">
        <v>0</v>
      </c>
      <c r="G74" s="15">
        <v>21.25</v>
      </c>
      <c r="H74" s="15">
        <v>0.8</v>
      </c>
      <c r="I74" s="15">
        <v>289.2</v>
      </c>
      <c r="J74" s="15">
        <v>0</v>
      </c>
      <c r="K74" s="15">
        <v>0.06</v>
      </c>
      <c r="L74" s="15">
        <v>0.5</v>
      </c>
      <c r="M74" s="15">
        <v>1.3</v>
      </c>
      <c r="N74" s="15">
        <v>-1</v>
      </c>
      <c r="O74" s="15">
        <v>-0.03</v>
      </c>
      <c r="P74" s="15">
        <v>-0.07</v>
      </c>
      <c r="Q74" s="15">
        <v>0.002</v>
      </c>
      <c r="R74" s="15">
        <v>0.001</v>
      </c>
      <c r="S74" s="15">
        <v>0</v>
      </c>
    </row>
    <row r="76" spans="2:19" ht="12.75">
      <c r="B76" s="15">
        <v>36</v>
      </c>
      <c r="C76" s="160">
        <v>39509</v>
      </c>
      <c r="D76" s="15">
        <v>110000</v>
      </c>
      <c r="E76" s="15">
        <v>0</v>
      </c>
      <c r="F76" s="15">
        <v>0</v>
      </c>
      <c r="G76" s="15">
        <v>21.24</v>
      </c>
      <c r="H76" s="15">
        <v>0.9</v>
      </c>
      <c r="I76" s="15">
        <v>286.2</v>
      </c>
      <c r="J76" s="15">
        <v>0</v>
      </c>
      <c r="K76" s="15">
        <v>0.06</v>
      </c>
      <c r="L76" s="15">
        <v>0.5</v>
      </c>
      <c r="M76" s="15">
        <v>1.3</v>
      </c>
      <c r="N76" s="15">
        <v>-1</v>
      </c>
      <c r="O76" s="15">
        <v>-0.02</v>
      </c>
      <c r="P76" s="15">
        <v>-0.07</v>
      </c>
      <c r="Q76" s="15">
        <v>0.002</v>
      </c>
      <c r="R76" s="15">
        <v>0.001</v>
      </c>
      <c r="S76" s="15">
        <v>0</v>
      </c>
    </row>
    <row r="78" spans="2:19" ht="12.75">
      <c r="B78" s="15">
        <v>37</v>
      </c>
      <c r="C78" s="160">
        <v>39509</v>
      </c>
      <c r="D78" s="15">
        <v>120000</v>
      </c>
      <c r="E78" s="15">
        <v>0</v>
      </c>
      <c r="F78" s="15">
        <v>0</v>
      </c>
      <c r="G78" s="15">
        <v>21.31</v>
      </c>
      <c r="H78" s="15">
        <v>0.8</v>
      </c>
      <c r="I78" s="15">
        <v>283</v>
      </c>
      <c r="J78" s="15">
        <v>0</v>
      </c>
      <c r="K78" s="15">
        <v>0.11</v>
      </c>
      <c r="L78" s="15">
        <v>0.5</v>
      </c>
      <c r="M78" s="15">
        <v>1.3</v>
      </c>
      <c r="N78" s="15">
        <v>-1</v>
      </c>
      <c r="O78" s="15">
        <v>-0.01</v>
      </c>
      <c r="P78" s="15">
        <v>-0.06</v>
      </c>
      <c r="Q78" s="15">
        <v>0.001</v>
      </c>
      <c r="R78" s="15">
        <v>0.001</v>
      </c>
      <c r="S78" s="15">
        <v>0</v>
      </c>
    </row>
    <row r="80" spans="2:19" ht="12.75">
      <c r="B80" s="15">
        <v>38</v>
      </c>
      <c r="C80" s="160">
        <v>39509</v>
      </c>
      <c r="D80" s="15">
        <v>130000</v>
      </c>
      <c r="E80" s="15">
        <v>0</v>
      </c>
      <c r="F80" s="15">
        <v>0</v>
      </c>
      <c r="G80" s="15">
        <v>21.3</v>
      </c>
      <c r="H80" s="15">
        <v>0.8</v>
      </c>
      <c r="I80" s="15">
        <v>279.9</v>
      </c>
      <c r="J80" s="15">
        <v>0</v>
      </c>
      <c r="K80" s="15">
        <v>0.04</v>
      </c>
      <c r="L80" s="15">
        <v>0.5</v>
      </c>
      <c r="M80" s="15">
        <v>1.3</v>
      </c>
      <c r="N80" s="15">
        <v>-1</v>
      </c>
      <c r="O80" s="15">
        <v>-0.04</v>
      </c>
      <c r="P80" s="15">
        <v>-0.06</v>
      </c>
      <c r="Q80" s="15">
        <v>0.002</v>
      </c>
      <c r="R80" s="15">
        <v>0.002</v>
      </c>
      <c r="S80" s="15">
        <v>0</v>
      </c>
    </row>
    <row r="82" spans="2:19" ht="12.75">
      <c r="B82" s="15">
        <v>39</v>
      </c>
      <c r="C82" s="160">
        <v>39509</v>
      </c>
      <c r="D82" s="15">
        <v>140000</v>
      </c>
      <c r="E82" s="15">
        <v>0</v>
      </c>
      <c r="F82" s="15">
        <v>0</v>
      </c>
      <c r="G82" s="15">
        <v>21.28</v>
      </c>
      <c r="H82" s="15">
        <v>0.8</v>
      </c>
      <c r="I82" s="15">
        <v>276.4</v>
      </c>
      <c r="J82" s="15">
        <v>0</v>
      </c>
      <c r="K82" s="15">
        <v>0.04</v>
      </c>
      <c r="L82" s="15">
        <v>0.5</v>
      </c>
      <c r="M82" s="15">
        <v>1.3</v>
      </c>
      <c r="N82" s="15">
        <v>-1</v>
      </c>
      <c r="O82" s="15">
        <v>-0.04</v>
      </c>
      <c r="P82" s="15">
        <v>-0.06</v>
      </c>
      <c r="Q82" s="15">
        <v>0.002</v>
      </c>
      <c r="R82" s="15">
        <v>0.002</v>
      </c>
      <c r="S82" s="15">
        <v>0</v>
      </c>
    </row>
    <row r="84" spans="2:19" ht="12.75">
      <c r="B84" s="15">
        <v>40</v>
      </c>
      <c r="C84" s="160">
        <v>39509</v>
      </c>
      <c r="D84" s="15">
        <v>150000</v>
      </c>
      <c r="E84" s="15">
        <v>0</v>
      </c>
      <c r="F84" s="15">
        <v>0</v>
      </c>
      <c r="G84" s="15">
        <v>21.27</v>
      </c>
      <c r="H84" s="15">
        <v>0.8</v>
      </c>
      <c r="I84" s="15">
        <v>273.2</v>
      </c>
      <c r="J84" s="15">
        <v>0</v>
      </c>
      <c r="K84" s="15">
        <v>0.04</v>
      </c>
      <c r="L84" s="15">
        <v>0.5</v>
      </c>
      <c r="M84" s="15">
        <v>1.3</v>
      </c>
      <c r="N84" s="15">
        <v>-1</v>
      </c>
      <c r="O84" s="15">
        <v>-0.04</v>
      </c>
      <c r="P84" s="15">
        <v>-0.07</v>
      </c>
      <c r="Q84" s="15">
        <v>0.002</v>
      </c>
      <c r="R84" s="15">
        <v>0.002</v>
      </c>
      <c r="S84" s="15">
        <v>0</v>
      </c>
    </row>
    <row r="86" spans="2:19" ht="12.75">
      <c r="B86" s="15">
        <v>41</v>
      </c>
      <c r="C86" s="160">
        <v>39509</v>
      </c>
      <c r="D86" s="15">
        <v>160000</v>
      </c>
      <c r="E86" s="15">
        <v>0</v>
      </c>
      <c r="F86" s="15">
        <v>0</v>
      </c>
      <c r="G86" s="15">
        <v>21.26</v>
      </c>
      <c r="H86" s="15">
        <v>0.8</v>
      </c>
      <c r="I86" s="15">
        <v>270.1</v>
      </c>
      <c r="J86" s="15">
        <v>0</v>
      </c>
      <c r="K86" s="15">
        <v>0.04</v>
      </c>
      <c r="L86" s="15">
        <v>0.5</v>
      </c>
      <c r="M86" s="15">
        <v>1.3</v>
      </c>
      <c r="N86" s="15">
        <v>-1</v>
      </c>
      <c r="O86" s="15">
        <v>-0.03</v>
      </c>
      <c r="P86" s="15">
        <v>-0.06</v>
      </c>
      <c r="Q86" s="15">
        <v>0.002</v>
      </c>
      <c r="R86" s="15">
        <v>0.002</v>
      </c>
      <c r="S86" s="15">
        <v>0</v>
      </c>
    </row>
    <row r="88" spans="2:19" ht="12.75">
      <c r="B88" s="15">
        <v>42</v>
      </c>
      <c r="C88" s="160">
        <v>39509</v>
      </c>
      <c r="D88" s="15">
        <v>170000</v>
      </c>
      <c r="E88" s="15">
        <v>0</v>
      </c>
      <c r="F88" s="15">
        <v>0</v>
      </c>
      <c r="G88" s="15">
        <v>21.26</v>
      </c>
      <c r="H88" s="15">
        <v>0.8</v>
      </c>
      <c r="I88" s="15">
        <v>266.9</v>
      </c>
      <c r="J88" s="15">
        <v>0</v>
      </c>
      <c r="K88" s="15">
        <v>0.04</v>
      </c>
      <c r="L88" s="15">
        <v>0.5</v>
      </c>
      <c r="M88" s="15">
        <v>1.3</v>
      </c>
      <c r="N88" s="15">
        <v>-1</v>
      </c>
      <c r="O88" s="15">
        <v>-0.03</v>
      </c>
      <c r="P88" s="15">
        <v>-0.07</v>
      </c>
      <c r="Q88" s="15">
        <v>0.002</v>
      </c>
      <c r="R88" s="15">
        <v>0.002</v>
      </c>
      <c r="S88" s="15">
        <v>0</v>
      </c>
    </row>
    <row r="90" spans="2:19" ht="12.75">
      <c r="B90" s="15">
        <v>43</v>
      </c>
      <c r="C90" s="160">
        <v>39509</v>
      </c>
      <c r="D90" s="15">
        <v>180000</v>
      </c>
      <c r="E90" s="15">
        <v>0</v>
      </c>
      <c r="F90" s="15">
        <v>0</v>
      </c>
      <c r="G90" s="15">
        <v>21.26</v>
      </c>
      <c r="H90" s="15">
        <v>0.9</v>
      </c>
      <c r="I90" s="15">
        <v>263.5</v>
      </c>
      <c r="J90" s="15">
        <v>0</v>
      </c>
      <c r="K90" s="15">
        <v>0.04</v>
      </c>
      <c r="L90" s="15">
        <v>0.5</v>
      </c>
      <c r="M90" s="15">
        <v>1.3</v>
      </c>
      <c r="N90" s="15">
        <v>-1</v>
      </c>
      <c r="O90" s="15">
        <v>-0.03</v>
      </c>
      <c r="P90" s="15">
        <v>-0.07</v>
      </c>
      <c r="Q90" s="15">
        <v>0.002</v>
      </c>
      <c r="R90" s="15">
        <v>0.002</v>
      </c>
      <c r="S90" s="15">
        <v>0</v>
      </c>
    </row>
    <row r="92" spans="2:19" ht="12.75">
      <c r="B92" s="15">
        <v>44</v>
      </c>
      <c r="C92" s="160">
        <v>39509</v>
      </c>
      <c r="D92" s="15">
        <v>190000</v>
      </c>
      <c r="E92" s="15">
        <v>0</v>
      </c>
      <c r="F92" s="15">
        <v>0</v>
      </c>
      <c r="G92" s="15">
        <v>21.25</v>
      </c>
      <c r="H92" s="15">
        <v>0.9</v>
      </c>
      <c r="I92" s="15">
        <v>260.2</v>
      </c>
      <c r="J92" s="15">
        <v>0</v>
      </c>
      <c r="K92" s="15">
        <v>0.04</v>
      </c>
      <c r="L92" s="15">
        <v>0.5</v>
      </c>
      <c r="M92" s="15">
        <v>1.3</v>
      </c>
      <c r="N92" s="15">
        <v>-0.9</v>
      </c>
      <c r="O92" s="15">
        <v>-0.03</v>
      </c>
      <c r="P92" s="15">
        <v>-0.06</v>
      </c>
      <c r="Q92" s="15">
        <v>0.002</v>
      </c>
      <c r="R92" s="15">
        <v>0.002</v>
      </c>
      <c r="S92" s="15">
        <v>0</v>
      </c>
    </row>
    <row r="94" spans="2:19" ht="12.75">
      <c r="B94" s="15">
        <v>45</v>
      </c>
      <c r="C94" s="160">
        <v>39509</v>
      </c>
      <c r="D94" s="15">
        <v>200000</v>
      </c>
      <c r="E94" s="15">
        <v>0</v>
      </c>
      <c r="F94" s="15">
        <v>0</v>
      </c>
      <c r="G94" s="15">
        <v>21.23</v>
      </c>
      <c r="H94" s="15">
        <v>0.9</v>
      </c>
      <c r="I94" s="15">
        <v>257</v>
      </c>
      <c r="J94" s="15">
        <v>0</v>
      </c>
      <c r="K94" s="15">
        <v>0.04</v>
      </c>
      <c r="L94" s="15">
        <v>0.5</v>
      </c>
      <c r="M94" s="15">
        <v>1.3</v>
      </c>
      <c r="N94" s="15">
        <v>-0.9</v>
      </c>
      <c r="O94" s="15">
        <v>-0.03</v>
      </c>
      <c r="P94" s="15">
        <v>-0.06</v>
      </c>
      <c r="Q94" s="15">
        <v>0.002</v>
      </c>
      <c r="R94" s="15">
        <v>0.002</v>
      </c>
      <c r="S94" s="15">
        <v>0</v>
      </c>
    </row>
    <row r="96" spans="2:19" ht="12.75">
      <c r="B96" s="15">
        <v>46</v>
      </c>
      <c r="C96" s="160">
        <v>39509</v>
      </c>
      <c r="D96" s="15">
        <v>210000</v>
      </c>
      <c r="E96" s="15">
        <v>0</v>
      </c>
      <c r="F96" s="15">
        <v>0</v>
      </c>
      <c r="G96" s="15">
        <v>21.22</v>
      </c>
      <c r="H96" s="15">
        <v>0.8</v>
      </c>
      <c r="I96" s="15">
        <v>253.7</v>
      </c>
      <c r="J96" s="15">
        <v>0</v>
      </c>
      <c r="K96" s="15">
        <v>0.04</v>
      </c>
      <c r="L96" s="15">
        <v>0.5</v>
      </c>
      <c r="M96" s="15">
        <v>1.3</v>
      </c>
      <c r="N96" s="15">
        <v>-0.9</v>
      </c>
      <c r="O96" s="15">
        <v>-0.03</v>
      </c>
      <c r="P96" s="15">
        <v>-0.06</v>
      </c>
      <c r="Q96" s="15">
        <v>0.002</v>
      </c>
      <c r="R96" s="15">
        <v>0.002</v>
      </c>
      <c r="S96" s="15">
        <v>0</v>
      </c>
    </row>
    <row r="98" spans="2:19" ht="12.75">
      <c r="B98" s="15">
        <v>47</v>
      </c>
      <c r="C98" s="160">
        <v>39509</v>
      </c>
      <c r="D98" s="15">
        <v>220000</v>
      </c>
      <c r="E98" s="15">
        <v>0</v>
      </c>
      <c r="F98" s="15">
        <v>0</v>
      </c>
      <c r="G98" s="15">
        <v>21.21</v>
      </c>
      <c r="H98" s="15">
        <v>0.8</v>
      </c>
      <c r="I98" s="15">
        <v>250.6</v>
      </c>
      <c r="J98" s="15">
        <v>0</v>
      </c>
      <c r="K98" s="15">
        <v>0.08</v>
      </c>
      <c r="L98" s="15">
        <v>0.5</v>
      </c>
      <c r="M98" s="15">
        <v>1.3</v>
      </c>
      <c r="N98" s="15">
        <v>-0.9</v>
      </c>
      <c r="O98" s="15">
        <v>-0.03</v>
      </c>
      <c r="P98" s="15">
        <v>-0.07</v>
      </c>
      <c r="Q98" s="15">
        <v>0.002</v>
      </c>
      <c r="R98" s="15">
        <v>0.002</v>
      </c>
      <c r="S98" s="15">
        <v>0</v>
      </c>
    </row>
    <row r="100" spans="2:19" ht="12.75">
      <c r="B100" s="15">
        <v>48</v>
      </c>
      <c r="C100" s="160">
        <v>39509</v>
      </c>
      <c r="D100" s="15">
        <v>230000</v>
      </c>
      <c r="E100" s="15">
        <v>0</v>
      </c>
      <c r="F100" s="15">
        <v>0</v>
      </c>
      <c r="G100" s="15">
        <v>21.19</v>
      </c>
      <c r="H100" s="15">
        <v>0.8</v>
      </c>
      <c r="I100" s="15">
        <v>247.6</v>
      </c>
      <c r="J100" s="15">
        <v>0</v>
      </c>
      <c r="K100" s="15">
        <v>0.27</v>
      </c>
      <c r="L100" s="15">
        <v>0.5</v>
      </c>
      <c r="M100" s="15">
        <v>1.3</v>
      </c>
      <c r="N100" s="15">
        <v>-1</v>
      </c>
      <c r="O100" s="15">
        <v>-0.03</v>
      </c>
      <c r="P100" s="15">
        <v>-0.07</v>
      </c>
      <c r="Q100" s="15">
        <v>0.002</v>
      </c>
      <c r="R100" s="15">
        <v>0.002</v>
      </c>
      <c r="S100" s="15">
        <v>0</v>
      </c>
    </row>
    <row r="102" spans="2:19" ht="12.75">
      <c r="B102" s="15">
        <v>49</v>
      </c>
      <c r="C102" s="160">
        <v>39510</v>
      </c>
      <c r="D102" s="15">
        <v>0</v>
      </c>
      <c r="E102" s="15">
        <v>0</v>
      </c>
      <c r="F102" s="15">
        <v>0</v>
      </c>
      <c r="G102" s="15">
        <v>21.18</v>
      </c>
      <c r="H102" s="15">
        <v>0.9</v>
      </c>
      <c r="I102" s="15">
        <v>244.4</v>
      </c>
      <c r="J102" s="15">
        <v>0</v>
      </c>
      <c r="K102" s="15">
        <v>0.27</v>
      </c>
      <c r="L102" s="15">
        <v>0.5</v>
      </c>
      <c r="M102" s="15">
        <v>1.3</v>
      </c>
      <c r="N102" s="15">
        <v>-1</v>
      </c>
      <c r="O102" s="15">
        <v>-0.03</v>
      </c>
      <c r="P102" s="15">
        <v>-0.06</v>
      </c>
      <c r="Q102" s="15">
        <v>0.003</v>
      </c>
      <c r="R102" s="15">
        <v>0.002</v>
      </c>
      <c r="S102" s="15">
        <v>0</v>
      </c>
    </row>
    <row r="104" spans="2:19" ht="12.75">
      <c r="B104" s="15">
        <v>50</v>
      </c>
      <c r="C104" s="160">
        <v>39510</v>
      </c>
      <c r="D104" s="15">
        <v>10000</v>
      </c>
      <c r="E104" s="15">
        <v>0</v>
      </c>
      <c r="F104" s="15">
        <v>0</v>
      </c>
      <c r="G104" s="15">
        <v>21.15</v>
      </c>
      <c r="H104" s="15">
        <v>0.7</v>
      </c>
      <c r="I104" s="15">
        <v>241.2</v>
      </c>
      <c r="J104" s="15">
        <v>0</v>
      </c>
      <c r="K104" s="15">
        <v>0.1</v>
      </c>
      <c r="L104" s="15">
        <v>0.5</v>
      </c>
      <c r="M104" s="15">
        <v>1.3</v>
      </c>
      <c r="N104" s="15">
        <v>-1</v>
      </c>
      <c r="O104" s="15">
        <v>-0.03</v>
      </c>
      <c r="P104" s="15">
        <v>-0.06</v>
      </c>
      <c r="Q104" s="15">
        <v>0.003</v>
      </c>
      <c r="R104" s="15">
        <v>0.002</v>
      </c>
      <c r="S104" s="15">
        <v>0</v>
      </c>
    </row>
    <row r="106" spans="2:19" ht="12.75">
      <c r="B106" s="15">
        <v>51</v>
      </c>
      <c r="C106" s="160">
        <v>39510</v>
      </c>
      <c r="D106" s="15">
        <v>20000</v>
      </c>
      <c r="E106" s="15">
        <v>0</v>
      </c>
      <c r="F106" s="15">
        <v>0</v>
      </c>
      <c r="G106" s="15">
        <v>21.14</v>
      </c>
      <c r="H106" s="15">
        <v>0.8</v>
      </c>
      <c r="I106" s="15">
        <v>238</v>
      </c>
      <c r="J106" s="15">
        <v>0</v>
      </c>
      <c r="K106" s="15">
        <v>0.04</v>
      </c>
      <c r="L106" s="15">
        <v>0.5</v>
      </c>
      <c r="M106" s="15">
        <v>1.3</v>
      </c>
      <c r="N106" s="15">
        <v>-1</v>
      </c>
      <c r="O106" s="15">
        <v>-0.03</v>
      </c>
      <c r="P106" s="15">
        <v>-0.07</v>
      </c>
      <c r="Q106" s="15">
        <v>0.003</v>
      </c>
      <c r="R106" s="15">
        <v>0.002</v>
      </c>
      <c r="S106" s="15">
        <v>0</v>
      </c>
    </row>
    <row r="108" spans="2:19" ht="12.75">
      <c r="B108" s="15">
        <v>52</v>
      </c>
      <c r="C108" s="160">
        <v>39510</v>
      </c>
      <c r="D108" s="15">
        <v>30000</v>
      </c>
      <c r="E108" s="15">
        <v>0</v>
      </c>
      <c r="F108" s="15">
        <v>0</v>
      </c>
      <c r="G108" s="15">
        <v>21.14</v>
      </c>
      <c r="H108" s="15">
        <v>0.9</v>
      </c>
      <c r="I108" s="15">
        <v>235</v>
      </c>
      <c r="J108" s="15">
        <v>0</v>
      </c>
      <c r="K108" s="15">
        <v>0.04</v>
      </c>
      <c r="L108" s="15">
        <v>0.5</v>
      </c>
      <c r="M108" s="15">
        <v>1.3</v>
      </c>
      <c r="N108" s="15">
        <v>-1</v>
      </c>
      <c r="O108" s="15">
        <v>-0.02</v>
      </c>
      <c r="P108" s="15">
        <v>-0.06</v>
      </c>
      <c r="Q108" s="15">
        <v>0.004</v>
      </c>
      <c r="R108" s="15">
        <v>0.002</v>
      </c>
      <c r="S108" s="15">
        <v>0</v>
      </c>
    </row>
    <row r="110" spans="2:19" ht="12.75">
      <c r="B110" s="15">
        <v>53</v>
      </c>
      <c r="C110" s="160">
        <v>39510</v>
      </c>
      <c r="D110" s="15">
        <v>40000</v>
      </c>
      <c r="E110" s="15">
        <v>0</v>
      </c>
      <c r="F110" s="15">
        <v>0</v>
      </c>
      <c r="G110" s="15">
        <v>21.12</v>
      </c>
      <c r="H110" s="15">
        <v>0.8</v>
      </c>
      <c r="I110" s="15">
        <v>231.9</v>
      </c>
      <c r="J110" s="15">
        <v>0</v>
      </c>
      <c r="K110" s="15">
        <v>0.04</v>
      </c>
      <c r="L110" s="15">
        <v>0.5</v>
      </c>
      <c r="M110" s="15">
        <v>1.3</v>
      </c>
      <c r="N110" s="15">
        <v>-0.9</v>
      </c>
      <c r="O110" s="15">
        <v>-0.03</v>
      </c>
      <c r="P110" s="15">
        <v>-0.07</v>
      </c>
      <c r="Q110" s="15">
        <v>0.003</v>
      </c>
      <c r="R110" s="15">
        <v>0.003</v>
      </c>
      <c r="S110" s="15">
        <v>0</v>
      </c>
    </row>
    <row r="112" spans="2:19" ht="12.75">
      <c r="B112" s="15">
        <v>54</v>
      </c>
      <c r="C112" s="160">
        <v>39510</v>
      </c>
      <c r="D112" s="15">
        <v>50000</v>
      </c>
      <c r="E112" s="15">
        <v>0</v>
      </c>
      <c r="F112" s="15">
        <v>0</v>
      </c>
      <c r="G112" s="15">
        <v>21.11</v>
      </c>
      <c r="H112" s="15">
        <v>0.9</v>
      </c>
      <c r="I112" s="15">
        <v>228.8</v>
      </c>
      <c r="J112" s="15">
        <v>0</v>
      </c>
      <c r="K112" s="15">
        <v>0.06</v>
      </c>
      <c r="L112" s="15">
        <v>0.5</v>
      </c>
      <c r="M112" s="15">
        <v>1.3</v>
      </c>
      <c r="N112" s="15">
        <v>-0.9</v>
      </c>
      <c r="O112" s="15">
        <v>-0.03</v>
      </c>
      <c r="P112" s="15">
        <v>-0.06</v>
      </c>
      <c r="Q112" s="15">
        <v>0.004</v>
      </c>
      <c r="R112" s="15">
        <v>0.003</v>
      </c>
      <c r="S112" s="15">
        <v>0</v>
      </c>
    </row>
    <row r="114" spans="2:19" ht="12.75">
      <c r="B114" s="15">
        <v>55</v>
      </c>
      <c r="C114" s="160">
        <v>39510</v>
      </c>
      <c r="D114" s="15">
        <v>60000</v>
      </c>
      <c r="E114" s="15">
        <v>0</v>
      </c>
      <c r="F114" s="15">
        <v>0</v>
      </c>
      <c r="G114" s="15">
        <v>21.09</v>
      </c>
      <c r="H114" s="15">
        <v>0.8</v>
      </c>
      <c r="I114" s="15">
        <v>225.9</v>
      </c>
      <c r="J114" s="15">
        <v>0</v>
      </c>
      <c r="K114" s="15">
        <v>0.1</v>
      </c>
      <c r="L114" s="15">
        <v>0.5</v>
      </c>
      <c r="M114" s="15">
        <v>1.3</v>
      </c>
      <c r="N114" s="15">
        <v>-0.9</v>
      </c>
      <c r="O114" s="15">
        <v>-0.02</v>
      </c>
      <c r="P114" s="15">
        <v>-0.06</v>
      </c>
      <c r="Q114" s="15">
        <v>0.003</v>
      </c>
      <c r="R114" s="15">
        <v>0.002</v>
      </c>
      <c r="S114" s="15">
        <v>0</v>
      </c>
    </row>
    <row r="116" spans="2:19" ht="12.75">
      <c r="B116" s="15">
        <v>56</v>
      </c>
      <c r="C116" s="160">
        <v>39510</v>
      </c>
      <c r="D116" s="15">
        <v>70000</v>
      </c>
      <c r="E116" s="15">
        <v>0</v>
      </c>
      <c r="F116" s="15">
        <v>0</v>
      </c>
      <c r="G116" s="15">
        <v>21.09</v>
      </c>
      <c r="H116" s="15">
        <v>0.8</v>
      </c>
      <c r="I116" s="15">
        <v>222.6</v>
      </c>
      <c r="J116" s="15">
        <v>0</v>
      </c>
      <c r="K116" s="15">
        <v>0.27</v>
      </c>
      <c r="L116" s="15">
        <v>0.5</v>
      </c>
      <c r="M116" s="15">
        <v>1.3</v>
      </c>
      <c r="N116" s="15">
        <v>-0.9</v>
      </c>
      <c r="O116" s="15">
        <v>-0.03</v>
      </c>
      <c r="P116" s="15">
        <v>-0.06</v>
      </c>
      <c r="Q116" s="15">
        <v>0.004</v>
      </c>
      <c r="R116" s="15">
        <v>0.003</v>
      </c>
      <c r="S116" s="15">
        <v>0</v>
      </c>
    </row>
    <row r="118" spans="2:19" ht="12.75">
      <c r="B118" s="15">
        <v>57</v>
      </c>
      <c r="C118" s="160">
        <v>39510</v>
      </c>
      <c r="D118" s="15">
        <v>80000</v>
      </c>
      <c r="E118" s="15">
        <v>0</v>
      </c>
      <c r="F118" s="15">
        <v>0</v>
      </c>
      <c r="G118" s="15">
        <v>21.08</v>
      </c>
      <c r="H118" s="15">
        <v>0.8</v>
      </c>
      <c r="I118" s="15">
        <v>219</v>
      </c>
      <c r="J118" s="15">
        <v>0</v>
      </c>
      <c r="K118" s="15">
        <v>0.24</v>
      </c>
      <c r="L118" s="15">
        <v>0.5</v>
      </c>
      <c r="M118" s="15">
        <v>1.3</v>
      </c>
      <c r="N118" s="15">
        <v>-0.9</v>
      </c>
      <c r="O118" s="15">
        <v>-0.03</v>
      </c>
      <c r="P118" s="15">
        <v>-0.06</v>
      </c>
      <c r="Q118" s="15">
        <v>0.004</v>
      </c>
      <c r="R118" s="15">
        <v>0.003</v>
      </c>
      <c r="S118" s="15">
        <v>0</v>
      </c>
    </row>
    <row r="120" spans="2:19" ht="12.75">
      <c r="B120" s="15">
        <v>58</v>
      </c>
      <c r="C120" s="160">
        <v>39510</v>
      </c>
      <c r="D120" s="15">
        <v>90000</v>
      </c>
      <c r="E120" s="15">
        <v>0</v>
      </c>
      <c r="F120" s="15">
        <v>0</v>
      </c>
      <c r="G120" s="15">
        <v>21.05</v>
      </c>
      <c r="H120" s="15">
        <v>0.9</v>
      </c>
      <c r="I120" s="15">
        <v>215</v>
      </c>
      <c r="J120" s="15">
        <v>0</v>
      </c>
      <c r="K120" s="15">
        <v>0.11</v>
      </c>
      <c r="L120" s="15">
        <v>0.5</v>
      </c>
      <c r="M120" s="15">
        <v>1.3</v>
      </c>
      <c r="N120" s="15">
        <v>-0.9</v>
      </c>
      <c r="O120" s="15">
        <v>-0.02</v>
      </c>
      <c r="P120" s="15">
        <v>-0.06</v>
      </c>
      <c r="Q120" s="15">
        <v>0.004</v>
      </c>
      <c r="R120" s="15">
        <v>0.003</v>
      </c>
      <c r="S120" s="15">
        <v>0</v>
      </c>
    </row>
    <row r="122" spans="2:19" ht="12.75">
      <c r="B122" s="15">
        <v>59</v>
      </c>
      <c r="C122" s="160">
        <v>39510</v>
      </c>
      <c r="D122" s="15">
        <v>100000</v>
      </c>
      <c r="E122" s="15">
        <v>0</v>
      </c>
      <c r="F122" s="15">
        <v>0</v>
      </c>
      <c r="G122" s="15">
        <v>21.05</v>
      </c>
      <c r="H122" s="15">
        <v>0.8</v>
      </c>
      <c r="I122" s="15">
        <v>211</v>
      </c>
      <c r="J122" s="15">
        <v>0</v>
      </c>
      <c r="K122" s="15">
        <v>0.04</v>
      </c>
      <c r="L122" s="15">
        <v>0.5</v>
      </c>
      <c r="M122" s="15">
        <v>1.3</v>
      </c>
      <c r="N122" s="15">
        <v>-1</v>
      </c>
      <c r="O122" s="15">
        <v>-0.03</v>
      </c>
      <c r="P122" s="15">
        <v>-0.07</v>
      </c>
      <c r="Q122" s="15">
        <v>0.006</v>
      </c>
      <c r="R122" s="15">
        <v>0.005</v>
      </c>
      <c r="S122" s="15">
        <v>0</v>
      </c>
    </row>
    <row r="124" spans="2:19" ht="12.75">
      <c r="B124" s="15">
        <v>60</v>
      </c>
      <c r="C124" s="160">
        <v>39510</v>
      </c>
      <c r="D124" s="15">
        <v>110000</v>
      </c>
      <c r="E124" s="15">
        <v>0</v>
      </c>
      <c r="F124" s="15">
        <v>0</v>
      </c>
      <c r="G124" s="15">
        <v>21.03</v>
      </c>
      <c r="H124" s="15">
        <v>0.9</v>
      </c>
      <c r="I124" s="15">
        <v>207.5</v>
      </c>
      <c r="J124" s="15">
        <v>0</v>
      </c>
      <c r="K124" s="15">
        <v>0.04</v>
      </c>
      <c r="L124" s="15">
        <v>0.5</v>
      </c>
      <c r="M124" s="15">
        <v>1.3</v>
      </c>
      <c r="N124" s="15">
        <v>-1</v>
      </c>
      <c r="O124" s="15">
        <v>-0.03</v>
      </c>
      <c r="P124" s="15">
        <v>-0.07</v>
      </c>
      <c r="Q124" s="15">
        <v>0.006</v>
      </c>
      <c r="R124" s="15">
        <v>0.005</v>
      </c>
      <c r="S124" s="15">
        <v>0</v>
      </c>
    </row>
    <row r="126" spans="2:19" ht="12.75">
      <c r="B126" s="15">
        <v>61</v>
      </c>
      <c r="C126" s="160">
        <v>39510</v>
      </c>
      <c r="D126" s="15">
        <v>120000</v>
      </c>
      <c r="E126" s="15">
        <v>0</v>
      </c>
      <c r="F126" s="15">
        <v>0</v>
      </c>
      <c r="G126" s="15">
        <v>21.02</v>
      </c>
      <c r="H126" s="15">
        <v>1</v>
      </c>
      <c r="I126" s="15">
        <v>204.4</v>
      </c>
      <c r="J126" s="15">
        <v>0</v>
      </c>
      <c r="K126" s="15">
        <v>0.16</v>
      </c>
      <c r="L126" s="15">
        <v>0.5</v>
      </c>
      <c r="M126" s="15">
        <v>1.3</v>
      </c>
      <c r="N126" s="15">
        <v>-1</v>
      </c>
      <c r="O126" s="15">
        <v>-0.03</v>
      </c>
      <c r="P126" s="15">
        <v>-0.07</v>
      </c>
      <c r="Q126" s="15">
        <v>0.006</v>
      </c>
      <c r="R126" s="15">
        <v>0.005</v>
      </c>
      <c r="S126" s="15">
        <v>0</v>
      </c>
    </row>
    <row r="128" spans="2:19" ht="12.75">
      <c r="B128" s="15">
        <v>62</v>
      </c>
      <c r="C128" s="160">
        <v>39510</v>
      </c>
      <c r="D128" s="15">
        <v>130000</v>
      </c>
      <c r="E128" s="15">
        <v>0</v>
      </c>
      <c r="F128" s="15">
        <v>0</v>
      </c>
      <c r="G128" s="15">
        <v>21.01</v>
      </c>
      <c r="H128" s="15">
        <v>0.8</v>
      </c>
      <c r="I128" s="15">
        <v>201.4</v>
      </c>
      <c r="J128" s="15">
        <v>0</v>
      </c>
      <c r="K128" s="15">
        <v>0.16</v>
      </c>
      <c r="L128" s="15">
        <v>0.5</v>
      </c>
      <c r="M128" s="15">
        <v>1.3</v>
      </c>
      <c r="N128" s="15">
        <v>-1</v>
      </c>
      <c r="O128" s="15">
        <v>-0.02</v>
      </c>
      <c r="P128" s="15">
        <v>-0.04</v>
      </c>
      <c r="Q128" s="15">
        <v>0.006</v>
      </c>
      <c r="R128" s="15">
        <v>0.004</v>
      </c>
      <c r="S128" s="15">
        <v>0</v>
      </c>
    </row>
    <row r="130" spans="2:19" ht="12.75">
      <c r="B130" s="15">
        <v>63</v>
      </c>
      <c r="C130" s="160">
        <v>39510</v>
      </c>
      <c r="D130" s="15">
        <v>140000</v>
      </c>
      <c r="E130" s="15">
        <v>0</v>
      </c>
      <c r="F130" s="15">
        <v>0</v>
      </c>
      <c r="G130" s="15">
        <v>21.01</v>
      </c>
      <c r="H130" s="15">
        <v>0.8</v>
      </c>
      <c r="I130" s="15">
        <v>198.4</v>
      </c>
      <c r="J130" s="15">
        <v>0</v>
      </c>
      <c r="K130" s="15">
        <v>0.26</v>
      </c>
      <c r="L130" s="15">
        <v>0.5</v>
      </c>
      <c r="M130" s="15">
        <v>1.3</v>
      </c>
      <c r="N130" s="15">
        <v>-1</v>
      </c>
      <c r="O130" s="15">
        <v>-0.01</v>
      </c>
      <c r="P130" s="15">
        <v>-0.04</v>
      </c>
      <c r="Q130" s="15">
        <v>0.006</v>
      </c>
      <c r="R130" s="15">
        <v>0.003</v>
      </c>
      <c r="S130" s="15">
        <v>0</v>
      </c>
    </row>
    <row r="132" spans="2:19" ht="12.75">
      <c r="B132" s="15">
        <v>64</v>
      </c>
      <c r="C132" s="160">
        <v>39510</v>
      </c>
      <c r="D132" s="15">
        <v>150000</v>
      </c>
      <c r="E132" s="15">
        <v>0.8</v>
      </c>
      <c r="F132" s="15">
        <v>-0.1</v>
      </c>
      <c r="G132" s="15">
        <v>20.99</v>
      </c>
      <c r="H132" s="15">
        <v>1</v>
      </c>
      <c r="I132" s="15">
        <v>194.4</v>
      </c>
      <c r="J132" s="15">
        <v>9</v>
      </c>
      <c r="K132" s="15">
        <v>0.09</v>
      </c>
      <c r="L132" s="15">
        <v>0.5</v>
      </c>
      <c r="M132" s="15">
        <v>1.3</v>
      </c>
      <c r="N132" s="15">
        <v>-1</v>
      </c>
      <c r="O132" s="15">
        <v>-0.03</v>
      </c>
      <c r="P132" s="15">
        <v>-0.05</v>
      </c>
      <c r="Q132" s="15">
        <v>0.006</v>
      </c>
      <c r="R132" s="15">
        <v>0.007</v>
      </c>
      <c r="S132" s="15">
        <v>-0.2</v>
      </c>
    </row>
    <row r="134" spans="2:19" ht="12.75">
      <c r="B134" s="15">
        <v>65</v>
      </c>
      <c r="C134" s="160">
        <v>39510</v>
      </c>
      <c r="D134" s="15">
        <v>160000</v>
      </c>
      <c r="E134" s="15">
        <v>64.4</v>
      </c>
      <c r="F134" s="15">
        <v>40.4</v>
      </c>
      <c r="G134" s="15">
        <v>13.11</v>
      </c>
      <c r="H134" s="15">
        <v>0.9</v>
      </c>
      <c r="I134" s="15">
        <v>193.8</v>
      </c>
      <c r="J134" s="15">
        <v>34.9</v>
      </c>
      <c r="K134" s="15">
        <v>1.31</v>
      </c>
      <c r="L134" s="15">
        <v>2.5</v>
      </c>
      <c r="M134" s="161">
        <v>3.2</v>
      </c>
      <c r="N134" s="15">
        <v>-1</v>
      </c>
      <c r="O134" s="15">
        <v>5.73</v>
      </c>
      <c r="P134" s="15">
        <v>6.87</v>
      </c>
      <c r="Q134" s="15">
        <v>1557.584</v>
      </c>
      <c r="R134" s="15">
        <v>1467.318</v>
      </c>
      <c r="S134" s="15">
        <v>27.1</v>
      </c>
    </row>
    <row r="135" ht="12.75">
      <c r="M135" s="161"/>
    </row>
    <row r="136" spans="2:19" ht="12.75">
      <c r="B136" s="15">
        <v>66</v>
      </c>
      <c r="C136" s="160">
        <v>39510</v>
      </c>
      <c r="D136" s="15">
        <v>170000</v>
      </c>
      <c r="E136" s="15">
        <v>21.9</v>
      </c>
      <c r="F136" s="15">
        <v>69.6</v>
      </c>
      <c r="G136" s="15">
        <v>17.31</v>
      </c>
      <c r="H136" s="15">
        <v>1</v>
      </c>
      <c r="I136" s="15">
        <v>541.6</v>
      </c>
      <c r="J136" s="15">
        <v>19.2</v>
      </c>
      <c r="K136" s="15">
        <v>6.37</v>
      </c>
      <c r="L136" s="15">
        <v>13</v>
      </c>
      <c r="M136" s="161">
        <v>13.4</v>
      </c>
      <c r="N136" s="15">
        <v>-1</v>
      </c>
      <c r="O136" s="15">
        <v>10.29</v>
      </c>
      <c r="P136" s="15">
        <v>30</v>
      </c>
      <c r="Q136" s="15">
        <v>0.256</v>
      </c>
      <c r="R136" s="15">
        <v>0.062</v>
      </c>
      <c r="S136" s="15">
        <v>17</v>
      </c>
    </row>
    <row r="137" ht="12.75">
      <c r="M137" s="161"/>
    </row>
    <row r="138" spans="2:19" ht="12.75">
      <c r="B138" s="15">
        <v>67</v>
      </c>
      <c r="C138" s="160">
        <v>39510</v>
      </c>
      <c r="D138" s="15">
        <v>180000</v>
      </c>
      <c r="E138" s="15">
        <v>22.7</v>
      </c>
      <c r="F138" s="15">
        <v>55.1</v>
      </c>
      <c r="G138" s="15">
        <v>16.73</v>
      </c>
      <c r="H138" s="15">
        <v>81.9</v>
      </c>
      <c r="I138" s="15">
        <v>598.9</v>
      </c>
      <c r="J138" s="15">
        <v>29.1</v>
      </c>
      <c r="K138" s="15">
        <v>7.49</v>
      </c>
      <c r="L138" s="15">
        <v>23.7</v>
      </c>
      <c r="M138" s="161">
        <v>25.5</v>
      </c>
      <c r="N138" s="15">
        <v>-1</v>
      </c>
      <c r="O138" s="15">
        <v>10.29</v>
      </c>
      <c r="P138" s="15">
        <v>30</v>
      </c>
      <c r="Q138" s="15">
        <v>0.203</v>
      </c>
      <c r="R138" s="15">
        <v>0.055</v>
      </c>
      <c r="S138" s="15">
        <v>14.9</v>
      </c>
    </row>
    <row r="139" ht="12.75">
      <c r="M139" s="161"/>
    </row>
    <row r="140" spans="2:19" ht="12.75">
      <c r="B140" s="15">
        <v>68</v>
      </c>
      <c r="C140" s="160">
        <v>39510</v>
      </c>
      <c r="D140" s="15">
        <v>190000</v>
      </c>
      <c r="E140" s="15">
        <v>21</v>
      </c>
      <c r="F140" s="15">
        <v>45.6</v>
      </c>
      <c r="G140" s="15">
        <v>15.48</v>
      </c>
      <c r="H140" s="15">
        <v>137.7</v>
      </c>
      <c r="I140" s="15">
        <v>608.5</v>
      </c>
      <c r="J140" s="15">
        <v>33.9</v>
      </c>
      <c r="K140" s="15">
        <v>9.93</v>
      </c>
      <c r="L140" s="15">
        <v>47.8</v>
      </c>
      <c r="M140" s="161">
        <v>82.3</v>
      </c>
      <c r="N140" s="15">
        <v>-1</v>
      </c>
      <c r="O140" s="15">
        <v>10.14</v>
      </c>
      <c r="P140" s="15">
        <v>29.61</v>
      </c>
      <c r="Q140" s="15">
        <v>0.168</v>
      </c>
      <c r="R140" s="15">
        <v>0.041</v>
      </c>
      <c r="S140" s="15">
        <v>11.2</v>
      </c>
    </row>
    <row r="141" ht="12.75">
      <c r="M141" s="161"/>
    </row>
    <row r="142" spans="2:19" ht="12.75">
      <c r="B142" s="15">
        <v>69</v>
      </c>
      <c r="C142" s="160">
        <v>39510</v>
      </c>
      <c r="D142" s="15">
        <v>200000</v>
      </c>
      <c r="E142" s="15">
        <v>0.2</v>
      </c>
      <c r="F142" s="15">
        <v>1.8</v>
      </c>
      <c r="G142" s="15">
        <v>13.73</v>
      </c>
      <c r="H142" s="15">
        <v>141.1</v>
      </c>
      <c r="I142" s="15">
        <v>649.8</v>
      </c>
      <c r="J142" s="15">
        <v>-2.4</v>
      </c>
      <c r="K142" s="15">
        <v>22.44</v>
      </c>
      <c r="L142" s="15">
        <v>185.2</v>
      </c>
      <c r="M142" s="161">
        <v>263.5</v>
      </c>
      <c r="N142" s="15">
        <v>-1</v>
      </c>
      <c r="O142" s="15">
        <v>2.2</v>
      </c>
      <c r="P142" s="15">
        <v>12.86</v>
      </c>
      <c r="Q142" s="15">
        <v>0.007</v>
      </c>
      <c r="R142" s="15">
        <v>0.006</v>
      </c>
      <c r="S142" s="15">
        <v>1.8</v>
      </c>
    </row>
    <row r="143" ht="12.75">
      <c r="M143" s="161"/>
    </row>
    <row r="144" spans="2:19" ht="12.75">
      <c r="B144" s="15">
        <v>70</v>
      </c>
      <c r="C144" s="160">
        <v>39510</v>
      </c>
      <c r="D144" s="15">
        <v>210000</v>
      </c>
      <c r="E144" s="15">
        <v>0.2</v>
      </c>
      <c r="F144" s="15">
        <v>1.9</v>
      </c>
      <c r="G144" s="15">
        <v>13.82</v>
      </c>
      <c r="H144" s="15">
        <v>118</v>
      </c>
      <c r="I144" s="15">
        <v>659.5</v>
      </c>
      <c r="J144" s="15">
        <v>-2.4</v>
      </c>
      <c r="K144" s="15">
        <v>22.36</v>
      </c>
      <c r="L144" s="15">
        <v>184.2</v>
      </c>
      <c r="M144" s="161">
        <v>264.2</v>
      </c>
      <c r="N144" s="15">
        <v>-1</v>
      </c>
      <c r="O144" s="15">
        <v>2.34</v>
      </c>
      <c r="P144" s="15">
        <v>10.93</v>
      </c>
      <c r="Q144" s="15">
        <v>0.007</v>
      </c>
      <c r="R144" s="15">
        <v>0.007</v>
      </c>
      <c r="S144" s="15">
        <v>1.9</v>
      </c>
    </row>
    <row r="145" ht="12.75">
      <c r="M145" s="161"/>
    </row>
    <row r="146" spans="2:19" ht="12.75">
      <c r="B146" s="15">
        <v>71</v>
      </c>
      <c r="C146" s="160">
        <v>39510</v>
      </c>
      <c r="D146" s="15">
        <v>220000</v>
      </c>
      <c r="E146" s="15">
        <v>34.6</v>
      </c>
      <c r="F146" s="15">
        <v>7.5</v>
      </c>
      <c r="G146" s="15">
        <v>19.1</v>
      </c>
      <c r="H146" s="15">
        <v>8.2</v>
      </c>
      <c r="I146" s="15">
        <v>575.7</v>
      </c>
      <c r="J146" s="15">
        <v>-69.5</v>
      </c>
      <c r="K146" s="15">
        <v>3.18</v>
      </c>
      <c r="L146" s="15">
        <v>18.5</v>
      </c>
      <c r="M146" s="161">
        <v>30.6</v>
      </c>
      <c r="N146" s="15">
        <v>-1</v>
      </c>
      <c r="O146" s="15">
        <v>2.18</v>
      </c>
      <c r="P146" s="15">
        <v>6.24</v>
      </c>
      <c r="Q146" s="15">
        <v>0.105</v>
      </c>
      <c r="R146" s="15">
        <v>0.083</v>
      </c>
      <c r="S146" s="15">
        <v>-0.9</v>
      </c>
    </row>
    <row r="148" spans="2:19" ht="12.75">
      <c r="B148" s="15">
        <v>72</v>
      </c>
      <c r="C148" s="160">
        <v>39510</v>
      </c>
      <c r="D148" s="15">
        <v>230000</v>
      </c>
      <c r="E148" s="15">
        <v>4.1</v>
      </c>
      <c r="F148" s="15">
        <v>-2.3</v>
      </c>
      <c r="G148" s="15">
        <v>20.93</v>
      </c>
      <c r="H148" s="15">
        <v>0.9</v>
      </c>
      <c r="I148" s="15">
        <v>451.9</v>
      </c>
      <c r="J148" s="15">
        <v>-18.1</v>
      </c>
      <c r="K148" s="15">
        <v>0.35</v>
      </c>
      <c r="L148" s="15">
        <v>0.5</v>
      </c>
      <c r="M148" s="15">
        <v>1.2</v>
      </c>
      <c r="N148" s="15">
        <v>-1</v>
      </c>
      <c r="O148" s="15">
        <v>-0.33</v>
      </c>
      <c r="P148" s="15">
        <v>0.02</v>
      </c>
      <c r="Q148" s="15">
        <v>0.186</v>
      </c>
      <c r="R148" s="15">
        <v>0.208</v>
      </c>
      <c r="S148" s="15">
        <v>-3.5</v>
      </c>
    </row>
    <row r="150" spans="2:19" ht="12.75">
      <c r="B150" s="15">
        <v>73</v>
      </c>
      <c r="C150" s="160">
        <v>39511</v>
      </c>
      <c r="D150" s="15">
        <v>0</v>
      </c>
      <c r="E150" s="15">
        <v>0.6</v>
      </c>
      <c r="F150" s="15">
        <v>-0.3</v>
      </c>
      <c r="G150" s="15">
        <v>20.94</v>
      </c>
      <c r="H150" s="15">
        <v>1</v>
      </c>
      <c r="I150" s="15">
        <v>429</v>
      </c>
      <c r="J150" s="15">
        <v>-3.9</v>
      </c>
      <c r="K150" s="15">
        <v>0.23</v>
      </c>
      <c r="L150" s="15">
        <v>0.5</v>
      </c>
      <c r="M150" s="15">
        <v>1.3</v>
      </c>
      <c r="N150" s="15">
        <v>-1</v>
      </c>
      <c r="O150" s="15">
        <v>-0.33</v>
      </c>
      <c r="P150" s="15">
        <v>-0.03</v>
      </c>
      <c r="Q150" s="15">
        <v>0.169</v>
      </c>
      <c r="R150" s="15">
        <v>0.186</v>
      </c>
      <c r="S150" s="15">
        <v>-0.6</v>
      </c>
    </row>
    <row r="152" spans="2:19" ht="12.75">
      <c r="B152" s="15">
        <v>74</v>
      </c>
      <c r="C152" s="160">
        <v>39511</v>
      </c>
      <c r="D152" s="15">
        <v>10000</v>
      </c>
      <c r="E152" s="15">
        <v>0</v>
      </c>
      <c r="F152" s="15">
        <v>0</v>
      </c>
      <c r="G152" s="15">
        <v>20.88</v>
      </c>
      <c r="H152" s="15">
        <v>0.9</v>
      </c>
      <c r="I152" s="15">
        <v>417.7</v>
      </c>
      <c r="J152" s="15">
        <v>0</v>
      </c>
      <c r="K152" s="15">
        <v>0.25</v>
      </c>
      <c r="L152" s="15">
        <v>0.5</v>
      </c>
      <c r="M152" s="15">
        <v>1.3</v>
      </c>
      <c r="N152" s="15">
        <v>-1</v>
      </c>
      <c r="O152" s="15">
        <v>-0.33</v>
      </c>
      <c r="P152" s="15">
        <v>-0.04</v>
      </c>
      <c r="Q152" s="15">
        <v>0.131</v>
      </c>
      <c r="R152" s="15">
        <v>0.138</v>
      </c>
      <c r="S152" s="15">
        <v>0</v>
      </c>
    </row>
    <row r="154" spans="2:19" ht="12.75">
      <c r="B154" s="15">
        <v>75</v>
      </c>
      <c r="C154" s="160">
        <v>39511</v>
      </c>
      <c r="D154" s="15">
        <v>20000</v>
      </c>
      <c r="E154" s="15">
        <v>0</v>
      </c>
      <c r="F154" s="15">
        <v>0</v>
      </c>
      <c r="G154" s="15">
        <v>20.96</v>
      </c>
      <c r="H154" s="15">
        <v>0.9</v>
      </c>
      <c r="I154" s="15">
        <v>408.9</v>
      </c>
      <c r="J154" s="15">
        <v>0</v>
      </c>
      <c r="K154" s="15">
        <v>0.25</v>
      </c>
      <c r="L154" s="15">
        <v>0.5</v>
      </c>
      <c r="M154" s="15">
        <v>1.3</v>
      </c>
      <c r="N154" s="15">
        <v>-1</v>
      </c>
      <c r="O154" s="15">
        <v>-0.33</v>
      </c>
      <c r="P154" s="15">
        <v>-0.03</v>
      </c>
      <c r="Q154" s="15">
        <v>0.116</v>
      </c>
      <c r="R154" s="15">
        <v>0.124</v>
      </c>
      <c r="S154" s="15">
        <v>0</v>
      </c>
    </row>
    <row r="156" spans="2:19" ht="12.75">
      <c r="B156" s="15">
        <v>76</v>
      </c>
      <c r="C156" s="160">
        <v>39511</v>
      </c>
      <c r="D156" s="15">
        <v>30000</v>
      </c>
      <c r="E156" s="15">
        <v>0</v>
      </c>
      <c r="F156" s="15">
        <v>0</v>
      </c>
      <c r="G156" s="15">
        <v>20.96</v>
      </c>
      <c r="H156" s="15">
        <v>0.9</v>
      </c>
      <c r="I156" s="15">
        <v>402.6</v>
      </c>
      <c r="J156" s="15">
        <v>0</v>
      </c>
      <c r="K156" s="15">
        <v>0.24</v>
      </c>
      <c r="L156" s="15">
        <v>0.5</v>
      </c>
      <c r="M156" s="15">
        <v>1.3</v>
      </c>
      <c r="N156" s="15">
        <v>-1</v>
      </c>
      <c r="O156" s="15">
        <v>-0.33</v>
      </c>
      <c r="P156" s="15">
        <v>-0.04</v>
      </c>
      <c r="Q156" s="15">
        <v>0.129</v>
      </c>
      <c r="R156" s="15">
        <v>0.142</v>
      </c>
      <c r="S156" s="15">
        <v>0</v>
      </c>
    </row>
    <row r="158" spans="2:19" ht="12.75">
      <c r="B158" s="15">
        <v>77</v>
      </c>
      <c r="C158" s="160">
        <v>39511</v>
      </c>
      <c r="D158" s="15">
        <v>40000</v>
      </c>
      <c r="E158" s="15">
        <v>0</v>
      </c>
      <c r="F158" s="15">
        <v>0</v>
      </c>
      <c r="G158" s="15">
        <v>20.95</v>
      </c>
      <c r="H158" s="15">
        <v>1</v>
      </c>
      <c r="I158" s="15">
        <v>398.1</v>
      </c>
      <c r="J158" s="15">
        <v>0</v>
      </c>
      <c r="K158" s="15">
        <v>0.07</v>
      </c>
      <c r="L158" s="15">
        <v>0.5</v>
      </c>
      <c r="M158" s="15">
        <v>1.3</v>
      </c>
      <c r="N158" s="15">
        <v>-1</v>
      </c>
      <c r="O158" s="15">
        <v>-0.34</v>
      </c>
      <c r="P158" s="15">
        <v>-0.03</v>
      </c>
      <c r="Q158" s="15">
        <v>0.154</v>
      </c>
      <c r="R158" s="15">
        <v>0.16</v>
      </c>
      <c r="S158" s="15">
        <v>0</v>
      </c>
    </row>
    <row r="160" spans="2:19" ht="12.75">
      <c r="B160" s="15">
        <v>78</v>
      </c>
      <c r="C160" s="160">
        <v>39511</v>
      </c>
      <c r="D160" s="15">
        <v>50000</v>
      </c>
      <c r="E160" s="15">
        <v>5.3</v>
      </c>
      <c r="F160" s="15">
        <v>9.8</v>
      </c>
      <c r="G160" s="15">
        <v>20.34</v>
      </c>
      <c r="H160" s="15">
        <v>0.9</v>
      </c>
      <c r="I160" s="15">
        <v>412</v>
      </c>
      <c r="J160" s="15">
        <v>3.7</v>
      </c>
      <c r="K160" s="15">
        <v>1.06</v>
      </c>
      <c r="L160" s="15">
        <v>1.6</v>
      </c>
      <c r="M160" s="161">
        <v>2.4</v>
      </c>
      <c r="N160" s="15">
        <v>-1</v>
      </c>
      <c r="O160" s="15">
        <v>1.61</v>
      </c>
      <c r="P160" s="15">
        <v>4.72</v>
      </c>
      <c r="Q160" s="15">
        <v>0.13</v>
      </c>
      <c r="R160" s="15">
        <v>0.115</v>
      </c>
      <c r="S160" s="15">
        <v>3.8</v>
      </c>
    </row>
    <row r="161" ht="12.75">
      <c r="M161" s="161"/>
    </row>
    <row r="162" spans="2:19" ht="12.75">
      <c r="B162" s="15">
        <v>79</v>
      </c>
      <c r="C162" s="160">
        <v>39511</v>
      </c>
      <c r="D162" s="15">
        <v>60000</v>
      </c>
      <c r="E162" s="15">
        <v>22.2</v>
      </c>
      <c r="F162" s="15">
        <v>66.2</v>
      </c>
      <c r="G162" s="15">
        <v>16.34</v>
      </c>
      <c r="H162" s="15">
        <v>46.9</v>
      </c>
      <c r="I162" s="15">
        <v>594.1</v>
      </c>
      <c r="J162" s="15">
        <v>25</v>
      </c>
      <c r="K162" s="15">
        <v>8.27</v>
      </c>
      <c r="L162" s="15">
        <v>30.7</v>
      </c>
      <c r="M162" s="161">
        <v>33.7</v>
      </c>
      <c r="N162" s="15">
        <v>-1</v>
      </c>
      <c r="O162" s="15">
        <v>10.26</v>
      </c>
      <c r="P162" s="15">
        <v>30.01</v>
      </c>
      <c r="Q162" s="15">
        <v>0.244</v>
      </c>
      <c r="R162" s="15">
        <v>0.05</v>
      </c>
      <c r="S162" s="15">
        <v>13.6</v>
      </c>
    </row>
    <row r="163" ht="12.75">
      <c r="M163" s="161"/>
    </row>
    <row r="164" spans="2:19" ht="12.75">
      <c r="B164" s="15">
        <v>80</v>
      </c>
      <c r="C164" s="160">
        <v>39511</v>
      </c>
      <c r="D164" s="15">
        <v>70000</v>
      </c>
      <c r="E164" s="15">
        <v>1</v>
      </c>
      <c r="F164" s="15">
        <v>7.3</v>
      </c>
      <c r="G164" s="15">
        <v>13.93</v>
      </c>
      <c r="H164" s="15">
        <v>68.6</v>
      </c>
      <c r="I164" s="15">
        <v>627.6</v>
      </c>
      <c r="J164" s="15">
        <v>-1.5</v>
      </c>
      <c r="K164" s="15">
        <v>17.94</v>
      </c>
      <c r="L164" s="15">
        <v>136.5</v>
      </c>
      <c r="M164" s="161">
        <v>200.8</v>
      </c>
      <c r="N164" s="15">
        <v>-1</v>
      </c>
      <c r="O164" s="15">
        <v>2.79</v>
      </c>
      <c r="P164" s="15">
        <v>9.67</v>
      </c>
      <c r="Q164" s="15">
        <v>0.027</v>
      </c>
      <c r="R164" s="15">
        <v>0.009</v>
      </c>
      <c r="S164" s="15">
        <v>2.4</v>
      </c>
    </row>
    <row r="165" ht="12.75">
      <c r="M165" s="161"/>
    </row>
    <row r="166" spans="2:19" ht="12.75">
      <c r="B166" s="15">
        <v>81</v>
      </c>
      <c r="C166" s="160">
        <v>39511</v>
      </c>
      <c r="D166" s="15">
        <v>80000</v>
      </c>
      <c r="E166" s="15">
        <v>4.6</v>
      </c>
      <c r="F166" s="15">
        <v>7.4</v>
      </c>
      <c r="G166" s="15">
        <v>10.64</v>
      </c>
      <c r="H166" s="15">
        <v>146.1</v>
      </c>
      <c r="I166" s="15">
        <v>657</v>
      </c>
      <c r="J166" s="15">
        <v>36.9</v>
      </c>
      <c r="K166" s="15">
        <v>22.44</v>
      </c>
      <c r="L166" s="15">
        <v>184.6</v>
      </c>
      <c r="M166" s="161">
        <v>264.2</v>
      </c>
      <c r="N166" s="15">
        <v>-0.9</v>
      </c>
      <c r="O166" s="15">
        <v>4.44</v>
      </c>
      <c r="P166" s="15">
        <v>10.76</v>
      </c>
      <c r="Q166" s="15">
        <v>177.295</v>
      </c>
      <c r="R166" s="15">
        <v>204.186</v>
      </c>
      <c r="S166" s="15">
        <v>3.2</v>
      </c>
    </row>
    <row r="167" ht="12.75">
      <c r="M167" s="161"/>
    </row>
    <row r="168" spans="2:19" ht="12.75">
      <c r="B168" s="15">
        <v>82</v>
      </c>
      <c r="C168" s="160">
        <v>39511</v>
      </c>
      <c r="D168" s="15">
        <v>90000</v>
      </c>
      <c r="E168" s="15">
        <v>0</v>
      </c>
      <c r="F168" s="15">
        <v>1.8</v>
      </c>
      <c r="G168" s="15">
        <v>13.97</v>
      </c>
      <c r="H168" s="15">
        <v>56</v>
      </c>
      <c r="I168" s="15">
        <v>638.1</v>
      </c>
      <c r="J168" s="15">
        <v>-2</v>
      </c>
      <c r="K168" s="15">
        <v>16.93</v>
      </c>
      <c r="L168" s="15">
        <v>125.5</v>
      </c>
      <c r="M168" s="161">
        <v>190.6</v>
      </c>
      <c r="N168" s="15">
        <v>-0.9</v>
      </c>
      <c r="O168" s="15">
        <v>2.09</v>
      </c>
      <c r="P168" s="15">
        <v>8.24</v>
      </c>
      <c r="Q168" s="15">
        <v>0.007</v>
      </c>
      <c r="R168" s="15">
        <v>0.007</v>
      </c>
      <c r="S168" s="15">
        <v>1.8</v>
      </c>
    </row>
    <row r="169" ht="12.75">
      <c r="M169" s="161"/>
    </row>
    <row r="170" spans="2:19" ht="12.75">
      <c r="B170" s="15">
        <v>83</v>
      </c>
      <c r="C170" s="160">
        <v>39511</v>
      </c>
      <c r="D170" s="15">
        <v>100000</v>
      </c>
      <c r="E170" s="15">
        <v>0</v>
      </c>
      <c r="F170" s="15">
        <v>2</v>
      </c>
      <c r="G170" s="15">
        <v>13.95</v>
      </c>
      <c r="H170" s="15">
        <v>54.6</v>
      </c>
      <c r="I170" s="15">
        <v>638.4</v>
      </c>
      <c r="J170" s="15">
        <v>-2.4</v>
      </c>
      <c r="K170" s="15">
        <v>17.13</v>
      </c>
      <c r="L170" s="15">
        <v>127.8</v>
      </c>
      <c r="M170" s="161">
        <v>193.3</v>
      </c>
      <c r="N170" s="15">
        <v>-1</v>
      </c>
      <c r="O170" s="15">
        <v>2.33</v>
      </c>
      <c r="P170" s="15">
        <v>7.28</v>
      </c>
      <c r="Q170" s="15">
        <v>0.007</v>
      </c>
      <c r="R170" s="15">
        <v>0.007</v>
      </c>
      <c r="S170" s="15">
        <v>2</v>
      </c>
    </row>
    <row r="171" ht="12.75">
      <c r="M171" s="161"/>
    </row>
    <row r="172" spans="2:19" ht="12.75">
      <c r="B172" s="15">
        <v>84</v>
      </c>
      <c r="C172" s="160">
        <v>39511</v>
      </c>
      <c r="D172" s="15">
        <v>110000</v>
      </c>
      <c r="E172" s="15">
        <v>0</v>
      </c>
      <c r="F172" s="15">
        <v>2</v>
      </c>
      <c r="G172" s="15">
        <v>13.95</v>
      </c>
      <c r="H172" s="15">
        <v>55.5</v>
      </c>
      <c r="I172" s="15">
        <v>637.5</v>
      </c>
      <c r="J172" s="15">
        <v>-2.1</v>
      </c>
      <c r="K172" s="15">
        <v>17.07</v>
      </c>
      <c r="L172" s="15">
        <v>127.4</v>
      </c>
      <c r="M172" s="161">
        <v>193</v>
      </c>
      <c r="N172" s="15">
        <v>-0.9</v>
      </c>
      <c r="O172" s="15">
        <v>2.38</v>
      </c>
      <c r="P172" s="15">
        <v>7.34</v>
      </c>
      <c r="Q172" s="15">
        <v>0.007</v>
      </c>
      <c r="R172" s="15">
        <v>0.007</v>
      </c>
      <c r="S172" s="15">
        <v>2</v>
      </c>
    </row>
    <row r="173" ht="12.75">
      <c r="M173" s="161"/>
    </row>
    <row r="174" spans="2:19" ht="12.75">
      <c r="B174" s="15">
        <v>85</v>
      </c>
      <c r="C174" s="160">
        <v>39511</v>
      </c>
      <c r="D174" s="15">
        <v>120000</v>
      </c>
      <c r="E174" s="15">
        <v>-0.1</v>
      </c>
      <c r="F174" s="15">
        <v>2</v>
      </c>
      <c r="G174" s="15">
        <v>13.76</v>
      </c>
      <c r="H174" s="15">
        <v>148.5</v>
      </c>
      <c r="I174" s="15">
        <v>670.6</v>
      </c>
      <c r="J174" s="15">
        <v>-2.2</v>
      </c>
      <c r="K174" s="15">
        <v>22.54</v>
      </c>
      <c r="L174" s="15">
        <v>185.4</v>
      </c>
      <c r="M174" s="161">
        <v>266</v>
      </c>
      <c r="N174" s="15">
        <v>-1</v>
      </c>
      <c r="O174" s="15">
        <v>2.43</v>
      </c>
      <c r="P174" s="15">
        <v>12.21</v>
      </c>
      <c r="Q174" s="15">
        <v>0.007</v>
      </c>
      <c r="R174" s="15">
        <v>0.007</v>
      </c>
      <c r="S174" s="15">
        <v>2</v>
      </c>
    </row>
    <row r="175" ht="12.75">
      <c r="M175" s="161"/>
    </row>
    <row r="176" spans="2:19" ht="12.75">
      <c r="B176" s="15">
        <v>86</v>
      </c>
      <c r="C176" s="160">
        <v>39511</v>
      </c>
      <c r="D176" s="15">
        <v>130000</v>
      </c>
      <c r="E176" s="15">
        <v>-0.1</v>
      </c>
      <c r="F176" s="15">
        <v>1.9</v>
      </c>
      <c r="G176" s="15">
        <v>13.87</v>
      </c>
      <c r="H176" s="15">
        <v>124.1</v>
      </c>
      <c r="I176" s="15">
        <v>674.9</v>
      </c>
      <c r="J176" s="15">
        <v>-2.2</v>
      </c>
      <c r="K176" s="15">
        <v>22.25</v>
      </c>
      <c r="L176" s="15">
        <v>183.1</v>
      </c>
      <c r="M176" s="161">
        <v>263.5</v>
      </c>
      <c r="N176" s="15">
        <v>-1</v>
      </c>
      <c r="O176" s="15">
        <v>2.28</v>
      </c>
      <c r="P176" s="15">
        <v>10.72</v>
      </c>
      <c r="Q176" s="15">
        <v>0.007</v>
      </c>
      <c r="R176" s="15">
        <v>0.007</v>
      </c>
      <c r="S176" s="15">
        <v>1.9</v>
      </c>
    </row>
    <row r="177" ht="12.75">
      <c r="M177" s="161"/>
    </row>
    <row r="178" spans="2:19" ht="12.75">
      <c r="B178" s="15">
        <v>87</v>
      </c>
      <c r="C178" s="160">
        <v>39511</v>
      </c>
      <c r="D178" s="15">
        <v>140000</v>
      </c>
      <c r="E178" s="15">
        <v>-0.1</v>
      </c>
      <c r="F178" s="15">
        <v>2</v>
      </c>
      <c r="G178" s="15">
        <v>13.83</v>
      </c>
      <c r="H178" s="15">
        <v>133.8</v>
      </c>
      <c r="I178" s="15">
        <v>675.4</v>
      </c>
      <c r="J178" s="15">
        <v>-2.4</v>
      </c>
      <c r="K178" s="15">
        <v>22.24</v>
      </c>
      <c r="L178" s="15">
        <v>183.3</v>
      </c>
      <c r="M178" s="161">
        <v>263.7</v>
      </c>
      <c r="N178" s="15">
        <v>-1</v>
      </c>
      <c r="O178" s="15">
        <v>2.46</v>
      </c>
      <c r="P178" s="15">
        <v>11.4</v>
      </c>
      <c r="Q178" s="15">
        <v>0.008</v>
      </c>
      <c r="R178" s="15">
        <v>0.008</v>
      </c>
      <c r="S178" s="15">
        <v>2.1</v>
      </c>
    </row>
    <row r="179" ht="12.75">
      <c r="M179" s="161"/>
    </row>
    <row r="180" spans="2:19" ht="12.75">
      <c r="B180" s="15">
        <v>88</v>
      </c>
      <c r="C180" s="160">
        <v>39511</v>
      </c>
      <c r="D180" s="15">
        <v>150000</v>
      </c>
      <c r="E180" s="15">
        <v>-0.1</v>
      </c>
      <c r="F180" s="15">
        <v>2</v>
      </c>
      <c r="G180" s="15">
        <v>13.83</v>
      </c>
      <c r="H180" s="15">
        <v>132.4</v>
      </c>
      <c r="I180" s="15">
        <v>675.1</v>
      </c>
      <c r="J180" s="15">
        <v>-2.2</v>
      </c>
      <c r="K180" s="15">
        <v>22.25</v>
      </c>
      <c r="L180" s="15">
        <v>183.3</v>
      </c>
      <c r="M180" s="161">
        <v>263.3</v>
      </c>
      <c r="N180" s="15">
        <v>-1</v>
      </c>
      <c r="O180" s="15">
        <v>2.38</v>
      </c>
      <c r="P180" s="15">
        <v>11.37</v>
      </c>
      <c r="Q180" s="15">
        <v>0.007</v>
      </c>
      <c r="R180" s="15">
        <v>0.007</v>
      </c>
      <c r="S180" s="15">
        <v>2</v>
      </c>
    </row>
    <row r="181" ht="12.75">
      <c r="M181" s="161"/>
    </row>
    <row r="182" spans="2:19" ht="12.75">
      <c r="B182" s="15">
        <v>89</v>
      </c>
      <c r="C182" s="160">
        <v>39511</v>
      </c>
      <c r="D182" s="15">
        <v>160000</v>
      </c>
      <c r="E182" s="15">
        <v>-0.1</v>
      </c>
      <c r="F182" s="15">
        <v>2.1</v>
      </c>
      <c r="G182" s="15">
        <v>13.82</v>
      </c>
      <c r="H182" s="15">
        <v>131.5</v>
      </c>
      <c r="I182" s="15">
        <v>675.1</v>
      </c>
      <c r="J182" s="15">
        <v>-2.3</v>
      </c>
      <c r="K182" s="15">
        <v>22.34</v>
      </c>
      <c r="L182" s="15">
        <v>183.8</v>
      </c>
      <c r="M182" s="161">
        <v>263.8</v>
      </c>
      <c r="N182" s="15">
        <v>-1</v>
      </c>
      <c r="O182" s="15">
        <v>2.49</v>
      </c>
      <c r="P182" s="15">
        <v>11.38</v>
      </c>
      <c r="Q182" s="15">
        <v>0.008</v>
      </c>
      <c r="R182" s="15">
        <v>0.008</v>
      </c>
      <c r="S182" s="15">
        <v>2.1</v>
      </c>
    </row>
    <row r="183" ht="12.75">
      <c r="M183" s="161"/>
    </row>
    <row r="184" spans="2:19" ht="12.75">
      <c r="B184" s="15">
        <v>90</v>
      </c>
      <c r="C184" s="160">
        <v>39511</v>
      </c>
      <c r="D184" s="15">
        <v>170000</v>
      </c>
      <c r="E184" s="15">
        <v>-0.1</v>
      </c>
      <c r="F184" s="15">
        <v>1.9</v>
      </c>
      <c r="G184" s="15">
        <v>13.82</v>
      </c>
      <c r="H184" s="15">
        <v>132.3</v>
      </c>
      <c r="I184" s="15">
        <v>674.8</v>
      </c>
      <c r="J184" s="15">
        <v>-2.2</v>
      </c>
      <c r="K184" s="15">
        <v>22.32</v>
      </c>
      <c r="L184" s="15">
        <v>183.8</v>
      </c>
      <c r="M184" s="161">
        <v>263.6</v>
      </c>
      <c r="N184" s="15">
        <v>-1</v>
      </c>
      <c r="O184" s="15">
        <v>2.32</v>
      </c>
      <c r="P184" s="15">
        <v>11.4</v>
      </c>
      <c r="Q184" s="15">
        <v>0.007</v>
      </c>
      <c r="R184" s="15">
        <v>0.007</v>
      </c>
      <c r="S184" s="15">
        <v>1.9</v>
      </c>
    </row>
    <row r="185" ht="12.75">
      <c r="M185" s="161"/>
    </row>
    <row r="186" spans="2:19" ht="12.75">
      <c r="B186" s="15">
        <v>91</v>
      </c>
      <c r="C186" s="160">
        <v>39511</v>
      </c>
      <c r="D186" s="15">
        <v>180000</v>
      </c>
      <c r="E186" s="15">
        <v>-0.1</v>
      </c>
      <c r="F186" s="15">
        <v>2</v>
      </c>
      <c r="G186" s="15">
        <v>13.85</v>
      </c>
      <c r="H186" s="15">
        <v>124.5</v>
      </c>
      <c r="I186" s="15">
        <v>674.6</v>
      </c>
      <c r="J186" s="15">
        <v>-2.5</v>
      </c>
      <c r="K186" s="15">
        <v>22.27</v>
      </c>
      <c r="L186" s="15">
        <v>183.5</v>
      </c>
      <c r="M186" s="161">
        <v>263.6</v>
      </c>
      <c r="N186" s="15">
        <v>-1</v>
      </c>
      <c r="O186" s="15">
        <v>2.39</v>
      </c>
      <c r="P186" s="15">
        <v>10.84</v>
      </c>
      <c r="Q186" s="15">
        <v>0.007</v>
      </c>
      <c r="R186" s="15">
        <v>0.007</v>
      </c>
      <c r="S186" s="15">
        <v>2</v>
      </c>
    </row>
    <row r="187" ht="12.75">
      <c r="M187" s="161"/>
    </row>
    <row r="188" spans="2:19" ht="12.75">
      <c r="B188" s="15">
        <v>92</v>
      </c>
      <c r="C188" s="160">
        <v>39511</v>
      </c>
      <c r="D188" s="15">
        <v>190000</v>
      </c>
      <c r="E188" s="15">
        <v>-0.1</v>
      </c>
      <c r="F188" s="15">
        <v>2</v>
      </c>
      <c r="G188" s="15">
        <v>13.87</v>
      </c>
      <c r="H188" s="15">
        <v>117.4</v>
      </c>
      <c r="I188" s="15">
        <v>674.6</v>
      </c>
      <c r="J188" s="15">
        <v>-2.5</v>
      </c>
      <c r="K188" s="15">
        <v>22.27</v>
      </c>
      <c r="L188" s="15">
        <v>183.6</v>
      </c>
      <c r="M188" s="161">
        <v>263.2</v>
      </c>
      <c r="N188" s="15">
        <v>-1</v>
      </c>
      <c r="O188" s="15">
        <v>2.4</v>
      </c>
      <c r="P188" s="15">
        <v>10.41</v>
      </c>
      <c r="Q188" s="15">
        <v>0.007</v>
      </c>
      <c r="R188" s="15">
        <v>0.007</v>
      </c>
      <c r="S188" s="15">
        <v>2</v>
      </c>
    </row>
    <row r="189" ht="12.75">
      <c r="M189" s="161"/>
    </row>
    <row r="190" spans="2:19" ht="12.75">
      <c r="B190" s="15">
        <v>93</v>
      </c>
      <c r="C190" s="160">
        <v>39511</v>
      </c>
      <c r="D190" s="15">
        <v>200000</v>
      </c>
      <c r="E190" s="15">
        <v>-0.1</v>
      </c>
      <c r="F190" s="15">
        <v>2</v>
      </c>
      <c r="G190" s="15">
        <v>13.88</v>
      </c>
      <c r="H190" s="15">
        <v>114.6</v>
      </c>
      <c r="I190" s="15">
        <v>674.5</v>
      </c>
      <c r="J190" s="15">
        <v>-2.6</v>
      </c>
      <c r="K190" s="15">
        <v>22.27</v>
      </c>
      <c r="L190" s="15">
        <v>183.8</v>
      </c>
      <c r="M190" s="161">
        <v>263.3</v>
      </c>
      <c r="N190" s="15">
        <v>-1</v>
      </c>
      <c r="O190" s="15">
        <v>2.37</v>
      </c>
      <c r="P190" s="15">
        <v>10.16</v>
      </c>
      <c r="Q190" s="15">
        <v>0.007</v>
      </c>
      <c r="R190" s="15">
        <v>0.007</v>
      </c>
      <c r="S190" s="15">
        <v>2</v>
      </c>
    </row>
    <row r="191" ht="12.75">
      <c r="M191" s="161"/>
    </row>
    <row r="192" spans="2:19" ht="12.75">
      <c r="B192" s="15">
        <v>94</v>
      </c>
      <c r="C192" s="160">
        <v>39511</v>
      </c>
      <c r="D192" s="15">
        <v>210000</v>
      </c>
      <c r="E192" s="15">
        <v>-0.1</v>
      </c>
      <c r="F192" s="15">
        <v>2</v>
      </c>
      <c r="G192" s="15">
        <v>13.87</v>
      </c>
      <c r="H192" s="15">
        <v>118.1</v>
      </c>
      <c r="I192" s="15">
        <v>674.8</v>
      </c>
      <c r="J192" s="15">
        <v>-2.3</v>
      </c>
      <c r="K192" s="15">
        <v>22.42</v>
      </c>
      <c r="L192" s="15">
        <v>185</v>
      </c>
      <c r="M192" s="161">
        <v>264.6</v>
      </c>
      <c r="N192" s="15">
        <v>-1</v>
      </c>
      <c r="O192" s="15">
        <v>2.43</v>
      </c>
      <c r="P192" s="15">
        <v>10.39</v>
      </c>
      <c r="Q192" s="15">
        <v>0.008</v>
      </c>
      <c r="R192" s="15">
        <v>0.008</v>
      </c>
      <c r="S192" s="15">
        <v>2</v>
      </c>
    </row>
    <row r="193" ht="12.75">
      <c r="M193" s="161"/>
    </row>
    <row r="194" spans="2:19" ht="12.75">
      <c r="B194" s="15">
        <v>95</v>
      </c>
      <c r="C194" s="160">
        <v>39511</v>
      </c>
      <c r="D194" s="15">
        <v>220000</v>
      </c>
      <c r="E194" s="15">
        <v>-0.1</v>
      </c>
      <c r="F194" s="15">
        <v>2</v>
      </c>
      <c r="G194" s="15">
        <v>13.9</v>
      </c>
      <c r="H194" s="15">
        <v>112.4</v>
      </c>
      <c r="I194" s="15">
        <v>674.2</v>
      </c>
      <c r="J194" s="15">
        <v>-2.4</v>
      </c>
      <c r="K194" s="15">
        <v>22.39</v>
      </c>
      <c r="L194" s="15">
        <v>184.8</v>
      </c>
      <c r="M194" s="161">
        <v>264.1</v>
      </c>
      <c r="N194" s="15">
        <v>-0.9</v>
      </c>
      <c r="O194" s="15">
        <v>2.38</v>
      </c>
      <c r="P194" s="15">
        <v>9.95</v>
      </c>
      <c r="Q194" s="15">
        <v>0.007</v>
      </c>
      <c r="R194" s="15">
        <v>0.007</v>
      </c>
      <c r="S194" s="15">
        <v>2</v>
      </c>
    </row>
    <row r="195" ht="12.75">
      <c r="M195" s="161"/>
    </row>
    <row r="196" spans="2:19" ht="12.75">
      <c r="B196" s="15">
        <v>96</v>
      </c>
      <c r="C196" s="160">
        <v>39511</v>
      </c>
      <c r="D196" s="15">
        <v>230000</v>
      </c>
      <c r="E196" s="15">
        <v>-0.1</v>
      </c>
      <c r="F196" s="15">
        <v>1.9</v>
      </c>
      <c r="G196" s="15">
        <v>13.95</v>
      </c>
      <c r="H196" s="15">
        <v>55</v>
      </c>
      <c r="I196" s="15">
        <v>645.1</v>
      </c>
      <c r="J196" s="15">
        <v>-2.3</v>
      </c>
      <c r="K196" s="15">
        <v>17</v>
      </c>
      <c r="L196" s="15">
        <v>126.6</v>
      </c>
      <c r="M196" s="161">
        <v>192.4</v>
      </c>
      <c r="N196" s="15">
        <v>-1</v>
      </c>
      <c r="O196" s="15">
        <v>2.31</v>
      </c>
      <c r="P196" s="15">
        <v>7.44</v>
      </c>
      <c r="Q196" s="15">
        <v>0.007</v>
      </c>
      <c r="R196" s="15">
        <v>0.007</v>
      </c>
      <c r="S196" s="15">
        <v>2</v>
      </c>
    </row>
    <row r="197" ht="12.75">
      <c r="M197" s="161"/>
    </row>
    <row r="198" spans="2:19" ht="12.75">
      <c r="B198" s="15">
        <v>97</v>
      </c>
      <c r="C198" s="160">
        <v>39512</v>
      </c>
      <c r="D198" s="15">
        <v>0</v>
      </c>
      <c r="E198" s="15">
        <v>22</v>
      </c>
      <c r="F198" s="15">
        <v>13.8</v>
      </c>
      <c r="G198" s="15">
        <v>19.76</v>
      </c>
      <c r="H198" s="15">
        <v>2.8</v>
      </c>
      <c r="I198" s="15">
        <v>560.1</v>
      </c>
      <c r="J198" s="15">
        <v>2.9</v>
      </c>
      <c r="K198" s="15">
        <v>1.98</v>
      </c>
      <c r="L198" s="15">
        <v>8.2</v>
      </c>
      <c r="M198" s="161">
        <v>15</v>
      </c>
      <c r="N198" s="15">
        <v>-1</v>
      </c>
      <c r="O198" s="15">
        <v>2.19</v>
      </c>
      <c r="P198" s="15">
        <v>5.51</v>
      </c>
      <c r="Q198" s="15">
        <v>85.52</v>
      </c>
      <c r="R198" s="15">
        <v>60.169</v>
      </c>
      <c r="S198" s="15">
        <v>6.7</v>
      </c>
    </row>
    <row r="200" spans="2:19" ht="12.75">
      <c r="B200" s="15">
        <v>98</v>
      </c>
      <c r="C200" s="160">
        <v>39512</v>
      </c>
      <c r="D200" s="15">
        <v>10000</v>
      </c>
      <c r="E200" s="15">
        <v>0</v>
      </c>
      <c r="F200" s="15">
        <v>0</v>
      </c>
      <c r="G200" s="15">
        <v>21</v>
      </c>
      <c r="H200" s="15">
        <v>0.8</v>
      </c>
      <c r="I200" s="15">
        <v>453.7</v>
      </c>
      <c r="J200" s="15">
        <v>0</v>
      </c>
      <c r="K200" s="15">
        <v>0.26</v>
      </c>
      <c r="L200" s="15">
        <v>0.5</v>
      </c>
      <c r="M200" s="15">
        <v>1.3</v>
      </c>
      <c r="N200" s="15">
        <v>-1</v>
      </c>
      <c r="O200" s="15">
        <v>-0.02</v>
      </c>
      <c r="P200" s="15">
        <v>0.01</v>
      </c>
      <c r="Q200" s="15">
        <v>0.008</v>
      </c>
      <c r="R200" s="15">
        <v>0.004</v>
      </c>
      <c r="S200" s="15">
        <v>0</v>
      </c>
    </row>
    <row r="202" spans="2:19" ht="12.75">
      <c r="B202" s="15">
        <v>99</v>
      </c>
      <c r="C202" s="160">
        <v>39512</v>
      </c>
      <c r="D202" s="15">
        <v>20000</v>
      </c>
      <c r="E202" s="15">
        <v>0</v>
      </c>
      <c r="F202" s="15">
        <v>0</v>
      </c>
      <c r="G202" s="15">
        <v>20.99</v>
      </c>
      <c r="H202" s="15">
        <v>0.8</v>
      </c>
      <c r="I202" s="15">
        <v>435.9</v>
      </c>
      <c r="J202" s="15">
        <v>0</v>
      </c>
      <c r="K202" s="15">
        <v>0.18</v>
      </c>
      <c r="L202" s="15">
        <v>0.5</v>
      </c>
      <c r="M202" s="15">
        <v>1.3</v>
      </c>
      <c r="N202" s="15">
        <v>-0.9</v>
      </c>
      <c r="O202" s="15">
        <v>-0.02</v>
      </c>
      <c r="P202" s="15">
        <v>-0.03</v>
      </c>
      <c r="Q202" s="15">
        <v>0.008</v>
      </c>
      <c r="R202" s="15">
        <v>0.006</v>
      </c>
      <c r="S202" s="15">
        <v>0</v>
      </c>
    </row>
    <row r="204" spans="2:19" ht="12.75">
      <c r="B204" s="15">
        <v>100</v>
      </c>
      <c r="C204" s="160">
        <v>39512</v>
      </c>
      <c r="D204" s="15">
        <v>30000</v>
      </c>
      <c r="E204" s="15">
        <v>0</v>
      </c>
      <c r="F204" s="15">
        <v>0</v>
      </c>
      <c r="G204" s="15">
        <v>20.99</v>
      </c>
      <c r="H204" s="15">
        <v>0.8</v>
      </c>
      <c r="I204" s="15">
        <v>423.6</v>
      </c>
      <c r="J204" s="15">
        <v>0</v>
      </c>
      <c r="K204" s="15">
        <v>0.05</v>
      </c>
      <c r="L204" s="15">
        <v>0.5</v>
      </c>
      <c r="M204" s="15">
        <v>1.3</v>
      </c>
      <c r="N204" s="15">
        <v>-0.9</v>
      </c>
      <c r="O204" s="15">
        <v>-0.02</v>
      </c>
      <c r="P204" s="15">
        <v>-0.04</v>
      </c>
      <c r="Q204" s="15">
        <v>0.009</v>
      </c>
      <c r="R204" s="15">
        <v>0.006</v>
      </c>
      <c r="S204" s="15">
        <v>0</v>
      </c>
    </row>
    <row r="206" spans="2:19" ht="12.75">
      <c r="B206" s="15">
        <v>101</v>
      </c>
      <c r="C206" s="160">
        <v>39512</v>
      </c>
      <c r="D206" s="15">
        <v>40000</v>
      </c>
      <c r="E206" s="15">
        <v>5.1</v>
      </c>
      <c r="F206" s="15">
        <v>10.3</v>
      </c>
      <c r="G206" s="15">
        <v>20.34</v>
      </c>
      <c r="H206" s="15">
        <v>0.9</v>
      </c>
      <c r="I206" s="15">
        <v>445</v>
      </c>
      <c r="J206" s="15">
        <v>2.7</v>
      </c>
      <c r="K206" s="15">
        <v>1.09</v>
      </c>
      <c r="L206" s="15">
        <v>1.5</v>
      </c>
      <c r="M206" s="161">
        <v>2.3</v>
      </c>
      <c r="N206" s="15">
        <v>-1</v>
      </c>
      <c r="O206" s="15">
        <v>1.95</v>
      </c>
      <c r="P206" s="15">
        <v>5.05</v>
      </c>
      <c r="Q206" s="15">
        <v>0.045</v>
      </c>
      <c r="R206" s="15">
        <v>0.02</v>
      </c>
      <c r="S206" s="15">
        <v>4</v>
      </c>
    </row>
    <row r="207" ht="12.75">
      <c r="M207" s="161"/>
    </row>
    <row r="208" spans="2:19" ht="12.75">
      <c r="B208" s="15">
        <v>102</v>
      </c>
      <c r="C208" s="160">
        <v>39512</v>
      </c>
      <c r="D208" s="15">
        <v>50000</v>
      </c>
      <c r="E208" s="15">
        <v>23.3</v>
      </c>
      <c r="F208" s="15">
        <v>52.5</v>
      </c>
      <c r="G208" s="15">
        <v>15.92</v>
      </c>
      <c r="H208" s="15">
        <v>62.2</v>
      </c>
      <c r="I208" s="15">
        <v>604.1</v>
      </c>
      <c r="J208" s="15">
        <v>43.9</v>
      </c>
      <c r="K208" s="15">
        <v>9.06</v>
      </c>
      <c r="L208" s="15">
        <v>38</v>
      </c>
      <c r="M208" s="161">
        <v>43.2</v>
      </c>
      <c r="N208" s="15">
        <v>-0.9</v>
      </c>
      <c r="O208" s="15">
        <v>10.29</v>
      </c>
      <c r="P208" s="15">
        <v>30.01</v>
      </c>
      <c r="Q208" s="15">
        <v>0.193</v>
      </c>
      <c r="R208" s="15">
        <v>0.045</v>
      </c>
      <c r="S208" s="15">
        <v>12.3</v>
      </c>
    </row>
    <row r="209" ht="12.75">
      <c r="M209" s="161"/>
    </row>
    <row r="210" spans="2:19" ht="12.75">
      <c r="B210" s="15">
        <v>103</v>
      </c>
      <c r="C210" s="160">
        <v>39512</v>
      </c>
      <c r="D210" s="15">
        <v>60000</v>
      </c>
      <c r="E210" s="15">
        <v>1.1</v>
      </c>
      <c r="F210" s="15">
        <v>7.9</v>
      </c>
      <c r="G210" s="15">
        <v>13.97</v>
      </c>
      <c r="H210" s="15">
        <v>75.5</v>
      </c>
      <c r="I210" s="15">
        <v>631.1</v>
      </c>
      <c r="J210" s="15">
        <v>-0.9</v>
      </c>
      <c r="K210" s="15">
        <v>17.97</v>
      </c>
      <c r="L210" s="15">
        <v>136.1</v>
      </c>
      <c r="M210" s="161">
        <v>199.9</v>
      </c>
      <c r="N210" s="15">
        <v>-1</v>
      </c>
      <c r="O210" s="15">
        <v>2.84</v>
      </c>
      <c r="P210" s="15">
        <v>10.26</v>
      </c>
      <c r="Q210" s="15">
        <v>0.029</v>
      </c>
      <c r="R210" s="15">
        <v>0.009</v>
      </c>
      <c r="S210" s="15">
        <v>2.5</v>
      </c>
    </row>
    <row r="211" ht="12.75">
      <c r="M211" s="161"/>
    </row>
    <row r="212" spans="2:19" ht="12.75">
      <c r="B212" s="15">
        <v>104</v>
      </c>
      <c r="C212" s="160">
        <v>39512</v>
      </c>
      <c r="D212" s="15">
        <v>70000</v>
      </c>
      <c r="E212" s="15">
        <v>-0.1</v>
      </c>
      <c r="F212" s="15">
        <v>1.9</v>
      </c>
      <c r="G212" s="15">
        <v>13.93</v>
      </c>
      <c r="H212" s="15">
        <v>108.8</v>
      </c>
      <c r="I212" s="15">
        <v>665.3</v>
      </c>
      <c r="J212" s="15">
        <v>-2.4</v>
      </c>
      <c r="K212" s="15">
        <v>22.44</v>
      </c>
      <c r="L212" s="15">
        <v>185.2</v>
      </c>
      <c r="M212" s="161">
        <v>263.7</v>
      </c>
      <c r="N212" s="15">
        <v>-0.9</v>
      </c>
      <c r="O212" s="15">
        <v>2.25</v>
      </c>
      <c r="P212" s="15">
        <v>9.6</v>
      </c>
      <c r="Q212" s="15">
        <v>0.007</v>
      </c>
      <c r="R212" s="15">
        <v>0.007</v>
      </c>
      <c r="S212" s="15">
        <v>1.9</v>
      </c>
    </row>
    <row r="213" ht="12.75">
      <c r="M213" s="161"/>
    </row>
    <row r="214" spans="2:19" ht="12.75">
      <c r="B214" s="15">
        <v>105</v>
      </c>
      <c r="C214" s="160">
        <v>39512</v>
      </c>
      <c r="D214" s="15">
        <v>80000</v>
      </c>
      <c r="E214" s="15">
        <v>3.8</v>
      </c>
      <c r="F214" s="15">
        <v>7.5</v>
      </c>
      <c r="G214" s="15">
        <v>10.72</v>
      </c>
      <c r="H214" s="15">
        <v>105.2</v>
      </c>
      <c r="I214" s="15">
        <v>672</v>
      </c>
      <c r="J214" s="15">
        <v>38.8</v>
      </c>
      <c r="K214" s="15">
        <v>22.35</v>
      </c>
      <c r="L214" s="15">
        <v>184.8</v>
      </c>
      <c r="M214" s="161">
        <v>263.2</v>
      </c>
      <c r="N214" s="15">
        <v>-1</v>
      </c>
      <c r="O214" s="15">
        <v>4.81</v>
      </c>
      <c r="P214" s="15">
        <v>9.37</v>
      </c>
      <c r="Q214" s="15">
        <v>185.207</v>
      </c>
      <c r="R214" s="15">
        <v>215.263</v>
      </c>
      <c r="S214" s="15">
        <v>3.1</v>
      </c>
    </row>
    <row r="215" ht="12.75">
      <c r="M215" s="161"/>
    </row>
    <row r="216" spans="2:19" ht="12.75">
      <c r="B216" s="15">
        <v>106</v>
      </c>
      <c r="C216" s="160">
        <v>39512</v>
      </c>
      <c r="D216" s="15">
        <v>90000</v>
      </c>
      <c r="E216" s="15">
        <v>-0.1</v>
      </c>
      <c r="F216" s="15">
        <v>2</v>
      </c>
      <c r="G216" s="15">
        <v>13.96</v>
      </c>
      <c r="H216" s="15">
        <v>107.4</v>
      </c>
      <c r="I216" s="15">
        <v>673.1</v>
      </c>
      <c r="J216" s="15">
        <v>-2.2</v>
      </c>
      <c r="K216" s="15">
        <v>22.38</v>
      </c>
      <c r="L216" s="15">
        <v>184.7</v>
      </c>
      <c r="M216" s="161">
        <v>263.4</v>
      </c>
      <c r="N216" s="15">
        <v>-0.9</v>
      </c>
      <c r="O216" s="15">
        <v>2.28</v>
      </c>
      <c r="P216" s="15">
        <v>9.89</v>
      </c>
      <c r="Q216" s="15">
        <v>0.007</v>
      </c>
      <c r="R216" s="15">
        <v>0.007</v>
      </c>
      <c r="S216" s="15">
        <v>1.9</v>
      </c>
    </row>
    <row r="217" ht="12.75">
      <c r="M217" s="161"/>
    </row>
    <row r="218" spans="2:19" ht="12.75">
      <c r="B218" s="15">
        <v>107</v>
      </c>
      <c r="C218" s="160">
        <v>39512</v>
      </c>
      <c r="D218" s="15">
        <v>100000</v>
      </c>
      <c r="E218" s="15">
        <v>-0.1</v>
      </c>
      <c r="F218" s="15">
        <v>2.1</v>
      </c>
      <c r="G218" s="15">
        <v>13.92</v>
      </c>
      <c r="H218" s="15">
        <v>112</v>
      </c>
      <c r="I218" s="15">
        <v>673.5</v>
      </c>
      <c r="J218" s="15">
        <v>-2.6</v>
      </c>
      <c r="K218" s="15">
        <v>22.34</v>
      </c>
      <c r="L218" s="15">
        <v>184.9</v>
      </c>
      <c r="M218" s="161">
        <v>264</v>
      </c>
      <c r="N218" s="15">
        <v>-0.9</v>
      </c>
      <c r="O218" s="15">
        <v>2.42</v>
      </c>
      <c r="P218" s="15">
        <v>9.88</v>
      </c>
      <c r="Q218" s="15">
        <v>0.008</v>
      </c>
      <c r="R218" s="15">
        <v>0.008</v>
      </c>
      <c r="S218" s="15">
        <v>2</v>
      </c>
    </row>
    <row r="219" ht="12.75">
      <c r="M219" s="161"/>
    </row>
    <row r="220" spans="2:19" ht="12.75">
      <c r="B220" s="15">
        <v>108</v>
      </c>
      <c r="C220" s="160">
        <v>39512</v>
      </c>
      <c r="D220" s="15">
        <v>110000</v>
      </c>
      <c r="E220" s="15">
        <v>-0.1</v>
      </c>
      <c r="F220" s="15">
        <v>2.1</v>
      </c>
      <c r="G220" s="15">
        <v>13.88</v>
      </c>
      <c r="H220" s="15">
        <v>118.1</v>
      </c>
      <c r="I220" s="15">
        <v>674.9</v>
      </c>
      <c r="J220" s="15">
        <v>-2.4</v>
      </c>
      <c r="K220" s="15">
        <v>22.33</v>
      </c>
      <c r="L220" s="15">
        <v>184.3</v>
      </c>
      <c r="M220" s="161">
        <v>264.4</v>
      </c>
      <c r="N220" s="15">
        <v>-1</v>
      </c>
      <c r="O220" s="15">
        <v>2.42</v>
      </c>
      <c r="P220" s="15">
        <v>10.33</v>
      </c>
      <c r="Q220" s="15">
        <v>0.008</v>
      </c>
      <c r="R220" s="15">
        <v>0.008</v>
      </c>
      <c r="S220" s="15">
        <v>2</v>
      </c>
    </row>
    <row r="221" ht="12.75">
      <c r="M221" s="161"/>
    </row>
    <row r="222" spans="2:19" ht="12.75">
      <c r="B222" s="15">
        <v>109</v>
      </c>
      <c r="C222" s="160">
        <v>39512</v>
      </c>
      <c r="D222" s="15">
        <v>120000</v>
      </c>
      <c r="E222" s="15">
        <v>-0.1</v>
      </c>
      <c r="F222" s="15">
        <v>2.1</v>
      </c>
      <c r="G222" s="15">
        <v>13.83</v>
      </c>
      <c r="H222" s="15">
        <v>126.2</v>
      </c>
      <c r="I222" s="15">
        <v>676.9</v>
      </c>
      <c r="J222" s="15">
        <v>-2.4</v>
      </c>
      <c r="K222" s="15">
        <v>22.24</v>
      </c>
      <c r="L222" s="15">
        <v>183.4</v>
      </c>
      <c r="M222" s="161">
        <v>263.4</v>
      </c>
      <c r="N222" s="15">
        <v>-0.9</v>
      </c>
      <c r="O222" s="15">
        <v>2.42</v>
      </c>
      <c r="P222" s="15">
        <v>11.02</v>
      </c>
      <c r="Q222" s="15">
        <v>0.008</v>
      </c>
      <c r="R222" s="15">
        <v>0.007</v>
      </c>
      <c r="S222" s="15">
        <v>2</v>
      </c>
    </row>
    <row r="223" ht="12.75">
      <c r="M223" s="161"/>
    </row>
    <row r="224" spans="2:19" ht="12.75">
      <c r="B224" s="15">
        <v>110</v>
      </c>
      <c r="C224" s="160">
        <v>39512</v>
      </c>
      <c r="D224" s="15">
        <v>130000</v>
      </c>
      <c r="E224" s="15">
        <v>-0.1</v>
      </c>
      <c r="F224" s="15">
        <v>2.1</v>
      </c>
      <c r="G224" s="15">
        <v>13.79</v>
      </c>
      <c r="H224" s="15">
        <v>136.7</v>
      </c>
      <c r="I224" s="15">
        <v>676.3</v>
      </c>
      <c r="J224" s="15">
        <v>-2.3</v>
      </c>
      <c r="K224" s="15">
        <v>22.2</v>
      </c>
      <c r="L224" s="15">
        <v>182.6</v>
      </c>
      <c r="M224" s="161">
        <v>263.1</v>
      </c>
      <c r="N224" s="15">
        <v>-0.9</v>
      </c>
      <c r="O224" s="15">
        <v>2.44</v>
      </c>
      <c r="P224" s="15">
        <v>11.91</v>
      </c>
      <c r="Q224" s="15">
        <v>0.008</v>
      </c>
      <c r="R224" s="15">
        <v>0.007</v>
      </c>
      <c r="S224" s="15">
        <v>2</v>
      </c>
    </row>
    <row r="225" ht="12.75">
      <c r="M225" s="161"/>
    </row>
    <row r="226" spans="2:19" ht="12.75">
      <c r="B226" s="15">
        <v>111</v>
      </c>
      <c r="C226" s="160">
        <v>39512</v>
      </c>
      <c r="D226" s="15">
        <v>140000</v>
      </c>
      <c r="E226" s="15">
        <v>-0.1</v>
      </c>
      <c r="F226" s="15">
        <v>2.1</v>
      </c>
      <c r="G226" s="15">
        <v>13.73</v>
      </c>
      <c r="H226" s="15">
        <v>150</v>
      </c>
      <c r="I226" s="15">
        <v>675.6</v>
      </c>
      <c r="J226" s="15">
        <v>-2.6</v>
      </c>
      <c r="K226" s="15">
        <v>22.23</v>
      </c>
      <c r="L226" s="15">
        <v>182.4</v>
      </c>
      <c r="M226" s="161">
        <v>263.3</v>
      </c>
      <c r="N226" s="15">
        <v>-1</v>
      </c>
      <c r="O226" s="15">
        <v>2.48</v>
      </c>
      <c r="P226" s="15">
        <v>12.89</v>
      </c>
      <c r="Q226" s="15">
        <v>0.008</v>
      </c>
      <c r="R226" s="15">
        <v>0.007</v>
      </c>
      <c r="S226" s="15">
        <v>2</v>
      </c>
    </row>
    <row r="227" ht="12.75">
      <c r="M227" s="161"/>
    </row>
    <row r="228" spans="2:19" ht="12.75">
      <c r="B228" s="15">
        <v>112</v>
      </c>
      <c r="C228" s="160">
        <v>39512</v>
      </c>
      <c r="D228" s="15">
        <v>150000</v>
      </c>
      <c r="E228" s="15">
        <v>0.1</v>
      </c>
      <c r="F228" s="15">
        <v>1.2</v>
      </c>
      <c r="G228" s="15">
        <v>13.19</v>
      </c>
      <c r="H228" s="15">
        <v>101.6</v>
      </c>
      <c r="I228" s="15">
        <v>642.9</v>
      </c>
      <c r="J228" s="15">
        <v>-2.2</v>
      </c>
      <c r="K228" s="15">
        <v>16.44</v>
      </c>
      <c r="L228" s="15">
        <v>121</v>
      </c>
      <c r="M228" s="161">
        <v>184.9</v>
      </c>
      <c r="N228" s="15">
        <v>-0.9</v>
      </c>
      <c r="O228" s="15">
        <v>1.66</v>
      </c>
      <c r="P228" s="15">
        <v>8.41</v>
      </c>
      <c r="Q228" s="15">
        <v>0.004</v>
      </c>
      <c r="R228" s="15">
        <v>0.004</v>
      </c>
      <c r="S228" s="15">
        <v>1.1</v>
      </c>
    </row>
    <row r="229" ht="12.75">
      <c r="M229" s="161"/>
    </row>
    <row r="230" spans="2:19" ht="12.75">
      <c r="B230" s="15">
        <v>113</v>
      </c>
      <c r="C230" s="160">
        <v>39512</v>
      </c>
      <c r="D230" s="15">
        <v>160000</v>
      </c>
      <c r="E230" s="15">
        <v>0.3</v>
      </c>
      <c r="F230" s="15">
        <v>1.7</v>
      </c>
      <c r="G230" s="15">
        <v>12.43</v>
      </c>
      <c r="H230" s="15">
        <v>66.2</v>
      </c>
      <c r="I230" s="15">
        <v>636.5</v>
      </c>
      <c r="J230" s="15">
        <v>-1.7</v>
      </c>
      <c r="K230" s="15">
        <v>16.71</v>
      </c>
      <c r="L230" s="15">
        <v>124.2</v>
      </c>
      <c r="M230" s="161">
        <v>188</v>
      </c>
      <c r="N230" s="15">
        <v>-0.9</v>
      </c>
      <c r="O230" s="15">
        <v>2.59</v>
      </c>
      <c r="P230" s="15">
        <v>8.31</v>
      </c>
      <c r="Q230" s="15">
        <v>0.006</v>
      </c>
      <c r="R230" s="15">
        <v>0.006</v>
      </c>
      <c r="S230" s="15">
        <v>1.7</v>
      </c>
    </row>
    <row r="231" ht="12.75">
      <c r="M231" s="161"/>
    </row>
    <row r="232" spans="2:19" ht="12.75">
      <c r="B232" s="15">
        <v>114</v>
      </c>
      <c r="C232" s="160">
        <v>39512</v>
      </c>
      <c r="D232" s="15">
        <v>170000</v>
      </c>
      <c r="E232" s="15">
        <v>0</v>
      </c>
      <c r="F232" s="15">
        <v>2.1</v>
      </c>
      <c r="G232" s="15">
        <v>13.87</v>
      </c>
      <c r="H232" s="15">
        <v>64.6</v>
      </c>
      <c r="I232" s="15">
        <v>636.3</v>
      </c>
      <c r="J232" s="15">
        <v>-2.4</v>
      </c>
      <c r="K232" s="15">
        <v>16.53</v>
      </c>
      <c r="L232" s="15">
        <v>123.1</v>
      </c>
      <c r="M232" s="161">
        <v>186.8</v>
      </c>
      <c r="N232" s="15">
        <v>-0.9</v>
      </c>
      <c r="O232" s="15">
        <v>2.48</v>
      </c>
      <c r="P232" s="15">
        <v>8.37</v>
      </c>
      <c r="Q232" s="15">
        <v>0.008</v>
      </c>
      <c r="R232" s="15">
        <v>0.007</v>
      </c>
      <c r="S232" s="15">
        <v>2.1</v>
      </c>
    </row>
    <row r="233" ht="12.75">
      <c r="M233" s="161"/>
    </row>
    <row r="234" spans="2:19" ht="12.75">
      <c r="B234" s="15">
        <v>115</v>
      </c>
      <c r="C234" s="160">
        <v>39512</v>
      </c>
      <c r="D234" s="15">
        <v>180000</v>
      </c>
      <c r="E234" s="15">
        <v>0</v>
      </c>
      <c r="F234" s="15">
        <v>2</v>
      </c>
      <c r="G234" s="15">
        <v>13.91</v>
      </c>
      <c r="H234" s="15">
        <v>64.4</v>
      </c>
      <c r="I234" s="15">
        <v>635.4</v>
      </c>
      <c r="J234" s="15">
        <v>-2.3</v>
      </c>
      <c r="K234" s="15">
        <v>16.72</v>
      </c>
      <c r="L234" s="15">
        <v>124.9</v>
      </c>
      <c r="M234" s="161">
        <v>188.6</v>
      </c>
      <c r="N234" s="15">
        <v>-1</v>
      </c>
      <c r="O234" s="15">
        <v>2.37</v>
      </c>
      <c r="P234" s="15">
        <v>8.08</v>
      </c>
      <c r="Q234" s="15">
        <v>0.008</v>
      </c>
      <c r="R234" s="15">
        <v>0.007</v>
      </c>
      <c r="S234" s="15">
        <v>2</v>
      </c>
    </row>
    <row r="235" ht="12.75">
      <c r="M235" s="161"/>
    </row>
    <row r="236" spans="2:19" ht="12.75">
      <c r="B236" s="15">
        <v>116</v>
      </c>
      <c r="C236" s="160">
        <v>39512</v>
      </c>
      <c r="D236" s="15">
        <v>190000</v>
      </c>
      <c r="E236" s="15">
        <v>0</v>
      </c>
      <c r="F236" s="15">
        <v>2.1</v>
      </c>
      <c r="G236" s="15">
        <v>13.7</v>
      </c>
      <c r="H236" s="15">
        <v>150.5</v>
      </c>
      <c r="I236" s="15">
        <v>668.8</v>
      </c>
      <c r="J236" s="15">
        <v>-2.1</v>
      </c>
      <c r="K236" s="15">
        <v>22.25</v>
      </c>
      <c r="L236" s="15">
        <v>182.6</v>
      </c>
      <c r="M236" s="161">
        <v>262.5</v>
      </c>
      <c r="N236" s="15">
        <v>-0.9</v>
      </c>
      <c r="O236" s="15">
        <v>2.43</v>
      </c>
      <c r="P236" s="15">
        <v>12.74</v>
      </c>
      <c r="Q236" s="15">
        <v>0.008</v>
      </c>
      <c r="R236" s="15">
        <v>0.007</v>
      </c>
      <c r="S236" s="15">
        <v>2</v>
      </c>
    </row>
    <row r="237" ht="12.75">
      <c r="M237" s="161"/>
    </row>
    <row r="238" spans="2:19" ht="12.75">
      <c r="B238" s="15">
        <v>117</v>
      </c>
      <c r="C238" s="160">
        <v>39512</v>
      </c>
      <c r="D238" s="15">
        <v>200000</v>
      </c>
      <c r="E238" s="15">
        <v>0</v>
      </c>
      <c r="F238" s="15">
        <v>2.1</v>
      </c>
      <c r="G238" s="15">
        <v>13.69</v>
      </c>
      <c r="H238" s="15">
        <v>147.1</v>
      </c>
      <c r="I238" s="15">
        <v>674.1</v>
      </c>
      <c r="J238" s="15">
        <v>-2.4</v>
      </c>
      <c r="K238" s="15">
        <v>22.27</v>
      </c>
      <c r="L238" s="15">
        <v>183.4</v>
      </c>
      <c r="M238" s="161">
        <v>264.7</v>
      </c>
      <c r="N238" s="15">
        <v>-0.9</v>
      </c>
      <c r="O238" s="15">
        <v>2.44</v>
      </c>
      <c r="P238" s="15">
        <v>12.69</v>
      </c>
      <c r="Q238" s="15">
        <v>0.008</v>
      </c>
      <c r="R238" s="15">
        <v>0.007</v>
      </c>
      <c r="S238" s="15">
        <v>2</v>
      </c>
    </row>
    <row r="239" ht="12.75">
      <c r="M239" s="161"/>
    </row>
    <row r="240" spans="2:19" ht="12.75">
      <c r="B240" s="15">
        <v>118</v>
      </c>
      <c r="C240" s="160">
        <v>39512</v>
      </c>
      <c r="D240" s="15">
        <v>210000</v>
      </c>
      <c r="E240" s="15">
        <v>0</v>
      </c>
      <c r="F240" s="15">
        <v>2</v>
      </c>
      <c r="G240" s="15">
        <v>13.75</v>
      </c>
      <c r="H240" s="15">
        <v>134.7</v>
      </c>
      <c r="I240" s="15">
        <v>675.7</v>
      </c>
      <c r="J240" s="15">
        <v>-2.1</v>
      </c>
      <c r="K240" s="15">
        <v>22.25</v>
      </c>
      <c r="L240" s="15">
        <v>183</v>
      </c>
      <c r="M240" s="161">
        <v>263.5</v>
      </c>
      <c r="N240" s="15">
        <v>-0.9</v>
      </c>
      <c r="O240" s="15">
        <v>2.4</v>
      </c>
      <c r="P240" s="15">
        <v>11.74</v>
      </c>
      <c r="Q240" s="15">
        <v>0.008</v>
      </c>
      <c r="R240" s="15">
        <v>0.007</v>
      </c>
      <c r="S240" s="15">
        <v>2</v>
      </c>
    </row>
    <row r="241" ht="12.75">
      <c r="M241" s="161"/>
    </row>
    <row r="242" spans="2:19" ht="12.75">
      <c r="B242" s="15">
        <v>119</v>
      </c>
      <c r="C242" s="160">
        <v>39512</v>
      </c>
      <c r="D242" s="15">
        <v>220000</v>
      </c>
      <c r="E242" s="15">
        <v>-0.1</v>
      </c>
      <c r="F242" s="15">
        <v>2</v>
      </c>
      <c r="G242" s="15">
        <v>13.77</v>
      </c>
      <c r="H242" s="15">
        <v>123.1</v>
      </c>
      <c r="I242" s="15">
        <v>676.6</v>
      </c>
      <c r="J242" s="15">
        <v>-2.4</v>
      </c>
      <c r="K242" s="15">
        <v>21.9</v>
      </c>
      <c r="L242" s="15">
        <v>179.4</v>
      </c>
      <c r="M242" s="161">
        <v>259.3</v>
      </c>
      <c r="N242" s="15">
        <v>-1</v>
      </c>
      <c r="O242" s="15">
        <v>2.35</v>
      </c>
      <c r="P242" s="15">
        <v>11.06</v>
      </c>
      <c r="Q242" s="15">
        <v>0.007</v>
      </c>
      <c r="R242" s="15">
        <v>0.007</v>
      </c>
      <c r="S242" s="15">
        <v>1.9</v>
      </c>
    </row>
    <row r="243" ht="12.75">
      <c r="M243" s="161"/>
    </row>
    <row r="244" spans="2:19" ht="12.75">
      <c r="B244" s="15">
        <v>120</v>
      </c>
      <c r="C244" s="160">
        <v>39512</v>
      </c>
      <c r="D244" s="15">
        <v>230000</v>
      </c>
      <c r="E244" s="15">
        <v>48</v>
      </c>
      <c r="F244" s="15">
        <v>20.2</v>
      </c>
      <c r="G244" s="15">
        <v>19.23</v>
      </c>
      <c r="H244" s="15">
        <v>2</v>
      </c>
      <c r="I244" s="15">
        <v>569.3</v>
      </c>
      <c r="J244" s="15">
        <v>-215.8</v>
      </c>
      <c r="K244" s="15">
        <v>2.65</v>
      </c>
      <c r="L244" s="15">
        <v>11.2</v>
      </c>
      <c r="M244" s="161">
        <v>17.7</v>
      </c>
      <c r="N244" s="15">
        <v>-0.9</v>
      </c>
      <c r="O244" s="15">
        <v>3.17</v>
      </c>
      <c r="P244" s="15">
        <v>8.25</v>
      </c>
      <c r="Q244" s="15">
        <v>14.323</v>
      </c>
      <c r="R244" s="15">
        <v>15.858</v>
      </c>
      <c r="S244" s="15">
        <v>8.3</v>
      </c>
    </row>
    <row r="246" spans="2:19" ht="12.75">
      <c r="B246" s="15">
        <v>121</v>
      </c>
      <c r="C246" s="160">
        <v>39513</v>
      </c>
      <c r="D246" s="15">
        <v>0</v>
      </c>
      <c r="E246" s="15">
        <v>35.3</v>
      </c>
      <c r="F246" s="15">
        <v>4.5</v>
      </c>
      <c r="G246" s="15">
        <v>20.89</v>
      </c>
      <c r="H246" s="15">
        <v>0.9</v>
      </c>
      <c r="I246" s="15">
        <v>432.6</v>
      </c>
      <c r="J246" s="15">
        <v>-561</v>
      </c>
      <c r="K246" s="15">
        <v>0.09</v>
      </c>
      <c r="L246" s="15">
        <v>0.5</v>
      </c>
      <c r="M246" s="15">
        <v>1.3</v>
      </c>
      <c r="N246" s="15">
        <v>-0.9</v>
      </c>
      <c r="O246" s="15">
        <v>0</v>
      </c>
      <c r="P246" s="15">
        <v>0.04</v>
      </c>
      <c r="Q246" s="15">
        <v>77.587</v>
      </c>
      <c r="R246" s="15">
        <v>25.324</v>
      </c>
      <c r="S246" s="15">
        <v>-0.5</v>
      </c>
    </row>
    <row r="248" spans="2:19" ht="12.75">
      <c r="B248" s="15">
        <v>122</v>
      </c>
      <c r="C248" s="160">
        <v>39513</v>
      </c>
      <c r="D248" s="15">
        <v>10000</v>
      </c>
      <c r="E248" s="15">
        <v>25.8</v>
      </c>
      <c r="F248" s="15">
        <v>3.4</v>
      </c>
      <c r="G248" s="15">
        <v>20.89</v>
      </c>
      <c r="H248" s="15">
        <v>0.9</v>
      </c>
      <c r="I248" s="15">
        <v>410.3</v>
      </c>
      <c r="J248" s="15">
        <v>-524.1</v>
      </c>
      <c r="K248" s="15">
        <v>0.05</v>
      </c>
      <c r="L248" s="15">
        <v>0.5</v>
      </c>
      <c r="M248" s="15">
        <v>1.3</v>
      </c>
      <c r="N248" s="15">
        <v>-0.9</v>
      </c>
      <c r="O248" s="15">
        <v>-0.01</v>
      </c>
      <c r="P248" s="15">
        <v>-0.02</v>
      </c>
      <c r="Q248" s="15">
        <v>267.513</v>
      </c>
      <c r="R248" s="15">
        <v>0.001</v>
      </c>
      <c r="S248" s="15">
        <v>-2.1</v>
      </c>
    </row>
    <row r="250" spans="2:19" ht="12.75">
      <c r="B250" s="15">
        <v>123</v>
      </c>
      <c r="C250" s="160">
        <v>39513</v>
      </c>
      <c r="D250" s="15">
        <v>20000</v>
      </c>
      <c r="E250" s="15">
        <v>18.4</v>
      </c>
      <c r="F250" s="15">
        <v>2</v>
      </c>
      <c r="G250" s="15">
        <v>20.89</v>
      </c>
      <c r="H250" s="15">
        <v>0.9</v>
      </c>
      <c r="I250" s="15">
        <v>403.1</v>
      </c>
      <c r="J250" s="15">
        <v>-511</v>
      </c>
      <c r="K250" s="15">
        <v>0.04</v>
      </c>
      <c r="L250" s="15">
        <v>0.5</v>
      </c>
      <c r="M250" s="15">
        <v>1.3</v>
      </c>
      <c r="N250" s="15">
        <v>-0.9</v>
      </c>
      <c r="O250" s="15">
        <v>-0.01</v>
      </c>
      <c r="P250" s="15">
        <v>-0.04</v>
      </c>
      <c r="Q250" s="15">
        <v>262.757</v>
      </c>
      <c r="R250" s="15">
        <v>0.002</v>
      </c>
      <c r="S250" s="15">
        <v>-2.6</v>
      </c>
    </row>
    <row r="252" spans="2:19" ht="12.75">
      <c r="B252" s="15">
        <v>124</v>
      </c>
      <c r="C252" s="160">
        <v>39513</v>
      </c>
      <c r="D252" s="15">
        <v>30000</v>
      </c>
      <c r="E252" s="15">
        <v>27.3</v>
      </c>
      <c r="F252" s="15">
        <v>3.1</v>
      </c>
      <c r="G252" s="15">
        <v>20.89</v>
      </c>
      <c r="H252" s="15">
        <v>0.9</v>
      </c>
      <c r="I252" s="15">
        <v>397.6</v>
      </c>
      <c r="J252" s="15">
        <v>-522.1</v>
      </c>
      <c r="K252" s="15">
        <v>0.04</v>
      </c>
      <c r="L252" s="15">
        <v>0.5</v>
      </c>
      <c r="M252" s="15">
        <v>1.3</v>
      </c>
      <c r="N252" s="15">
        <v>-1</v>
      </c>
      <c r="O252" s="15">
        <v>-0.01</v>
      </c>
      <c r="P252" s="15">
        <v>-0.03</v>
      </c>
      <c r="Q252" s="15">
        <v>333.983</v>
      </c>
      <c r="R252" s="15">
        <v>1.584</v>
      </c>
      <c r="S252" s="15">
        <v>-1.9</v>
      </c>
    </row>
    <row r="254" spans="2:19" ht="12.75">
      <c r="B254" s="15">
        <v>125</v>
      </c>
      <c r="C254" s="160">
        <v>39513</v>
      </c>
      <c r="D254" s="15">
        <v>40000</v>
      </c>
      <c r="E254" s="15">
        <v>13.1</v>
      </c>
      <c r="F254" s="15">
        <v>13.5</v>
      </c>
      <c r="G254" s="15">
        <v>20.18</v>
      </c>
      <c r="H254" s="15">
        <v>0.9</v>
      </c>
      <c r="I254" s="15">
        <v>416.3</v>
      </c>
      <c r="J254" s="15">
        <v>-430.9</v>
      </c>
      <c r="K254" s="15">
        <v>1.1</v>
      </c>
      <c r="L254" s="15">
        <v>1.3</v>
      </c>
      <c r="M254" s="161">
        <v>2.1</v>
      </c>
      <c r="N254" s="15">
        <v>-1</v>
      </c>
      <c r="O254" s="15">
        <v>2</v>
      </c>
      <c r="P254" s="15">
        <v>5.14</v>
      </c>
      <c r="Q254" s="15">
        <v>288.119</v>
      </c>
      <c r="R254" s="15">
        <v>0.016</v>
      </c>
      <c r="S254" s="15">
        <v>2.8</v>
      </c>
    </row>
    <row r="255" ht="12.75">
      <c r="M255" s="161"/>
    </row>
    <row r="256" spans="2:19" ht="12.75">
      <c r="B256" s="15">
        <v>126</v>
      </c>
      <c r="C256" s="160">
        <v>39513</v>
      </c>
      <c r="D256" s="15">
        <v>50000</v>
      </c>
      <c r="E256" s="15">
        <v>22.4</v>
      </c>
      <c r="F256" s="15">
        <v>68</v>
      </c>
      <c r="G256" s="15">
        <v>15.89</v>
      </c>
      <c r="H256" s="15">
        <v>0.9</v>
      </c>
      <c r="I256" s="15">
        <v>588.6</v>
      </c>
      <c r="J256" s="15">
        <v>35.2</v>
      </c>
      <c r="K256" s="15">
        <v>8.9</v>
      </c>
      <c r="L256" s="15">
        <v>37.4</v>
      </c>
      <c r="M256" s="161">
        <v>38.3</v>
      </c>
      <c r="N256" s="15">
        <v>-1</v>
      </c>
      <c r="O256" s="15">
        <v>10.29</v>
      </c>
      <c r="P256" s="15">
        <v>30</v>
      </c>
      <c r="Q256" s="15">
        <v>0.251</v>
      </c>
      <c r="R256" s="15">
        <v>0.045</v>
      </c>
      <c r="S256" s="15">
        <v>12.3</v>
      </c>
    </row>
    <row r="257" ht="12.75">
      <c r="M257" s="161"/>
    </row>
    <row r="258" spans="2:19" ht="12.75">
      <c r="B258" s="15">
        <v>127</v>
      </c>
      <c r="C258" s="160">
        <v>39513</v>
      </c>
      <c r="D258" s="15">
        <v>60000</v>
      </c>
      <c r="E258" s="15">
        <v>8.2</v>
      </c>
      <c r="F258" s="15">
        <v>31.3</v>
      </c>
      <c r="G258" s="15">
        <v>14.34</v>
      </c>
      <c r="H258" s="15">
        <v>80.2</v>
      </c>
      <c r="I258" s="15">
        <v>627.6</v>
      </c>
      <c r="J258" s="15">
        <v>12.8</v>
      </c>
      <c r="K258" s="15">
        <v>17.1</v>
      </c>
      <c r="L258" s="15">
        <v>126.1</v>
      </c>
      <c r="M258" s="161">
        <v>182.5</v>
      </c>
      <c r="N258" s="15">
        <v>-1</v>
      </c>
      <c r="O258" s="15">
        <v>5.73</v>
      </c>
      <c r="P258" s="15">
        <v>19.49</v>
      </c>
      <c r="Q258" s="15">
        <v>0.115</v>
      </c>
      <c r="R258" s="15">
        <v>0.021</v>
      </c>
      <c r="S258" s="15">
        <v>5.6</v>
      </c>
    </row>
    <row r="259" ht="12.75">
      <c r="M259" s="161"/>
    </row>
    <row r="260" spans="2:19" ht="12.75">
      <c r="B260" s="15">
        <v>128</v>
      </c>
      <c r="C260" s="160">
        <v>39513</v>
      </c>
      <c r="D260" s="15">
        <v>70000</v>
      </c>
      <c r="E260" s="15">
        <v>-0.1</v>
      </c>
      <c r="F260" s="15">
        <v>1.9</v>
      </c>
      <c r="G260" s="15">
        <v>14.25</v>
      </c>
      <c r="H260" s="15">
        <v>114.8</v>
      </c>
      <c r="I260" s="15">
        <v>657.5</v>
      </c>
      <c r="J260" s="15">
        <v>-3.2</v>
      </c>
      <c r="K260" s="15">
        <v>22.57</v>
      </c>
      <c r="L260" s="15">
        <v>187.1</v>
      </c>
      <c r="M260" s="161">
        <v>266.5</v>
      </c>
      <c r="N260" s="15">
        <v>-1</v>
      </c>
      <c r="O260" s="15">
        <v>2.08</v>
      </c>
      <c r="P260" s="15">
        <v>10.19</v>
      </c>
      <c r="Q260" s="15">
        <v>0.007</v>
      </c>
      <c r="R260" s="15">
        <v>0.007</v>
      </c>
      <c r="S260" s="15">
        <v>1.7</v>
      </c>
    </row>
    <row r="261" ht="12.75">
      <c r="M261" s="161"/>
    </row>
    <row r="262" spans="2:19" ht="12.75">
      <c r="B262" s="15">
        <v>129</v>
      </c>
      <c r="C262" s="160">
        <v>39513</v>
      </c>
      <c r="D262" s="15">
        <v>80000</v>
      </c>
      <c r="E262" s="15">
        <v>4.7</v>
      </c>
      <c r="F262" s="15">
        <v>7.1</v>
      </c>
      <c r="G262" s="15">
        <v>10.3</v>
      </c>
      <c r="H262" s="15">
        <v>132.8</v>
      </c>
      <c r="I262" s="15">
        <v>668.6</v>
      </c>
      <c r="J262" s="15">
        <v>38.9</v>
      </c>
      <c r="K262" s="15">
        <v>22.71</v>
      </c>
      <c r="L262" s="15">
        <v>187.6</v>
      </c>
      <c r="M262" s="161">
        <v>267.5</v>
      </c>
      <c r="N262" s="15">
        <v>-1</v>
      </c>
      <c r="O262" s="15">
        <v>4.6</v>
      </c>
      <c r="P262" s="15">
        <v>10.36</v>
      </c>
      <c r="Q262" s="15">
        <v>19.019</v>
      </c>
      <c r="R262" s="15">
        <v>19.004</v>
      </c>
      <c r="S262" s="15">
        <v>2.9</v>
      </c>
    </row>
    <row r="263" ht="12.75">
      <c r="M263" s="161"/>
    </row>
    <row r="264" spans="2:19" ht="12.75">
      <c r="B264" s="15">
        <v>130</v>
      </c>
      <c r="C264" s="160">
        <v>39513</v>
      </c>
      <c r="D264" s="15">
        <v>90000</v>
      </c>
      <c r="E264" s="15">
        <v>0</v>
      </c>
      <c r="F264" s="15">
        <v>1.9</v>
      </c>
      <c r="G264" s="15">
        <v>13.85</v>
      </c>
      <c r="H264" s="15">
        <v>114.1</v>
      </c>
      <c r="I264" s="15">
        <v>673.4</v>
      </c>
      <c r="J264" s="15">
        <v>-2.2</v>
      </c>
      <c r="K264" s="15">
        <v>22.57</v>
      </c>
      <c r="L264" s="15">
        <v>186.5</v>
      </c>
      <c r="M264" s="161">
        <v>266.8</v>
      </c>
      <c r="N264" s="15">
        <v>-1</v>
      </c>
      <c r="O264" s="15">
        <v>2.38</v>
      </c>
      <c r="P264" s="15">
        <v>10.47</v>
      </c>
      <c r="Q264" s="15">
        <v>0.007</v>
      </c>
      <c r="R264" s="15">
        <v>0.007</v>
      </c>
      <c r="S264" s="15">
        <v>2</v>
      </c>
    </row>
    <row r="265" ht="12.75">
      <c r="M265" s="161"/>
    </row>
    <row r="266" spans="2:19" ht="12.75">
      <c r="B266" s="15">
        <v>131</v>
      </c>
      <c r="C266" s="160">
        <v>39513</v>
      </c>
      <c r="D266" s="15">
        <v>100000</v>
      </c>
      <c r="E266" s="15">
        <v>0</v>
      </c>
      <c r="F266" s="15">
        <v>2</v>
      </c>
      <c r="G266" s="15">
        <v>13.82</v>
      </c>
      <c r="H266" s="15">
        <v>122.4</v>
      </c>
      <c r="I266" s="15">
        <v>675.1</v>
      </c>
      <c r="J266" s="15">
        <v>-2.2</v>
      </c>
      <c r="K266" s="15">
        <v>22.44</v>
      </c>
      <c r="L266" s="15">
        <v>185.7</v>
      </c>
      <c r="M266" s="161">
        <v>266.4</v>
      </c>
      <c r="N266" s="15">
        <v>-0.9</v>
      </c>
      <c r="O266" s="15">
        <v>2.41</v>
      </c>
      <c r="P266" s="15">
        <v>10.8</v>
      </c>
      <c r="Q266" s="15">
        <v>0.007</v>
      </c>
      <c r="R266" s="15">
        <v>0.007</v>
      </c>
      <c r="S266" s="15">
        <v>2</v>
      </c>
    </row>
    <row r="267" ht="12.75">
      <c r="M267" s="161"/>
    </row>
    <row r="268" spans="2:19" ht="12.75">
      <c r="B268" s="15">
        <v>132</v>
      </c>
      <c r="C268" s="160">
        <v>39513</v>
      </c>
      <c r="D268" s="15">
        <v>110000</v>
      </c>
      <c r="E268" s="15">
        <v>40.1</v>
      </c>
      <c r="F268" s="15">
        <v>8</v>
      </c>
      <c r="G268" s="15">
        <v>19.15</v>
      </c>
      <c r="H268" s="15">
        <v>41.9</v>
      </c>
      <c r="I268" s="15">
        <v>571.8</v>
      </c>
      <c r="J268" s="15">
        <v>-55.6</v>
      </c>
      <c r="K268" s="15">
        <v>3.19</v>
      </c>
      <c r="L268" s="15">
        <v>18.8</v>
      </c>
      <c r="M268" s="161">
        <v>31.6</v>
      </c>
      <c r="N268" s="15">
        <v>-0.9</v>
      </c>
      <c r="O268" s="15">
        <v>1.96</v>
      </c>
      <c r="P268" s="15">
        <v>6.29</v>
      </c>
      <c r="Q268" s="15">
        <v>134.568</v>
      </c>
      <c r="R268" s="15">
        <v>75.985</v>
      </c>
      <c r="S268" s="15">
        <v>3.7</v>
      </c>
    </row>
    <row r="270" spans="2:19" ht="12.75">
      <c r="B270" s="15">
        <v>133</v>
      </c>
      <c r="C270" s="160">
        <v>39513</v>
      </c>
      <c r="D270" s="15">
        <v>120000</v>
      </c>
      <c r="E270" s="15">
        <v>0.2</v>
      </c>
      <c r="F270" s="15">
        <v>0.1</v>
      </c>
      <c r="G270" s="15">
        <v>20.93</v>
      </c>
      <c r="H270" s="15">
        <v>0.9</v>
      </c>
      <c r="I270" s="15">
        <v>433.3</v>
      </c>
      <c r="J270" s="15">
        <v>5.6</v>
      </c>
      <c r="K270" s="15">
        <v>0.04</v>
      </c>
      <c r="L270" s="15">
        <v>0.5</v>
      </c>
      <c r="M270" s="15">
        <v>1.3</v>
      </c>
      <c r="N270" s="15">
        <v>-0.9</v>
      </c>
      <c r="O270" s="15">
        <v>-0.01</v>
      </c>
      <c r="P270" s="15">
        <v>0.06</v>
      </c>
      <c r="Q270" s="15">
        <v>121.88</v>
      </c>
      <c r="R270" s="15">
        <v>0.005</v>
      </c>
      <c r="S270" s="15">
        <v>0</v>
      </c>
    </row>
    <row r="272" spans="2:19" ht="12.75">
      <c r="B272" s="15">
        <v>134</v>
      </c>
      <c r="C272" s="160">
        <v>39513</v>
      </c>
      <c r="D272" s="15">
        <v>130000</v>
      </c>
      <c r="E272" s="15">
        <v>0</v>
      </c>
      <c r="F272" s="15">
        <v>0</v>
      </c>
      <c r="G272" s="15">
        <v>20.94</v>
      </c>
      <c r="H272" s="15">
        <v>1</v>
      </c>
      <c r="I272" s="15">
        <v>407.4</v>
      </c>
      <c r="J272" s="15">
        <v>0</v>
      </c>
      <c r="K272" s="15">
        <v>0.05</v>
      </c>
      <c r="L272" s="15">
        <v>0.5</v>
      </c>
      <c r="M272" s="15">
        <v>1.3</v>
      </c>
      <c r="N272" s="15">
        <v>-0.9</v>
      </c>
      <c r="O272" s="15">
        <v>-0.01</v>
      </c>
      <c r="P272" s="15">
        <v>-0.02</v>
      </c>
      <c r="Q272" s="15">
        <v>56.988</v>
      </c>
      <c r="R272" s="15">
        <v>0.009</v>
      </c>
      <c r="S272" s="15">
        <v>0</v>
      </c>
    </row>
    <row r="274" spans="2:19" ht="12.75">
      <c r="B274" s="15">
        <v>135</v>
      </c>
      <c r="C274" s="160">
        <v>39513</v>
      </c>
      <c r="D274" s="15">
        <v>140000</v>
      </c>
      <c r="E274" s="15">
        <v>0</v>
      </c>
      <c r="F274" s="15">
        <v>0</v>
      </c>
      <c r="G274" s="15">
        <v>20.93</v>
      </c>
      <c r="H274" s="15">
        <v>1</v>
      </c>
      <c r="I274" s="15">
        <v>397.5</v>
      </c>
      <c r="J274" s="15">
        <v>0</v>
      </c>
      <c r="K274" s="15">
        <v>0.04</v>
      </c>
      <c r="L274" s="15">
        <v>0.5</v>
      </c>
      <c r="M274" s="15">
        <v>1.3</v>
      </c>
      <c r="N274" s="15">
        <v>-1</v>
      </c>
      <c r="O274" s="15">
        <v>-0.01</v>
      </c>
      <c r="P274" s="15">
        <v>-0.04</v>
      </c>
      <c r="Q274" s="15">
        <v>153.538</v>
      </c>
      <c r="R274" s="15">
        <v>0.009</v>
      </c>
      <c r="S274" s="15">
        <v>0</v>
      </c>
    </row>
    <row r="276" spans="2:19" ht="12.75">
      <c r="B276" s="15">
        <v>136</v>
      </c>
      <c r="C276" s="160">
        <v>39513</v>
      </c>
      <c r="D276" s="15">
        <v>150000</v>
      </c>
      <c r="E276" s="15">
        <v>0.2</v>
      </c>
      <c r="F276" s="15">
        <v>0.3</v>
      </c>
      <c r="G276" s="15">
        <v>20.93</v>
      </c>
      <c r="H276" s="15">
        <v>0.9</v>
      </c>
      <c r="I276" s="15">
        <v>395.1</v>
      </c>
      <c r="J276" s="15">
        <v>-5.6</v>
      </c>
      <c r="K276" s="15">
        <v>0.04</v>
      </c>
      <c r="L276" s="15">
        <v>0.5</v>
      </c>
      <c r="M276" s="15">
        <v>1.3</v>
      </c>
      <c r="N276" s="15">
        <v>-1</v>
      </c>
      <c r="O276" s="15">
        <v>-0.01</v>
      </c>
      <c r="P276" s="15">
        <v>-0.03</v>
      </c>
      <c r="Q276" s="15">
        <v>170.95</v>
      </c>
      <c r="R276" s="15">
        <v>4.752</v>
      </c>
      <c r="S276" s="15">
        <v>0</v>
      </c>
    </row>
    <row r="278" spans="2:19" ht="12.75">
      <c r="B278" s="15">
        <v>137</v>
      </c>
      <c r="C278" s="160">
        <v>39513</v>
      </c>
      <c r="D278" s="15">
        <v>160000</v>
      </c>
      <c r="E278" s="15">
        <v>0.3</v>
      </c>
      <c r="F278" s="15">
        <v>-0.1</v>
      </c>
      <c r="G278" s="15">
        <v>20.93</v>
      </c>
      <c r="H278" s="15">
        <v>0.9</v>
      </c>
      <c r="I278" s="15">
        <v>394</v>
      </c>
      <c r="J278" s="15">
        <v>-6.4</v>
      </c>
      <c r="K278" s="15">
        <v>0.05</v>
      </c>
      <c r="L278" s="15">
        <v>0.5</v>
      </c>
      <c r="M278" s="15">
        <v>1.3</v>
      </c>
      <c r="N278" s="15">
        <v>-1</v>
      </c>
      <c r="O278" s="15">
        <v>-0.02</v>
      </c>
      <c r="P278" s="15">
        <v>-0.03</v>
      </c>
      <c r="Q278" s="15">
        <v>147.217</v>
      </c>
      <c r="R278" s="15">
        <v>0.012</v>
      </c>
      <c r="S278" s="15">
        <v>0</v>
      </c>
    </row>
    <row r="280" spans="2:19" ht="12.75">
      <c r="B280" s="15">
        <v>138</v>
      </c>
      <c r="C280" s="160">
        <v>39513</v>
      </c>
      <c r="D280" s="15">
        <v>170000</v>
      </c>
      <c r="E280" s="15">
        <v>0.1</v>
      </c>
      <c r="F280" s="15">
        <v>0.1</v>
      </c>
      <c r="G280" s="15">
        <v>20.93</v>
      </c>
      <c r="H280" s="15">
        <v>0.8</v>
      </c>
      <c r="I280" s="15">
        <v>390.9</v>
      </c>
      <c r="J280" s="15">
        <v>-8</v>
      </c>
      <c r="K280" s="15">
        <v>0.04</v>
      </c>
      <c r="L280" s="15">
        <v>0.5</v>
      </c>
      <c r="M280" s="15">
        <v>1.3</v>
      </c>
      <c r="N280" s="15">
        <v>-0.9</v>
      </c>
      <c r="O280" s="15">
        <v>-0.02</v>
      </c>
      <c r="P280" s="15">
        <v>-0.03</v>
      </c>
      <c r="Q280" s="15">
        <v>156.709</v>
      </c>
      <c r="R280" s="15">
        <v>0.015</v>
      </c>
      <c r="S280" s="15">
        <v>-0.1</v>
      </c>
    </row>
    <row r="282" spans="2:19" ht="12.75">
      <c r="B282" s="15">
        <v>139</v>
      </c>
      <c r="C282" s="160">
        <v>39513</v>
      </c>
      <c r="D282" s="15">
        <v>180000</v>
      </c>
      <c r="E282" s="15">
        <v>0</v>
      </c>
      <c r="F282" s="15">
        <v>0</v>
      </c>
      <c r="G282" s="15">
        <v>20.93</v>
      </c>
      <c r="H282" s="15">
        <v>0.8</v>
      </c>
      <c r="I282" s="15">
        <v>386.9</v>
      </c>
      <c r="J282" s="15">
        <v>0</v>
      </c>
      <c r="K282" s="15">
        <v>0.04</v>
      </c>
      <c r="L282" s="15">
        <v>0.5</v>
      </c>
      <c r="M282" s="15">
        <v>1.3</v>
      </c>
      <c r="N282" s="15">
        <v>-0.9</v>
      </c>
      <c r="O282" s="15">
        <v>-0.02</v>
      </c>
      <c r="P282" s="15">
        <v>-0.04</v>
      </c>
      <c r="Q282" s="15">
        <v>113.976</v>
      </c>
      <c r="R282" s="15">
        <v>0.017</v>
      </c>
      <c r="S282" s="15">
        <v>0</v>
      </c>
    </row>
    <row r="284" spans="2:19" ht="12.75">
      <c r="B284" s="15">
        <v>140</v>
      </c>
      <c r="C284" s="160">
        <v>39513</v>
      </c>
      <c r="D284" s="15">
        <v>190000</v>
      </c>
      <c r="E284" s="15">
        <v>0</v>
      </c>
      <c r="F284" s="15">
        <v>0</v>
      </c>
      <c r="G284" s="15">
        <v>20.93</v>
      </c>
      <c r="H284" s="15">
        <v>0.9</v>
      </c>
      <c r="I284" s="15">
        <v>382.3</v>
      </c>
      <c r="J284" s="15">
        <v>0</v>
      </c>
      <c r="K284" s="15">
        <v>0.04</v>
      </c>
      <c r="L284" s="15">
        <v>0.5</v>
      </c>
      <c r="M284" s="15">
        <v>1.3</v>
      </c>
      <c r="N284" s="15">
        <v>-0.9</v>
      </c>
      <c r="O284" s="15">
        <v>-0.02</v>
      </c>
      <c r="P284" s="15">
        <v>-0.05</v>
      </c>
      <c r="Q284" s="15">
        <v>115.562</v>
      </c>
      <c r="R284" s="15">
        <v>0.016</v>
      </c>
      <c r="S284" s="15">
        <v>0</v>
      </c>
    </row>
    <row r="286" spans="2:19" ht="12.75">
      <c r="B286" s="15">
        <v>141</v>
      </c>
      <c r="C286" s="160">
        <v>39513</v>
      </c>
      <c r="D286" s="15">
        <v>200000</v>
      </c>
      <c r="E286" s="15">
        <v>0</v>
      </c>
      <c r="F286" s="15">
        <v>0</v>
      </c>
      <c r="G286" s="15">
        <v>20.94</v>
      </c>
      <c r="H286" s="15">
        <v>0.8</v>
      </c>
      <c r="I286" s="15">
        <v>376.8</v>
      </c>
      <c r="J286" s="15">
        <v>0</v>
      </c>
      <c r="K286" s="15">
        <v>0.04</v>
      </c>
      <c r="L286" s="15">
        <v>0.5</v>
      </c>
      <c r="M286" s="15">
        <v>1.3</v>
      </c>
      <c r="N286" s="15">
        <v>-0.9</v>
      </c>
      <c r="O286" s="15">
        <v>-0.03</v>
      </c>
      <c r="P286" s="15">
        <v>-0.06</v>
      </c>
      <c r="Q286" s="15">
        <v>31.673</v>
      </c>
      <c r="R286" s="15">
        <v>0.017</v>
      </c>
      <c r="S286" s="15">
        <v>0</v>
      </c>
    </row>
    <row r="288" spans="2:19" ht="12.75">
      <c r="B288" s="15">
        <v>142</v>
      </c>
      <c r="C288" s="160">
        <v>39513</v>
      </c>
      <c r="D288" s="15">
        <v>210000</v>
      </c>
      <c r="E288" s="15">
        <v>0</v>
      </c>
      <c r="F288" s="15">
        <v>0</v>
      </c>
      <c r="G288" s="15">
        <v>20.95</v>
      </c>
      <c r="H288" s="15">
        <v>0.9</v>
      </c>
      <c r="I288" s="15">
        <v>371.5</v>
      </c>
      <c r="J288" s="15">
        <v>0</v>
      </c>
      <c r="K288" s="15">
        <v>0.04</v>
      </c>
      <c r="L288" s="15">
        <v>0.5</v>
      </c>
      <c r="M288" s="15">
        <v>1.3</v>
      </c>
      <c r="N288" s="15">
        <v>-0.9</v>
      </c>
      <c r="O288" s="15">
        <v>-0.02</v>
      </c>
      <c r="P288" s="15">
        <v>-0.06</v>
      </c>
      <c r="Q288" s="15">
        <v>19.007</v>
      </c>
      <c r="R288" s="15">
        <v>0.011</v>
      </c>
      <c r="S288" s="15">
        <v>0</v>
      </c>
    </row>
    <row r="290" spans="2:19" ht="12.75">
      <c r="B290" s="15">
        <v>143</v>
      </c>
      <c r="C290" s="160">
        <v>39513</v>
      </c>
      <c r="D290" s="15">
        <v>220000</v>
      </c>
      <c r="E290" s="15">
        <v>0</v>
      </c>
      <c r="F290" s="15">
        <v>0</v>
      </c>
      <c r="G290" s="15">
        <v>20.95</v>
      </c>
      <c r="H290" s="15">
        <v>0.9</v>
      </c>
      <c r="I290" s="15">
        <v>365.8</v>
      </c>
      <c r="J290" s="15">
        <v>0</v>
      </c>
      <c r="K290" s="15">
        <v>0.05</v>
      </c>
      <c r="L290" s="15">
        <v>0.5</v>
      </c>
      <c r="M290" s="15">
        <v>1.3</v>
      </c>
      <c r="N290" s="15">
        <v>-0.9</v>
      </c>
      <c r="O290" s="15">
        <v>-0.03</v>
      </c>
      <c r="P290" s="15">
        <v>-0.06</v>
      </c>
      <c r="Q290" s="15">
        <v>15.841</v>
      </c>
      <c r="R290" s="15">
        <v>0.012</v>
      </c>
      <c r="S290" s="15">
        <v>0</v>
      </c>
    </row>
    <row r="292" spans="2:19" ht="12.75">
      <c r="B292" s="15">
        <v>144</v>
      </c>
      <c r="C292" s="160">
        <v>39513</v>
      </c>
      <c r="D292" s="15">
        <v>230000</v>
      </c>
      <c r="E292" s="15">
        <v>0</v>
      </c>
      <c r="F292" s="15">
        <v>0</v>
      </c>
      <c r="G292" s="15">
        <v>20.94</v>
      </c>
      <c r="H292" s="15">
        <v>0.9</v>
      </c>
      <c r="I292" s="15">
        <v>350.1</v>
      </c>
      <c r="J292" s="15">
        <v>0</v>
      </c>
      <c r="K292" s="15">
        <v>0.04</v>
      </c>
      <c r="L292" s="15">
        <v>0.5</v>
      </c>
      <c r="M292" s="15">
        <v>1.3</v>
      </c>
      <c r="N292" s="15">
        <v>-0.9</v>
      </c>
      <c r="O292" s="15">
        <v>-0.02</v>
      </c>
      <c r="P292" s="15">
        <v>-0.06</v>
      </c>
      <c r="Q292" s="15">
        <v>30.087</v>
      </c>
      <c r="R292" s="15">
        <v>0.011</v>
      </c>
      <c r="S292" s="15">
        <v>0</v>
      </c>
    </row>
    <row r="294" spans="2:19" ht="12.75">
      <c r="B294" s="15">
        <v>145</v>
      </c>
      <c r="C294" s="160">
        <v>39514</v>
      </c>
      <c r="D294" s="15">
        <v>0</v>
      </c>
      <c r="E294" s="15">
        <v>0</v>
      </c>
      <c r="F294" s="15">
        <v>0</v>
      </c>
      <c r="G294" s="15">
        <v>20.95</v>
      </c>
      <c r="H294" s="15">
        <v>0.9</v>
      </c>
      <c r="I294" s="15">
        <v>336.5</v>
      </c>
      <c r="J294" s="15">
        <v>0</v>
      </c>
      <c r="K294" s="15">
        <v>0.04</v>
      </c>
      <c r="L294" s="15">
        <v>0.5</v>
      </c>
      <c r="M294" s="15">
        <v>1.3</v>
      </c>
      <c r="N294" s="15">
        <v>-0.9</v>
      </c>
      <c r="O294" s="15">
        <v>-0.02</v>
      </c>
      <c r="P294" s="15">
        <v>-0.06</v>
      </c>
      <c r="Q294" s="15">
        <v>0.014</v>
      </c>
      <c r="R294" s="15">
        <v>0.013</v>
      </c>
      <c r="S294" s="15">
        <v>0</v>
      </c>
    </row>
    <row r="296" spans="2:19" ht="12.75">
      <c r="B296" s="15">
        <v>146</v>
      </c>
      <c r="C296" s="160">
        <v>39514</v>
      </c>
      <c r="D296" s="15">
        <v>10000</v>
      </c>
      <c r="E296" s="15">
        <v>0</v>
      </c>
      <c r="F296" s="15">
        <v>0</v>
      </c>
      <c r="G296" s="15">
        <v>20.95</v>
      </c>
      <c r="H296" s="15">
        <v>0.9</v>
      </c>
      <c r="I296" s="15">
        <v>328.1</v>
      </c>
      <c r="J296" s="15">
        <v>0</v>
      </c>
      <c r="K296" s="15">
        <v>0.04</v>
      </c>
      <c r="L296" s="15">
        <v>0.5</v>
      </c>
      <c r="M296" s="15">
        <v>1.3</v>
      </c>
      <c r="N296" s="15">
        <v>-0.9</v>
      </c>
      <c r="O296" s="15">
        <v>-0.02</v>
      </c>
      <c r="P296" s="15">
        <v>-0.07</v>
      </c>
      <c r="Q296" s="15">
        <v>0.014</v>
      </c>
      <c r="R296" s="15">
        <v>0.013</v>
      </c>
      <c r="S296" s="15">
        <v>0</v>
      </c>
    </row>
    <row r="298" spans="2:19" ht="12.75">
      <c r="B298" s="15">
        <v>147</v>
      </c>
      <c r="C298" s="160">
        <v>39514</v>
      </c>
      <c r="D298" s="15">
        <v>20000</v>
      </c>
      <c r="E298" s="15">
        <v>0</v>
      </c>
      <c r="F298" s="15">
        <v>0</v>
      </c>
      <c r="G298" s="15">
        <v>20.87</v>
      </c>
      <c r="H298" s="15">
        <v>0.7</v>
      </c>
      <c r="I298" s="15">
        <v>322.8</v>
      </c>
      <c r="J298" s="15">
        <v>0</v>
      </c>
      <c r="K298" s="15">
        <v>0.04</v>
      </c>
      <c r="L298" s="15">
        <v>0.5</v>
      </c>
      <c r="M298" s="15">
        <v>1.3</v>
      </c>
      <c r="N298" s="15">
        <v>-0.9</v>
      </c>
      <c r="O298" s="15">
        <v>-0.03</v>
      </c>
      <c r="P298" s="15">
        <v>-0.06</v>
      </c>
      <c r="Q298" s="15">
        <v>19.009</v>
      </c>
      <c r="R298" s="15">
        <v>0.015</v>
      </c>
      <c r="S298" s="15">
        <v>0</v>
      </c>
    </row>
    <row r="300" spans="2:19" ht="12.75">
      <c r="B300" s="15">
        <v>148</v>
      </c>
      <c r="C300" s="160">
        <v>39514</v>
      </c>
      <c r="D300" s="15">
        <v>30000</v>
      </c>
      <c r="E300" s="15">
        <v>0</v>
      </c>
      <c r="F300" s="15">
        <v>0</v>
      </c>
      <c r="G300" s="15">
        <v>20.94</v>
      </c>
      <c r="H300" s="15">
        <v>0.8</v>
      </c>
      <c r="I300" s="15">
        <v>319.1</v>
      </c>
      <c r="J300" s="15">
        <v>0</v>
      </c>
      <c r="K300" s="15">
        <v>0.04</v>
      </c>
      <c r="L300" s="15">
        <v>0.5</v>
      </c>
      <c r="M300" s="15">
        <v>1.3</v>
      </c>
      <c r="N300" s="15">
        <v>-0.9</v>
      </c>
      <c r="O300" s="15">
        <v>-0.02</v>
      </c>
      <c r="P300" s="15">
        <v>-0.06</v>
      </c>
      <c r="Q300" s="15">
        <v>11.098</v>
      </c>
      <c r="R300" s="15">
        <v>0.013</v>
      </c>
      <c r="S300" s="15">
        <v>0</v>
      </c>
    </row>
    <row r="302" spans="2:19" ht="12.75">
      <c r="B302" s="15">
        <v>149</v>
      </c>
      <c r="C302" s="160">
        <v>39514</v>
      </c>
      <c r="D302" s="15">
        <v>40000</v>
      </c>
      <c r="E302" s="15">
        <v>0</v>
      </c>
      <c r="F302" s="15">
        <v>0</v>
      </c>
      <c r="G302" s="15">
        <v>20.94</v>
      </c>
      <c r="H302" s="15">
        <v>0.8</v>
      </c>
      <c r="I302" s="15">
        <v>315.5</v>
      </c>
      <c r="J302" s="15">
        <v>0</v>
      </c>
      <c r="K302" s="15">
        <v>0.04</v>
      </c>
      <c r="L302" s="15">
        <v>0.5</v>
      </c>
      <c r="M302" s="15">
        <v>1.3</v>
      </c>
      <c r="N302" s="15">
        <v>-0.9</v>
      </c>
      <c r="O302" s="15">
        <v>-0.02</v>
      </c>
      <c r="P302" s="15">
        <v>-0.06</v>
      </c>
      <c r="Q302" s="15">
        <v>41.167</v>
      </c>
      <c r="R302" s="15">
        <v>0.014</v>
      </c>
      <c r="S302" s="15">
        <v>0</v>
      </c>
    </row>
    <row r="304" spans="2:19" ht="12.75">
      <c r="B304" s="15">
        <v>150</v>
      </c>
      <c r="C304" s="160">
        <v>39514</v>
      </c>
      <c r="D304" s="15">
        <v>50000</v>
      </c>
      <c r="E304" s="15">
        <v>0.2</v>
      </c>
      <c r="F304" s="15">
        <v>0.1</v>
      </c>
      <c r="G304" s="15">
        <v>20.86</v>
      </c>
      <c r="H304" s="15">
        <v>0.8</v>
      </c>
      <c r="I304" s="15">
        <v>312</v>
      </c>
      <c r="J304" s="15">
        <v>-5.2</v>
      </c>
      <c r="K304" s="15">
        <v>0.04</v>
      </c>
      <c r="L304" s="15">
        <v>0.5</v>
      </c>
      <c r="M304" s="15">
        <v>1.3</v>
      </c>
      <c r="N304" s="15">
        <v>-0.9</v>
      </c>
      <c r="O304" s="15">
        <v>-0.02</v>
      </c>
      <c r="P304" s="15">
        <v>-0.06</v>
      </c>
      <c r="Q304" s="15">
        <v>38.006</v>
      </c>
      <c r="R304" s="15">
        <v>0.017</v>
      </c>
      <c r="S304" s="15">
        <v>-0.1</v>
      </c>
    </row>
    <row r="306" spans="2:19" ht="12.75">
      <c r="B306" s="15">
        <v>151</v>
      </c>
      <c r="C306" s="160">
        <v>39514</v>
      </c>
      <c r="D306" s="15">
        <v>60000</v>
      </c>
      <c r="E306" s="15">
        <v>0.3</v>
      </c>
      <c r="F306" s="15">
        <v>0</v>
      </c>
      <c r="G306" s="15">
        <v>20.93</v>
      </c>
      <c r="H306" s="15">
        <v>0.8</v>
      </c>
      <c r="I306" s="15">
        <v>308.7</v>
      </c>
      <c r="J306" s="15">
        <v>-5.6</v>
      </c>
      <c r="K306" s="15">
        <v>0.04</v>
      </c>
      <c r="L306" s="15">
        <v>0.5</v>
      </c>
      <c r="M306" s="15">
        <v>1.3</v>
      </c>
      <c r="N306" s="15">
        <v>-0.9</v>
      </c>
      <c r="O306" s="15">
        <v>-0.02</v>
      </c>
      <c r="P306" s="15">
        <v>-0.06</v>
      </c>
      <c r="Q306" s="15">
        <v>224.768</v>
      </c>
      <c r="R306" s="15">
        <v>0.012</v>
      </c>
      <c r="S306" s="15">
        <v>-0.1</v>
      </c>
    </row>
    <row r="308" spans="2:19" ht="12.75">
      <c r="B308" s="15">
        <v>152</v>
      </c>
      <c r="C308" s="160">
        <v>39514</v>
      </c>
      <c r="D308" s="15">
        <v>70000</v>
      </c>
      <c r="E308" s="15">
        <v>4.8</v>
      </c>
      <c r="F308" s="15">
        <v>1.5</v>
      </c>
      <c r="G308" s="15">
        <v>20.91</v>
      </c>
      <c r="H308" s="15">
        <v>0.8</v>
      </c>
      <c r="I308" s="15">
        <v>305.5</v>
      </c>
      <c r="J308" s="15">
        <v>-98</v>
      </c>
      <c r="K308" s="15">
        <v>0.04</v>
      </c>
      <c r="L308" s="15">
        <v>0.5</v>
      </c>
      <c r="M308" s="15">
        <v>1.3</v>
      </c>
      <c r="N308" s="15">
        <v>-0.9</v>
      </c>
      <c r="O308" s="15">
        <v>-0.01</v>
      </c>
      <c r="P308" s="15">
        <v>-0.06</v>
      </c>
      <c r="Q308" s="15">
        <v>542.902</v>
      </c>
      <c r="R308" s="15">
        <v>52.238</v>
      </c>
      <c r="S308" s="15">
        <v>-0.4</v>
      </c>
    </row>
    <row r="310" spans="2:19" ht="12.75">
      <c r="B310" s="15">
        <v>153</v>
      </c>
      <c r="C310" s="160">
        <v>39514</v>
      </c>
      <c r="D310" s="15">
        <v>80000</v>
      </c>
      <c r="E310" s="15">
        <v>4.3</v>
      </c>
      <c r="F310" s="15">
        <v>0.9</v>
      </c>
      <c r="G310" s="15">
        <v>20.92</v>
      </c>
      <c r="H310" s="15">
        <v>0.7</v>
      </c>
      <c r="I310" s="15">
        <v>302.5</v>
      </c>
      <c r="J310" s="15">
        <v>-56</v>
      </c>
      <c r="K310" s="15">
        <v>0.04</v>
      </c>
      <c r="L310" s="15">
        <v>0.5</v>
      </c>
      <c r="M310" s="15">
        <v>1.3</v>
      </c>
      <c r="N310" s="15">
        <v>-0.9</v>
      </c>
      <c r="O310" s="15">
        <v>0.02</v>
      </c>
      <c r="P310" s="15">
        <v>-0.07</v>
      </c>
      <c r="Q310" s="15">
        <v>663.175</v>
      </c>
      <c r="R310" s="15">
        <v>243.741</v>
      </c>
      <c r="S310" s="15">
        <v>0.4</v>
      </c>
    </row>
    <row r="312" spans="2:19" ht="12.75">
      <c r="B312" s="15">
        <v>154</v>
      </c>
      <c r="C312" s="160">
        <v>39514</v>
      </c>
      <c r="D312" s="15">
        <v>90000</v>
      </c>
      <c r="E312" s="15">
        <v>9.1</v>
      </c>
      <c r="F312" s="15">
        <v>1.7</v>
      </c>
      <c r="G312" s="15">
        <v>20.91</v>
      </c>
      <c r="H312" s="15">
        <v>0.9</v>
      </c>
      <c r="I312" s="15">
        <v>299.3</v>
      </c>
      <c r="J312" s="15">
        <v>-122.4</v>
      </c>
      <c r="K312" s="15">
        <v>0.04</v>
      </c>
      <c r="L312" s="15">
        <v>0.5</v>
      </c>
      <c r="M312" s="15">
        <v>1.3</v>
      </c>
      <c r="N312" s="15">
        <v>-0.9</v>
      </c>
      <c r="O312" s="15">
        <v>0.01</v>
      </c>
      <c r="P312" s="15">
        <v>2.03</v>
      </c>
      <c r="Q312" s="15">
        <v>609.372</v>
      </c>
      <c r="R312" s="15">
        <v>118.706</v>
      </c>
      <c r="S312" s="15">
        <v>0.3</v>
      </c>
    </row>
    <row r="314" spans="2:19" ht="12.75">
      <c r="B314" s="15">
        <v>155</v>
      </c>
      <c r="C314" s="160">
        <v>39514</v>
      </c>
      <c r="D314" s="15">
        <v>100000</v>
      </c>
      <c r="E314" s="15">
        <v>15.7</v>
      </c>
      <c r="F314" s="15">
        <v>3.5</v>
      </c>
      <c r="G314" s="15">
        <v>20.9</v>
      </c>
      <c r="H314" s="15">
        <v>0.7</v>
      </c>
      <c r="I314" s="15">
        <v>296.2</v>
      </c>
      <c r="J314" s="15">
        <v>-291.2</v>
      </c>
      <c r="K314" s="15">
        <v>0.09</v>
      </c>
      <c r="L314" s="15">
        <v>0.5</v>
      </c>
      <c r="M314" s="15">
        <v>1.3</v>
      </c>
      <c r="N314" s="15">
        <v>-0.9</v>
      </c>
      <c r="O314" s="15">
        <v>0</v>
      </c>
      <c r="P314" s="15">
        <v>-0.06</v>
      </c>
      <c r="Q314" s="15">
        <v>652.113</v>
      </c>
      <c r="R314" s="15">
        <v>60.146</v>
      </c>
      <c r="S314" s="15">
        <v>0.3</v>
      </c>
    </row>
    <row r="316" spans="2:19" ht="12.75">
      <c r="B316" s="15">
        <v>156</v>
      </c>
      <c r="C316" s="160">
        <v>39514</v>
      </c>
      <c r="D316" s="15">
        <v>110000</v>
      </c>
      <c r="E316" s="15">
        <v>28.2</v>
      </c>
      <c r="F316" s="15">
        <v>5.1</v>
      </c>
      <c r="G316" s="15">
        <v>20.89</v>
      </c>
      <c r="H316" s="15">
        <v>0.8</v>
      </c>
      <c r="I316" s="15">
        <v>288.3</v>
      </c>
      <c r="J316" s="15">
        <v>-538.9</v>
      </c>
      <c r="K316" s="15">
        <v>0.17</v>
      </c>
      <c r="L316" s="15">
        <v>0.5</v>
      </c>
      <c r="M316" s="15">
        <v>1.3</v>
      </c>
      <c r="N316" s="15">
        <v>-0.9</v>
      </c>
      <c r="O316" s="15">
        <v>0.01</v>
      </c>
      <c r="P316" s="15">
        <v>-0.06</v>
      </c>
      <c r="Q316" s="15">
        <v>515.998</v>
      </c>
      <c r="R316" s="15">
        <v>261.157</v>
      </c>
      <c r="S316" s="15">
        <v>1.6</v>
      </c>
    </row>
    <row r="318" spans="2:19" ht="12.75">
      <c r="B318" s="15">
        <v>157</v>
      </c>
      <c r="C318" s="160">
        <v>39514</v>
      </c>
      <c r="D318" s="15">
        <v>120000</v>
      </c>
      <c r="E318" s="15">
        <v>32.1</v>
      </c>
      <c r="F318" s="15">
        <v>3</v>
      </c>
      <c r="G318" s="15">
        <v>20.88</v>
      </c>
      <c r="H318" s="15">
        <v>0.8</v>
      </c>
      <c r="I318" s="15">
        <v>282.5</v>
      </c>
      <c r="J318" s="15">
        <v>-614.1</v>
      </c>
      <c r="K318" s="15">
        <v>0.04</v>
      </c>
      <c r="L318" s="15">
        <v>0.5</v>
      </c>
      <c r="M318" s="15">
        <v>1.3</v>
      </c>
      <c r="N318" s="15">
        <v>-0.9</v>
      </c>
      <c r="O318" s="15">
        <v>-0.01</v>
      </c>
      <c r="P318" s="15">
        <v>-0.06</v>
      </c>
      <c r="Q318" s="15">
        <v>106.07</v>
      </c>
      <c r="R318" s="15">
        <v>6.332</v>
      </c>
      <c r="S318" s="15">
        <v>-1.7</v>
      </c>
    </row>
    <row r="320" spans="2:19" ht="12.75">
      <c r="B320" s="15">
        <v>158</v>
      </c>
      <c r="C320" s="160">
        <v>39514</v>
      </c>
      <c r="D320" s="15">
        <v>130000</v>
      </c>
      <c r="E320" s="15">
        <v>26.7</v>
      </c>
      <c r="F320" s="15">
        <v>0</v>
      </c>
      <c r="G320" s="15">
        <v>20.87</v>
      </c>
      <c r="H320" s="15">
        <v>0.8</v>
      </c>
      <c r="I320" s="15">
        <v>279</v>
      </c>
      <c r="J320" s="15">
        <v>-543.7</v>
      </c>
      <c r="K320" s="15">
        <v>0.04</v>
      </c>
      <c r="L320" s="15">
        <v>0.5</v>
      </c>
      <c r="M320" s="15">
        <v>1.3</v>
      </c>
      <c r="N320" s="15">
        <v>-0.9</v>
      </c>
      <c r="O320" s="15">
        <v>-0.01</v>
      </c>
      <c r="P320" s="15">
        <v>-0.06</v>
      </c>
      <c r="Q320" s="15">
        <v>42.75</v>
      </c>
      <c r="R320" s="15">
        <v>0</v>
      </c>
      <c r="S320" s="15">
        <v>-2</v>
      </c>
    </row>
    <row r="322" spans="2:19" ht="12.75">
      <c r="B322" s="15">
        <v>159</v>
      </c>
      <c r="C322" s="160">
        <v>39514</v>
      </c>
      <c r="D322" s="15">
        <v>140000</v>
      </c>
      <c r="E322" s="15">
        <v>13.3</v>
      </c>
      <c r="F322" s="15">
        <v>0.2</v>
      </c>
      <c r="G322" s="15">
        <v>20.85</v>
      </c>
      <c r="H322" s="15">
        <v>0.8</v>
      </c>
      <c r="I322" s="15">
        <v>275.3</v>
      </c>
      <c r="J322" s="15">
        <v>-261.8</v>
      </c>
      <c r="K322" s="15">
        <v>0.04</v>
      </c>
      <c r="L322" s="15">
        <v>0.5</v>
      </c>
      <c r="M322" s="15">
        <v>1.3</v>
      </c>
      <c r="N322" s="15">
        <v>-0.9</v>
      </c>
      <c r="O322" s="15">
        <v>-0.01</v>
      </c>
      <c r="P322" s="15">
        <v>-0.07</v>
      </c>
      <c r="Q322" s="15">
        <v>0.01</v>
      </c>
      <c r="R322" s="15">
        <v>0</v>
      </c>
      <c r="S322" s="15">
        <v>-0.9</v>
      </c>
    </row>
    <row r="324" spans="2:19" ht="12.75">
      <c r="B324" s="15">
        <v>160</v>
      </c>
      <c r="C324" s="160">
        <v>39514</v>
      </c>
      <c r="D324" s="15">
        <v>150000</v>
      </c>
      <c r="E324" s="15">
        <v>12.3</v>
      </c>
      <c r="F324" s="15">
        <v>0</v>
      </c>
      <c r="G324" s="15">
        <v>20.83</v>
      </c>
      <c r="H324" s="15">
        <v>0.9</v>
      </c>
      <c r="I324" s="15">
        <v>271.1</v>
      </c>
      <c r="J324" s="15">
        <v>-232.6</v>
      </c>
      <c r="K324" s="15">
        <v>0.04</v>
      </c>
      <c r="L324" s="15">
        <v>0.5</v>
      </c>
      <c r="M324" s="15">
        <v>1.3</v>
      </c>
      <c r="N324" s="15">
        <v>-0.9</v>
      </c>
      <c r="O324" s="15">
        <v>-0.01</v>
      </c>
      <c r="P324" s="15">
        <v>-0.06</v>
      </c>
      <c r="Q324" s="15">
        <v>0.008</v>
      </c>
      <c r="R324" s="15">
        <v>0</v>
      </c>
      <c r="S324" s="15">
        <v>-0.5</v>
      </c>
    </row>
    <row r="326" spans="2:19" ht="12.75">
      <c r="B326" s="15">
        <v>161</v>
      </c>
      <c r="C326" s="160">
        <v>39514</v>
      </c>
      <c r="D326" s="15">
        <v>160000</v>
      </c>
      <c r="E326" s="15">
        <v>7.1</v>
      </c>
      <c r="F326" s="15">
        <v>-2.1</v>
      </c>
      <c r="G326" s="15">
        <v>20.83</v>
      </c>
      <c r="H326" s="15">
        <v>0.9</v>
      </c>
      <c r="I326" s="15">
        <v>260.5</v>
      </c>
      <c r="J326" s="15">
        <v>-251</v>
      </c>
      <c r="K326" s="15">
        <v>0.04</v>
      </c>
      <c r="L326" s="15">
        <v>0.5</v>
      </c>
      <c r="M326" s="15">
        <v>1.3</v>
      </c>
      <c r="N326" s="15">
        <v>-0.9</v>
      </c>
      <c r="O326" s="15">
        <v>-0.02</v>
      </c>
      <c r="P326" s="15">
        <v>-0.06</v>
      </c>
      <c r="Q326" s="15">
        <v>0.004</v>
      </c>
      <c r="R326" s="15">
        <v>0</v>
      </c>
      <c r="S326" s="15">
        <v>-1.9</v>
      </c>
    </row>
    <row r="328" spans="2:19" ht="12.75">
      <c r="B328" s="15">
        <v>162</v>
      </c>
      <c r="C328" s="160">
        <v>39514</v>
      </c>
      <c r="D328" s="15">
        <v>170000</v>
      </c>
      <c r="E328" s="15">
        <v>22.7</v>
      </c>
      <c r="F328" s="15">
        <v>0.9</v>
      </c>
      <c r="G328" s="15">
        <v>20.83</v>
      </c>
      <c r="H328" s="15">
        <v>0.9</v>
      </c>
      <c r="I328" s="15">
        <v>253.7</v>
      </c>
      <c r="J328" s="15">
        <v>-237.6</v>
      </c>
      <c r="K328" s="15">
        <v>0.05</v>
      </c>
      <c r="L328" s="15">
        <v>0.5</v>
      </c>
      <c r="M328" s="15">
        <v>1.3</v>
      </c>
      <c r="N328" s="15">
        <v>-1</v>
      </c>
      <c r="O328" s="15">
        <v>-0.01</v>
      </c>
      <c r="P328" s="15">
        <v>-0.07</v>
      </c>
      <c r="Q328" s="15">
        <v>0.008</v>
      </c>
      <c r="R328" s="15">
        <v>0</v>
      </c>
      <c r="S328" s="15">
        <v>-0.7</v>
      </c>
    </row>
    <row r="330" spans="2:19" ht="12.75">
      <c r="B330" s="15">
        <v>163</v>
      </c>
      <c r="C330" s="160">
        <v>39514</v>
      </c>
      <c r="D330" s="15">
        <v>180000</v>
      </c>
      <c r="E330" s="15">
        <v>13</v>
      </c>
      <c r="F330" s="15">
        <v>-1.3</v>
      </c>
      <c r="G330" s="15">
        <v>20.82</v>
      </c>
      <c r="H330" s="15">
        <v>0.8</v>
      </c>
      <c r="I330" s="15">
        <v>249.5</v>
      </c>
      <c r="J330" s="15">
        <v>-214.7</v>
      </c>
      <c r="K330" s="15">
        <v>0.04</v>
      </c>
      <c r="L330" s="15">
        <v>0.5</v>
      </c>
      <c r="M330" s="15">
        <v>1.3</v>
      </c>
      <c r="N330" s="15">
        <v>-1</v>
      </c>
      <c r="O330" s="15">
        <v>-0.01</v>
      </c>
      <c r="P330" s="15">
        <v>-0.06</v>
      </c>
      <c r="Q330" s="15">
        <v>0.005</v>
      </c>
      <c r="R330" s="15">
        <v>0</v>
      </c>
      <c r="S330" s="15">
        <v>-1.1</v>
      </c>
    </row>
    <row r="332" spans="2:19" ht="12.75">
      <c r="B332" s="15">
        <v>164</v>
      </c>
      <c r="C332" s="160">
        <v>39514</v>
      </c>
      <c r="D332" s="15">
        <v>190000</v>
      </c>
      <c r="E332" s="15">
        <v>15.7</v>
      </c>
      <c r="F332" s="15">
        <v>0.7</v>
      </c>
      <c r="G332" s="15">
        <v>20.83</v>
      </c>
      <c r="H332" s="15">
        <v>0.9</v>
      </c>
      <c r="I332" s="15">
        <v>246.1</v>
      </c>
      <c r="J332" s="15">
        <v>-222.1</v>
      </c>
      <c r="K332" s="15">
        <v>0.04</v>
      </c>
      <c r="L332" s="15">
        <v>0.5</v>
      </c>
      <c r="M332" s="15">
        <v>1.3</v>
      </c>
      <c r="N332" s="15">
        <v>-0.9</v>
      </c>
      <c r="O332" s="15">
        <v>-0.01</v>
      </c>
      <c r="P332" s="15">
        <v>-0.06</v>
      </c>
      <c r="Q332" s="15">
        <v>0.008</v>
      </c>
      <c r="R332" s="15">
        <v>0</v>
      </c>
      <c r="S332" s="15">
        <v>-0.6</v>
      </c>
    </row>
    <row r="334" spans="2:19" ht="12.75">
      <c r="B334" s="15">
        <v>165</v>
      </c>
      <c r="C334" s="160">
        <v>39514</v>
      </c>
      <c r="D334" s="15">
        <v>200000</v>
      </c>
      <c r="E334" s="15">
        <v>17.8</v>
      </c>
      <c r="F334" s="15">
        <v>1.2</v>
      </c>
      <c r="G334" s="15">
        <v>20.83</v>
      </c>
      <c r="H334" s="15">
        <v>0.9</v>
      </c>
      <c r="I334" s="15">
        <v>242.8</v>
      </c>
      <c r="J334" s="15">
        <v>-228.8</v>
      </c>
      <c r="K334" s="15">
        <v>0.04</v>
      </c>
      <c r="L334" s="15">
        <v>0.5</v>
      </c>
      <c r="M334" s="15">
        <v>1.3</v>
      </c>
      <c r="N334" s="15">
        <v>-0.9</v>
      </c>
      <c r="O334" s="15">
        <v>0</v>
      </c>
      <c r="P334" s="15">
        <v>-0.06</v>
      </c>
      <c r="Q334" s="15">
        <v>0.01</v>
      </c>
      <c r="R334" s="15">
        <v>0.001</v>
      </c>
      <c r="S334" s="15">
        <v>0</v>
      </c>
    </row>
    <row r="336" spans="2:19" ht="12.75">
      <c r="B336" s="15">
        <v>166</v>
      </c>
      <c r="C336" s="160">
        <v>39514</v>
      </c>
      <c r="D336" s="15">
        <v>210000</v>
      </c>
      <c r="E336" s="15">
        <v>27.7</v>
      </c>
      <c r="F336" s="15">
        <v>0.1</v>
      </c>
      <c r="G336" s="15">
        <v>20.83</v>
      </c>
      <c r="H336" s="15">
        <v>0.9</v>
      </c>
      <c r="I336" s="15">
        <v>240.5</v>
      </c>
      <c r="J336" s="15">
        <v>-237.5</v>
      </c>
      <c r="K336" s="15">
        <v>0.04</v>
      </c>
      <c r="L336" s="15">
        <v>0.5</v>
      </c>
      <c r="M336" s="15">
        <v>1.3</v>
      </c>
      <c r="N336" s="15">
        <v>-0.9</v>
      </c>
      <c r="O336" s="15">
        <v>0.01</v>
      </c>
      <c r="P336" s="15">
        <v>-0.06</v>
      </c>
      <c r="Q336" s="15">
        <v>0.008</v>
      </c>
      <c r="R336" s="15">
        <v>0.002</v>
      </c>
      <c r="S336" s="15">
        <v>0.6</v>
      </c>
    </row>
    <row r="338" spans="2:19" ht="12.75">
      <c r="B338" s="15">
        <v>167</v>
      </c>
      <c r="C338" s="160">
        <v>39514</v>
      </c>
      <c r="D338" s="15">
        <v>220000</v>
      </c>
      <c r="E338" s="15">
        <v>30.6</v>
      </c>
      <c r="F338" s="15">
        <v>0.7</v>
      </c>
      <c r="G338" s="15">
        <v>20.84</v>
      </c>
      <c r="H338" s="15">
        <v>0.9</v>
      </c>
      <c r="I338" s="15">
        <v>237.8</v>
      </c>
      <c r="J338" s="15">
        <v>-254.9</v>
      </c>
      <c r="K338" s="15">
        <v>0.04</v>
      </c>
      <c r="L338" s="15">
        <v>0.5</v>
      </c>
      <c r="M338" s="15">
        <v>1.3</v>
      </c>
      <c r="N338" s="15">
        <v>-0.9</v>
      </c>
      <c r="O338" s="15">
        <v>0</v>
      </c>
      <c r="P338" s="15">
        <v>-0.06</v>
      </c>
      <c r="Q338" s="15">
        <v>0.009</v>
      </c>
      <c r="R338" s="15">
        <v>0.001</v>
      </c>
      <c r="S338" s="15">
        <v>0.3</v>
      </c>
    </row>
    <row r="340" spans="2:19" ht="12.75">
      <c r="B340" s="15">
        <v>168</v>
      </c>
      <c r="C340" s="160">
        <v>39514</v>
      </c>
      <c r="D340" s="15">
        <v>230000</v>
      </c>
      <c r="E340" s="15">
        <v>30.8</v>
      </c>
      <c r="F340" s="15">
        <v>0.2</v>
      </c>
      <c r="G340" s="15">
        <v>20.84</v>
      </c>
      <c r="H340" s="15">
        <v>0.9</v>
      </c>
      <c r="I340" s="15">
        <v>235.6</v>
      </c>
      <c r="J340" s="15">
        <v>-295.7</v>
      </c>
      <c r="K340" s="15">
        <v>0.04</v>
      </c>
      <c r="L340" s="15">
        <v>0.5</v>
      </c>
      <c r="M340" s="15">
        <v>1.3</v>
      </c>
      <c r="N340" s="15">
        <v>-0.9</v>
      </c>
      <c r="O340" s="15">
        <v>0</v>
      </c>
      <c r="P340" s="15">
        <v>-0.06</v>
      </c>
      <c r="Q340" s="15">
        <v>0.009</v>
      </c>
      <c r="R340" s="15">
        <v>0.001</v>
      </c>
      <c r="S340" s="15">
        <v>-0.1</v>
      </c>
    </row>
    <row r="342" spans="2:19" ht="12.75">
      <c r="B342" s="15">
        <v>169</v>
      </c>
      <c r="C342" s="160">
        <v>39515</v>
      </c>
      <c r="D342" s="15">
        <v>0</v>
      </c>
      <c r="E342" s="15">
        <v>24.7</v>
      </c>
      <c r="F342" s="15">
        <v>-0.3</v>
      </c>
      <c r="G342" s="15">
        <v>20.78</v>
      </c>
      <c r="H342" s="15">
        <v>0.9</v>
      </c>
      <c r="I342" s="15">
        <v>233.4</v>
      </c>
      <c r="J342" s="15">
        <v>-290.8</v>
      </c>
      <c r="K342" s="15">
        <v>0.04</v>
      </c>
      <c r="L342" s="15">
        <v>0.5</v>
      </c>
      <c r="M342" s="15">
        <v>1.3</v>
      </c>
      <c r="N342" s="15">
        <v>-0.9</v>
      </c>
      <c r="O342" s="15">
        <v>-0.01</v>
      </c>
      <c r="P342" s="15">
        <v>-0.07</v>
      </c>
      <c r="Q342" s="15">
        <v>0.011</v>
      </c>
      <c r="R342" s="15">
        <v>0</v>
      </c>
      <c r="S342" s="15">
        <v>-1.3</v>
      </c>
    </row>
    <row r="344" spans="2:19" ht="12.75">
      <c r="B344" s="15">
        <v>170</v>
      </c>
      <c r="C344" s="160">
        <v>39515</v>
      </c>
      <c r="D344" s="15">
        <v>10000</v>
      </c>
      <c r="E344" s="15">
        <v>43.3</v>
      </c>
      <c r="F344" s="15">
        <v>0.4</v>
      </c>
      <c r="G344" s="15">
        <v>20.86</v>
      </c>
      <c r="H344" s="15">
        <v>0.8</v>
      </c>
      <c r="I344" s="15">
        <v>231.3</v>
      </c>
      <c r="J344" s="15">
        <v>-499.9</v>
      </c>
      <c r="K344" s="15">
        <v>0.04</v>
      </c>
      <c r="L344" s="15">
        <v>0.5</v>
      </c>
      <c r="M344" s="15">
        <v>1.3</v>
      </c>
      <c r="N344" s="15">
        <v>-0.9</v>
      </c>
      <c r="O344" s="15">
        <v>-0.01</v>
      </c>
      <c r="P344" s="15">
        <v>-0.06</v>
      </c>
      <c r="Q344" s="15">
        <v>3.181</v>
      </c>
      <c r="R344" s="15">
        <v>0</v>
      </c>
      <c r="S344" s="15">
        <v>-1.6</v>
      </c>
    </row>
    <row r="346" spans="2:19" ht="12.75">
      <c r="B346" s="15">
        <v>171</v>
      </c>
      <c r="C346" s="160">
        <v>39515</v>
      </c>
      <c r="D346" s="15">
        <v>20000</v>
      </c>
      <c r="E346" s="15">
        <v>52.5</v>
      </c>
      <c r="F346" s="15">
        <v>0.7</v>
      </c>
      <c r="G346" s="15">
        <v>20.87</v>
      </c>
      <c r="H346" s="15">
        <v>1</v>
      </c>
      <c r="I346" s="15">
        <v>228.7</v>
      </c>
      <c r="J346" s="15">
        <v>-571.7</v>
      </c>
      <c r="K346" s="15">
        <v>0.04</v>
      </c>
      <c r="L346" s="15">
        <v>0.5</v>
      </c>
      <c r="M346" s="15">
        <v>1.3</v>
      </c>
      <c r="N346" s="15">
        <v>-0.9</v>
      </c>
      <c r="O346" s="15">
        <v>-0.01</v>
      </c>
      <c r="P346" s="15">
        <v>-0.06</v>
      </c>
      <c r="Q346" s="15">
        <v>41.171</v>
      </c>
      <c r="R346" s="15">
        <v>0</v>
      </c>
      <c r="S346" s="15">
        <v>-1.6</v>
      </c>
    </row>
    <row r="348" spans="2:19" ht="12.75">
      <c r="B348" s="15">
        <v>172</v>
      </c>
      <c r="C348" s="160">
        <v>39515</v>
      </c>
      <c r="D348" s="15">
        <v>30000</v>
      </c>
      <c r="E348" s="15">
        <v>49.8</v>
      </c>
      <c r="F348" s="15">
        <v>-0.9</v>
      </c>
      <c r="G348" s="15">
        <v>20.88</v>
      </c>
      <c r="H348" s="15">
        <v>0.9</v>
      </c>
      <c r="I348" s="15">
        <v>226.6</v>
      </c>
      <c r="J348" s="15">
        <v>-583.6</v>
      </c>
      <c r="K348" s="15">
        <v>0.04</v>
      </c>
      <c r="L348" s="15">
        <v>0.5</v>
      </c>
      <c r="M348" s="15">
        <v>1.3</v>
      </c>
      <c r="N348" s="15">
        <v>-1</v>
      </c>
      <c r="O348" s="15">
        <v>-0.01</v>
      </c>
      <c r="P348" s="15">
        <v>-0.06</v>
      </c>
      <c r="Q348" s="15">
        <v>207.355</v>
      </c>
      <c r="R348" s="15">
        <v>0</v>
      </c>
      <c r="S348" s="15">
        <v>-3.3</v>
      </c>
    </row>
    <row r="350" spans="2:19" ht="12.75">
      <c r="B350" s="15">
        <v>173</v>
      </c>
      <c r="C350" s="160">
        <v>39515</v>
      </c>
      <c r="D350" s="15">
        <v>40000</v>
      </c>
      <c r="E350" s="15">
        <v>15.1</v>
      </c>
      <c r="F350" s="15">
        <v>1.1</v>
      </c>
      <c r="G350" s="15">
        <v>20.9</v>
      </c>
      <c r="H350" s="15">
        <v>0.9</v>
      </c>
      <c r="I350" s="15">
        <v>224.3</v>
      </c>
      <c r="J350" s="15">
        <v>-406.1</v>
      </c>
      <c r="K350" s="15">
        <v>0.04</v>
      </c>
      <c r="L350" s="15">
        <v>0.5</v>
      </c>
      <c r="M350" s="15">
        <v>1.3</v>
      </c>
      <c r="N350" s="15">
        <v>-0.9</v>
      </c>
      <c r="O350" s="15">
        <v>-0.02</v>
      </c>
      <c r="P350" s="15">
        <v>-0.07</v>
      </c>
      <c r="Q350" s="15">
        <v>270.672</v>
      </c>
      <c r="R350" s="15">
        <v>0.004</v>
      </c>
      <c r="S350" s="15">
        <v>-3.4</v>
      </c>
    </row>
    <row r="352" spans="2:19" ht="12.75">
      <c r="B352" s="15">
        <v>174</v>
      </c>
      <c r="C352" s="160">
        <v>39515</v>
      </c>
      <c r="D352" s="15">
        <v>50000</v>
      </c>
      <c r="E352" s="15">
        <v>2.3</v>
      </c>
      <c r="F352" s="15">
        <v>0.7</v>
      </c>
      <c r="G352" s="15">
        <v>20.91</v>
      </c>
      <c r="H352" s="15">
        <v>0.9</v>
      </c>
      <c r="I352" s="15">
        <v>221.5</v>
      </c>
      <c r="J352" s="15">
        <v>-127.9</v>
      </c>
      <c r="K352" s="15">
        <v>0.04</v>
      </c>
      <c r="L352" s="15">
        <v>0.5</v>
      </c>
      <c r="M352" s="15">
        <v>1.3</v>
      </c>
      <c r="N352" s="15">
        <v>-0.9</v>
      </c>
      <c r="O352" s="15">
        <v>-0.03</v>
      </c>
      <c r="P352" s="15">
        <v>-0.07</v>
      </c>
      <c r="Q352" s="15">
        <v>302.331</v>
      </c>
      <c r="R352" s="15">
        <v>0.018</v>
      </c>
      <c r="S352" s="15">
        <v>-1.6</v>
      </c>
    </row>
    <row r="354" spans="2:19" ht="12.75">
      <c r="B354" s="15">
        <v>175</v>
      </c>
      <c r="C354" s="160">
        <v>39515</v>
      </c>
      <c r="D354" s="15">
        <v>60000</v>
      </c>
      <c r="E354" s="15">
        <v>0</v>
      </c>
      <c r="F354" s="15">
        <v>0</v>
      </c>
      <c r="G354" s="15">
        <v>20.93</v>
      </c>
      <c r="H354" s="15">
        <v>0.9</v>
      </c>
      <c r="I354" s="15">
        <v>219.3</v>
      </c>
      <c r="J354" s="15">
        <v>0</v>
      </c>
      <c r="K354" s="15">
        <v>0.04</v>
      </c>
      <c r="L354" s="15">
        <v>0.5</v>
      </c>
      <c r="M354" s="15">
        <v>1.3</v>
      </c>
      <c r="N354" s="15">
        <v>-0.9</v>
      </c>
      <c r="O354" s="15">
        <v>-0.03</v>
      </c>
      <c r="P354" s="15">
        <v>-0.06</v>
      </c>
      <c r="Q354" s="15">
        <v>57.001</v>
      </c>
      <c r="R354" s="15">
        <v>0.022</v>
      </c>
      <c r="S354" s="15">
        <v>0</v>
      </c>
    </row>
    <row r="356" spans="2:19" ht="12.75">
      <c r="B356" s="15">
        <v>176</v>
      </c>
      <c r="C356" s="160">
        <v>39515</v>
      </c>
      <c r="D356" s="15">
        <v>70000</v>
      </c>
      <c r="E356" s="15">
        <v>0</v>
      </c>
      <c r="F356" s="15">
        <v>0.1</v>
      </c>
      <c r="G356" s="15">
        <v>20.94</v>
      </c>
      <c r="H356" s="15">
        <v>0.8</v>
      </c>
      <c r="I356" s="15">
        <v>217</v>
      </c>
      <c r="J356" s="15">
        <v>-1.6</v>
      </c>
      <c r="K356" s="15">
        <v>0.18</v>
      </c>
      <c r="L356" s="15">
        <v>0.5</v>
      </c>
      <c r="M356" s="15">
        <v>1.3</v>
      </c>
      <c r="N356" s="15">
        <v>-0.9</v>
      </c>
      <c r="O356" s="15">
        <v>-0.03</v>
      </c>
      <c r="P356" s="15">
        <v>-0.06</v>
      </c>
      <c r="Q356" s="15">
        <v>36.419</v>
      </c>
      <c r="R356" s="15">
        <v>0.016</v>
      </c>
      <c r="S356" s="15">
        <v>0</v>
      </c>
    </row>
    <row r="358" spans="2:19" ht="12.75">
      <c r="B358" s="15">
        <v>177</v>
      </c>
      <c r="C358" s="160">
        <v>39515</v>
      </c>
      <c r="D358" s="15">
        <v>80000</v>
      </c>
      <c r="E358" s="15">
        <v>0</v>
      </c>
      <c r="F358" s="15">
        <v>0</v>
      </c>
      <c r="G358" s="15">
        <v>20.96</v>
      </c>
      <c r="H358" s="15">
        <v>0.9</v>
      </c>
      <c r="I358" s="15">
        <v>214.3</v>
      </c>
      <c r="J358" s="15">
        <v>0</v>
      </c>
      <c r="K358" s="15">
        <v>0.05</v>
      </c>
      <c r="L358" s="15">
        <v>0.5</v>
      </c>
      <c r="M358" s="15">
        <v>1.3</v>
      </c>
      <c r="N358" s="15">
        <v>-0.9</v>
      </c>
      <c r="O358" s="15">
        <v>-0.03</v>
      </c>
      <c r="P358" s="15">
        <v>-0.06</v>
      </c>
      <c r="Q358" s="15">
        <v>7.926</v>
      </c>
      <c r="R358" s="15">
        <v>0.011</v>
      </c>
      <c r="S358" s="15">
        <v>0</v>
      </c>
    </row>
    <row r="360" spans="2:19" ht="12.75">
      <c r="B360" s="15">
        <v>178</v>
      </c>
      <c r="C360" s="160">
        <v>39515</v>
      </c>
      <c r="D360" s="15">
        <v>90000</v>
      </c>
      <c r="E360" s="15">
        <v>0</v>
      </c>
      <c r="F360" s="15">
        <v>0</v>
      </c>
      <c r="G360" s="15">
        <v>20.83</v>
      </c>
      <c r="H360" s="15">
        <v>0.9</v>
      </c>
      <c r="I360" s="15">
        <v>212</v>
      </c>
      <c r="J360" s="15">
        <v>0</v>
      </c>
      <c r="K360" s="15">
        <v>0.04</v>
      </c>
      <c r="L360" s="15">
        <v>0.5</v>
      </c>
      <c r="M360" s="15">
        <v>1.3</v>
      </c>
      <c r="N360" s="15">
        <v>-0.9</v>
      </c>
      <c r="O360" s="15">
        <v>-0.03</v>
      </c>
      <c r="P360" s="15">
        <v>2.06</v>
      </c>
      <c r="Q360" s="15">
        <v>0.009</v>
      </c>
      <c r="R360" s="15">
        <v>0.009</v>
      </c>
      <c r="S360" s="15">
        <v>0</v>
      </c>
    </row>
    <row r="362" spans="2:19" ht="12.75">
      <c r="B362" s="15">
        <v>179</v>
      </c>
      <c r="C362" s="160">
        <v>39515</v>
      </c>
      <c r="D362" s="15">
        <v>100000</v>
      </c>
      <c r="E362" s="15">
        <v>0</v>
      </c>
      <c r="F362" s="15">
        <v>0</v>
      </c>
      <c r="G362" s="15">
        <v>20.98</v>
      </c>
      <c r="H362" s="15">
        <v>0.8</v>
      </c>
      <c r="I362" s="15">
        <v>209.6</v>
      </c>
      <c r="J362" s="15">
        <v>0</v>
      </c>
      <c r="K362" s="15">
        <v>0.04</v>
      </c>
      <c r="L362" s="15">
        <v>0.5</v>
      </c>
      <c r="M362" s="15">
        <v>1.3</v>
      </c>
      <c r="N362" s="15">
        <v>-0.9</v>
      </c>
      <c r="O362" s="15">
        <v>-0.03</v>
      </c>
      <c r="P362" s="15">
        <v>-0.06</v>
      </c>
      <c r="Q362" s="15">
        <v>0.009</v>
      </c>
      <c r="R362" s="15">
        <v>0.008</v>
      </c>
      <c r="S362" s="15">
        <v>0</v>
      </c>
    </row>
    <row r="364" spans="2:19" ht="12.75">
      <c r="B364" s="15">
        <v>180</v>
      </c>
      <c r="C364" s="160">
        <v>39515</v>
      </c>
      <c r="D364" s="15">
        <v>110000</v>
      </c>
      <c r="E364" s="15">
        <v>0</v>
      </c>
      <c r="F364" s="15">
        <v>0</v>
      </c>
      <c r="G364" s="15">
        <v>20.98</v>
      </c>
      <c r="H364" s="15">
        <v>0.9</v>
      </c>
      <c r="I364" s="15">
        <v>207.2</v>
      </c>
      <c r="J364" s="15">
        <v>0</v>
      </c>
      <c r="K364" s="15">
        <v>0.04</v>
      </c>
      <c r="L364" s="15">
        <v>0.5</v>
      </c>
      <c r="M364" s="15">
        <v>1.3</v>
      </c>
      <c r="N364" s="15">
        <v>-0.9</v>
      </c>
      <c r="O364" s="15">
        <v>-0.03</v>
      </c>
      <c r="P364" s="15">
        <v>-0.06</v>
      </c>
      <c r="Q364" s="15">
        <v>0.009</v>
      </c>
      <c r="R364" s="15">
        <v>0.009</v>
      </c>
      <c r="S364" s="15">
        <v>0</v>
      </c>
    </row>
    <row r="366" spans="2:19" ht="12.75">
      <c r="B366" s="15">
        <v>181</v>
      </c>
      <c r="C366" s="160">
        <v>39515</v>
      </c>
      <c r="D366" s="15">
        <v>120000</v>
      </c>
      <c r="E366" s="15">
        <v>0</v>
      </c>
      <c r="F366" s="15">
        <v>0</v>
      </c>
      <c r="G366" s="15">
        <v>20.9</v>
      </c>
      <c r="H366" s="15">
        <v>0.9</v>
      </c>
      <c r="I366" s="15">
        <v>204.8</v>
      </c>
      <c r="J366" s="15">
        <v>0</v>
      </c>
      <c r="K366" s="15">
        <v>0.04</v>
      </c>
      <c r="L366" s="15">
        <v>0.5</v>
      </c>
      <c r="M366" s="15">
        <v>1.3</v>
      </c>
      <c r="N366" s="15">
        <v>-0.9</v>
      </c>
      <c r="O366" s="15">
        <v>-0.03</v>
      </c>
      <c r="P366" s="15">
        <v>-0.06</v>
      </c>
      <c r="Q366" s="15">
        <v>0.01</v>
      </c>
      <c r="R366" s="15">
        <v>0.009</v>
      </c>
      <c r="S366" s="15">
        <v>0</v>
      </c>
    </row>
    <row r="368" spans="2:19" ht="12.75">
      <c r="B368" s="15">
        <v>182</v>
      </c>
      <c r="C368" s="160">
        <v>39515</v>
      </c>
      <c r="D368" s="15">
        <v>130000</v>
      </c>
      <c r="E368" s="15">
        <v>0</v>
      </c>
      <c r="F368" s="15">
        <v>0</v>
      </c>
      <c r="G368" s="15">
        <v>20.97</v>
      </c>
      <c r="H368" s="15">
        <v>0.8</v>
      </c>
      <c r="I368" s="15">
        <v>202.2</v>
      </c>
      <c r="J368" s="15">
        <v>0</v>
      </c>
      <c r="K368" s="15">
        <v>0.04</v>
      </c>
      <c r="L368" s="15">
        <v>0.5</v>
      </c>
      <c r="M368" s="15">
        <v>1.3</v>
      </c>
      <c r="N368" s="15">
        <v>-0.9</v>
      </c>
      <c r="O368" s="15">
        <v>-0.03</v>
      </c>
      <c r="P368" s="15">
        <v>-0.07</v>
      </c>
      <c r="Q368" s="15">
        <v>0.011</v>
      </c>
      <c r="R368" s="15">
        <v>0.01</v>
      </c>
      <c r="S368" s="15">
        <v>0</v>
      </c>
    </row>
    <row r="370" spans="2:19" ht="12.75">
      <c r="B370" s="15">
        <v>183</v>
      </c>
      <c r="C370" s="160">
        <v>39515</v>
      </c>
      <c r="D370" s="15">
        <v>140000</v>
      </c>
      <c r="E370" s="15">
        <v>0</v>
      </c>
      <c r="F370" s="15">
        <v>0</v>
      </c>
      <c r="G370" s="15">
        <v>20.97</v>
      </c>
      <c r="H370" s="15">
        <v>0.9</v>
      </c>
      <c r="I370" s="15">
        <v>199.6</v>
      </c>
      <c r="J370" s="15">
        <v>0</v>
      </c>
      <c r="K370" s="15">
        <v>0.04</v>
      </c>
      <c r="L370" s="15">
        <v>0.5</v>
      </c>
      <c r="M370" s="15">
        <v>1.3</v>
      </c>
      <c r="N370" s="15">
        <v>-1</v>
      </c>
      <c r="O370" s="15">
        <v>-0.03</v>
      </c>
      <c r="P370" s="15">
        <v>-0.06</v>
      </c>
      <c r="Q370" s="15">
        <v>0.01</v>
      </c>
      <c r="R370" s="15">
        <v>0.011</v>
      </c>
      <c r="S370" s="15">
        <v>0</v>
      </c>
    </row>
    <row r="372" spans="2:19" ht="12.75">
      <c r="B372" s="15">
        <v>184</v>
      </c>
      <c r="C372" s="160">
        <v>39515</v>
      </c>
      <c r="D372" s="15">
        <v>150000</v>
      </c>
      <c r="E372" s="15">
        <v>0</v>
      </c>
      <c r="F372" s="15">
        <v>0</v>
      </c>
      <c r="G372" s="15">
        <v>20.96</v>
      </c>
      <c r="H372" s="15">
        <v>0.8</v>
      </c>
      <c r="I372" s="15">
        <v>197</v>
      </c>
      <c r="J372" s="15">
        <v>0</v>
      </c>
      <c r="K372" s="15">
        <v>0.04</v>
      </c>
      <c r="L372" s="15">
        <v>0.5</v>
      </c>
      <c r="M372" s="15">
        <v>1.3</v>
      </c>
      <c r="N372" s="15">
        <v>-1</v>
      </c>
      <c r="O372" s="15">
        <v>-0.03</v>
      </c>
      <c r="P372" s="15">
        <v>-0.06</v>
      </c>
      <c r="Q372" s="15">
        <v>0.012</v>
      </c>
      <c r="R372" s="15">
        <v>0.011</v>
      </c>
      <c r="S372" s="15">
        <v>0</v>
      </c>
    </row>
    <row r="374" spans="2:19" ht="12.75">
      <c r="B374" s="15">
        <v>185</v>
      </c>
      <c r="C374" s="160">
        <v>39515</v>
      </c>
      <c r="D374" s="15">
        <v>160000</v>
      </c>
      <c r="E374" s="15">
        <v>0</v>
      </c>
      <c r="F374" s="15">
        <v>0</v>
      </c>
      <c r="G374" s="15">
        <v>20.95</v>
      </c>
      <c r="H374" s="15">
        <v>0.9</v>
      </c>
      <c r="I374" s="15">
        <v>194.4</v>
      </c>
      <c r="J374" s="15">
        <v>0</v>
      </c>
      <c r="K374" s="15">
        <v>0.04</v>
      </c>
      <c r="L374" s="15">
        <v>0.5</v>
      </c>
      <c r="M374" s="15">
        <v>1.3</v>
      </c>
      <c r="N374" s="15">
        <v>-1</v>
      </c>
      <c r="O374" s="15">
        <v>-0.03</v>
      </c>
      <c r="P374" s="15">
        <v>-0.06</v>
      </c>
      <c r="Q374" s="15">
        <v>0.016</v>
      </c>
      <c r="R374" s="15">
        <v>0.013</v>
      </c>
      <c r="S374" s="15">
        <v>0</v>
      </c>
    </row>
    <row r="376" spans="2:19" ht="12.75">
      <c r="B376" s="15">
        <v>186</v>
      </c>
      <c r="C376" s="160">
        <v>39515</v>
      </c>
      <c r="D376" s="15">
        <v>170000</v>
      </c>
      <c r="E376" s="15">
        <v>0</v>
      </c>
      <c r="F376" s="15">
        <v>0</v>
      </c>
      <c r="G376" s="15">
        <v>20.94</v>
      </c>
      <c r="H376" s="15">
        <v>0.9</v>
      </c>
      <c r="I376" s="15">
        <v>192.4</v>
      </c>
      <c r="J376" s="15">
        <v>0</v>
      </c>
      <c r="K376" s="15">
        <v>0.04</v>
      </c>
      <c r="L376" s="15">
        <v>0.5</v>
      </c>
      <c r="M376" s="15">
        <v>1.3</v>
      </c>
      <c r="N376" s="15">
        <v>-1</v>
      </c>
      <c r="O376" s="15">
        <v>-0.03</v>
      </c>
      <c r="P376" s="15">
        <v>-0.06</v>
      </c>
      <c r="Q376" s="15">
        <v>0.014</v>
      </c>
      <c r="R376" s="15">
        <v>0.018</v>
      </c>
      <c r="S376" s="15">
        <v>0</v>
      </c>
    </row>
    <row r="378" spans="2:19" ht="12.75">
      <c r="B378" s="15">
        <v>187</v>
      </c>
      <c r="C378" s="160">
        <v>39515</v>
      </c>
      <c r="D378" s="15">
        <v>180000</v>
      </c>
      <c r="E378" s="15">
        <v>0</v>
      </c>
      <c r="F378" s="15">
        <v>0</v>
      </c>
      <c r="G378" s="15">
        <v>20.93</v>
      </c>
      <c r="H378" s="15">
        <v>0.9</v>
      </c>
      <c r="I378" s="15">
        <v>190.1</v>
      </c>
      <c r="J378" s="15">
        <v>0</v>
      </c>
      <c r="K378" s="15">
        <v>0.04</v>
      </c>
      <c r="L378" s="15">
        <v>0.5</v>
      </c>
      <c r="M378" s="15">
        <v>1.3</v>
      </c>
      <c r="N378" s="15">
        <v>-1</v>
      </c>
      <c r="O378" s="15">
        <v>-0.03</v>
      </c>
      <c r="P378" s="15">
        <v>-0.06</v>
      </c>
      <c r="Q378" s="15">
        <v>156.71</v>
      </c>
      <c r="R378" s="15">
        <v>0.02</v>
      </c>
      <c r="S378" s="15">
        <v>0</v>
      </c>
    </row>
    <row r="380" spans="2:19" ht="12.75">
      <c r="B380" s="15">
        <v>188</v>
      </c>
      <c r="C380" s="160">
        <v>39515</v>
      </c>
      <c r="D380" s="15">
        <v>190000</v>
      </c>
      <c r="E380" s="15">
        <v>0.9</v>
      </c>
      <c r="F380" s="15">
        <v>0.8</v>
      </c>
      <c r="G380" s="15">
        <v>20.92</v>
      </c>
      <c r="H380" s="15">
        <v>1</v>
      </c>
      <c r="I380" s="15">
        <v>187.3</v>
      </c>
      <c r="J380" s="15">
        <v>-55</v>
      </c>
      <c r="K380" s="15">
        <v>0.04</v>
      </c>
      <c r="L380" s="15">
        <v>0.5</v>
      </c>
      <c r="M380" s="15">
        <v>1.3</v>
      </c>
      <c r="N380" s="15">
        <v>-0.9</v>
      </c>
      <c r="O380" s="15">
        <v>-0.03</v>
      </c>
      <c r="P380" s="15">
        <v>-0.06</v>
      </c>
      <c r="Q380" s="15">
        <v>303.912</v>
      </c>
      <c r="R380" s="15">
        <v>0.02</v>
      </c>
      <c r="S380" s="15">
        <v>-0.4</v>
      </c>
    </row>
    <row r="382" spans="2:19" ht="12.75">
      <c r="B382" s="15">
        <v>189</v>
      </c>
      <c r="C382" s="160">
        <v>39515</v>
      </c>
      <c r="D382" s="15">
        <v>200000</v>
      </c>
      <c r="E382" s="15">
        <v>3.1</v>
      </c>
      <c r="F382" s="15">
        <v>0.6</v>
      </c>
      <c r="G382" s="15">
        <v>20.91</v>
      </c>
      <c r="H382" s="15">
        <v>1</v>
      </c>
      <c r="I382" s="15">
        <v>185.4</v>
      </c>
      <c r="J382" s="15">
        <v>-154.4</v>
      </c>
      <c r="K382" s="15">
        <v>0.04</v>
      </c>
      <c r="L382" s="15">
        <v>0.5</v>
      </c>
      <c r="M382" s="15">
        <v>1.3</v>
      </c>
      <c r="N382" s="15">
        <v>-0.9</v>
      </c>
      <c r="O382" s="15">
        <v>-0.03</v>
      </c>
      <c r="P382" s="15">
        <v>-0.06</v>
      </c>
      <c r="Q382" s="15">
        <v>314.991</v>
      </c>
      <c r="R382" s="15">
        <v>0.015</v>
      </c>
      <c r="S382" s="15">
        <v>-1.5</v>
      </c>
    </row>
    <row r="384" spans="2:19" ht="12.75">
      <c r="B384" s="15">
        <v>190</v>
      </c>
      <c r="C384" s="160">
        <v>39515</v>
      </c>
      <c r="D384" s="15">
        <v>210000</v>
      </c>
      <c r="E384" s="15">
        <v>3.3</v>
      </c>
      <c r="F384" s="15">
        <v>0.4</v>
      </c>
      <c r="G384" s="15">
        <v>20.91</v>
      </c>
      <c r="H384" s="15">
        <v>0.9</v>
      </c>
      <c r="I384" s="15">
        <v>183</v>
      </c>
      <c r="J384" s="15">
        <v>-121.4</v>
      </c>
      <c r="K384" s="15">
        <v>0.04</v>
      </c>
      <c r="L384" s="15">
        <v>0.5</v>
      </c>
      <c r="M384" s="15">
        <v>1.3</v>
      </c>
      <c r="N384" s="15">
        <v>-0.9</v>
      </c>
      <c r="O384" s="15">
        <v>-0.03</v>
      </c>
      <c r="P384" s="15">
        <v>-0.06</v>
      </c>
      <c r="Q384" s="15">
        <v>294.414</v>
      </c>
      <c r="R384" s="15">
        <v>0.014</v>
      </c>
      <c r="S384" s="15">
        <v>-1.6</v>
      </c>
    </row>
    <row r="386" spans="2:19" ht="12.75">
      <c r="B386" s="15">
        <v>191</v>
      </c>
      <c r="C386" s="160">
        <v>39515</v>
      </c>
      <c r="D386" s="15">
        <v>220000</v>
      </c>
      <c r="E386" s="15">
        <v>7.3</v>
      </c>
      <c r="F386" s="15">
        <v>1.4</v>
      </c>
      <c r="G386" s="15">
        <v>20.91</v>
      </c>
      <c r="H386" s="15">
        <v>0.9</v>
      </c>
      <c r="I386" s="15">
        <v>180.5</v>
      </c>
      <c r="J386" s="15">
        <v>-101.4</v>
      </c>
      <c r="K386" s="15">
        <v>0.04</v>
      </c>
      <c r="L386" s="15">
        <v>0.5</v>
      </c>
      <c r="M386" s="15">
        <v>1.3</v>
      </c>
      <c r="N386" s="15">
        <v>-0.9</v>
      </c>
      <c r="O386" s="15">
        <v>-0.03</v>
      </c>
      <c r="P386" s="15">
        <v>-0.07</v>
      </c>
      <c r="Q386" s="15">
        <v>364.057</v>
      </c>
      <c r="R386" s="15">
        <v>0.014</v>
      </c>
      <c r="S386" s="15">
        <v>-1</v>
      </c>
    </row>
    <row r="388" spans="2:19" ht="12.75">
      <c r="B388" s="15">
        <v>192</v>
      </c>
      <c r="C388" s="160">
        <v>39515</v>
      </c>
      <c r="D388" s="15">
        <v>230000</v>
      </c>
      <c r="E388" s="15">
        <v>25.6</v>
      </c>
      <c r="F388" s="15">
        <v>0.4</v>
      </c>
      <c r="G388" s="15">
        <v>20.9</v>
      </c>
      <c r="H388" s="15">
        <v>0.9</v>
      </c>
      <c r="I388" s="15">
        <v>178.6</v>
      </c>
      <c r="J388" s="15">
        <v>-307</v>
      </c>
      <c r="K388" s="15">
        <v>0.04</v>
      </c>
      <c r="L388" s="15">
        <v>0.5</v>
      </c>
      <c r="M388" s="15">
        <v>1.3</v>
      </c>
      <c r="N388" s="15">
        <v>-0.9</v>
      </c>
      <c r="O388" s="15">
        <v>-0.02</v>
      </c>
      <c r="P388" s="15">
        <v>-0.06</v>
      </c>
      <c r="Q388" s="15">
        <v>277.002</v>
      </c>
      <c r="R388" s="15">
        <v>1.59</v>
      </c>
      <c r="S388" s="15">
        <v>-1.9</v>
      </c>
    </row>
    <row r="390" spans="2:19" ht="12.75">
      <c r="B390" s="15">
        <v>193</v>
      </c>
      <c r="C390" s="160">
        <v>39516</v>
      </c>
      <c r="D390" s="15">
        <v>0</v>
      </c>
      <c r="E390" s="15">
        <v>37.5</v>
      </c>
      <c r="F390" s="15">
        <v>0.1</v>
      </c>
      <c r="G390" s="15">
        <v>20.82</v>
      </c>
      <c r="H390" s="15">
        <v>0.9</v>
      </c>
      <c r="I390" s="15">
        <v>176.7</v>
      </c>
      <c r="J390" s="15">
        <v>-431.6</v>
      </c>
      <c r="K390" s="15">
        <v>0.04</v>
      </c>
      <c r="L390" s="15">
        <v>0.5</v>
      </c>
      <c r="M390" s="15">
        <v>1.3</v>
      </c>
      <c r="N390" s="15">
        <v>-0.9</v>
      </c>
      <c r="O390" s="15">
        <v>-0.02</v>
      </c>
      <c r="P390" s="15">
        <v>-0.06</v>
      </c>
      <c r="Q390" s="15">
        <v>338.727</v>
      </c>
      <c r="R390" s="15">
        <v>0.004</v>
      </c>
      <c r="S390" s="15">
        <v>-3.1</v>
      </c>
    </row>
    <row r="392" spans="2:19" ht="12.75">
      <c r="B392" s="15">
        <v>194</v>
      </c>
      <c r="C392" s="160">
        <v>39516</v>
      </c>
      <c r="D392" s="15">
        <v>10000</v>
      </c>
      <c r="E392" s="15">
        <v>48.9</v>
      </c>
      <c r="F392" s="15">
        <v>-3.8</v>
      </c>
      <c r="G392" s="15">
        <v>20.81</v>
      </c>
      <c r="H392" s="15">
        <v>0.9</v>
      </c>
      <c r="I392" s="15">
        <v>174.8</v>
      </c>
      <c r="J392" s="15">
        <v>-672.8</v>
      </c>
      <c r="K392" s="15">
        <v>0.04</v>
      </c>
      <c r="L392" s="15">
        <v>0.5</v>
      </c>
      <c r="M392" s="15">
        <v>1.3</v>
      </c>
      <c r="N392" s="15">
        <v>-0.9</v>
      </c>
      <c r="O392" s="15">
        <v>-0.02</v>
      </c>
      <c r="P392" s="15">
        <v>-0.06</v>
      </c>
      <c r="Q392" s="15">
        <v>68.073</v>
      </c>
      <c r="R392" s="15">
        <v>0.001</v>
      </c>
      <c r="S392" s="15">
        <v>-4.8</v>
      </c>
    </row>
    <row r="394" spans="2:19" ht="12.75">
      <c r="B394" s="15">
        <v>195</v>
      </c>
      <c r="C394" s="160">
        <v>39516</v>
      </c>
      <c r="D394" s="15">
        <v>20000</v>
      </c>
      <c r="E394" s="15">
        <v>42.6</v>
      </c>
      <c r="F394" s="15">
        <v>5.7</v>
      </c>
      <c r="G394" s="15">
        <v>20.26</v>
      </c>
      <c r="H394" s="15">
        <v>0.9</v>
      </c>
      <c r="I394" s="15">
        <v>180.9</v>
      </c>
      <c r="J394" s="15">
        <v>-434.1</v>
      </c>
      <c r="K394" s="15">
        <v>1.11</v>
      </c>
      <c r="L394" s="15">
        <v>1.6</v>
      </c>
      <c r="M394" s="161">
        <v>2.4</v>
      </c>
      <c r="N394" s="15">
        <v>-0.9</v>
      </c>
      <c r="O394" s="15">
        <v>1.84</v>
      </c>
      <c r="P394" s="15">
        <v>4.61</v>
      </c>
      <c r="Q394" s="15">
        <v>69.688</v>
      </c>
      <c r="R394" s="15">
        <v>0.015</v>
      </c>
      <c r="S394" s="15">
        <v>-1.1</v>
      </c>
    </row>
    <row r="395" ht="12.75">
      <c r="M395" s="161"/>
    </row>
    <row r="396" spans="2:19" ht="12.75">
      <c r="B396" s="15">
        <v>196</v>
      </c>
      <c r="C396" s="160">
        <v>39516</v>
      </c>
      <c r="D396" s="15">
        <v>30000</v>
      </c>
      <c r="E396" s="15">
        <v>24.1</v>
      </c>
      <c r="F396" s="15">
        <v>74.6</v>
      </c>
      <c r="G396" s="15">
        <v>17.06</v>
      </c>
      <c r="H396" s="15">
        <v>0.9</v>
      </c>
      <c r="I396" s="15">
        <v>488.7</v>
      </c>
      <c r="J396" s="15">
        <v>23.2</v>
      </c>
      <c r="K396" s="15">
        <v>6.93</v>
      </c>
      <c r="L396" s="15">
        <v>17.7</v>
      </c>
      <c r="M396" s="161">
        <v>18.2</v>
      </c>
      <c r="N396" s="15">
        <v>-0.9</v>
      </c>
      <c r="O396" s="15">
        <v>10.29</v>
      </c>
      <c r="P396" s="15">
        <v>30</v>
      </c>
      <c r="Q396" s="15">
        <v>0.275</v>
      </c>
      <c r="R396" s="15">
        <v>0.058</v>
      </c>
      <c r="S396" s="15">
        <v>15.8</v>
      </c>
    </row>
    <row r="397" ht="12.75">
      <c r="M397" s="161"/>
    </row>
    <row r="398" spans="2:19" ht="12.75">
      <c r="B398" s="15">
        <v>197</v>
      </c>
      <c r="C398" s="160">
        <v>39516</v>
      </c>
      <c r="D398" s="15">
        <v>40000</v>
      </c>
      <c r="E398" s="15">
        <v>24.7</v>
      </c>
      <c r="F398" s="15">
        <v>61.2</v>
      </c>
      <c r="G398" s="15">
        <v>16.39</v>
      </c>
      <c r="H398" s="15">
        <v>0.9</v>
      </c>
      <c r="I398" s="15">
        <v>586.3</v>
      </c>
      <c r="J398" s="15">
        <v>55.8</v>
      </c>
      <c r="K398" s="15">
        <v>8.15</v>
      </c>
      <c r="L398" s="15">
        <v>29.1</v>
      </c>
      <c r="M398" s="161">
        <v>33.4</v>
      </c>
      <c r="N398" s="15">
        <v>-0.9</v>
      </c>
      <c r="O398" s="15">
        <v>10.29</v>
      </c>
      <c r="P398" s="15">
        <v>30</v>
      </c>
      <c r="Q398" s="15">
        <v>0.225</v>
      </c>
      <c r="R398" s="15">
        <v>0.05</v>
      </c>
      <c r="S398" s="15">
        <v>13.6</v>
      </c>
    </row>
    <row r="399" ht="12.75">
      <c r="M399" s="161"/>
    </row>
    <row r="400" spans="2:19" ht="12.75">
      <c r="B400" s="15">
        <v>198</v>
      </c>
      <c r="C400" s="160">
        <v>39516</v>
      </c>
      <c r="D400" s="15">
        <v>50000</v>
      </c>
      <c r="E400" s="15">
        <v>17.9</v>
      </c>
      <c r="F400" s="15">
        <v>61</v>
      </c>
      <c r="G400" s="15">
        <v>15.06</v>
      </c>
      <c r="H400" s="15">
        <v>27</v>
      </c>
      <c r="I400" s="15">
        <v>610.8</v>
      </c>
      <c r="J400" s="15">
        <v>26</v>
      </c>
      <c r="K400" s="15">
        <v>11.34</v>
      </c>
      <c r="L400" s="15">
        <v>63.1</v>
      </c>
      <c r="M400" s="161">
        <v>100.1</v>
      </c>
      <c r="N400" s="15">
        <v>-0.9</v>
      </c>
      <c r="O400" s="15">
        <v>9.26</v>
      </c>
      <c r="P400" s="15">
        <v>27.7</v>
      </c>
      <c r="Q400" s="15">
        <v>0.225</v>
      </c>
      <c r="R400" s="15">
        <v>0.035</v>
      </c>
      <c r="S400" s="15">
        <v>9.6</v>
      </c>
    </row>
    <row r="401" ht="12.75">
      <c r="M401" s="161"/>
    </row>
    <row r="402" spans="2:19" ht="12.75">
      <c r="B402" s="15">
        <v>199</v>
      </c>
      <c r="C402" s="160">
        <v>39516</v>
      </c>
      <c r="D402" s="15">
        <v>60000</v>
      </c>
      <c r="E402" s="15">
        <v>0</v>
      </c>
      <c r="F402" s="15">
        <v>1.8</v>
      </c>
      <c r="G402" s="15">
        <v>13.69</v>
      </c>
      <c r="H402" s="15">
        <v>144.7</v>
      </c>
      <c r="I402" s="15">
        <v>657.3</v>
      </c>
      <c r="J402" s="15">
        <v>-2</v>
      </c>
      <c r="K402" s="15">
        <v>22.6</v>
      </c>
      <c r="L402" s="15">
        <v>186.9</v>
      </c>
      <c r="M402" s="161">
        <v>266.9</v>
      </c>
      <c r="N402" s="15">
        <v>-0.9</v>
      </c>
      <c r="O402" s="15">
        <v>2.29</v>
      </c>
      <c r="P402" s="15">
        <v>12.47</v>
      </c>
      <c r="Q402" s="15">
        <v>0.007</v>
      </c>
      <c r="R402" s="15">
        <v>0.007</v>
      </c>
      <c r="S402" s="15">
        <v>1.9</v>
      </c>
    </row>
    <row r="403" ht="12.75">
      <c r="M403" s="161"/>
    </row>
    <row r="404" spans="2:19" ht="12.75">
      <c r="B404" s="15">
        <v>200</v>
      </c>
      <c r="C404" s="160">
        <v>39516</v>
      </c>
      <c r="D404" s="15">
        <v>70000</v>
      </c>
      <c r="E404" s="15">
        <v>0</v>
      </c>
      <c r="F404" s="15">
        <v>2</v>
      </c>
      <c r="G404" s="15">
        <v>13.68</v>
      </c>
      <c r="H404" s="15">
        <v>141.2</v>
      </c>
      <c r="I404" s="15">
        <v>662.7</v>
      </c>
      <c r="J404" s="15">
        <v>-2.1</v>
      </c>
      <c r="K404" s="15">
        <v>22.62</v>
      </c>
      <c r="L404" s="15">
        <v>187.3</v>
      </c>
      <c r="M404" s="161">
        <v>268.5</v>
      </c>
      <c r="N404" s="15">
        <v>-0.9</v>
      </c>
      <c r="O404" s="15">
        <v>2.46</v>
      </c>
      <c r="P404" s="15">
        <v>11.87</v>
      </c>
      <c r="Q404" s="15">
        <v>0.007</v>
      </c>
      <c r="R404" s="15">
        <v>0.007</v>
      </c>
      <c r="S404" s="15">
        <v>2</v>
      </c>
    </row>
    <row r="405" ht="12.75">
      <c r="M405" s="161"/>
    </row>
    <row r="406" spans="2:19" ht="12.75">
      <c r="B406" s="15">
        <v>201</v>
      </c>
      <c r="C406" s="160">
        <v>39516</v>
      </c>
      <c r="D406" s="15">
        <v>80000</v>
      </c>
      <c r="E406" s="15">
        <v>0</v>
      </c>
      <c r="F406" s="15">
        <v>2</v>
      </c>
      <c r="G406" s="15">
        <v>13.68</v>
      </c>
      <c r="H406" s="15">
        <v>141.6</v>
      </c>
      <c r="I406" s="15">
        <v>668.2</v>
      </c>
      <c r="J406" s="15">
        <v>-2.2</v>
      </c>
      <c r="K406" s="15">
        <v>22.59</v>
      </c>
      <c r="L406" s="15">
        <v>187.3</v>
      </c>
      <c r="M406" s="161">
        <v>268.5</v>
      </c>
      <c r="N406" s="15">
        <v>-0.9</v>
      </c>
      <c r="O406" s="15">
        <v>2.45</v>
      </c>
      <c r="P406" s="15">
        <v>11.82</v>
      </c>
      <c r="Q406" s="15">
        <v>0.007</v>
      </c>
      <c r="R406" s="15">
        <v>0.007</v>
      </c>
      <c r="S406" s="15">
        <v>2</v>
      </c>
    </row>
    <row r="407" ht="12.75">
      <c r="M407" s="161"/>
    </row>
    <row r="408" spans="2:19" ht="12.75">
      <c r="B408" s="15">
        <v>202</v>
      </c>
      <c r="C408" s="160">
        <v>39516</v>
      </c>
      <c r="D408" s="15">
        <v>90000</v>
      </c>
      <c r="E408" s="15">
        <v>6.1</v>
      </c>
      <c r="F408" s="15">
        <v>12.6</v>
      </c>
      <c r="G408" s="15">
        <v>10.56</v>
      </c>
      <c r="H408" s="15">
        <v>149.4</v>
      </c>
      <c r="I408" s="15">
        <v>676.8</v>
      </c>
      <c r="J408" s="15">
        <v>2.3</v>
      </c>
      <c r="K408" s="15">
        <v>22.55</v>
      </c>
      <c r="L408" s="15">
        <v>187</v>
      </c>
      <c r="M408" s="161">
        <v>269.1</v>
      </c>
      <c r="N408" s="15">
        <v>-0.9</v>
      </c>
      <c r="O408" s="15">
        <v>4.75</v>
      </c>
      <c r="P408" s="15">
        <v>11.93</v>
      </c>
      <c r="Q408" s="15">
        <v>547.672</v>
      </c>
      <c r="R408" s="15">
        <v>509.671</v>
      </c>
      <c r="S408" s="15">
        <v>8.5</v>
      </c>
    </row>
    <row r="409" ht="12.75">
      <c r="M409" s="161"/>
    </row>
    <row r="410" spans="2:19" ht="12.75">
      <c r="B410" s="15">
        <v>203</v>
      </c>
      <c r="C410" s="160">
        <v>39516</v>
      </c>
      <c r="D410" s="15">
        <v>100000</v>
      </c>
      <c r="E410" s="15">
        <v>0.2</v>
      </c>
      <c r="F410" s="15">
        <v>2.1</v>
      </c>
      <c r="G410" s="15">
        <v>13.74</v>
      </c>
      <c r="H410" s="15">
        <v>146.2</v>
      </c>
      <c r="I410" s="15">
        <v>675.4</v>
      </c>
      <c r="J410" s="15">
        <v>-4.6</v>
      </c>
      <c r="K410" s="15">
        <v>22.53</v>
      </c>
      <c r="L410" s="15">
        <v>186.1</v>
      </c>
      <c r="M410" s="161">
        <v>268</v>
      </c>
      <c r="N410" s="15">
        <v>-0.9</v>
      </c>
      <c r="O410" s="15">
        <v>2.34</v>
      </c>
      <c r="P410" s="15">
        <v>11.96</v>
      </c>
      <c r="Q410" s="15">
        <v>0.008</v>
      </c>
      <c r="R410" s="15">
        <v>0.008</v>
      </c>
      <c r="S410" s="15">
        <v>2.2</v>
      </c>
    </row>
    <row r="411" ht="12.75">
      <c r="M411" s="161"/>
    </row>
    <row r="412" spans="2:19" ht="12.75">
      <c r="B412" s="15">
        <v>204</v>
      </c>
      <c r="C412" s="160">
        <v>39516</v>
      </c>
      <c r="D412" s="15">
        <v>110000</v>
      </c>
      <c r="E412" s="15">
        <v>0</v>
      </c>
      <c r="F412" s="15">
        <v>2</v>
      </c>
      <c r="G412" s="15">
        <v>13.69</v>
      </c>
      <c r="H412" s="15">
        <v>144.1</v>
      </c>
      <c r="I412" s="15">
        <v>674.5</v>
      </c>
      <c r="J412" s="15">
        <v>-2.3</v>
      </c>
      <c r="K412" s="15">
        <v>22.34</v>
      </c>
      <c r="L412" s="15">
        <v>184.9</v>
      </c>
      <c r="M412" s="161">
        <v>266.6</v>
      </c>
      <c r="N412" s="15">
        <v>-0.9</v>
      </c>
      <c r="O412" s="15">
        <v>2.47</v>
      </c>
      <c r="P412" s="15">
        <v>12</v>
      </c>
      <c r="Q412" s="15">
        <v>0.007</v>
      </c>
      <c r="R412" s="15">
        <v>0.007</v>
      </c>
      <c r="S412" s="15">
        <v>2</v>
      </c>
    </row>
    <row r="413" ht="12.75">
      <c r="M413" s="161"/>
    </row>
    <row r="414" spans="2:19" ht="12.75">
      <c r="B414" s="15">
        <v>205</v>
      </c>
      <c r="C414" s="160">
        <v>39516</v>
      </c>
      <c r="D414" s="15">
        <v>120000</v>
      </c>
      <c r="E414" s="15">
        <v>0</v>
      </c>
      <c r="F414" s="15">
        <v>2</v>
      </c>
      <c r="G414" s="15">
        <v>13.69</v>
      </c>
      <c r="H414" s="15">
        <v>146.3</v>
      </c>
      <c r="I414" s="15">
        <v>673</v>
      </c>
      <c r="J414" s="15">
        <v>-2.3</v>
      </c>
      <c r="K414" s="15">
        <v>22.19</v>
      </c>
      <c r="L414" s="15">
        <v>183</v>
      </c>
      <c r="M414" s="161">
        <v>264</v>
      </c>
      <c r="N414" s="15">
        <v>-0.9</v>
      </c>
      <c r="O414" s="15">
        <v>2.48</v>
      </c>
      <c r="P414" s="15">
        <v>12.18</v>
      </c>
      <c r="Q414" s="15">
        <v>0.007</v>
      </c>
      <c r="R414" s="15">
        <v>0.007</v>
      </c>
      <c r="S414" s="15">
        <v>2</v>
      </c>
    </row>
    <row r="415" ht="12.75">
      <c r="M415" s="161"/>
    </row>
    <row r="416" spans="2:19" ht="12.75">
      <c r="B416" s="15">
        <v>206</v>
      </c>
      <c r="C416" s="160">
        <v>39516</v>
      </c>
      <c r="D416" s="15">
        <v>130000</v>
      </c>
      <c r="E416" s="15">
        <v>0</v>
      </c>
      <c r="F416" s="15">
        <v>2</v>
      </c>
      <c r="G416" s="15">
        <v>13.69</v>
      </c>
      <c r="H416" s="15">
        <v>147.9</v>
      </c>
      <c r="I416" s="15">
        <v>671.7</v>
      </c>
      <c r="J416" s="15">
        <v>-1.9</v>
      </c>
      <c r="K416" s="15">
        <v>22.05</v>
      </c>
      <c r="L416" s="15">
        <v>181.1</v>
      </c>
      <c r="M416" s="161">
        <v>261.7</v>
      </c>
      <c r="N416" s="15">
        <v>-0.9</v>
      </c>
      <c r="O416" s="15">
        <v>2.47</v>
      </c>
      <c r="P416" s="15">
        <v>12.34</v>
      </c>
      <c r="Q416" s="15">
        <v>0.007</v>
      </c>
      <c r="R416" s="15">
        <v>0.007</v>
      </c>
      <c r="S416" s="15">
        <v>2</v>
      </c>
    </row>
    <row r="417" ht="12.75">
      <c r="M417" s="161"/>
    </row>
    <row r="418" spans="2:19" ht="12.75">
      <c r="B418" s="15">
        <v>207</v>
      </c>
      <c r="C418" s="160">
        <v>39516</v>
      </c>
      <c r="D418" s="15">
        <v>140000</v>
      </c>
      <c r="E418" s="15">
        <v>0</v>
      </c>
      <c r="F418" s="15">
        <v>2</v>
      </c>
      <c r="G418" s="15">
        <v>13.68</v>
      </c>
      <c r="H418" s="15">
        <v>148.3</v>
      </c>
      <c r="I418" s="15">
        <v>670.5</v>
      </c>
      <c r="J418" s="15">
        <v>-2.1</v>
      </c>
      <c r="K418" s="15">
        <v>21.98</v>
      </c>
      <c r="L418" s="15">
        <v>180.1</v>
      </c>
      <c r="M418" s="161">
        <v>260.3</v>
      </c>
      <c r="N418" s="15">
        <v>-0.9</v>
      </c>
      <c r="O418" s="15">
        <v>2.47</v>
      </c>
      <c r="P418" s="15">
        <v>12.42</v>
      </c>
      <c r="Q418" s="15">
        <v>0.007</v>
      </c>
      <c r="R418" s="15">
        <v>0.007</v>
      </c>
      <c r="S418" s="15">
        <v>2</v>
      </c>
    </row>
    <row r="419" ht="12.75">
      <c r="M419" s="161"/>
    </row>
    <row r="420" spans="2:19" ht="12.75">
      <c r="B420" s="15">
        <v>208</v>
      </c>
      <c r="C420" s="160">
        <v>39516</v>
      </c>
      <c r="D420" s="15">
        <v>150000</v>
      </c>
      <c r="E420" s="15">
        <v>0</v>
      </c>
      <c r="F420" s="15">
        <v>2</v>
      </c>
      <c r="G420" s="15">
        <v>13.68</v>
      </c>
      <c r="H420" s="15">
        <v>151.3</v>
      </c>
      <c r="I420" s="15">
        <v>669.3</v>
      </c>
      <c r="J420" s="15">
        <v>-2.2</v>
      </c>
      <c r="K420" s="15">
        <v>21.83</v>
      </c>
      <c r="L420" s="15">
        <v>179.1</v>
      </c>
      <c r="M420" s="161">
        <v>259.4</v>
      </c>
      <c r="N420" s="15">
        <v>-0.9</v>
      </c>
      <c r="O420" s="15">
        <v>2.47</v>
      </c>
      <c r="P420" s="15">
        <v>12.64</v>
      </c>
      <c r="Q420" s="15">
        <v>0.007</v>
      </c>
      <c r="R420" s="15">
        <v>0.007</v>
      </c>
      <c r="S420" s="15">
        <v>2</v>
      </c>
    </row>
    <row r="421" ht="12.75">
      <c r="M421" s="161"/>
    </row>
    <row r="422" spans="2:19" ht="12.75">
      <c r="B422" s="15">
        <v>209</v>
      </c>
      <c r="C422" s="160">
        <v>39516</v>
      </c>
      <c r="D422" s="15">
        <v>160000</v>
      </c>
      <c r="E422" s="15">
        <v>0</v>
      </c>
      <c r="F422" s="15">
        <v>2</v>
      </c>
      <c r="G422" s="15">
        <v>13.67</v>
      </c>
      <c r="H422" s="15">
        <v>153.2</v>
      </c>
      <c r="I422" s="15">
        <v>669.2</v>
      </c>
      <c r="J422" s="15">
        <v>-2.2</v>
      </c>
      <c r="K422" s="15">
        <v>21.83</v>
      </c>
      <c r="L422" s="15">
        <v>178.7</v>
      </c>
      <c r="M422" s="161">
        <v>258.8</v>
      </c>
      <c r="N422" s="15">
        <v>-0.9</v>
      </c>
      <c r="O422" s="15">
        <v>2.47</v>
      </c>
      <c r="P422" s="15">
        <v>12.76</v>
      </c>
      <c r="Q422" s="15">
        <v>0.007</v>
      </c>
      <c r="R422" s="15">
        <v>0.007</v>
      </c>
      <c r="S422" s="15">
        <v>2</v>
      </c>
    </row>
    <row r="423" ht="12.75">
      <c r="M423" s="161"/>
    </row>
    <row r="424" spans="2:19" ht="12.75">
      <c r="B424" s="15">
        <v>210</v>
      </c>
      <c r="C424" s="160">
        <v>39516</v>
      </c>
      <c r="D424" s="15">
        <v>170000</v>
      </c>
      <c r="E424" s="15">
        <v>0</v>
      </c>
      <c r="F424" s="15">
        <v>2</v>
      </c>
      <c r="G424" s="15">
        <v>13.67</v>
      </c>
      <c r="H424" s="15">
        <v>152.1</v>
      </c>
      <c r="I424" s="15">
        <v>668.9</v>
      </c>
      <c r="J424" s="15">
        <v>-2.1</v>
      </c>
      <c r="K424" s="15">
        <v>21.82</v>
      </c>
      <c r="L424" s="15">
        <v>178.3</v>
      </c>
      <c r="M424" s="161">
        <v>258.5</v>
      </c>
      <c r="N424" s="15">
        <v>-0.9</v>
      </c>
      <c r="O424" s="15">
        <v>2.46</v>
      </c>
      <c r="P424" s="15">
        <v>12.69</v>
      </c>
      <c r="Q424" s="15">
        <v>0.007</v>
      </c>
      <c r="R424" s="15">
        <v>0.007</v>
      </c>
      <c r="S424" s="15">
        <v>2</v>
      </c>
    </row>
    <row r="425" ht="12.75">
      <c r="M425" s="161"/>
    </row>
    <row r="426" spans="2:19" ht="12.75">
      <c r="B426" s="15">
        <v>211</v>
      </c>
      <c r="C426" s="160">
        <v>39516</v>
      </c>
      <c r="D426" s="15">
        <v>180000</v>
      </c>
      <c r="E426" s="15">
        <v>0</v>
      </c>
      <c r="F426" s="15">
        <v>1.9</v>
      </c>
      <c r="G426" s="15">
        <v>13.88</v>
      </c>
      <c r="H426" s="15">
        <v>56.3</v>
      </c>
      <c r="I426" s="15">
        <v>642.2</v>
      </c>
      <c r="J426" s="15">
        <v>-2.8</v>
      </c>
      <c r="K426" s="15">
        <v>16.75</v>
      </c>
      <c r="L426" s="15">
        <v>125.2</v>
      </c>
      <c r="M426" s="161">
        <v>190.4</v>
      </c>
      <c r="N426" s="15">
        <v>-0.9</v>
      </c>
      <c r="O426" s="15">
        <v>2.36</v>
      </c>
      <c r="P426" s="15">
        <v>7.85</v>
      </c>
      <c r="Q426" s="15">
        <v>0.007</v>
      </c>
      <c r="R426" s="15">
        <v>0.007</v>
      </c>
      <c r="S426" s="15">
        <v>2</v>
      </c>
    </row>
    <row r="427" ht="12.75">
      <c r="M427" s="161"/>
    </row>
    <row r="428" spans="2:19" ht="12.75">
      <c r="B428" s="15">
        <v>212</v>
      </c>
      <c r="C428" s="160">
        <v>39516</v>
      </c>
      <c r="D428" s="15">
        <v>190000</v>
      </c>
      <c r="E428" s="15">
        <v>0</v>
      </c>
      <c r="F428" s="15">
        <v>1.9</v>
      </c>
      <c r="G428" s="15">
        <v>13.87</v>
      </c>
      <c r="H428" s="15">
        <v>58</v>
      </c>
      <c r="I428" s="15">
        <v>637.7</v>
      </c>
      <c r="J428" s="15">
        <v>-2.5</v>
      </c>
      <c r="K428" s="15">
        <v>16.97</v>
      </c>
      <c r="L428" s="15">
        <v>128.5</v>
      </c>
      <c r="M428" s="161">
        <v>193.3</v>
      </c>
      <c r="N428" s="15">
        <v>-0.9</v>
      </c>
      <c r="O428" s="15">
        <v>2.37</v>
      </c>
      <c r="P428" s="15">
        <v>7.52</v>
      </c>
      <c r="Q428" s="15">
        <v>0.007</v>
      </c>
      <c r="R428" s="15">
        <v>0.007</v>
      </c>
      <c r="S428" s="15">
        <v>2</v>
      </c>
    </row>
    <row r="429" ht="12.75">
      <c r="M429" s="161"/>
    </row>
    <row r="430" spans="2:19" ht="12.75">
      <c r="B430" s="15">
        <v>213</v>
      </c>
      <c r="C430" s="160">
        <v>39516</v>
      </c>
      <c r="D430" s="15">
        <v>200000</v>
      </c>
      <c r="E430" s="15">
        <v>0</v>
      </c>
      <c r="F430" s="15">
        <v>2</v>
      </c>
      <c r="G430" s="15">
        <v>13.65</v>
      </c>
      <c r="H430" s="15">
        <v>150</v>
      </c>
      <c r="I430" s="15">
        <v>667.4</v>
      </c>
      <c r="J430" s="15">
        <v>-2.1</v>
      </c>
      <c r="K430" s="15">
        <v>21.98</v>
      </c>
      <c r="L430" s="15">
        <v>179.9</v>
      </c>
      <c r="M430" s="161">
        <v>259.4</v>
      </c>
      <c r="N430" s="15">
        <v>-1</v>
      </c>
      <c r="O430" s="15">
        <v>2.51</v>
      </c>
      <c r="P430" s="15">
        <v>12.35</v>
      </c>
      <c r="Q430" s="15">
        <v>0.007</v>
      </c>
      <c r="R430" s="15">
        <v>0.007</v>
      </c>
      <c r="S430" s="15">
        <v>2</v>
      </c>
    </row>
    <row r="431" ht="12.75">
      <c r="M431" s="161"/>
    </row>
    <row r="432" spans="2:19" ht="12.75">
      <c r="B432" s="15">
        <v>214</v>
      </c>
      <c r="C432" s="160">
        <v>39516</v>
      </c>
      <c r="D432" s="15">
        <v>210000</v>
      </c>
      <c r="E432" s="15">
        <v>0</v>
      </c>
      <c r="F432" s="15">
        <v>1.9</v>
      </c>
      <c r="G432" s="15">
        <v>13.7</v>
      </c>
      <c r="H432" s="15">
        <v>138.1</v>
      </c>
      <c r="I432" s="15">
        <v>672.1</v>
      </c>
      <c r="J432" s="15">
        <v>-2.4</v>
      </c>
      <c r="K432" s="15">
        <v>21.88</v>
      </c>
      <c r="L432" s="15">
        <v>179.6</v>
      </c>
      <c r="M432" s="161">
        <v>259.3</v>
      </c>
      <c r="N432" s="15">
        <v>-1</v>
      </c>
      <c r="O432" s="15">
        <v>2.41</v>
      </c>
      <c r="P432" s="15">
        <v>11.72</v>
      </c>
      <c r="Q432" s="15">
        <v>0.007</v>
      </c>
      <c r="R432" s="15">
        <v>0.007</v>
      </c>
      <c r="S432" s="15">
        <v>2</v>
      </c>
    </row>
    <row r="433" ht="12.75">
      <c r="M433" s="161"/>
    </row>
    <row r="434" spans="2:19" ht="12.75">
      <c r="B434" s="15">
        <v>215</v>
      </c>
      <c r="C434" s="160">
        <v>39516</v>
      </c>
      <c r="D434" s="15">
        <v>220000</v>
      </c>
      <c r="E434" s="15">
        <v>26</v>
      </c>
      <c r="F434" s="15">
        <v>10.5</v>
      </c>
      <c r="G434" s="15">
        <v>18.99</v>
      </c>
      <c r="H434" s="15">
        <v>13.1</v>
      </c>
      <c r="I434" s="15">
        <v>574.1</v>
      </c>
      <c r="J434" s="15">
        <v>-57.1</v>
      </c>
      <c r="K434" s="15">
        <v>3.17</v>
      </c>
      <c r="L434" s="15">
        <v>18.3</v>
      </c>
      <c r="M434" s="161">
        <v>31.1</v>
      </c>
      <c r="N434" s="15">
        <v>-0.9</v>
      </c>
      <c r="O434" s="15">
        <v>2.1</v>
      </c>
      <c r="P434" s="15">
        <v>6.73</v>
      </c>
      <c r="Q434" s="15">
        <v>0.04</v>
      </c>
      <c r="R434" s="15">
        <v>0.012</v>
      </c>
      <c r="S434" s="15">
        <v>3.2</v>
      </c>
    </row>
    <row r="436" spans="2:19" ht="12.75">
      <c r="B436" s="15">
        <v>216</v>
      </c>
      <c r="C436" s="160">
        <v>39516</v>
      </c>
      <c r="D436" s="15">
        <v>230000</v>
      </c>
      <c r="E436" s="15">
        <v>12.7</v>
      </c>
      <c r="F436" s="15">
        <v>-0.5</v>
      </c>
      <c r="G436" s="15">
        <v>20.81</v>
      </c>
      <c r="H436" s="15">
        <v>1</v>
      </c>
      <c r="I436" s="15">
        <v>434.4</v>
      </c>
      <c r="J436" s="15">
        <v>-167.3</v>
      </c>
      <c r="K436" s="15">
        <v>0.04</v>
      </c>
      <c r="L436" s="15">
        <v>0.5</v>
      </c>
      <c r="M436" s="15">
        <v>1.3</v>
      </c>
      <c r="N436" s="15">
        <v>-0.9</v>
      </c>
      <c r="O436" s="15">
        <v>-0.01</v>
      </c>
      <c r="P436" s="15">
        <v>0.04</v>
      </c>
      <c r="Q436" s="15">
        <v>0.005</v>
      </c>
      <c r="R436" s="15">
        <v>0</v>
      </c>
      <c r="S436" s="15">
        <v>-0.8</v>
      </c>
    </row>
    <row r="438" spans="2:19" ht="12.75">
      <c r="B438" s="15">
        <v>217</v>
      </c>
      <c r="C438" s="160">
        <v>39517</v>
      </c>
      <c r="D438" s="15">
        <v>0</v>
      </c>
      <c r="E438" s="15">
        <v>8.6</v>
      </c>
      <c r="F438" s="15">
        <v>-1.3</v>
      </c>
      <c r="G438" s="15">
        <v>20.8</v>
      </c>
      <c r="H438" s="15">
        <v>1.1</v>
      </c>
      <c r="I438" s="15">
        <v>405.1</v>
      </c>
      <c r="J438" s="15">
        <v>-163.2</v>
      </c>
      <c r="K438" s="15">
        <v>0.04</v>
      </c>
      <c r="L438" s="15">
        <v>0.5</v>
      </c>
      <c r="M438" s="15">
        <v>1.3</v>
      </c>
      <c r="N438" s="15">
        <v>-1</v>
      </c>
      <c r="O438" s="15">
        <v>-0.02</v>
      </c>
      <c r="P438" s="15">
        <v>-0.03</v>
      </c>
      <c r="Q438" s="15">
        <v>0.004</v>
      </c>
      <c r="R438" s="15">
        <v>0</v>
      </c>
      <c r="S438" s="15">
        <v>-1.1</v>
      </c>
    </row>
    <row r="440" spans="2:19" ht="12.75">
      <c r="B440" s="15">
        <v>218</v>
      </c>
      <c r="C440" s="160">
        <v>39517</v>
      </c>
      <c r="D440" s="15">
        <v>10000</v>
      </c>
      <c r="E440" s="15">
        <v>7.1</v>
      </c>
      <c r="F440" s="15">
        <v>-1.2</v>
      </c>
      <c r="G440" s="15">
        <v>20.81</v>
      </c>
      <c r="H440" s="15">
        <v>0.9</v>
      </c>
      <c r="I440" s="15">
        <v>397.7</v>
      </c>
      <c r="J440" s="15">
        <v>-194.3</v>
      </c>
      <c r="K440" s="15">
        <v>0.04</v>
      </c>
      <c r="L440" s="15">
        <v>0.5</v>
      </c>
      <c r="M440" s="15">
        <v>1.3</v>
      </c>
      <c r="N440" s="15">
        <v>-1</v>
      </c>
      <c r="O440" s="15">
        <v>-0.02</v>
      </c>
      <c r="P440" s="15">
        <v>-0.03</v>
      </c>
      <c r="Q440" s="15">
        <v>0.004</v>
      </c>
      <c r="R440" s="15">
        <v>0</v>
      </c>
      <c r="S440" s="15">
        <v>-1.1</v>
      </c>
    </row>
    <row r="442" spans="2:19" ht="12.75">
      <c r="B442" s="15">
        <v>219</v>
      </c>
      <c r="C442" s="160">
        <v>39517</v>
      </c>
      <c r="D442" s="15">
        <v>20000</v>
      </c>
      <c r="E442" s="15">
        <v>5.8</v>
      </c>
      <c r="F442" s="15">
        <v>-1.2</v>
      </c>
      <c r="G442" s="15">
        <v>20.73</v>
      </c>
      <c r="H442" s="15">
        <v>1</v>
      </c>
      <c r="I442" s="15">
        <v>390.7</v>
      </c>
      <c r="J442" s="15">
        <v>-192.6</v>
      </c>
      <c r="K442" s="15">
        <v>0.04</v>
      </c>
      <c r="L442" s="15">
        <v>0.5</v>
      </c>
      <c r="M442" s="15">
        <v>1.3</v>
      </c>
      <c r="N442" s="15">
        <v>-0.9</v>
      </c>
      <c r="O442" s="15">
        <v>-0.01</v>
      </c>
      <c r="P442" s="15">
        <v>-0.04</v>
      </c>
      <c r="Q442" s="15">
        <v>0.004</v>
      </c>
      <c r="R442" s="15">
        <v>0</v>
      </c>
      <c r="S442" s="15">
        <v>-1</v>
      </c>
    </row>
    <row r="444" spans="2:19" ht="12.75">
      <c r="B444" s="15">
        <v>220</v>
      </c>
      <c r="C444" s="160">
        <v>39517</v>
      </c>
      <c r="D444" s="15">
        <v>30000</v>
      </c>
      <c r="E444" s="15">
        <v>6.5</v>
      </c>
      <c r="F444" s="15">
        <v>0.1</v>
      </c>
      <c r="G444" s="15">
        <v>20.8</v>
      </c>
      <c r="H444" s="15">
        <v>0.9</v>
      </c>
      <c r="I444" s="15">
        <v>384.6</v>
      </c>
      <c r="J444" s="15">
        <v>-190.1</v>
      </c>
      <c r="K444" s="15">
        <v>0.04</v>
      </c>
      <c r="L444" s="15">
        <v>0.5</v>
      </c>
      <c r="M444" s="15">
        <v>1.3</v>
      </c>
      <c r="N444" s="15">
        <v>-0.9</v>
      </c>
      <c r="O444" s="15">
        <v>-0.01</v>
      </c>
      <c r="P444" s="15">
        <v>-0.05</v>
      </c>
      <c r="Q444" s="15">
        <v>0.006</v>
      </c>
      <c r="R444" s="15">
        <v>0</v>
      </c>
      <c r="S444" s="15">
        <v>-0.6</v>
      </c>
    </row>
    <row r="446" spans="2:19" ht="12.75">
      <c r="B446" s="15">
        <v>221</v>
      </c>
      <c r="C446" s="160">
        <v>39517</v>
      </c>
      <c r="D446" s="15">
        <v>40000</v>
      </c>
      <c r="E446" s="15">
        <v>6.1</v>
      </c>
      <c r="F446" s="15">
        <v>-0.4</v>
      </c>
      <c r="G446" s="15">
        <v>20.79</v>
      </c>
      <c r="H446" s="15">
        <v>1</v>
      </c>
      <c r="I446" s="15">
        <v>377.5</v>
      </c>
      <c r="J446" s="15">
        <v>-129.7</v>
      </c>
      <c r="K446" s="15">
        <v>0.04</v>
      </c>
      <c r="L446" s="15">
        <v>0.5</v>
      </c>
      <c r="M446" s="15">
        <v>1.3</v>
      </c>
      <c r="N446" s="15">
        <v>-0.9</v>
      </c>
      <c r="O446" s="15">
        <v>-0.01</v>
      </c>
      <c r="P446" s="15">
        <v>-0.06</v>
      </c>
      <c r="Q446" s="15">
        <v>0.004</v>
      </c>
      <c r="R446" s="15">
        <v>0</v>
      </c>
      <c r="S446" s="15">
        <v>-0.5</v>
      </c>
    </row>
    <row r="448" spans="2:19" ht="12.75">
      <c r="B448" s="15">
        <v>222</v>
      </c>
      <c r="C448" s="160">
        <v>39517</v>
      </c>
      <c r="D448" s="15">
        <v>50000</v>
      </c>
      <c r="E448" s="15">
        <v>6.2</v>
      </c>
      <c r="F448" s="15">
        <v>4</v>
      </c>
      <c r="G448" s="15">
        <v>20.31</v>
      </c>
      <c r="H448" s="15">
        <v>0.8</v>
      </c>
      <c r="I448" s="15">
        <v>385.5</v>
      </c>
      <c r="J448" s="15">
        <v>-128.1</v>
      </c>
      <c r="K448" s="15">
        <v>0.78</v>
      </c>
      <c r="L448" s="15">
        <v>1.5</v>
      </c>
      <c r="M448" s="161">
        <v>2.3</v>
      </c>
      <c r="N448" s="15">
        <v>-0.9</v>
      </c>
      <c r="O448" s="15">
        <v>1.23</v>
      </c>
      <c r="P448" s="15">
        <v>3.41</v>
      </c>
      <c r="Q448" s="15">
        <v>0.022</v>
      </c>
      <c r="R448" s="15">
        <v>0.007</v>
      </c>
      <c r="S448" s="15">
        <v>1</v>
      </c>
    </row>
    <row r="449" ht="12.75">
      <c r="M449" s="161"/>
    </row>
    <row r="450" spans="2:19" ht="12.75">
      <c r="B450" s="15">
        <v>223</v>
      </c>
      <c r="C450" s="160">
        <v>39517</v>
      </c>
      <c r="D450" s="15">
        <v>60000</v>
      </c>
      <c r="E450" s="15">
        <v>22.4</v>
      </c>
      <c r="F450" s="15">
        <v>67.3</v>
      </c>
      <c r="G450" s="15">
        <v>16.61</v>
      </c>
      <c r="H450" s="15">
        <v>1</v>
      </c>
      <c r="I450" s="15">
        <v>573.8</v>
      </c>
      <c r="J450" s="15">
        <v>26.5</v>
      </c>
      <c r="K450" s="15">
        <v>7.35</v>
      </c>
      <c r="L450" s="15">
        <v>23</v>
      </c>
      <c r="M450" s="161">
        <v>23.6</v>
      </c>
      <c r="N450" s="15">
        <v>-0.9</v>
      </c>
      <c r="O450" s="15">
        <v>10.29</v>
      </c>
      <c r="P450" s="15">
        <v>30.01</v>
      </c>
      <c r="Q450" s="15">
        <v>0.248</v>
      </c>
      <c r="R450" s="15">
        <v>0.053</v>
      </c>
      <c r="S450" s="15">
        <v>14.4</v>
      </c>
    </row>
    <row r="451" ht="12.75">
      <c r="M451" s="161"/>
    </row>
    <row r="452" spans="2:19" ht="12.75">
      <c r="B452" s="15">
        <v>224</v>
      </c>
      <c r="C452" s="160">
        <v>39517</v>
      </c>
      <c r="D452" s="15">
        <v>70000</v>
      </c>
      <c r="E452" s="15">
        <v>17.1</v>
      </c>
      <c r="F452" s="15">
        <v>45.2</v>
      </c>
      <c r="G452" s="15">
        <v>14.93</v>
      </c>
      <c r="H452" s="15">
        <v>138.9</v>
      </c>
      <c r="I452" s="15">
        <v>616.3</v>
      </c>
      <c r="J452" s="15">
        <v>30.1</v>
      </c>
      <c r="K452" s="15">
        <v>11.53</v>
      </c>
      <c r="L452" s="15">
        <v>65.7</v>
      </c>
      <c r="M452" s="161">
        <v>104.6</v>
      </c>
      <c r="N452" s="15">
        <v>-1</v>
      </c>
      <c r="O452" s="15">
        <v>9.22</v>
      </c>
      <c r="P452" s="15">
        <v>27.63</v>
      </c>
      <c r="Q452" s="15">
        <v>0.167</v>
      </c>
      <c r="R452" s="15">
        <v>0.035</v>
      </c>
      <c r="S452" s="15">
        <v>9.4</v>
      </c>
    </row>
    <row r="453" ht="12.75">
      <c r="M453" s="161"/>
    </row>
    <row r="454" spans="2:19" ht="12.75">
      <c r="B454" s="15">
        <v>225</v>
      </c>
      <c r="C454" s="160">
        <v>39517</v>
      </c>
      <c r="D454" s="15">
        <v>80000</v>
      </c>
      <c r="E454" s="15">
        <v>2</v>
      </c>
      <c r="F454" s="15">
        <v>4.1</v>
      </c>
      <c r="G454" s="15">
        <v>12.54</v>
      </c>
      <c r="H454" s="15">
        <v>150.4</v>
      </c>
      <c r="I454" s="15">
        <v>660.2</v>
      </c>
      <c r="J454" s="15">
        <v>-13.6</v>
      </c>
      <c r="K454" s="15">
        <v>22.05</v>
      </c>
      <c r="L454" s="15">
        <v>181.5</v>
      </c>
      <c r="M454" s="161">
        <v>262.3</v>
      </c>
      <c r="N454" s="15">
        <v>-0.9</v>
      </c>
      <c r="O454" s="15">
        <v>3.38</v>
      </c>
      <c r="P454" s="15">
        <v>13.41</v>
      </c>
      <c r="Q454" s="15">
        <v>0.016</v>
      </c>
      <c r="R454" s="15">
        <v>0.009</v>
      </c>
      <c r="S454" s="15">
        <v>2.4</v>
      </c>
    </row>
    <row r="455" ht="12.75">
      <c r="M455" s="161"/>
    </row>
    <row r="456" spans="2:19" ht="12.75">
      <c r="B456" s="15">
        <v>226</v>
      </c>
      <c r="C456" s="160">
        <v>39517</v>
      </c>
      <c r="D456" s="15">
        <v>90000</v>
      </c>
      <c r="E456" s="15">
        <v>2.3</v>
      </c>
      <c r="F456" s="15">
        <v>5.5</v>
      </c>
      <c r="G456" s="15">
        <v>11.66</v>
      </c>
      <c r="H456" s="15">
        <v>151.4</v>
      </c>
      <c r="I456" s="15">
        <v>668.2</v>
      </c>
      <c r="J456" s="15">
        <v>20</v>
      </c>
      <c r="K456" s="15">
        <v>22.05</v>
      </c>
      <c r="L456" s="15">
        <v>181.3</v>
      </c>
      <c r="M456" s="161">
        <v>262.6</v>
      </c>
      <c r="N456" s="15">
        <v>-0.9</v>
      </c>
      <c r="O456" s="15">
        <v>3.94</v>
      </c>
      <c r="P456" s="15">
        <v>12.78</v>
      </c>
      <c r="Q456" s="15">
        <v>0.02</v>
      </c>
      <c r="R456" s="15">
        <v>0.012</v>
      </c>
      <c r="S456" s="15">
        <v>3.2</v>
      </c>
    </row>
    <row r="457" ht="12.75">
      <c r="M457" s="161"/>
    </row>
    <row r="458" spans="2:19" ht="12.75">
      <c r="B458" s="15">
        <v>227</v>
      </c>
      <c r="C458" s="160">
        <v>39517</v>
      </c>
      <c r="D458" s="15">
        <v>100000</v>
      </c>
      <c r="E458" s="15">
        <v>0</v>
      </c>
      <c r="F458" s="15">
        <v>1.9</v>
      </c>
      <c r="G458" s="15">
        <v>13.64</v>
      </c>
      <c r="H458" s="15">
        <v>151.3</v>
      </c>
      <c r="I458" s="15">
        <v>672.8</v>
      </c>
      <c r="J458" s="15">
        <v>-2.1</v>
      </c>
      <c r="K458" s="15">
        <v>22.06</v>
      </c>
      <c r="L458" s="15">
        <v>180.6</v>
      </c>
      <c r="M458" s="161">
        <v>262.3</v>
      </c>
      <c r="N458" s="15">
        <v>-1</v>
      </c>
      <c r="O458" s="15">
        <v>2.48</v>
      </c>
      <c r="P458" s="15">
        <v>12.61</v>
      </c>
      <c r="Q458" s="15">
        <v>0.007</v>
      </c>
      <c r="R458" s="15">
        <v>0.007</v>
      </c>
      <c r="S458" s="15">
        <v>2</v>
      </c>
    </row>
    <row r="459" ht="12.75">
      <c r="M459" s="161"/>
    </row>
    <row r="460" spans="2:19" ht="12.75">
      <c r="B460" s="15">
        <v>228</v>
      </c>
      <c r="C460" s="160">
        <v>39517</v>
      </c>
      <c r="D460" s="15">
        <v>110000</v>
      </c>
      <c r="E460" s="15">
        <v>0</v>
      </c>
      <c r="F460" s="15">
        <v>1.9</v>
      </c>
      <c r="G460" s="15">
        <v>13.63</v>
      </c>
      <c r="H460" s="15">
        <v>151.7</v>
      </c>
      <c r="I460" s="15">
        <v>672.5</v>
      </c>
      <c r="J460" s="15">
        <v>-2</v>
      </c>
      <c r="K460" s="15">
        <v>21.94</v>
      </c>
      <c r="L460" s="15">
        <v>179.9</v>
      </c>
      <c r="M460" s="161">
        <v>261.6</v>
      </c>
      <c r="N460" s="15">
        <v>-0.9</v>
      </c>
      <c r="O460" s="15">
        <v>2.48</v>
      </c>
      <c r="P460" s="15">
        <v>12.65</v>
      </c>
      <c r="Q460" s="15">
        <v>0.007</v>
      </c>
      <c r="R460" s="15">
        <v>0.007</v>
      </c>
      <c r="S460" s="15">
        <v>2</v>
      </c>
    </row>
    <row r="461" ht="12.75">
      <c r="M461" s="161"/>
    </row>
    <row r="462" spans="2:19" ht="12.75">
      <c r="B462" s="15">
        <v>229</v>
      </c>
      <c r="C462" s="160">
        <v>39517</v>
      </c>
      <c r="D462" s="15">
        <v>120000</v>
      </c>
      <c r="E462" s="15">
        <v>0</v>
      </c>
      <c r="F462" s="15">
        <v>1.9</v>
      </c>
      <c r="G462" s="15">
        <v>13.62</v>
      </c>
      <c r="H462" s="15">
        <v>150.7</v>
      </c>
      <c r="I462" s="15">
        <v>671.6</v>
      </c>
      <c r="J462" s="15">
        <v>-1.9</v>
      </c>
      <c r="K462" s="15">
        <v>21.83</v>
      </c>
      <c r="L462" s="15">
        <v>179.2</v>
      </c>
      <c r="M462" s="161">
        <v>260.7</v>
      </c>
      <c r="N462" s="15">
        <v>-0.9</v>
      </c>
      <c r="O462" s="15">
        <v>2.48</v>
      </c>
      <c r="P462" s="15">
        <v>12.62</v>
      </c>
      <c r="Q462" s="15">
        <v>0.007</v>
      </c>
      <c r="R462" s="15">
        <v>0.007</v>
      </c>
      <c r="S462" s="15">
        <v>2</v>
      </c>
    </row>
    <row r="463" ht="12.75">
      <c r="M463" s="161"/>
    </row>
    <row r="464" spans="2:19" ht="12.75">
      <c r="B464" s="15">
        <v>230</v>
      </c>
      <c r="C464" s="160">
        <v>39517</v>
      </c>
      <c r="D464" s="15">
        <v>130000</v>
      </c>
      <c r="E464" s="15">
        <v>0</v>
      </c>
      <c r="F464" s="15">
        <v>1.9</v>
      </c>
      <c r="G464" s="15">
        <v>13.62</v>
      </c>
      <c r="H464" s="15">
        <v>150.7</v>
      </c>
      <c r="I464" s="15">
        <v>671.6</v>
      </c>
      <c r="J464" s="15">
        <v>-2.4</v>
      </c>
      <c r="K464" s="15">
        <v>21.83</v>
      </c>
      <c r="L464" s="15">
        <v>179.1</v>
      </c>
      <c r="M464" s="161">
        <v>260.5</v>
      </c>
      <c r="N464" s="15">
        <v>-0.9</v>
      </c>
      <c r="O464" s="15">
        <v>2.48</v>
      </c>
      <c r="P464" s="15">
        <v>12.71</v>
      </c>
      <c r="Q464" s="15">
        <v>0.007</v>
      </c>
      <c r="R464" s="15">
        <v>0.007</v>
      </c>
      <c r="S464" s="15">
        <v>2</v>
      </c>
    </row>
    <row r="465" ht="12.75">
      <c r="M465" s="161"/>
    </row>
    <row r="466" spans="2:19" ht="12.75">
      <c r="B466" s="15">
        <v>231</v>
      </c>
      <c r="C466" s="160">
        <v>39517</v>
      </c>
      <c r="D466" s="15">
        <v>140000</v>
      </c>
      <c r="E466" s="15">
        <v>0</v>
      </c>
      <c r="F466" s="15">
        <v>1.9</v>
      </c>
      <c r="G466" s="15">
        <v>13.61</v>
      </c>
      <c r="H466" s="15">
        <v>151.4</v>
      </c>
      <c r="I466" s="15">
        <v>671.7</v>
      </c>
      <c r="J466" s="15">
        <v>-2.2</v>
      </c>
      <c r="K466" s="15">
        <v>21.83</v>
      </c>
      <c r="L466" s="15">
        <v>178.2</v>
      </c>
      <c r="M466" s="161">
        <v>259.9</v>
      </c>
      <c r="N466" s="15">
        <v>-1</v>
      </c>
      <c r="O466" s="15">
        <v>2.48</v>
      </c>
      <c r="P466" s="15">
        <v>12.96</v>
      </c>
      <c r="Q466" s="15">
        <v>0.007</v>
      </c>
      <c r="R466" s="15">
        <v>0.007</v>
      </c>
      <c r="S466" s="15">
        <v>2</v>
      </c>
    </row>
    <row r="467" ht="12.75">
      <c r="M467" s="161"/>
    </row>
    <row r="468" spans="2:19" ht="12.75">
      <c r="B468" s="15">
        <v>232</v>
      </c>
      <c r="C468" s="160">
        <v>39517</v>
      </c>
      <c r="D468" s="15">
        <v>150000</v>
      </c>
      <c r="E468" s="15">
        <v>0</v>
      </c>
      <c r="F468" s="15">
        <v>1.9</v>
      </c>
      <c r="G468" s="15">
        <v>13.6</v>
      </c>
      <c r="H468" s="15">
        <v>151</v>
      </c>
      <c r="I468" s="15">
        <v>671.5</v>
      </c>
      <c r="J468" s="15">
        <v>-2.2</v>
      </c>
      <c r="K468" s="15">
        <v>21.83</v>
      </c>
      <c r="L468" s="15">
        <v>178.1</v>
      </c>
      <c r="M468" s="161">
        <v>259.7</v>
      </c>
      <c r="N468" s="15">
        <v>-0.9</v>
      </c>
      <c r="O468" s="15">
        <v>2.49</v>
      </c>
      <c r="P468" s="15">
        <v>13</v>
      </c>
      <c r="Q468" s="15">
        <v>0.007</v>
      </c>
      <c r="R468" s="15">
        <v>0.007</v>
      </c>
      <c r="S468" s="15">
        <v>2</v>
      </c>
    </row>
    <row r="469" ht="12.75">
      <c r="M469" s="161"/>
    </row>
    <row r="470" spans="2:19" ht="12.75">
      <c r="B470" s="15">
        <v>233</v>
      </c>
      <c r="C470" s="160">
        <v>39517</v>
      </c>
      <c r="D470" s="15">
        <v>160000</v>
      </c>
      <c r="E470" s="15">
        <v>0</v>
      </c>
      <c r="F470" s="15">
        <v>1.8</v>
      </c>
      <c r="G470" s="15">
        <v>13.81</v>
      </c>
      <c r="H470" s="15">
        <v>62</v>
      </c>
      <c r="I470" s="15">
        <v>645.2</v>
      </c>
      <c r="J470" s="15">
        <v>-2.5</v>
      </c>
      <c r="K470" s="15">
        <v>16.94</v>
      </c>
      <c r="L470" s="15">
        <v>127.8</v>
      </c>
      <c r="M470" s="161">
        <v>194.1</v>
      </c>
      <c r="N470" s="15">
        <v>-0.9</v>
      </c>
      <c r="O470" s="15">
        <v>2.23</v>
      </c>
      <c r="P470" s="15">
        <v>8.16</v>
      </c>
      <c r="Q470" s="15">
        <v>0.007</v>
      </c>
      <c r="R470" s="15">
        <v>0.007</v>
      </c>
      <c r="S470" s="15">
        <v>1.9</v>
      </c>
    </row>
    <row r="471" ht="12.75">
      <c r="M471" s="161"/>
    </row>
    <row r="472" spans="2:19" ht="12.75">
      <c r="B472" s="15">
        <v>234</v>
      </c>
      <c r="C472" s="160">
        <v>39517</v>
      </c>
      <c r="D472" s="15">
        <v>170000</v>
      </c>
      <c r="E472" s="15">
        <v>0</v>
      </c>
      <c r="F472" s="15">
        <v>1.9</v>
      </c>
      <c r="G472" s="15">
        <v>13.81</v>
      </c>
      <c r="H472" s="15">
        <v>55.8</v>
      </c>
      <c r="I472" s="15">
        <v>639.9</v>
      </c>
      <c r="J472" s="15">
        <v>-2.6</v>
      </c>
      <c r="K472" s="15">
        <v>16.99</v>
      </c>
      <c r="L472" s="15">
        <v>128.2</v>
      </c>
      <c r="M472" s="161">
        <v>193.4</v>
      </c>
      <c r="N472" s="15">
        <v>-0.9</v>
      </c>
      <c r="O472" s="15">
        <v>2.38</v>
      </c>
      <c r="P472" s="15">
        <v>7.55</v>
      </c>
      <c r="Q472" s="15">
        <v>0.007</v>
      </c>
      <c r="R472" s="15">
        <v>0.007</v>
      </c>
      <c r="S472" s="15">
        <v>2</v>
      </c>
    </row>
    <row r="473" ht="12.75">
      <c r="M473" s="161"/>
    </row>
    <row r="474" spans="2:19" ht="12.75">
      <c r="B474" s="15">
        <v>235</v>
      </c>
      <c r="C474" s="160">
        <v>39517</v>
      </c>
      <c r="D474" s="15">
        <v>180000</v>
      </c>
      <c r="E474" s="15">
        <v>0</v>
      </c>
      <c r="F474" s="15">
        <v>1.9</v>
      </c>
      <c r="G474" s="15">
        <v>13.81</v>
      </c>
      <c r="H474" s="15">
        <v>55</v>
      </c>
      <c r="I474" s="15">
        <v>639.4</v>
      </c>
      <c r="J474" s="15">
        <v>-2.5</v>
      </c>
      <c r="K474" s="15">
        <v>16.98</v>
      </c>
      <c r="L474" s="15">
        <v>128.1</v>
      </c>
      <c r="M474" s="161">
        <v>193.1</v>
      </c>
      <c r="N474" s="15">
        <v>-0.9</v>
      </c>
      <c r="O474" s="15">
        <v>2.44</v>
      </c>
      <c r="P474" s="15">
        <v>7.52</v>
      </c>
      <c r="Q474" s="15">
        <v>0.007</v>
      </c>
      <c r="R474" s="15">
        <v>0.007</v>
      </c>
      <c r="S474" s="15">
        <v>2</v>
      </c>
    </row>
    <row r="475" ht="12.75">
      <c r="M475" s="161"/>
    </row>
    <row r="476" spans="2:19" ht="12.75">
      <c r="B476" s="15">
        <v>236</v>
      </c>
      <c r="C476" s="160">
        <v>39517</v>
      </c>
      <c r="D476" s="15">
        <v>190000</v>
      </c>
      <c r="E476" s="15">
        <v>0</v>
      </c>
      <c r="F476" s="15">
        <v>1.9</v>
      </c>
      <c r="G476" s="15">
        <v>13.81</v>
      </c>
      <c r="H476" s="15">
        <v>55.4</v>
      </c>
      <c r="I476" s="15">
        <v>639.6</v>
      </c>
      <c r="J476" s="15">
        <v>-2.3</v>
      </c>
      <c r="K476" s="15">
        <v>16.99</v>
      </c>
      <c r="L476" s="15">
        <v>128</v>
      </c>
      <c r="M476" s="161">
        <v>192.6</v>
      </c>
      <c r="N476" s="15">
        <v>-0.9</v>
      </c>
      <c r="O476" s="15">
        <v>2.4</v>
      </c>
      <c r="P476" s="15">
        <v>7.54</v>
      </c>
      <c r="Q476" s="15">
        <v>0.007</v>
      </c>
      <c r="R476" s="15">
        <v>0.007</v>
      </c>
      <c r="S476" s="15">
        <v>2</v>
      </c>
    </row>
    <row r="477" ht="12.75">
      <c r="M477" s="161"/>
    </row>
    <row r="478" spans="2:19" ht="12.75">
      <c r="B478" s="15">
        <v>237</v>
      </c>
      <c r="C478" s="160">
        <v>39517</v>
      </c>
      <c r="D478" s="15">
        <v>200000</v>
      </c>
      <c r="E478" s="15">
        <v>27.8</v>
      </c>
      <c r="F478" s="15">
        <v>10.2</v>
      </c>
      <c r="G478" s="15">
        <v>19.36</v>
      </c>
      <c r="H478" s="15">
        <v>9.3</v>
      </c>
      <c r="I478" s="15">
        <v>552</v>
      </c>
      <c r="J478" s="15">
        <v>-90</v>
      </c>
      <c r="K478" s="15">
        <v>2.2</v>
      </c>
      <c r="L478" s="15">
        <v>11</v>
      </c>
      <c r="M478" s="161">
        <v>17.9</v>
      </c>
      <c r="N478" s="15">
        <v>-0.9</v>
      </c>
      <c r="O478" s="15">
        <v>2.05</v>
      </c>
      <c r="P478" s="15">
        <v>6.29</v>
      </c>
      <c r="Q478" s="15">
        <v>0.041</v>
      </c>
      <c r="R478" s="15">
        <v>0.012</v>
      </c>
      <c r="S478" s="15">
        <v>2.9</v>
      </c>
    </row>
    <row r="480" spans="2:19" ht="12.75">
      <c r="B480" s="15">
        <v>238</v>
      </c>
      <c r="C480" s="160">
        <v>39517</v>
      </c>
      <c r="D480" s="15">
        <v>210000</v>
      </c>
      <c r="E480" s="15">
        <v>11</v>
      </c>
      <c r="F480" s="15">
        <v>-3.9</v>
      </c>
      <c r="G480" s="15">
        <v>20.77</v>
      </c>
      <c r="H480" s="15">
        <v>1</v>
      </c>
      <c r="I480" s="15">
        <v>425.3</v>
      </c>
      <c r="J480" s="15">
        <v>-311</v>
      </c>
      <c r="K480" s="15">
        <v>0.04</v>
      </c>
      <c r="L480" s="15">
        <v>0.5</v>
      </c>
      <c r="M480" s="15">
        <v>1.3</v>
      </c>
      <c r="N480" s="15">
        <v>-0.9</v>
      </c>
      <c r="O480" s="15">
        <v>-0.02</v>
      </c>
      <c r="P480" s="15">
        <v>0.01</v>
      </c>
      <c r="Q480" s="15">
        <v>0.006</v>
      </c>
      <c r="R480" s="15">
        <v>0</v>
      </c>
      <c r="S480" s="15">
        <v>-2.7</v>
      </c>
    </row>
    <row r="482" spans="2:19" ht="12.75">
      <c r="B482" s="15">
        <v>239</v>
      </c>
      <c r="C482" s="160">
        <v>39517</v>
      </c>
      <c r="D482" s="15">
        <v>220000</v>
      </c>
      <c r="E482" s="15">
        <v>13.7</v>
      </c>
      <c r="F482" s="15">
        <v>-6</v>
      </c>
      <c r="G482" s="15">
        <v>20.87</v>
      </c>
      <c r="H482" s="15">
        <v>1</v>
      </c>
      <c r="I482" s="15">
        <v>399.1</v>
      </c>
      <c r="J482" s="15">
        <v>-544.4</v>
      </c>
      <c r="K482" s="15">
        <v>0.04</v>
      </c>
      <c r="L482" s="15">
        <v>0.5</v>
      </c>
      <c r="M482" s="15">
        <v>1.3</v>
      </c>
      <c r="N482" s="15">
        <v>-0.9</v>
      </c>
      <c r="O482" s="15">
        <v>-0.02</v>
      </c>
      <c r="P482" s="15">
        <v>-0.04</v>
      </c>
      <c r="Q482" s="15">
        <v>0.007</v>
      </c>
      <c r="R482" s="15">
        <v>0</v>
      </c>
      <c r="S482" s="15">
        <v>-4.5</v>
      </c>
    </row>
    <row r="484" spans="2:19" ht="12.75">
      <c r="B484" s="15">
        <v>240</v>
      </c>
      <c r="C484" s="160">
        <v>39517</v>
      </c>
      <c r="D484" s="15">
        <v>230000</v>
      </c>
      <c r="E484" s="15">
        <v>11.2</v>
      </c>
      <c r="F484" s="15">
        <v>-5.3</v>
      </c>
      <c r="G484" s="15">
        <v>20.88</v>
      </c>
      <c r="H484" s="15">
        <v>1</v>
      </c>
      <c r="I484" s="15">
        <v>387.5</v>
      </c>
      <c r="J484" s="15">
        <v>-690.4</v>
      </c>
      <c r="K484" s="15">
        <v>0.04</v>
      </c>
      <c r="L484" s="15">
        <v>0.5</v>
      </c>
      <c r="M484" s="15">
        <v>1.3</v>
      </c>
      <c r="N484" s="15">
        <v>-0.9</v>
      </c>
      <c r="O484" s="15">
        <v>-0.02</v>
      </c>
      <c r="P484" s="15">
        <v>-0.04</v>
      </c>
      <c r="Q484" s="15">
        <v>20.589</v>
      </c>
      <c r="R484" s="15">
        <v>0</v>
      </c>
      <c r="S484" s="15">
        <v>-5.3</v>
      </c>
    </row>
    <row r="486" spans="2:19" ht="12.75">
      <c r="B486" s="15">
        <v>241</v>
      </c>
      <c r="C486" s="160">
        <v>39518</v>
      </c>
      <c r="D486" s="15">
        <v>0</v>
      </c>
      <c r="E486" s="15">
        <v>9</v>
      </c>
      <c r="F486" s="15">
        <v>-2</v>
      </c>
      <c r="G486" s="15">
        <v>20.89</v>
      </c>
      <c r="H486" s="15">
        <v>0.9</v>
      </c>
      <c r="I486" s="15">
        <v>378.7</v>
      </c>
      <c r="J486" s="15">
        <v>-528.9</v>
      </c>
      <c r="K486" s="15">
        <v>0.04</v>
      </c>
      <c r="L486" s="15">
        <v>0.5</v>
      </c>
      <c r="M486" s="15">
        <v>1.3</v>
      </c>
      <c r="N486" s="15">
        <v>-0.9</v>
      </c>
      <c r="O486" s="15">
        <v>-0.02</v>
      </c>
      <c r="P486" s="15">
        <v>-0.06</v>
      </c>
      <c r="Q486" s="15">
        <v>112.395</v>
      </c>
      <c r="R486" s="15">
        <v>1.585</v>
      </c>
      <c r="S486" s="15">
        <v>-4.6</v>
      </c>
    </row>
    <row r="488" spans="2:19" ht="12.75">
      <c r="B488" s="15">
        <v>242</v>
      </c>
      <c r="C488" s="160">
        <v>39518</v>
      </c>
      <c r="D488" s="15">
        <v>10000</v>
      </c>
      <c r="E488" s="15">
        <v>6.3</v>
      </c>
      <c r="F488" s="15">
        <v>-1.6</v>
      </c>
      <c r="G488" s="15">
        <v>20.9</v>
      </c>
      <c r="H488" s="15">
        <v>0.9</v>
      </c>
      <c r="I488" s="15">
        <v>370.8</v>
      </c>
      <c r="J488" s="15">
        <v>-488.9</v>
      </c>
      <c r="K488" s="15">
        <v>0.04</v>
      </c>
      <c r="L488" s="15">
        <v>0.5</v>
      </c>
      <c r="M488" s="15">
        <v>1.3</v>
      </c>
      <c r="N488" s="15">
        <v>-0.9</v>
      </c>
      <c r="O488" s="15">
        <v>-0.03</v>
      </c>
      <c r="P488" s="15">
        <v>-0.06</v>
      </c>
      <c r="Q488" s="15">
        <v>117.144</v>
      </c>
      <c r="R488" s="15">
        <v>0.006</v>
      </c>
      <c r="S488" s="15">
        <v>-4.2</v>
      </c>
    </row>
    <row r="490" spans="2:19" ht="12.75">
      <c r="B490" s="15">
        <v>243</v>
      </c>
      <c r="C490" s="160">
        <v>39518</v>
      </c>
      <c r="D490" s="15">
        <v>20000</v>
      </c>
      <c r="E490" s="15">
        <v>4.7</v>
      </c>
      <c r="F490" s="15">
        <v>0</v>
      </c>
      <c r="G490" s="15">
        <v>20.9</v>
      </c>
      <c r="H490" s="15">
        <v>1</v>
      </c>
      <c r="I490" s="15">
        <v>363.5</v>
      </c>
      <c r="J490" s="15">
        <v>-363.9</v>
      </c>
      <c r="K490" s="15">
        <v>0.04</v>
      </c>
      <c r="L490" s="15">
        <v>0.5</v>
      </c>
      <c r="M490" s="15">
        <v>1.3</v>
      </c>
      <c r="N490" s="15">
        <v>-0.9</v>
      </c>
      <c r="O490" s="15">
        <v>-0.03</v>
      </c>
      <c r="P490" s="15">
        <v>-0.06</v>
      </c>
      <c r="Q490" s="15">
        <v>308.659</v>
      </c>
      <c r="R490" s="15">
        <v>0.009</v>
      </c>
      <c r="S490" s="15">
        <v>-3.1</v>
      </c>
    </row>
    <row r="492" spans="2:19" ht="12.75">
      <c r="B492" s="15">
        <v>244</v>
      </c>
      <c r="C492" s="160">
        <v>39518</v>
      </c>
      <c r="D492" s="15">
        <v>30000</v>
      </c>
      <c r="E492" s="15">
        <v>6.3</v>
      </c>
      <c r="F492" s="15">
        <v>14.8</v>
      </c>
      <c r="G492" s="15">
        <v>19.98</v>
      </c>
      <c r="H492" s="15">
        <v>0.9</v>
      </c>
      <c r="I492" s="15">
        <v>388.3</v>
      </c>
      <c r="J492" s="15">
        <v>-81.7</v>
      </c>
      <c r="K492" s="15">
        <v>1.58</v>
      </c>
      <c r="L492" s="15">
        <v>4.2</v>
      </c>
      <c r="M492" s="161">
        <v>4.9</v>
      </c>
      <c r="N492" s="15">
        <v>-0.9</v>
      </c>
      <c r="O492" s="15">
        <v>2.24</v>
      </c>
      <c r="P492" s="15">
        <v>6.46</v>
      </c>
      <c r="Q492" s="15">
        <v>183.673</v>
      </c>
      <c r="R492" s="15">
        <v>0.024</v>
      </c>
      <c r="S492" s="15">
        <v>2.1</v>
      </c>
    </row>
    <row r="493" ht="12.75">
      <c r="M493" s="161"/>
    </row>
    <row r="494" spans="2:19" ht="12.75">
      <c r="B494" s="15">
        <v>245</v>
      </c>
      <c r="C494" s="160">
        <v>39518</v>
      </c>
      <c r="D494" s="15">
        <v>40000</v>
      </c>
      <c r="E494" s="15">
        <v>26.5</v>
      </c>
      <c r="F494" s="15">
        <v>53.9</v>
      </c>
      <c r="G494" s="15">
        <v>16.48</v>
      </c>
      <c r="H494" s="15">
        <v>0.9</v>
      </c>
      <c r="I494" s="15">
        <v>604.4</v>
      </c>
      <c r="J494" s="15">
        <v>82.9</v>
      </c>
      <c r="K494" s="15">
        <v>7.92</v>
      </c>
      <c r="L494" s="15">
        <v>26.2</v>
      </c>
      <c r="M494" s="161">
        <v>26.4</v>
      </c>
      <c r="N494" s="15">
        <v>-0.9</v>
      </c>
      <c r="O494" s="15">
        <v>10.29</v>
      </c>
      <c r="P494" s="15">
        <v>30.01</v>
      </c>
      <c r="Q494" s="15">
        <v>0.198</v>
      </c>
      <c r="R494" s="15">
        <v>0.051</v>
      </c>
      <c r="S494" s="15">
        <v>13.8</v>
      </c>
    </row>
    <row r="495" ht="12.75">
      <c r="M495" s="161"/>
    </row>
    <row r="496" spans="2:19" ht="12.75">
      <c r="B496" s="15">
        <v>246</v>
      </c>
      <c r="C496" s="160">
        <v>39518</v>
      </c>
      <c r="D496" s="15">
        <v>50000</v>
      </c>
      <c r="E496" s="15">
        <v>14.9</v>
      </c>
      <c r="F496" s="15">
        <v>34.2</v>
      </c>
      <c r="G496" s="15">
        <v>15.11</v>
      </c>
      <c r="H496" s="15">
        <v>86</v>
      </c>
      <c r="I496" s="15">
        <v>615.3</v>
      </c>
      <c r="J496" s="15">
        <v>30</v>
      </c>
      <c r="K496" s="15">
        <v>11.85</v>
      </c>
      <c r="L496" s="15">
        <v>69.4</v>
      </c>
      <c r="M496" s="161">
        <v>104.4</v>
      </c>
      <c r="N496" s="15">
        <v>-0.9</v>
      </c>
      <c r="O496" s="15">
        <v>7.54</v>
      </c>
      <c r="P496" s="15">
        <v>23.49</v>
      </c>
      <c r="Q496" s="15">
        <v>0.126</v>
      </c>
      <c r="R496" s="15">
        <v>0.031</v>
      </c>
      <c r="S496" s="15">
        <v>8.5</v>
      </c>
    </row>
    <row r="497" ht="12.75">
      <c r="M497" s="161"/>
    </row>
    <row r="498" spans="2:19" ht="12.75">
      <c r="B498" s="15">
        <v>247</v>
      </c>
      <c r="C498" s="160">
        <v>39518</v>
      </c>
      <c r="D498" s="15">
        <v>60000</v>
      </c>
      <c r="E498" s="15">
        <v>0</v>
      </c>
      <c r="F498" s="15">
        <v>1.9</v>
      </c>
      <c r="G498" s="15">
        <v>13.73</v>
      </c>
      <c r="H498" s="15">
        <v>150</v>
      </c>
      <c r="I498" s="15">
        <v>657</v>
      </c>
      <c r="J498" s="15">
        <v>-2.3</v>
      </c>
      <c r="K498" s="15">
        <v>22.47</v>
      </c>
      <c r="L498" s="15">
        <v>185.2</v>
      </c>
      <c r="M498" s="161">
        <v>265.6</v>
      </c>
      <c r="N498" s="15">
        <v>-0.9</v>
      </c>
      <c r="O498" s="15">
        <v>2.45</v>
      </c>
      <c r="P498" s="15">
        <v>12.96</v>
      </c>
      <c r="Q498" s="15">
        <v>0.007</v>
      </c>
      <c r="R498" s="15">
        <v>0.007</v>
      </c>
      <c r="S498" s="15">
        <v>2</v>
      </c>
    </row>
    <row r="499" ht="12.75">
      <c r="M499" s="161"/>
    </row>
    <row r="500" spans="2:19" ht="12.75">
      <c r="B500" s="15">
        <v>248</v>
      </c>
      <c r="C500" s="160">
        <v>39518</v>
      </c>
      <c r="D500" s="15">
        <v>70000</v>
      </c>
      <c r="E500" s="15">
        <v>0</v>
      </c>
      <c r="F500" s="15">
        <v>1.9</v>
      </c>
      <c r="G500" s="15">
        <v>13.81</v>
      </c>
      <c r="H500" s="15">
        <v>133.8</v>
      </c>
      <c r="I500" s="15">
        <v>661.3</v>
      </c>
      <c r="J500" s="15">
        <v>-2</v>
      </c>
      <c r="K500" s="15">
        <v>22.36</v>
      </c>
      <c r="L500" s="15">
        <v>184.4</v>
      </c>
      <c r="M500" s="161">
        <v>264.8</v>
      </c>
      <c r="N500" s="15">
        <v>-0.9</v>
      </c>
      <c r="O500" s="15">
        <v>2.41</v>
      </c>
      <c r="P500" s="15">
        <v>11.77</v>
      </c>
      <c r="Q500" s="15">
        <v>0.007</v>
      </c>
      <c r="R500" s="15">
        <v>0.007</v>
      </c>
      <c r="S500" s="15">
        <v>2</v>
      </c>
    </row>
    <row r="501" ht="12.75">
      <c r="M501" s="161"/>
    </row>
    <row r="502" spans="2:19" ht="12.75">
      <c r="B502" s="15">
        <v>249</v>
      </c>
      <c r="C502" s="160">
        <v>39518</v>
      </c>
      <c r="D502" s="15">
        <v>80000</v>
      </c>
      <c r="E502" s="15">
        <v>0.9</v>
      </c>
      <c r="F502" s="15">
        <v>4.2</v>
      </c>
      <c r="G502" s="15">
        <v>12.04</v>
      </c>
      <c r="H502" s="15">
        <v>147.7</v>
      </c>
      <c r="I502" s="15">
        <v>672.1</v>
      </c>
      <c r="J502" s="15">
        <v>20.1</v>
      </c>
      <c r="K502" s="15">
        <v>22.53</v>
      </c>
      <c r="L502" s="15">
        <v>186.5</v>
      </c>
      <c r="M502" s="161">
        <v>268.4</v>
      </c>
      <c r="N502" s="15">
        <v>-0.9</v>
      </c>
      <c r="O502" s="15">
        <v>3.6</v>
      </c>
      <c r="P502" s="15">
        <v>12.83</v>
      </c>
      <c r="Q502" s="15">
        <v>7.93</v>
      </c>
      <c r="R502" s="15">
        <v>0.008</v>
      </c>
      <c r="S502" s="15">
        <v>2.1</v>
      </c>
    </row>
    <row r="503" ht="12.75">
      <c r="M503" s="161"/>
    </row>
    <row r="504" spans="2:19" ht="12.75">
      <c r="B504" s="15">
        <v>250</v>
      </c>
      <c r="C504" s="160">
        <v>39518</v>
      </c>
      <c r="D504" s="15">
        <v>90000</v>
      </c>
      <c r="E504" s="15">
        <v>3.6</v>
      </c>
      <c r="F504" s="15">
        <v>5.9</v>
      </c>
      <c r="G504" s="15">
        <v>12.3</v>
      </c>
      <c r="H504" s="15">
        <v>146.9</v>
      </c>
      <c r="I504" s="15">
        <v>676.9</v>
      </c>
      <c r="J504" s="15">
        <v>11.5</v>
      </c>
      <c r="K504" s="15">
        <v>22.56</v>
      </c>
      <c r="L504" s="15">
        <v>186.6</v>
      </c>
      <c r="M504" s="161">
        <v>269.1</v>
      </c>
      <c r="N504" s="15">
        <v>-0.9</v>
      </c>
      <c r="O504" s="15">
        <v>3.64</v>
      </c>
      <c r="P504" s="15">
        <v>12.71</v>
      </c>
      <c r="Q504" s="15">
        <v>96.568</v>
      </c>
      <c r="R504" s="15">
        <v>88.647</v>
      </c>
      <c r="S504" s="15">
        <v>3.9</v>
      </c>
    </row>
    <row r="505" ht="12.75">
      <c r="M505" s="161"/>
    </row>
    <row r="506" spans="2:19" ht="12.75">
      <c r="B506" s="15">
        <v>251</v>
      </c>
      <c r="C506" s="160">
        <v>39518</v>
      </c>
      <c r="D506" s="15">
        <v>100000</v>
      </c>
      <c r="E506" s="15">
        <v>0</v>
      </c>
      <c r="F506" s="15">
        <v>2.1</v>
      </c>
      <c r="G506" s="15">
        <v>13.73</v>
      </c>
      <c r="H506" s="15">
        <v>147.7</v>
      </c>
      <c r="I506" s="15">
        <v>676.8</v>
      </c>
      <c r="J506" s="15">
        <v>-2.2</v>
      </c>
      <c r="K506" s="15">
        <v>22.61</v>
      </c>
      <c r="L506" s="15">
        <v>186.9</v>
      </c>
      <c r="M506" s="161">
        <v>269.4</v>
      </c>
      <c r="N506" s="15">
        <v>-0.9</v>
      </c>
      <c r="O506" s="15">
        <v>2.44</v>
      </c>
      <c r="P506" s="15">
        <v>12.93</v>
      </c>
      <c r="Q506" s="15">
        <v>0.008</v>
      </c>
      <c r="R506" s="15">
        <v>0.007</v>
      </c>
      <c r="S506" s="15">
        <v>2</v>
      </c>
    </row>
    <row r="507" ht="12.75">
      <c r="M507" s="161"/>
    </row>
    <row r="508" spans="2:19" ht="12.75">
      <c r="B508" s="15">
        <v>252</v>
      </c>
      <c r="C508" s="160">
        <v>39518</v>
      </c>
      <c r="D508" s="15">
        <v>110000</v>
      </c>
      <c r="E508" s="15">
        <v>0</v>
      </c>
      <c r="F508" s="15">
        <v>2.1</v>
      </c>
      <c r="G508" s="15">
        <v>13.74</v>
      </c>
      <c r="H508" s="15">
        <v>149.4</v>
      </c>
      <c r="I508" s="15">
        <v>675.6</v>
      </c>
      <c r="J508" s="15">
        <v>-2.3</v>
      </c>
      <c r="K508" s="15">
        <v>22.54</v>
      </c>
      <c r="L508" s="15">
        <v>186.2</v>
      </c>
      <c r="M508" s="161">
        <v>268.8</v>
      </c>
      <c r="N508" s="15">
        <v>-0.9</v>
      </c>
      <c r="O508" s="15">
        <v>2.45</v>
      </c>
      <c r="P508" s="15">
        <v>13.11</v>
      </c>
      <c r="Q508" s="15">
        <v>0.008</v>
      </c>
      <c r="R508" s="15">
        <v>0.007</v>
      </c>
      <c r="S508" s="15">
        <v>2</v>
      </c>
    </row>
    <row r="509" ht="12.75">
      <c r="M509" s="161"/>
    </row>
    <row r="510" spans="2:19" ht="12.75">
      <c r="B510" s="15">
        <v>253</v>
      </c>
      <c r="C510" s="160">
        <v>39518</v>
      </c>
      <c r="D510" s="15">
        <v>120000</v>
      </c>
      <c r="E510" s="15">
        <v>0</v>
      </c>
      <c r="F510" s="15">
        <v>2.1</v>
      </c>
      <c r="G510" s="15">
        <v>13.74</v>
      </c>
      <c r="H510" s="15">
        <v>150.2</v>
      </c>
      <c r="I510" s="15">
        <v>674.9</v>
      </c>
      <c r="J510" s="15">
        <v>-2.1</v>
      </c>
      <c r="K510" s="15">
        <v>22.54</v>
      </c>
      <c r="L510" s="15">
        <v>186</v>
      </c>
      <c r="M510" s="161">
        <v>268.6</v>
      </c>
      <c r="N510" s="15">
        <v>-0.9</v>
      </c>
      <c r="O510" s="15">
        <v>2.44</v>
      </c>
      <c r="P510" s="15">
        <v>12.93</v>
      </c>
      <c r="Q510" s="15">
        <v>0.008</v>
      </c>
      <c r="R510" s="15">
        <v>0.007</v>
      </c>
      <c r="S510" s="15">
        <v>2</v>
      </c>
    </row>
    <row r="511" ht="12.75">
      <c r="M511" s="161"/>
    </row>
    <row r="512" spans="2:19" ht="12.75">
      <c r="B512" s="15">
        <v>254</v>
      </c>
      <c r="C512" s="160">
        <v>39518</v>
      </c>
      <c r="D512" s="15">
        <v>130000</v>
      </c>
      <c r="E512" s="15">
        <v>0</v>
      </c>
      <c r="F512" s="15">
        <v>2.1</v>
      </c>
      <c r="G512" s="15">
        <v>13.74</v>
      </c>
      <c r="H512" s="15">
        <v>148.9</v>
      </c>
      <c r="I512" s="15">
        <v>674.9</v>
      </c>
      <c r="J512" s="15">
        <v>-2.6</v>
      </c>
      <c r="K512" s="15">
        <v>22.58</v>
      </c>
      <c r="L512" s="15">
        <v>187</v>
      </c>
      <c r="M512" s="161">
        <v>268.5</v>
      </c>
      <c r="N512" s="15">
        <v>-0.9</v>
      </c>
      <c r="O512" s="15">
        <v>2.43</v>
      </c>
      <c r="P512" s="15">
        <v>12.69</v>
      </c>
      <c r="Q512" s="15">
        <v>0.008</v>
      </c>
      <c r="R512" s="15">
        <v>0.007</v>
      </c>
      <c r="S512" s="15">
        <v>2</v>
      </c>
    </row>
    <row r="513" ht="12.75">
      <c r="M513" s="161"/>
    </row>
    <row r="514" spans="2:19" ht="12.75">
      <c r="B514" s="15">
        <v>255</v>
      </c>
      <c r="C514" s="160">
        <v>39518</v>
      </c>
      <c r="D514" s="15">
        <v>140000</v>
      </c>
      <c r="E514" s="15">
        <v>0</v>
      </c>
      <c r="F514" s="15">
        <v>2.1</v>
      </c>
      <c r="G514" s="15">
        <v>13.74</v>
      </c>
      <c r="H514" s="15">
        <v>147.3</v>
      </c>
      <c r="I514" s="15">
        <v>675.3</v>
      </c>
      <c r="J514" s="15">
        <v>-2</v>
      </c>
      <c r="K514" s="15">
        <v>22.61</v>
      </c>
      <c r="L514" s="15">
        <v>187.1</v>
      </c>
      <c r="M514" s="161">
        <v>268.7</v>
      </c>
      <c r="N514" s="15">
        <v>-1</v>
      </c>
      <c r="O514" s="15">
        <v>2.43</v>
      </c>
      <c r="P514" s="15">
        <v>12.61</v>
      </c>
      <c r="Q514" s="15">
        <v>0.008</v>
      </c>
      <c r="R514" s="15">
        <v>0.007</v>
      </c>
      <c r="S514" s="15">
        <v>2</v>
      </c>
    </row>
    <row r="515" ht="12.75">
      <c r="M515" s="161"/>
    </row>
    <row r="516" spans="2:19" ht="12.75">
      <c r="B516" s="15">
        <v>256</v>
      </c>
      <c r="C516" s="160">
        <v>39518</v>
      </c>
      <c r="D516" s="15">
        <v>150000</v>
      </c>
      <c r="E516" s="15">
        <v>0</v>
      </c>
      <c r="F516" s="15">
        <v>2.1</v>
      </c>
      <c r="G516" s="15">
        <v>13.73</v>
      </c>
      <c r="H516" s="15">
        <v>148.1</v>
      </c>
      <c r="I516" s="15">
        <v>675.1</v>
      </c>
      <c r="J516" s="15">
        <v>-2.2</v>
      </c>
      <c r="K516" s="15">
        <v>22.54</v>
      </c>
      <c r="L516" s="15">
        <v>186.4</v>
      </c>
      <c r="M516" s="161">
        <v>268.1</v>
      </c>
      <c r="N516" s="15">
        <v>-0.9</v>
      </c>
      <c r="O516" s="15">
        <v>2.45</v>
      </c>
      <c r="P516" s="15">
        <v>12.67</v>
      </c>
      <c r="Q516" s="15">
        <v>0.008</v>
      </c>
      <c r="R516" s="15">
        <v>0.007</v>
      </c>
      <c r="S516" s="15">
        <v>2</v>
      </c>
    </row>
    <row r="517" ht="12.75">
      <c r="M517" s="161"/>
    </row>
    <row r="518" spans="2:19" ht="12.75">
      <c r="B518" s="15">
        <v>257</v>
      </c>
      <c r="C518" s="160">
        <v>39518</v>
      </c>
      <c r="D518" s="15">
        <v>160000</v>
      </c>
      <c r="E518" s="15">
        <v>0</v>
      </c>
      <c r="F518" s="15">
        <v>2</v>
      </c>
      <c r="G518" s="15">
        <v>13.75</v>
      </c>
      <c r="H518" s="15">
        <v>143.8</v>
      </c>
      <c r="I518" s="15">
        <v>674.6</v>
      </c>
      <c r="J518" s="15">
        <v>-2.1</v>
      </c>
      <c r="K518" s="15">
        <v>22.15</v>
      </c>
      <c r="L518" s="15">
        <v>182.1</v>
      </c>
      <c r="M518" s="161">
        <v>263.3</v>
      </c>
      <c r="N518" s="15">
        <v>-0.9</v>
      </c>
      <c r="O518" s="15">
        <v>2.33</v>
      </c>
      <c r="P518" s="15">
        <v>12.4</v>
      </c>
      <c r="Q518" s="15">
        <v>0.007</v>
      </c>
      <c r="R518" s="15">
        <v>0.007</v>
      </c>
      <c r="S518" s="15">
        <v>1.9</v>
      </c>
    </row>
    <row r="519" ht="12.75">
      <c r="M519" s="161"/>
    </row>
    <row r="520" spans="2:19" ht="12.75">
      <c r="B520" s="15">
        <v>258</v>
      </c>
      <c r="C520" s="160">
        <v>39518</v>
      </c>
      <c r="D520" s="15">
        <v>170000</v>
      </c>
      <c r="E520" s="15">
        <v>0</v>
      </c>
      <c r="F520" s="15">
        <v>2</v>
      </c>
      <c r="G520" s="15">
        <v>13.94</v>
      </c>
      <c r="H520" s="15">
        <v>58.8</v>
      </c>
      <c r="I520" s="15">
        <v>641.3</v>
      </c>
      <c r="J520" s="15">
        <v>-2.7</v>
      </c>
      <c r="K520" s="15">
        <v>17.1</v>
      </c>
      <c r="L520" s="15">
        <v>128.7</v>
      </c>
      <c r="M520" s="161">
        <v>194.3</v>
      </c>
      <c r="N520" s="15">
        <v>-0.9</v>
      </c>
      <c r="O520" s="15">
        <v>2.25</v>
      </c>
      <c r="P520" s="15">
        <v>8</v>
      </c>
      <c r="Q520" s="15">
        <v>0.007</v>
      </c>
      <c r="R520" s="15">
        <v>0.007</v>
      </c>
      <c r="S520" s="15">
        <v>1.9</v>
      </c>
    </row>
    <row r="521" ht="12.75">
      <c r="M521" s="161"/>
    </row>
    <row r="522" spans="2:19" ht="12.75">
      <c r="B522" s="15">
        <v>259</v>
      </c>
      <c r="C522" s="160">
        <v>39518</v>
      </c>
      <c r="D522" s="15">
        <v>180000</v>
      </c>
      <c r="E522" s="15">
        <v>0</v>
      </c>
      <c r="F522" s="15">
        <v>2.1</v>
      </c>
      <c r="G522" s="15">
        <v>13.93</v>
      </c>
      <c r="H522" s="15">
        <v>58.4</v>
      </c>
      <c r="I522" s="15">
        <v>637.8</v>
      </c>
      <c r="J522" s="15">
        <v>-2.3</v>
      </c>
      <c r="K522" s="15">
        <v>17.05</v>
      </c>
      <c r="L522" s="15">
        <v>127.9</v>
      </c>
      <c r="M522" s="161">
        <v>192.9</v>
      </c>
      <c r="N522" s="15">
        <v>-0.9</v>
      </c>
      <c r="O522" s="15">
        <v>2.37</v>
      </c>
      <c r="P522" s="15">
        <v>8.03</v>
      </c>
      <c r="Q522" s="15">
        <v>0.008</v>
      </c>
      <c r="R522" s="15">
        <v>0.007</v>
      </c>
      <c r="S522" s="15">
        <v>2</v>
      </c>
    </row>
    <row r="523" ht="12.75">
      <c r="M523" s="161"/>
    </row>
    <row r="524" spans="2:19" ht="12.75">
      <c r="B524" s="15">
        <v>260</v>
      </c>
      <c r="C524" s="160">
        <v>39518</v>
      </c>
      <c r="D524" s="15">
        <v>190000</v>
      </c>
      <c r="E524" s="15">
        <v>0</v>
      </c>
      <c r="F524" s="15">
        <v>2.1</v>
      </c>
      <c r="G524" s="15">
        <v>13.92</v>
      </c>
      <c r="H524" s="15">
        <v>58.2</v>
      </c>
      <c r="I524" s="15">
        <v>636.4</v>
      </c>
      <c r="J524" s="15">
        <v>-2.4</v>
      </c>
      <c r="K524" s="15">
        <v>17.08</v>
      </c>
      <c r="L524" s="15">
        <v>127.9</v>
      </c>
      <c r="M524" s="161">
        <v>192.9</v>
      </c>
      <c r="N524" s="15">
        <v>-0.9</v>
      </c>
      <c r="O524" s="15">
        <v>2.36</v>
      </c>
      <c r="P524" s="15">
        <v>7.97</v>
      </c>
      <c r="Q524" s="15">
        <v>0.008</v>
      </c>
      <c r="R524" s="15">
        <v>0.007</v>
      </c>
      <c r="S524" s="15">
        <v>2</v>
      </c>
    </row>
    <row r="525" ht="12.75">
      <c r="M525" s="161"/>
    </row>
    <row r="526" spans="2:19" ht="12.75">
      <c r="B526" s="15">
        <v>261</v>
      </c>
      <c r="C526" s="160">
        <v>39518</v>
      </c>
      <c r="D526" s="15">
        <v>200000</v>
      </c>
      <c r="E526" s="15">
        <v>0</v>
      </c>
      <c r="F526" s="15">
        <v>2.1</v>
      </c>
      <c r="G526" s="15">
        <v>13.91</v>
      </c>
      <c r="H526" s="15">
        <v>57.2</v>
      </c>
      <c r="I526" s="15">
        <v>637.3</v>
      </c>
      <c r="J526" s="15">
        <v>-2.5</v>
      </c>
      <c r="K526" s="15">
        <v>17.11</v>
      </c>
      <c r="L526" s="15">
        <v>128</v>
      </c>
      <c r="M526" s="161">
        <v>193</v>
      </c>
      <c r="N526" s="15">
        <v>-0.9</v>
      </c>
      <c r="O526" s="15">
        <v>2.39</v>
      </c>
      <c r="P526" s="15">
        <v>7.9</v>
      </c>
      <c r="Q526" s="15">
        <v>0.008</v>
      </c>
      <c r="R526" s="15">
        <v>0.007</v>
      </c>
      <c r="S526" s="15">
        <v>2</v>
      </c>
    </row>
    <row r="527" ht="12.75">
      <c r="M527" s="161"/>
    </row>
    <row r="528" spans="2:19" ht="12.75">
      <c r="B528" s="15">
        <v>262</v>
      </c>
      <c r="C528" s="160">
        <v>39518</v>
      </c>
      <c r="D528" s="15">
        <v>210000</v>
      </c>
      <c r="E528" s="15">
        <v>0.1</v>
      </c>
      <c r="F528" s="15">
        <v>2.1</v>
      </c>
      <c r="G528" s="15">
        <v>13.9</v>
      </c>
      <c r="H528" s="15">
        <v>57</v>
      </c>
      <c r="I528" s="15">
        <v>637.5</v>
      </c>
      <c r="J528" s="15">
        <v>-2.4</v>
      </c>
      <c r="K528" s="15">
        <v>17.13</v>
      </c>
      <c r="L528" s="15">
        <v>127.6</v>
      </c>
      <c r="M528" s="161">
        <v>192.7</v>
      </c>
      <c r="N528" s="15">
        <v>-0.9</v>
      </c>
      <c r="O528" s="15">
        <v>2.38</v>
      </c>
      <c r="P528" s="15">
        <v>7.87</v>
      </c>
      <c r="Q528" s="15">
        <v>0.008</v>
      </c>
      <c r="R528" s="15">
        <v>0.007</v>
      </c>
      <c r="S528" s="15">
        <v>2</v>
      </c>
    </row>
    <row r="529" ht="12.75">
      <c r="M529" s="161"/>
    </row>
    <row r="530" spans="2:19" ht="12.75">
      <c r="B530" s="15">
        <v>263</v>
      </c>
      <c r="C530" s="160">
        <v>39518</v>
      </c>
      <c r="D530" s="15">
        <v>220000</v>
      </c>
      <c r="E530" s="15">
        <v>56.3</v>
      </c>
      <c r="F530" s="15">
        <v>14.8</v>
      </c>
      <c r="G530" s="15">
        <v>19.48</v>
      </c>
      <c r="H530" s="15">
        <v>4</v>
      </c>
      <c r="I530" s="15">
        <v>553.9</v>
      </c>
      <c r="J530" s="15">
        <v>-169.8</v>
      </c>
      <c r="K530" s="15">
        <v>2.2</v>
      </c>
      <c r="L530" s="15">
        <v>10.1</v>
      </c>
      <c r="M530" s="161">
        <v>17.9</v>
      </c>
      <c r="N530" s="15">
        <v>-1</v>
      </c>
      <c r="O530" s="15">
        <v>2.52</v>
      </c>
      <c r="P530" s="15">
        <v>6.68</v>
      </c>
      <c r="Q530" s="15">
        <v>112.44</v>
      </c>
      <c r="R530" s="15">
        <v>7.939</v>
      </c>
      <c r="S530" s="15">
        <v>6.2</v>
      </c>
    </row>
    <row r="532" spans="2:19" ht="12.75">
      <c r="B532" s="15">
        <v>264</v>
      </c>
      <c r="C532" s="160">
        <v>39518</v>
      </c>
      <c r="D532" s="15">
        <v>230000</v>
      </c>
      <c r="E532" s="15">
        <v>18.7</v>
      </c>
      <c r="F532" s="15">
        <v>-0.6</v>
      </c>
      <c r="G532" s="15">
        <v>20.9</v>
      </c>
      <c r="H532" s="15">
        <v>0.9</v>
      </c>
      <c r="I532" s="15">
        <v>425.9</v>
      </c>
      <c r="J532" s="15">
        <v>-328.2</v>
      </c>
      <c r="K532" s="15">
        <v>0.3</v>
      </c>
      <c r="L532" s="15">
        <v>0.5</v>
      </c>
      <c r="M532" s="15">
        <v>1.3</v>
      </c>
      <c r="N532" s="15">
        <v>-0.9</v>
      </c>
      <c r="O532" s="15">
        <v>-0.02</v>
      </c>
      <c r="P532" s="15">
        <v>0.01</v>
      </c>
      <c r="Q532" s="15">
        <v>182.038</v>
      </c>
      <c r="R532" s="15">
        <v>0.006</v>
      </c>
      <c r="S532" s="15">
        <v>-2.7</v>
      </c>
    </row>
    <row r="534" spans="2:19" ht="12.75">
      <c r="B534" s="15">
        <v>265</v>
      </c>
      <c r="C534" s="160">
        <v>39519</v>
      </c>
      <c r="D534" s="15">
        <v>0</v>
      </c>
      <c r="E534" s="15">
        <v>22.6</v>
      </c>
      <c r="F534" s="15">
        <v>-1.9</v>
      </c>
      <c r="G534" s="15">
        <v>20.89</v>
      </c>
      <c r="H534" s="15">
        <v>0.9</v>
      </c>
      <c r="I534" s="15">
        <v>399.7</v>
      </c>
      <c r="J534" s="15">
        <v>-540.8</v>
      </c>
      <c r="K534" s="15">
        <v>0.26</v>
      </c>
      <c r="L534" s="15">
        <v>0.5</v>
      </c>
      <c r="M534" s="15">
        <v>1.3</v>
      </c>
      <c r="N534" s="15">
        <v>-0.9</v>
      </c>
      <c r="O534" s="15">
        <v>-0.02</v>
      </c>
      <c r="P534" s="15">
        <v>-0.03</v>
      </c>
      <c r="Q534" s="15">
        <v>140.886</v>
      </c>
      <c r="R534" s="15">
        <v>0.004</v>
      </c>
      <c r="S534" s="15">
        <v>-4</v>
      </c>
    </row>
    <row r="536" spans="2:19" ht="12.75">
      <c r="B536" s="15">
        <v>266</v>
      </c>
      <c r="C536" s="160">
        <v>39519</v>
      </c>
      <c r="D536" s="15">
        <v>10000</v>
      </c>
      <c r="E536" s="15">
        <v>24.2</v>
      </c>
      <c r="F536" s="15">
        <v>-2.7</v>
      </c>
      <c r="G536" s="15">
        <v>20.88</v>
      </c>
      <c r="H536" s="15">
        <v>0.9</v>
      </c>
      <c r="I536" s="15">
        <v>387.8</v>
      </c>
      <c r="J536" s="15">
        <v>-583.5</v>
      </c>
      <c r="K536" s="15">
        <v>0.15</v>
      </c>
      <c r="L536" s="15">
        <v>0.5</v>
      </c>
      <c r="M536" s="15">
        <v>1.3</v>
      </c>
      <c r="N536" s="15">
        <v>-0.9</v>
      </c>
      <c r="O536" s="15">
        <v>-0.02</v>
      </c>
      <c r="P536" s="15">
        <v>-0.05</v>
      </c>
      <c r="Q536" s="15">
        <v>94.981</v>
      </c>
      <c r="R536" s="15">
        <v>0.001</v>
      </c>
      <c r="S536" s="15">
        <v>-5.1</v>
      </c>
    </row>
    <row r="538" spans="2:19" ht="12.75">
      <c r="B538" s="15">
        <v>267</v>
      </c>
      <c r="C538" s="160">
        <v>39519</v>
      </c>
      <c r="D538" s="15">
        <v>20000</v>
      </c>
      <c r="E538" s="15">
        <v>25.5</v>
      </c>
      <c r="F538" s="15">
        <v>-5.4</v>
      </c>
      <c r="G538" s="15">
        <v>20.87</v>
      </c>
      <c r="H538" s="15">
        <v>0.9</v>
      </c>
      <c r="I538" s="15">
        <v>376.9</v>
      </c>
      <c r="J538" s="15">
        <v>-534.3</v>
      </c>
      <c r="K538" s="15">
        <v>0.05</v>
      </c>
      <c r="L538" s="15">
        <v>0.5</v>
      </c>
      <c r="M538" s="15">
        <v>1.3</v>
      </c>
      <c r="N538" s="15">
        <v>-0.9</v>
      </c>
      <c r="O538" s="15">
        <v>-0.02</v>
      </c>
      <c r="P538" s="15">
        <v>-0.06</v>
      </c>
      <c r="Q538" s="15">
        <v>19.005</v>
      </c>
      <c r="R538" s="15">
        <v>0</v>
      </c>
      <c r="S538" s="15">
        <v>-4</v>
      </c>
    </row>
    <row r="540" spans="2:19" ht="12.75">
      <c r="B540" s="15">
        <v>268</v>
      </c>
      <c r="C540" s="160">
        <v>39519</v>
      </c>
      <c r="D540" s="15">
        <v>30000</v>
      </c>
      <c r="E540" s="15">
        <v>12</v>
      </c>
      <c r="F540" s="15">
        <v>-1.9</v>
      </c>
      <c r="G540" s="15">
        <v>20.59</v>
      </c>
      <c r="H540" s="15">
        <v>0.9</v>
      </c>
      <c r="I540" s="15">
        <v>390.7</v>
      </c>
      <c r="J540" s="15">
        <v>-525.7</v>
      </c>
      <c r="K540" s="15">
        <v>0.41</v>
      </c>
      <c r="L540" s="15">
        <v>0.5</v>
      </c>
      <c r="M540" s="15">
        <v>1.3</v>
      </c>
      <c r="N540" s="15">
        <v>-1</v>
      </c>
      <c r="O540" s="15">
        <v>0.79</v>
      </c>
      <c r="P540" s="15">
        <v>1.77</v>
      </c>
      <c r="Q540" s="15">
        <v>3.183</v>
      </c>
      <c r="R540" s="15">
        <v>0.006</v>
      </c>
      <c r="S540" s="15">
        <v>-1.5</v>
      </c>
    </row>
    <row r="542" spans="2:19" ht="12.75">
      <c r="B542" s="15">
        <v>269</v>
      </c>
      <c r="C542" s="160">
        <v>39519</v>
      </c>
      <c r="D542" s="15">
        <v>40000</v>
      </c>
      <c r="E542" s="15">
        <v>24.2</v>
      </c>
      <c r="F542" s="15">
        <v>66.5</v>
      </c>
      <c r="G542" s="15">
        <v>16.58</v>
      </c>
      <c r="H542" s="15">
        <v>0.9</v>
      </c>
      <c r="I542" s="15">
        <v>585.8</v>
      </c>
      <c r="J542" s="15">
        <v>40.5</v>
      </c>
      <c r="K542" s="15">
        <v>7.69</v>
      </c>
      <c r="L542" s="15">
        <v>24.9</v>
      </c>
      <c r="M542" s="161">
        <v>25.2</v>
      </c>
      <c r="N542" s="15">
        <v>-1</v>
      </c>
      <c r="O542" s="15">
        <v>10.29</v>
      </c>
      <c r="P542" s="15">
        <v>29.98</v>
      </c>
      <c r="Q542" s="15">
        <v>0.245</v>
      </c>
      <c r="R542" s="15">
        <v>0.053</v>
      </c>
      <c r="S542" s="15">
        <v>14.3</v>
      </c>
    </row>
    <row r="543" ht="12.75">
      <c r="M543" s="161"/>
    </row>
    <row r="544" spans="2:19" ht="12.75">
      <c r="B544" s="15">
        <v>270</v>
      </c>
      <c r="C544" s="160">
        <v>39519</v>
      </c>
      <c r="D544" s="15">
        <v>50000</v>
      </c>
      <c r="E544" s="15">
        <v>15.7</v>
      </c>
      <c r="F544" s="15">
        <v>44.2</v>
      </c>
      <c r="G544" s="15">
        <v>15.15</v>
      </c>
      <c r="H544" s="15">
        <v>30.1</v>
      </c>
      <c r="I544" s="15">
        <v>617</v>
      </c>
      <c r="J544" s="15">
        <v>32.1</v>
      </c>
      <c r="K544" s="15">
        <v>11.87</v>
      </c>
      <c r="L544" s="15">
        <v>69.4</v>
      </c>
      <c r="M544" s="161">
        <v>107.6</v>
      </c>
      <c r="N544" s="15">
        <v>-1</v>
      </c>
      <c r="O544" s="15">
        <v>7.81</v>
      </c>
      <c r="P544" s="15">
        <v>24.18</v>
      </c>
      <c r="Q544" s="15">
        <v>0.163</v>
      </c>
      <c r="R544" s="15">
        <v>0.032</v>
      </c>
      <c r="S544" s="15">
        <v>8.8</v>
      </c>
    </row>
    <row r="545" ht="12.75">
      <c r="M545" s="161"/>
    </row>
    <row r="546" spans="2:19" ht="12.75">
      <c r="B546" s="15">
        <v>271</v>
      </c>
      <c r="C546" s="160">
        <v>39519</v>
      </c>
      <c r="D546" s="15">
        <v>60000</v>
      </c>
      <c r="E546" s="15">
        <v>0.1</v>
      </c>
      <c r="F546" s="15">
        <v>2</v>
      </c>
      <c r="G546" s="15">
        <v>13.85</v>
      </c>
      <c r="H546" s="15">
        <v>62</v>
      </c>
      <c r="I546" s="15">
        <v>634.1</v>
      </c>
      <c r="J546" s="15">
        <v>-2.3</v>
      </c>
      <c r="K546" s="15">
        <v>17.27</v>
      </c>
      <c r="L546" s="15">
        <v>129.3</v>
      </c>
      <c r="M546" s="161">
        <v>194</v>
      </c>
      <c r="N546" s="15">
        <v>-1</v>
      </c>
      <c r="O546" s="15">
        <v>2.25</v>
      </c>
      <c r="P546" s="15">
        <v>8.43</v>
      </c>
      <c r="Q546" s="15">
        <v>0.007</v>
      </c>
      <c r="R546" s="15">
        <v>0.007</v>
      </c>
      <c r="S546" s="15">
        <v>1.9</v>
      </c>
    </row>
    <row r="547" ht="12.75">
      <c r="M547" s="161"/>
    </row>
    <row r="548" spans="2:19" ht="12.75">
      <c r="B548" s="15">
        <v>272</v>
      </c>
      <c r="C548" s="160">
        <v>39519</v>
      </c>
      <c r="D548" s="15">
        <v>70000</v>
      </c>
      <c r="E548" s="15">
        <v>0.1</v>
      </c>
      <c r="F548" s="15">
        <v>2.1</v>
      </c>
      <c r="G548" s="15">
        <v>13.84</v>
      </c>
      <c r="H548" s="15">
        <v>60</v>
      </c>
      <c r="I548" s="15">
        <v>635.4</v>
      </c>
      <c r="J548" s="15">
        <v>-2.4</v>
      </c>
      <c r="K548" s="15">
        <v>17.18</v>
      </c>
      <c r="L548" s="15">
        <v>128.9</v>
      </c>
      <c r="M548" s="161">
        <v>193.8</v>
      </c>
      <c r="N548" s="15">
        <v>-1</v>
      </c>
      <c r="O548" s="15">
        <v>2.4</v>
      </c>
      <c r="P548" s="15">
        <v>8.1</v>
      </c>
      <c r="Q548" s="15">
        <v>0.008</v>
      </c>
      <c r="R548" s="15">
        <v>0.007</v>
      </c>
      <c r="S548" s="15">
        <v>2</v>
      </c>
    </row>
    <row r="549" ht="12.75">
      <c r="M549" s="161"/>
    </row>
    <row r="550" spans="2:19" ht="12.75">
      <c r="B550" s="15">
        <v>273</v>
      </c>
      <c r="C550" s="160">
        <v>39519</v>
      </c>
      <c r="D550" s="15">
        <v>80000</v>
      </c>
      <c r="E550" s="15">
        <v>0.1</v>
      </c>
      <c r="F550" s="15">
        <v>2.1</v>
      </c>
      <c r="G550" s="15">
        <v>13.83</v>
      </c>
      <c r="H550" s="15">
        <v>58.9</v>
      </c>
      <c r="I550" s="15">
        <v>636.7</v>
      </c>
      <c r="J550" s="15">
        <v>-2.2</v>
      </c>
      <c r="K550" s="15">
        <v>17.06</v>
      </c>
      <c r="L550" s="15">
        <v>127.4</v>
      </c>
      <c r="M550" s="161">
        <v>192.5</v>
      </c>
      <c r="N550" s="15">
        <v>-1</v>
      </c>
      <c r="O550" s="15">
        <v>2.47</v>
      </c>
      <c r="P550" s="15">
        <v>8.2</v>
      </c>
      <c r="Q550" s="15">
        <v>0.008</v>
      </c>
      <c r="R550" s="15">
        <v>0.007</v>
      </c>
      <c r="S550" s="15">
        <v>2</v>
      </c>
    </row>
    <row r="551" ht="12.75">
      <c r="M551" s="161"/>
    </row>
    <row r="552" spans="2:19" ht="12.75">
      <c r="B552" s="15">
        <v>274</v>
      </c>
      <c r="C552" s="160">
        <v>39519</v>
      </c>
      <c r="D552" s="15">
        <v>90000</v>
      </c>
      <c r="E552" s="15">
        <v>31.2</v>
      </c>
      <c r="F552" s="15">
        <v>18.6</v>
      </c>
      <c r="G552" s="15">
        <v>15.03</v>
      </c>
      <c r="H552" s="15">
        <v>1</v>
      </c>
      <c r="I552" s="15">
        <v>552.1</v>
      </c>
      <c r="J552" s="15">
        <v>-30.9</v>
      </c>
      <c r="K552" s="15">
        <v>1.69</v>
      </c>
      <c r="L552" s="15">
        <v>6</v>
      </c>
      <c r="M552" s="161">
        <v>11.7</v>
      </c>
      <c r="N552" s="15">
        <v>-0.9</v>
      </c>
      <c r="O552" s="15">
        <v>4.52</v>
      </c>
      <c r="P552" s="15">
        <v>3.07</v>
      </c>
      <c r="Q552" s="15">
        <v>0.07</v>
      </c>
      <c r="R552" s="15">
        <v>0.028</v>
      </c>
      <c r="S552" s="15">
        <v>7.4</v>
      </c>
    </row>
    <row r="554" spans="2:19" ht="12.75">
      <c r="B554" s="15">
        <v>275</v>
      </c>
      <c r="C554" s="160">
        <v>39519</v>
      </c>
      <c r="D554" s="15">
        <v>100000</v>
      </c>
      <c r="E554" s="15">
        <v>30.4</v>
      </c>
      <c r="F554" s="15">
        <v>27.2</v>
      </c>
      <c r="G554" s="15">
        <v>18.52</v>
      </c>
      <c r="H554" s="15">
        <v>0.9</v>
      </c>
      <c r="I554" s="15">
        <v>443.5</v>
      </c>
      <c r="J554" s="15">
        <v>-168</v>
      </c>
      <c r="K554" s="15">
        <v>0.22</v>
      </c>
      <c r="L554" s="15">
        <v>0.5</v>
      </c>
      <c r="M554" s="15">
        <v>1.3</v>
      </c>
      <c r="N554" s="15">
        <v>-0.9</v>
      </c>
      <c r="O554" s="15">
        <v>1.47</v>
      </c>
      <c r="P554" s="15">
        <v>-0.01</v>
      </c>
      <c r="Q554" s="15">
        <v>91.899</v>
      </c>
      <c r="R554" s="15">
        <v>38.069</v>
      </c>
      <c r="S554" s="15">
        <v>22.7</v>
      </c>
    </row>
    <row r="556" spans="2:19" ht="12.75">
      <c r="B556" s="15">
        <v>276</v>
      </c>
      <c r="C556" s="160">
        <v>39519</v>
      </c>
      <c r="D556" s="15">
        <v>110000</v>
      </c>
      <c r="E556" s="15">
        <v>10.5</v>
      </c>
      <c r="F556" s="15">
        <v>1.5</v>
      </c>
      <c r="G556" s="15">
        <v>20.71</v>
      </c>
      <c r="H556" s="15">
        <v>1</v>
      </c>
      <c r="I556" s="15">
        <v>427.9</v>
      </c>
      <c r="J556" s="15">
        <v>-137.4</v>
      </c>
      <c r="K556" s="15">
        <v>0.04</v>
      </c>
      <c r="L556" s="15">
        <v>0.5</v>
      </c>
      <c r="M556" s="15">
        <v>1.3</v>
      </c>
      <c r="N556" s="15">
        <v>-1</v>
      </c>
      <c r="O556" s="15">
        <v>0.02</v>
      </c>
      <c r="P556" s="15">
        <v>-0.03</v>
      </c>
      <c r="Q556" s="15">
        <v>0.008</v>
      </c>
      <c r="R556" s="15">
        <v>0.005</v>
      </c>
      <c r="S556" s="15">
        <v>1.4</v>
      </c>
    </row>
    <row r="558" spans="2:19" ht="12.75">
      <c r="B558" s="15">
        <v>277</v>
      </c>
      <c r="C558" s="160">
        <v>39519</v>
      </c>
      <c r="D558" s="15">
        <v>120000</v>
      </c>
      <c r="E558" s="15">
        <v>6.3</v>
      </c>
      <c r="F558" s="15">
        <v>0</v>
      </c>
      <c r="G558" s="15">
        <v>20.77</v>
      </c>
      <c r="H558" s="15">
        <v>0.9</v>
      </c>
      <c r="I558" s="15">
        <v>422.5</v>
      </c>
      <c r="J558" s="15">
        <v>-123.4</v>
      </c>
      <c r="K558" s="15">
        <v>0.04</v>
      </c>
      <c r="L558" s="15">
        <v>0.5</v>
      </c>
      <c r="M558" s="15">
        <v>1.3</v>
      </c>
      <c r="N558" s="15">
        <v>-1</v>
      </c>
      <c r="O558" s="15">
        <v>-0.01</v>
      </c>
      <c r="P558" s="15">
        <v>-0.03</v>
      </c>
      <c r="Q558" s="15">
        <v>0.004</v>
      </c>
      <c r="R558" s="15">
        <v>0</v>
      </c>
      <c r="S558" s="15">
        <v>-0.3</v>
      </c>
    </row>
    <row r="560" spans="2:19" ht="12.75">
      <c r="B560" s="15">
        <v>278</v>
      </c>
      <c r="C560" s="160">
        <v>39519</v>
      </c>
      <c r="D560" s="15">
        <v>130000</v>
      </c>
      <c r="E560" s="15">
        <v>7.7</v>
      </c>
      <c r="F560" s="15">
        <v>0</v>
      </c>
      <c r="G560" s="15">
        <v>20.77</v>
      </c>
      <c r="H560" s="15">
        <v>1</v>
      </c>
      <c r="I560" s="15">
        <v>417.7</v>
      </c>
      <c r="J560" s="15">
        <v>-129.2</v>
      </c>
      <c r="K560" s="15">
        <v>0.04</v>
      </c>
      <c r="L560" s="15">
        <v>0.5</v>
      </c>
      <c r="M560" s="15">
        <v>1.3</v>
      </c>
      <c r="N560" s="15">
        <v>-1</v>
      </c>
      <c r="O560" s="15">
        <v>-0.01</v>
      </c>
      <c r="P560" s="15">
        <v>-0.03</v>
      </c>
      <c r="Q560" s="15">
        <v>0.004</v>
      </c>
      <c r="R560" s="15">
        <v>0</v>
      </c>
      <c r="S560" s="15">
        <v>-0.5</v>
      </c>
    </row>
    <row r="562" spans="2:19" ht="12.75">
      <c r="B562" s="15">
        <v>279</v>
      </c>
      <c r="C562" s="160">
        <v>39519</v>
      </c>
      <c r="D562" s="15">
        <v>140000</v>
      </c>
      <c r="E562" s="15">
        <v>6</v>
      </c>
      <c r="F562" s="15">
        <v>-0.9</v>
      </c>
      <c r="G562" s="15">
        <v>20.75</v>
      </c>
      <c r="H562" s="15">
        <v>0.9</v>
      </c>
      <c r="I562" s="15">
        <v>414</v>
      </c>
      <c r="J562" s="15">
        <v>-123.6</v>
      </c>
      <c r="K562" s="15">
        <v>0.04</v>
      </c>
      <c r="L562" s="15">
        <v>0.5</v>
      </c>
      <c r="M562" s="15">
        <v>1.3</v>
      </c>
      <c r="N562" s="15">
        <v>-1</v>
      </c>
      <c r="O562" s="15">
        <v>-0.02</v>
      </c>
      <c r="P562" s="15">
        <v>-0.03</v>
      </c>
      <c r="Q562" s="15">
        <v>0.003</v>
      </c>
      <c r="R562" s="15">
        <v>0</v>
      </c>
      <c r="S562" s="15">
        <v>-0.6</v>
      </c>
    </row>
    <row r="564" spans="2:19" ht="12.75">
      <c r="B564" s="15">
        <v>280</v>
      </c>
      <c r="C564" s="160">
        <v>39519</v>
      </c>
      <c r="D564" s="15">
        <v>150000</v>
      </c>
      <c r="E564" s="15">
        <v>5.9</v>
      </c>
      <c r="F564" s="15">
        <v>-0.1</v>
      </c>
      <c r="G564" s="15">
        <v>20.74</v>
      </c>
      <c r="H564" s="15">
        <v>0.8</v>
      </c>
      <c r="I564" s="15">
        <v>408.6</v>
      </c>
      <c r="J564" s="15">
        <v>-115</v>
      </c>
      <c r="K564" s="15">
        <v>0.04</v>
      </c>
      <c r="L564" s="15">
        <v>0.5</v>
      </c>
      <c r="M564" s="15">
        <v>1.3</v>
      </c>
      <c r="N564" s="15">
        <v>-1</v>
      </c>
      <c r="O564" s="15">
        <v>-0.01</v>
      </c>
      <c r="P564" s="15">
        <v>-0.04</v>
      </c>
      <c r="Q564" s="15">
        <v>0.003</v>
      </c>
      <c r="R564" s="15">
        <v>0</v>
      </c>
      <c r="S564" s="15">
        <v>-0.2</v>
      </c>
    </row>
    <row r="566" spans="2:19" ht="12.75">
      <c r="B566" s="15">
        <v>281</v>
      </c>
      <c r="C566" s="160">
        <v>39519</v>
      </c>
      <c r="D566" s="15">
        <v>160000</v>
      </c>
      <c r="E566" s="15">
        <v>4.1</v>
      </c>
      <c r="F566" s="15">
        <v>-0.7</v>
      </c>
      <c r="G566" s="15">
        <v>20.72</v>
      </c>
      <c r="H566" s="15">
        <v>1</v>
      </c>
      <c r="I566" s="15">
        <v>403.3</v>
      </c>
      <c r="J566" s="15">
        <v>-86</v>
      </c>
      <c r="K566" s="15">
        <v>0.04</v>
      </c>
      <c r="L566" s="15">
        <v>0.5</v>
      </c>
      <c r="M566" s="15">
        <v>1.3</v>
      </c>
      <c r="N566" s="15">
        <v>-1</v>
      </c>
      <c r="O566" s="15">
        <v>-0.02</v>
      </c>
      <c r="P566" s="15">
        <v>-0.03</v>
      </c>
      <c r="Q566" s="15">
        <v>0.002</v>
      </c>
      <c r="R566" s="15">
        <v>0</v>
      </c>
      <c r="S566" s="15">
        <v>-0.6</v>
      </c>
    </row>
    <row r="568" spans="2:19" ht="12.75">
      <c r="B568" s="15">
        <v>282</v>
      </c>
      <c r="C568" s="160">
        <v>39519</v>
      </c>
      <c r="D568" s="15">
        <v>170000</v>
      </c>
      <c r="E568" s="15">
        <v>4</v>
      </c>
      <c r="F568" s="15">
        <v>-0.6</v>
      </c>
      <c r="G568" s="15">
        <v>20.71</v>
      </c>
      <c r="H568" s="15">
        <v>1</v>
      </c>
      <c r="I568" s="15">
        <v>403.8</v>
      </c>
      <c r="J568" s="15">
        <v>-83.1</v>
      </c>
      <c r="K568" s="15">
        <v>0.04</v>
      </c>
      <c r="L568" s="15">
        <v>0.5</v>
      </c>
      <c r="M568" s="15">
        <v>1.3</v>
      </c>
      <c r="N568" s="15">
        <v>-0.9</v>
      </c>
      <c r="O568" s="15">
        <v>-0.02</v>
      </c>
      <c r="P568" s="15">
        <v>-0.03</v>
      </c>
      <c r="Q568" s="15">
        <v>0.002</v>
      </c>
      <c r="R568" s="15">
        <v>0</v>
      </c>
      <c r="S568" s="15">
        <v>-0.6</v>
      </c>
    </row>
    <row r="570" spans="2:19" ht="12.75">
      <c r="B570" s="15">
        <v>283</v>
      </c>
      <c r="C570" s="160">
        <v>39519</v>
      </c>
      <c r="D570" s="15">
        <v>180000</v>
      </c>
      <c r="E570" s="15">
        <v>3.5</v>
      </c>
      <c r="F570" s="15">
        <v>-0.5</v>
      </c>
      <c r="G570" s="15">
        <v>20.69</v>
      </c>
      <c r="H570" s="15">
        <v>1</v>
      </c>
      <c r="I570" s="15">
        <v>400.2</v>
      </c>
      <c r="J570" s="15">
        <v>-75.2</v>
      </c>
      <c r="K570" s="15">
        <v>0.04</v>
      </c>
      <c r="L570" s="15">
        <v>0.5</v>
      </c>
      <c r="M570" s="15">
        <v>1.3</v>
      </c>
      <c r="N570" s="15">
        <v>-0.9</v>
      </c>
      <c r="O570" s="15">
        <v>-0.02</v>
      </c>
      <c r="P570" s="15">
        <v>-0.04</v>
      </c>
      <c r="Q570" s="15">
        <v>0.002</v>
      </c>
      <c r="R570" s="15">
        <v>0</v>
      </c>
      <c r="S570" s="15">
        <v>-0.6</v>
      </c>
    </row>
    <row r="572" spans="2:19" ht="12.75">
      <c r="B572" s="15">
        <v>284</v>
      </c>
      <c r="C572" s="160">
        <v>39519</v>
      </c>
      <c r="D572" s="15">
        <v>190000</v>
      </c>
      <c r="E572" s="15">
        <v>3.2</v>
      </c>
      <c r="F572" s="15">
        <v>-0.7</v>
      </c>
      <c r="G572" s="15">
        <v>20.68</v>
      </c>
      <c r="H572" s="15">
        <v>1</v>
      </c>
      <c r="I572" s="15">
        <v>393.9</v>
      </c>
      <c r="J572" s="15">
        <v>-71.6</v>
      </c>
      <c r="K572" s="15">
        <v>0.04</v>
      </c>
      <c r="L572" s="15">
        <v>0.5</v>
      </c>
      <c r="M572" s="15">
        <v>1.3</v>
      </c>
      <c r="N572" s="15">
        <v>-0.9</v>
      </c>
      <c r="O572" s="15">
        <v>-0.02</v>
      </c>
      <c r="P572" s="15">
        <v>-0.06</v>
      </c>
      <c r="Q572" s="15">
        <v>0.001</v>
      </c>
      <c r="R572" s="15">
        <v>0</v>
      </c>
      <c r="S572" s="15">
        <v>-0.6</v>
      </c>
    </row>
    <row r="574" spans="2:19" ht="12.75">
      <c r="B574" s="15">
        <v>285</v>
      </c>
      <c r="C574" s="160">
        <v>39519</v>
      </c>
      <c r="D574" s="15">
        <v>200000</v>
      </c>
      <c r="E574" s="15">
        <v>3.4</v>
      </c>
      <c r="F574" s="15">
        <v>-0.7</v>
      </c>
      <c r="G574" s="15">
        <v>20.67</v>
      </c>
      <c r="H574" s="15">
        <v>0.8</v>
      </c>
      <c r="I574" s="15">
        <v>387.6</v>
      </c>
      <c r="J574" s="15">
        <v>-70.8</v>
      </c>
      <c r="K574" s="15">
        <v>0.04</v>
      </c>
      <c r="L574" s="15">
        <v>0.5</v>
      </c>
      <c r="M574" s="15">
        <v>1.3</v>
      </c>
      <c r="N574" s="15">
        <v>-0.9</v>
      </c>
      <c r="O574" s="15">
        <v>-0.02</v>
      </c>
      <c r="P574" s="15">
        <v>-0.07</v>
      </c>
      <c r="Q574" s="15">
        <v>0.001</v>
      </c>
      <c r="R574" s="15">
        <v>0</v>
      </c>
      <c r="S574" s="15">
        <v>-0.6</v>
      </c>
    </row>
    <row r="576" spans="2:19" ht="12.75">
      <c r="B576" s="15">
        <v>286</v>
      </c>
      <c r="C576" s="160">
        <v>39519</v>
      </c>
      <c r="D576" s="15">
        <v>210000</v>
      </c>
      <c r="E576" s="15">
        <v>3.2</v>
      </c>
      <c r="F576" s="15">
        <v>-0.4</v>
      </c>
      <c r="G576" s="15">
        <v>20.66</v>
      </c>
      <c r="H576" s="15">
        <v>0.8</v>
      </c>
      <c r="I576" s="15">
        <v>381.2</v>
      </c>
      <c r="J576" s="15">
        <v>-74.7</v>
      </c>
      <c r="K576" s="15">
        <v>0.04</v>
      </c>
      <c r="L576" s="15">
        <v>0.5</v>
      </c>
      <c r="M576" s="15">
        <v>1.3</v>
      </c>
      <c r="N576" s="15">
        <v>-1</v>
      </c>
      <c r="O576" s="15">
        <v>-0.02</v>
      </c>
      <c r="P576" s="15">
        <v>-0.06</v>
      </c>
      <c r="Q576" s="15">
        <v>0.001</v>
      </c>
      <c r="R576" s="15">
        <v>0</v>
      </c>
      <c r="S576" s="15">
        <v>-0.6</v>
      </c>
    </row>
    <row r="578" spans="2:19" ht="12.75">
      <c r="B578" s="15">
        <v>287</v>
      </c>
      <c r="C578" s="160">
        <v>39519</v>
      </c>
      <c r="D578" s="15">
        <v>220000</v>
      </c>
      <c r="E578" s="15">
        <v>2.9</v>
      </c>
      <c r="F578" s="15">
        <v>-0.6</v>
      </c>
      <c r="G578" s="15">
        <v>20.65</v>
      </c>
      <c r="H578" s="15">
        <v>0.9</v>
      </c>
      <c r="I578" s="15">
        <v>374.4</v>
      </c>
      <c r="J578" s="15">
        <v>-59.6</v>
      </c>
      <c r="K578" s="15">
        <v>0.04</v>
      </c>
      <c r="L578" s="15">
        <v>0.5</v>
      </c>
      <c r="M578" s="15">
        <v>1.3</v>
      </c>
      <c r="N578" s="15">
        <v>-1</v>
      </c>
      <c r="O578" s="15">
        <v>-0.02</v>
      </c>
      <c r="P578" s="15">
        <v>-0.06</v>
      </c>
      <c r="Q578" s="15">
        <v>0.001</v>
      </c>
      <c r="R578" s="15">
        <v>0</v>
      </c>
      <c r="S578" s="15">
        <v>-0.5</v>
      </c>
    </row>
    <row r="580" spans="2:19" ht="12.75">
      <c r="B580" s="15">
        <v>288</v>
      </c>
      <c r="C580" s="160">
        <v>39519</v>
      </c>
      <c r="D580" s="15">
        <v>230000</v>
      </c>
      <c r="E580" s="15">
        <v>2.8</v>
      </c>
      <c r="F580" s="15">
        <v>-0.6</v>
      </c>
      <c r="G580" s="15">
        <v>20.64</v>
      </c>
      <c r="H580" s="15">
        <v>0.9</v>
      </c>
      <c r="I580" s="15">
        <v>367.2</v>
      </c>
      <c r="J580" s="15">
        <v>-61.6</v>
      </c>
      <c r="K580" s="15">
        <v>0.18</v>
      </c>
      <c r="L580" s="15">
        <v>0.5</v>
      </c>
      <c r="M580" s="15">
        <v>1.3</v>
      </c>
      <c r="N580" s="15">
        <v>-1</v>
      </c>
      <c r="O580" s="15">
        <v>-0.02</v>
      </c>
      <c r="P580" s="15">
        <v>-0.06</v>
      </c>
      <c r="Q580" s="15">
        <v>0.001</v>
      </c>
      <c r="R580" s="15">
        <v>0</v>
      </c>
      <c r="S580" s="15">
        <v>-0.5</v>
      </c>
    </row>
    <row r="582" spans="2:19" ht="12.75">
      <c r="B582" s="15">
        <v>289</v>
      </c>
      <c r="C582" s="160">
        <v>39520</v>
      </c>
      <c r="D582" s="15">
        <v>0</v>
      </c>
      <c r="E582" s="15">
        <v>2.9</v>
      </c>
      <c r="F582" s="15">
        <v>-0.5</v>
      </c>
      <c r="G582" s="15">
        <v>20.63</v>
      </c>
      <c r="H582" s="15">
        <v>0.9</v>
      </c>
      <c r="I582" s="15">
        <v>360.2</v>
      </c>
      <c r="J582" s="15">
        <v>-58.1</v>
      </c>
      <c r="K582" s="15">
        <v>0.26</v>
      </c>
      <c r="L582" s="15">
        <v>0.5</v>
      </c>
      <c r="M582" s="15">
        <v>1.3</v>
      </c>
      <c r="N582" s="15">
        <v>-0.9</v>
      </c>
      <c r="O582" s="15">
        <v>-0.02</v>
      </c>
      <c r="P582" s="15">
        <v>-0.06</v>
      </c>
      <c r="Q582" s="15">
        <v>0.001</v>
      </c>
      <c r="R582" s="15">
        <v>0</v>
      </c>
      <c r="S582" s="15">
        <v>-0.5</v>
      </c>
    </row>
    <row r="584" spans="2:19" ht="12.75">
      <c r="B584" s="15">
        <v>290</v>
      </c>
      <c r="C584" s="160">
        <v>39520</v>
      </c>
      <c r="D584" s="15">
        <v>10000</v>
      </c>
      <c r="E584" s="15">
        <v>2.8</v>
      </c>
      <c r="F584" s="15">
        <v>-0.5</v>
      </c>
      <c r="G584" s="15">
        <v>20.61</v>
      </c>
      <c r="H584" s="15">
        <v>0.8</v>
      </c>
      <c r="I584" s="15">
        <v>353.9</v>
      </c>
      <c r="J584" s="15">
        <v>-54.1</v>
      </c>
      <c r="K584" s="15">
        <v>0.26</v>
      </c>
      <c r="L584" s="15">
        <v>0.5</v>
      </c>
      <c r="M584" s="15">
        <v>1.3</v>
      </c>
      <c r="N584" s="15">
        <v>-1</v>
      </c>
      <c r="O584" s="15">
        <v>-0.02</v>
      </c>
      <c r="P584" s="15">
        <v>-0.07</v>
      </c>
      <c r="Q584" s="15">
        <v>0.001</v>
      </c>
      <c r="R584" s="15">
        <v>0</v>
      </c>
      <c r="S584" s="15">
        <v>-0.5</v>
      </c>
    </row>
    <row r="586" spans="2:19" ht="12.75">
      <c r="B586" s="15">
        <v>291</v>
      </c>
      <c r="C586" s="160">
        <v>39520</v>
      </c>
      <c r="D586" s="15">
        <v>20000</v>
      </c>
      <c r="E586" s="15">
        <v>2.2</v>
      </c>
      <c r="F586" s="15">
        <v>-0.5</v>
      </c>
      <c r="G586" s="15">
        <v>20.59</v>
      </c>
      <c r="H586" s="15">
        <v>1</v>
      </c>
      <c r="I586" s="15">
        <v>347.2</v>
      </c>
      <c r="J586" s="15">
        <v>-50.4</v>
      </c>
      <c r="K586" s="15">
        <v>0.34</v>
      </c>
      <c r="L586" s="15">
        <v>0.5</v>
      </c>
      <c r="M586" s="15">
        <v>1.3</v>
      </c>
      <c r="N586" s="15">
        <v>-1</v>
      </c>
      <c r="O586" s="15">
        <v>-0.02</v>
      </c>
      <c r="P586" s="15">
        <v>-0.06</v>
      </c>
      <c r="Q586" s="15">
        <v>0.001</v>
      </c>
      <c r="R586" s="15">
        <v>0</v>
      </c>
      <c r="S586" s="15">
        <v>-0.5</v>
      </c>
    </row>
    <row r="588" spans="2:19" ht="12.75">
      <c r="B588" s="15">
        <v>292</v>
      </c>
      <c r="C588" s="160">
        <v>39520</v>
      </c>
      <c r="D588" s="15">
        <v>30000</v>
      </c>
      <c r="E588" s="15">
        <v>6.7</v>
      </c>
      <c r="F588" s="15">
        <v>9.1</v>
      </c>
      <c r="G588" s="15">
        <v>19.88</v>
      </c>
      <c r="H588" s="15">
        <v>0.9</v>
      </c>
      <c r="I588" s="15">
        <v>353.3</v>
      </c>
      <c r="J588" s="15">
        <v>-26.1</v>
      </c>
      <c r="K588" s="15">
        <v>1.53</v>
      </c>
      <c r="L588" s="15">
        <v>1.8</v>
      </c>
      <c r="M588" s="161">
        <v>2.6</v>
      </c>
      <c r="N588" s="15">
        <v>-1</v>
      </c>
      <c r="O588" s="15">
        <v>2.03</v>
      </c>
      <c r="P588" s="15">
        <v>5.17</v>
      </c>
      <c r="Q588" s="15">
        <v>0.036</v>
      </c>
      <c r="R588" s="15">
        <v>0.012</v>
      </c>
      <c r="S588" s="15">
        <v>3</v>
      </c>
    </row>
    <row r="589" ht="12.75">
      <c r="M589" s="161"/>
    </row>
    <row r="590" spans="2:19" ht="12.75">
      <c r="B590" s="15">
        <v>293</v>
      </c>
      <c r="C590" s="160">
        <v>39520</v>
      </c>
      <c r="D590" s="15">
        <v>40000</v>
      </c>
      <c r="E590" s="15">
        <v>23.4</v>
      </c>
      <c r="F590" s="15">
        <v>61.7</v>
      </c>
      <c r="G590" s="15">
        <v>16.39</v>
      </c>
      <c r="H590" s="15">
        <v>1</v>
      </c>
      <c r="I590" s="15">
        <v>568.4</v>
      </c>
      <c r="J590" s="15">
        <v>37</v>
      </c>
      <c r="K590" s="15">
        <v>7.45</v>
      </c>
      <c r="L590" s="15">
        <v>23.3</v>
      </c>
      <c r="M590" s="161">
        <v>23.7</v>
      </c>
      <c r="N590" s="15">
        <v>-0.9</v>
      </c>
      <c r="O590" s="15">
        <v>10.29</v>
      </c>
      <c r="P590" s="15">
        <v>30</v>
      </c>
      <c r="Q590" s="15">
        <v>0.227</v>
      </c>
      <c r="R590" s="15">
        <v>0.05</v>
      </c>
      <c r="S590" s="15">
        <v>13.6</v>
      </c>
    </row>
    <row r="591" ht="12.75">
      <c r="M591" s="161"/>
    </row>
    <row r="592" spans="2:19" ht="12.75">
      <c r="B592" s="15">
        <v>294</v>
      </c>
      <c r="C592" s="160">
        <v>39520</v>
      </c>
      <c r="D592" s="15">
        <v>50000</v>
      </c>
      <c r="E592" s="15">
        <v>19.1</v>
      </c>
      <c r="F592" s="15">
        <v>52.1</v>
      </c>
      <c r="G592" s="15">
        <v>15.26</v>
      </c>
      <c r="H592" s="15">
        <v>14.7</v>
      </c>
      <c r="I592" s="15">
        <v>608</v>
      </c>
      <c r="J592" s="15">
        <v>34.6</v>
      </c>
      <c r="K592" s="15">
        <v>10.02</v>
      </c>
      <c r="L592" s="15">
        <v>49.7</v>
      </c>
      <c r="M592" s="161">
        <v>75.7</v>
      </c>
      <c r="N592" s="15">
        <v>-0.9</v>
      </c>
      <c r="O592" s="15">
        <v>9.56</v>
      </c>
      <c r="P592" s="15">
        <v>28.09</v>
      </c>
      <c r="Q592" s="15">
        <v>0.192</v>
      </c>
      <c r="R592" s="15">
        <v>0.038</v>
      </c>
      <c r="S592" s="15">
        <v>10.3</v>
      </c>
    </row>
    <row r="593" ht="12.75">
      <c r="M593" s="161"/>
    </row>
    <row r="594" spans="2:19" ht="12.75">
      <c r="B594" s="15">
        <v>295</v>
      </c>
      <c r="C594" s="160">
        <v>39520</v>
      </c>
      <c r="D594" s="15">
        <v>60000</v>
      </c>
      <c r="E594" s="15">
        <v>0</v>
      </c>
      <c r="F594" s="15">
        <v>1.9</v>
      </c>
      <c r="G594" s="15">
        <v>13.63</v>
      </c>
      <c r="H594" s="15">
        <v>58.4</v>
      </c>
      <c r="I594" s="15">
        <v>633.7</v>
      </c>
      <c r="J594" s="15">
        <v>-2.4</v>
      </c>
      <c r="K594" s="15">
        <v>17.26</v>
      </c>
      <c r="L594" s="15">
        <v>130.8</v>
      </c>
      <c r="M594" s="161">
        <v>194.4</v>
      </c>
      <c r="N594" s="15">
        <v>-0.9</v>
      </c>
      <c r="O594" s="15">
        <v>2.35</v>
      </c>
      <c r="P594" s="15">
        <v>8.17</v>
      </c>
      <c r="Q594" s="15">
        <v>0.007</v>
      </c>
      <c r="R594" s="15">
        <v>0.007</v>
      </c>
      <c r="S594" s="15">
        <v>1.9</v>
      </c>
    </row>
    <row r="595" ht="12.75">
      <c r="M595" s="161"/>
    </row>
    <row r="596" spans="2:19" ht="12.75">
      <c r="B596" s="15">
        <v>296</v>
      </c>
      <c r="C596" s="160">
        <v>39520</v>
      </c>
      <c r="D596" s="15">
        <v>70000</v>
      </c>
      <c r="E596" s="15">
        <v>2.8</v>
      </c>
      <c r="F596" s="15">
        <v>6.4</v>
      </c>
      <c r="G596" s="15">
        <v>11.79</v>
      </c>
      <c r="H596" s="15">
        <v>60.6</v>
      </c>
      <c r="I596" s="15">
        <v>638.5</v>
      </c>
      <c r="J596" s="15">
        <v>-0.2</v>
      </c>
      <c r="K596" s="15">
        <v>17.22</v>
      </c>
      <c r="L596" s="15">
        <v>130.9</v>
      </c>
      <c r="M596" s="161">
        <v>195.3</v>
      </c>
      <c r="N596" s="15">
        <v>-0.9</v>
      </c>
      <c r="O596" s="15">
        <v>3.95</v>
      </c>
      <c r="P596" s="15">
        <v>7.69</v>
      </c>
      <c r="Q596" s="15">
        <v>0.024</v>
      </c>
      <c r="R596" s="15">
        <v>0.015</v>
      </c>
      <c r="S596" s="15">
        <v>4</v>
      </c>
    </row>
    <row r="597" ht="12.75">
      <c r="M597" s="161"/>
    </row>
    <row r="598" spans="2:19" ht="12.75">
      <c r="B598" s="15">
        <v>297</v>
      </c>
      <c r="C598" s="160">
        <v>39520</v>
      </c>
      <c r="D598" s="15">
        <v>80000</v>
      </c>
      <c r="E598" s="15">
        <v>1.3</v>
      </c>
      <c r="F598" s="15">
        <v>3.9</v>
      </c>
      <c r="G598" s="15">
        <v>12.56</v>
      </c>
      <c r="H598" s="15">
        <v>57.3</v>
      </c>
      <c r="I598" s="15">
        <v>636.9</v>
      </c>
      <c r="J598" s="15">
        <v>10</v>
      </c>
      <c r="K598" s="15">
        <v>17.13</v>
      </c>
      <c r="L598" s="15">
        <v>129.6</v>
      </c>
      <c r="M598" s="161">
        <v>193.6</v>
      </c>
      <c r="N598" s="15">
        <v>-0.9</v>
      </c>
      <c r="O598" s="15">
        <v>3.05</v>
      </c>
      <c r="P598" s="15">
        <v>7.77</v>
      </c>
      <c r="Q598" s="15">
        <v>0.014</v>
      </c>
      <c r="R598" s="15">
        <v>0.008</v>
      </c>
      <c r="S598" s="15">
        <v>2</v>
      </c>
    </row>
    <row r="599" ht="12.75">
      <c r="M599" s="161"/>
    </row>
    <row r="600" spans="2:19" ht="12.75">
      <c r="B600" s="15">
        <v>298</v>
      </c>
      <c r="C600" s="160">
        <v>39520</v>
      </c>
      <c r="D600" s="15">
        <v>90000</v>
      </c>
      <c r="E600" s="15">
        <v>0.1</v>
      </c>
      <c r="F600" s="15">
        <v>2</v>
      </c>
      <c r="G600" s="15">
        <v>13.88</v>
      </c>
      <c r="H600" s="15">
        <v>55.5</v>
      </c>
      <c r="I600" s="15">
        <v>635.8</v>
      </c>
      <c r="J600" s="15">
        <v>-2.3</v>
      </c>
      <c r="K600" s="15">
        <v>17.15</v>
      </c>
      <c r="L600" s="15">
        <v>129.6</v>
      </c>
      <c r="M600" s="161">
        <v>193.6</v>
      </c>
      <c r="N600" s="15">
        <v>-1</v>
      </c>
      <c r="O600" s="15">
        <v>2.38</v>
      </c>
      <c r="P600" s="15">
        <v>8.68</v>
      </c>
      <c r="Q600" s="15">
        <v>0.007</v>
      </c>
      <c r="R600" s="15">
        <v>0.007</v>
      </c>
      <c r="S600" s="15">
        <v>2</v>
      </c>
    </row>
    <row r="601" ht="12.75">
      <c r="M601" s="161"/>
    </row>
    <row r="602" spans="2:19" ht="12.75">
      <c r="B602" s="15">
        <v>299</v>
      </c>
      <c r="C602" s="160">
        <v>39520</v>
      </c>
      <c r="D602" s="15">
        <v>100000</v>
      </c>
      <c r="E602" s="15">
        <v>0.1</v>
      </c>
      <c r="F602" s="15">
        <v>2</v>
      </c>
      <c r="G602" s="15">
        <v>13.88</v>
      </c>
      <c r="H602" s="15">
        <v>53.2</v>
      </c>
      <c r="I602" s="15">
        <v>636.3</v>
      </c>
      <c r="J602" s="15">
        <v>-2.2</v>
      </c>
      <c r="K602" s="15">
        <v>17.14</v>
      </c>
      <c r="L602" s="15">
        <v>129.3</v>
      </c>
      <c r="M602" s="161">
        <v>193</v>
      </c>
      <c r="N602" s="15">
        <v>-1</v>
      </c>
      <c r="O602" s="15">
        <v>2.4</v>
      </c>
      <c r="P602" s="15">
        <v>7.76</v>
      </c>
      <c r="Q602" s="15">
        <v>0.007</v>
      </c>
      <c r="R602" s="15">
        <v>0.007</v>
      </c>
      <c r="S602" s="15">
        <v>2</v>
      </c>
    </row>
    <row r="603" ht="12.75">
      <c r="M603" s="161"/>
    </row>
    <row r="604" spans="2:19" ht="12.75">
      <c r="B604" s="15">
        <v>300</v>
      </c>
      <c r="C604" s="160">
        <v>39520</v>
      </c>
      <c r="D604" s="15">
        <v>110000</v>
      </c>
      <c r="E604" s="15">
        <v>0.1</v>
      </c>
      <c r="F604" s="15">
        <v>2</v>
      </c>
      <c r="G604" s="15">
        <v>13.87</v>
      </c>
      <c r="H604" s="15">
        <v>52.3</v>
      </c>
      <c r="I604" s="15">
        <v>635.6</v>
      </c>
      <c r="J604" s="15">
        <v>-2.2</v>
      </c>
      <c r="K604" s="15">
        <v>17.15</v>
      </c>
      <c r="L604" s="15">
        <v>129.4</v>
      </c>
      <c r="M604" s="161">
        <v>193.1</v>
      </c>
      <c r="N604" s="15">
        <v>-0.9</v>
      </c>
      <c r="O604" s="15">
        <v>2.4</v>
      </c>
      <c r="P604" s="15">
        <v>7.65</v>
      </c>
      <c r="Q604" s="15">
        <v>0.007</v>
      </c>
      <c r="R604" s="15">
        <v>0.007</v>
      </c>
      <c r="S604" s="15">
        <v>2</v>
      </c>
    </row>
    <row r="605" ht="12.75">
      <c r="M605" s="161"/>
    </row>
    <row r="606" spans="2:19" ht="12.75">
      <c r="B606" s="15">
        <v>301</v>
      </c>
      <c r="C606" s="160">
        <v>39520</v>
      </c>
      <c r="D606" s="15">
        <v>120000</v>
      </c>
      <c r="E606" s="15">
        <v>0.1</v>
      </c>
      <c r="F606" s="15">
        <v>2</v>
      </c>
      <c r="G606" s="15">
        <v>13.87</v>
      </c>
      <c r="H606" s="15">
        <v>53.8</v>
      </c>
      <c r="I606" s="15">
        <v>636.4</v>
      </c>
      <c r="J606" s="15">
        <v>-2.4</v>
      </c>
      <c r="K606" s="15">
        <v>17.16</v>
      </c>
      <c r="L606" s="15">
        <v>129.9</v>
      </c>
      <c r="M606" s="161">
        <v>193.6</v>
      </c>
      <c r="N606" s="15">
        <v>-0.9</v>
      </c>
      <c r="O606" s="15">
        <v>2.4</v>
      </c>
      <c r="P606" s="15">
        <v>7.66</v>
      </c>
      <c r="Q606" s="15">
        <v>0.007</v>
      </c>
      <c r="R606" s="15">
        <v>0.007</v>
      </c>
      <c r="S606" s="15">
        <v>2</v>
      </c>
    </row>
    <row r="607" ht="12.75">
      <c r="M607" s="161"/>
    </row>
    <row r="608" spans="2:19" ht="12.75">
      <c r="B608" s="15">
        <v>302</v>
      </c>
      <c r="C608" s="160">
        <v>39520</v>
      </c>
      <c r="D608" s="15">
        <v>130000</v>
      </c>
      <c r="E608" s="15">
        <v>0.1</v>
      </c>
      <c r="F608" s="15">
        <v>2</v>
      </c>
      <c r="G608" s="15">
        <v>13.86</v>
      </c>
      <c r="H608" s="15">
        <v>53</v>
      </c>
      <c r="I608" s="15">
        <v>636.2</v>
      </c>
      <c r="J608" s="15">
        <v>-2.4</v>
      </c>
      <c r="K608" s="15">
        <v>17.16</v>
      </c>
      <c r="L608" s="15">
        <v>130.4</v>
      </c>
      <c r="M608" s="161">
        <v>194.4</v>
      </c>
      <c r="N608" s="15">
        <v>-1</v>
      </c>
      <c r="O608" s="15">
        <v>2.4</v>
      </c>
      <c r="P608" s="15">
        <v>7.58</v>
      </c>
      <c r="Q608" s="15">
        <v>0.007</v>
      </c>
      <c r="R608" s="15">
        <v>0.007</v>
      </c>
      <c r="S608" s="15">
        <v>2</v>
      </c>
    </row>
    <row r="609" ht="12.75">
      <c r="M609" s="161"/>
    </row>
    <row r="610" spans="2:19" ht="12.75">
      <c r="B610" s="15">
        <v>303</v>
      </c>
      <c r="C610" s="160">
        <v>39520</v>
      </c>
      <c r="D610" s="15">
        <v>140000</v>
      </c>
      <c r="E610" s="15">
        <v>0.1</v>
      </c>
      <c r="F610" s="15">
        <v>2</v>
      </c>
      <c r="G610" s="15">
        <v>13.86</v>
      </c>
      <c r="H610" s="15">
        <v>52.2</v>
      </c>
      <c r="I610" s="15">
        <v>636.6</v>
      </c>
      <c r="J610" s="15">
        <v>-2.7</v>
      </c>
      <c r="K610" s="15">
        <v>17.15</v>
      </c>
      <c r="L610" s="15">
        <v>129.8</v>
      </c>
      <c r="M610" s="161">
        <v>193</v>
      </c>
      <c r="N610" s="15">
        <v>-0.9</v>
      </c>
      <c r="O610" s="15">
        <v>2.4</v>
      </c>
      <c r="P610" s="15">
        <v>7.52</v>
      </c>
      <c r="Q610" s="15">
        <v>0.007</v>
      </c>
      <c r="R610" s="15">
        <v>0.007</v>
      </c>
      <c r="S610" s="15">
        <v>2</v>
      </c>
    </row>
    <row r="611" ht="12.75">
      <c r="M611" s="161"/>
    </row>
    <row r="612" spans="2:19" ht="12.75">
      <c r="B612" s="15">
        <v>304</v>
      </c>
      <c r="C612" s="160">
        <v>39520</v>
      </c>
      <c r="D612" s="15">
        <v>150000</v>
      </c>
      <c r="E612" s="15">
        <v>0.1</v>
      </c>
      <c r="F612" s="15">
        <v>2</v>
      </c>
      <c r="G612" s="15">
        <v>13.86</v>
      </c>
      <c r="H612" s="15">
        <v>52</v>
      </c>
      <c r="I612" s="15">
        <v>636.7</v>
      </c>
      <c r="J612" s="15">
        <v>-1.9</v>
      </c>
      <c r="K612" s="15">
        <v>17.15</v>
      </c>
      <c r="L612" s="15">
        <v>130.1</v>
      </c>
      <c r="M612" s="161">
        <v>193.2</v>
      </c>
      <c r="N612" s="15">
        <v>-0.9</v>
      </c>
      <c r="O612" s="15">
        <v>2.4</v>
      </c>
      <c r="P612" s="15">
        <v>7.5</v>
      </c>
      <c r="Q612" s="15">
        <v>0.007</v>
      </c>
      <c r="R612" s="15">
        <v>0.007</v>
      </c>
      <c r="S612" s="15">
        <v>2</v>
      </c>
    </row>
    <row r="613" ht="12.75">
      <c r="M613" s="161"/>
    </row>
    <row r="614" spans="2:19" ht="12.75">
      <c r="B614" s="15">
        <v>305</v>
      </c>
      <c r="C614" s="160">
        <v>39520</v>
      </c>
      <c r="D614" s="15">
        <v>160000</v>
      </c>
      <c r="E614" s="15">
        <v>0.1</v>
      </c>
      <c r="F614" s="15">
        <v>2</v>
      </c>
      <c r="G614" s="15">
        <v>13.86</v>
      </c>
      <c r="H614" s="15">
        <v>53</v>
      </c>
      <c r="I614" s="15">
        <v>636.2</v>
      </c>
      <c r="J614" s="15">
        <v>-2.1</v>
      </c>
      <c r="K614" s="15">
        <v>17.15</v>
      </c>
      <c r="L614" s="15">
        <v>130.4</v>
      </c>
      <c r="M614" s="161">
        <v>193.7</v>
      </c>
      <c r="N614" s="15">
        <v>-0.9</v>
      </c>
      <c r="O614" s="15">
        <v>2.41</v>
      </c>
      <c r="P614" s="15">
        <v>7.58</v>
      </c>
      <c r="Q614" s="15">
        <v>0.007</v>
      </c>
      <c r="R614" s="15">
        <v>0.007</v>
      </c>
      <c r="S614" s="15">
        <v>2</v>
      </c>
    </row>
    <row r="615" ht="12.75">
      <c r="M615" s="161"/>
    </row>
    <row r="616" spans="2:19" ht="12.75">
      <c r="B616" s="15">
        <v>306</v>
      </c>
      <c r="C616" s="160">
        <v>39520</v>
      </c>
      <c r="D616" s="15">
        <v>170000</v>
      </c>
      <c r="E616" s="15">
        <v>0.1</v>
      </c>
      <c r="F616" s="15">
        <v>2</v>
      </c>
      <c r="G616" s="15">
        <v>13.86</v>
      </c>
      <c r="H616" s="15">
        <v>53</v>
      </c>
      <c r="I616" s="15">
        <v>635.9</v>
      </c>
      <c r="J616" s="15">
        <v>-2.6</v>
      </c>
      <c r="K616" s="15">
        <v>17.16</v>
      </c>
      <c r="L616" s="15">
        <v>130.6</v>
      </c>
      <c r="M616" s="161">
        <v>194.2</v>
      </c>
      <c r="N616" s="15">
        <v>-0.9</v>
      </c>
      <c r="O616" s="15">
        <v>2.4</v>
      </c>
      <c r="P616" s="15">
        <v>7.53</v>
      </c>
      <c r="Q616" s="15">
        <v>0.007</v>
      </c>
      <c r="R616" s="15">
        <v>0.007</v>
      </c>
      <c r="S616" s="15">
        <v>2</v>
      </c>
    </row>
    <row r="617" ht="12.75">
      <c r="M617" s="161"/>
    </row>
    <row r="618" spans="2:19" ht="12.75">
      <c r="B618" s="15">
        <v>307</v>
      </c>
      <c r="C618" s="160">
        <v>39520</v>
      </c>
      <c r="D618" s="15">
        <v>180000</v>
      </c>
      <c r="E618" s="15">
        <v>0.1</v>
      </c>
      <c r="F618" s="15">
        <v>2</v>
      </c>
      <c r="G618" s="15">
        <v>13.86</v>
      </c>
      <c r="H618" s="15">
        <v>52.2</v>
      </c>
      <c r="I618" s="15">
        <v>635.8</v>
      </c>
      <c r="J618" s="15">
        <v>-2.4</v>
      </c>
      <c r="K618" s="15">
        <v>17.09</v>
      </c>
      <c r="L618" s="15">
        <v>129.8</v>
      </c>
      <c r="M618" s="161">
        <v>193.4</v>
      </c>
      <c r="N618" s="15">
        <v>-0.9</v>
      </c>
      <c r="O618" s="15">
        <v>2.41</v>
      </c>
      <c r="P618" s="15">
        <v>7.53</v>
      </c>
      <c r="Q618" s="15">
        <v>0.007</v>
      </c>
      <c r="R618" s="15">
        <v>0.007</v>
      </c>
      <c r="S618" s="15">
        <v>2</v>
      </c>
    </row>
    <row r="619" ht="12.75">
      <c r="M619" s="161"/>
    </row>
    <row r="620" spans="2:19" ht="12.75">
      <c r="B620" s="15">
        <v>308</v>
      </c>
      <c r="C620" s="160">
        <v>39520</v>
      </c>
      <c r="D620" s="15">
        <v>190000</v>
      </c>
      <c r="E620" s="15">
        <v>35.9</v>
      </c>
      <c r="F620" s="15">
        <v>-12</v>
      </c>
      <c r="G620" s="15">
        <v>19.64</v>
      </c>
      <c r="H620" s="15">
        <v>5.3</v>
      </c>
      <c r="I620" s="15">
        <v>549.8</v>
      </c>
      <c r="J620" s="15">
        <v>-144.6</v>
      </c>
      <c r="K620" s="15">
        <v>1.67</v>
      </c>
      <c r="L620" s="15">
        <v>7.2</v>
      </c>
      <c r="M620" s="161">
        <v>13.2</v>
      </c>
      <c r="N620" s="15">
        <v>-0.9</v>
      </c>
      <c r="O620" s="15">
        <v>1.88</v>
      </c>
      <c r="P620" s="15">
        <v>6.07</v>
      </c>
      <c r="Q620" s="15">
        <v>0.042</v>
      </c>
      <c r="R620" s="15">
        <v>0.013</v>
      </c>
      <c r="S620" s="15">
        <v>-21.4</v>
      </c>
    </row>
    <row r="622" spans="2:19" ht="12.75">
      <c r="B622" s="15">
        <v>309</v>
      </c>
      <c r="C622" s="160">
        <v>39520</v>
      </c>
      <c r="D622" s="15">
        <v>200000</v>
      </c>
      <c r="E622" s="15">
        <v>19.6</v>
      </c>
      <c r="F622" s="15">
        <v>-63.8</v>
      </c>
      <c r="G622" s="15">
        <v>20.85</v>
      </c>
      <c r="H622" s="15">
        <v>0.9</v>
      </c>
      <c r="I622" s="15">
        <v>436</v>
      </c>
      <c r="J622" s="15">
        <v>-342.3</v>
      </c>
      <c r="K622" s="15">
        <v>0.04</v>
      </c>
      <c r="L622" s="15">
        <v>0.5</v>
      </c>
      <c r="M622" s="15">
        <v>1.3</v>
      </c>
      <c r="N622" s="15">
        <v>-0.9</v>
      </c>
      <c r="O622" s="15">
        <v>-0.48</v>
      </c>
      <c r="P622" s="15">
        <v>0.01</v>
      </c>
      <c r="Q622" s="15">
        <v>0</v>
      </c>
      <c r="R622" s="15">
        <v>0</v>
      </c>
      <c r="S622" s="15">
        <v>-68.2</v>
      </c>
    </row>
    <row r="624" spans="2:19" ht="12.75">
      <c r="B624" s="15">
        <v>310</v>
      </c>
      <c r="C624" s="160">
        <v>39520</v>
      </c>
      <c r="D624" s="15">
        <v>210000</v>
      </c>
      <c r="E624" s="15">
        <v>24.6</v>
      </c>
      <c r="F624" s="15">
        <v>-65.6</v>
      </c>
      <c r="G624" s="15">
        <v>20.85</v>
      </c>
      <c r="H624" s="15">
        <v>0.9</v>
      </c>
      <c r="I624" s="15">
        <v>414.2</v>
      </c>
      <c r="J624" s="15">
        <v>-330.1</v>
      </c>
      <c r="K624" s="15">
        <v>0.04</v>
      </c>
      <c r="L624" s="15">
        <v>0.5</v>
      </c>
      <c r="M624" s="15">
        <v>1.3</v>
      </c>
      <c r="N624" s="15">
        <v>-0.9</v>
      </c>
      <c r="O624" s="15">
        <v>-0.48</v>
      </c>
      <c r="P624" s="15">
        <v>-0.03</v>
      </c>
      <c r="Q624" s="15">
        <v>0</v>
      </c>
      <c r="R624" s="15">
        <v>0</v>
      </c>
      <c r="S624" s="15">
        <v>-70.7</v>
      </c>
    </row>
    <row r="626" spans="2:19" ht="12.75">
      <c r="B626" s="15">
        <v>311</v>
      </c>
      <c r="C626" s="160">
        <v>39520</v>
      </c>
      <c r="D626" s="15">
        <v>220000</v>
      </c>
      <c r="E626" s="15">
        <v>18.9</v>
      </c>
      <c r="F626" s="15">
        <v>-64.5</v>
      </c>
      <c r="G626" s="15">
        <v>20.85</v>
      </c>
      <c r="H626" s="15">
        <v>0.9</v>
      </c>
      <c r="I626" s="15">
        <v>401.9</v>
      </c>
      <c r="J626" s="15">
        <v>-448.3</v>
      </c>
      <c r="K626" s="15">
        <v>0.17</v>
      </c>
      <c r="L626" s="15">
        <v>0.5</v>
      </c>
      <c r="M626" s="15">
        <v>1.3</v>
      </c>
      <c r="N626" s="15">
        <v>-0.9</v>
      </c>
      <c r="O626" s="15">
        <v>-0.48</v>
      </c>
      <c r="P626" s="15">
        <v>-0.03</v>
      </c>
      <c r="Q626" s="15">
        <v>0</v>
      </c>
      <c r="R626" s="15">
        <v>0</v>
      </c>
      <c r="S626" s="15">
        <v>-67.9</v>
      </c>
    </row>
    <row r="628" spans="2:19" ht="12.75">
      <c r="B628" s="15">
        <v>312</v>
      </c>
      <c r="C628" s="160">
        <v>39520</v>
      </c>
      <c r="D628" s="15">
        <v>230000</v>
      </c>
      <c r="E628" s="15">
        <v>12.4</v>
      </c>
      <c r="F628" s="15">
        <v>-46.9</v>
      </c>
      <c r="G628" s="15">
        <v>20.84</v>
      </c>
      <c r="H628" s="15">
        <v>0.8</v>
      </c>
      <c r="I628" s="15">
        <v>390.7</v>
      </c>
      <c r="J628" s="15">
        <v>-294.4</v>
      </c>
      <c r="K628" s="15">
        <v>0.31</v>
      </c>
      <c r="L628" s="15">
        <v>0.5</v>
      </c>
      <c r="M628" s="15">
        <v>1.3</v>
      </c>
      <c r="N628" s="15">
        <v>-0.9</v>
      </c>
      <c r="O628" s="15">
        <v>-0.49</v>
      </c>
      <c r="P628" s="15">
        <v>-0.06</v>
      </c>
      <c r="Q628" s="15">
        <v>0</v>
      </c>
      <c r="R628" s="15">
        <v>0</v>
      </c>
      <c r="S628" s="15">
        <v>-50.3</v>
      </c>
    </row>
    <row r="630" spans="2:19" ht="12.75">
      <c r="B630" s="15">
        <v>313</v>
      </c>
      <c r="C630" s="160">
        <v>39521</v>
      </c>
      <c r="D630" s="15">
        <v>0</v>
      </c>
      <c r="E630" s="15">
        <v>12.2</v>
      </c>
      <c r="F630" s="15">
        <v>-45</v>
      </c>
      <c r="G630" s="15">
        <v>20.84</v>
      </c>
      <c r="H630" s="15">
        <v>0.8</v>
      </c>
      <c r="I630" s="15">
        <v>383</v>
      </c>
      <c r="J630" s="15">
        <v>-264.5</v>
      </c>
      <c r="K630" s="15">
        <v>0.36</v>
      </c>
      <c r="L630" s="15">
        <v>0.5</v>
      </c>
      <c r="M630" s="15">
        <v>1.3</v>
      </c>
      <c r="N630" s="15">
        <v>-0.9</v>
      </c>
      <c r="O630" s="15">
        <v>-0.49</v>
      </c>
      <c r="P630" s="15">
        <v>-0.07</v>
      </c>
      <c r="Q630" s="15">
        <v>0</v>
      </c>
      <c r="R630" s="15">
        <v>0</v>
      </c>
      <c r="S630" s="15">
        <v>-47.7</v>
      </c>
    </row>
    <row r="632" spans="2:19" ht="12.75">
      <c r="B632" s="15">
        <v>314</v>
      </c>
      <c r="C632" s="160">
        <v>39521</v>
      </c>
      <c r="D632" s="15">
        <v>10000</v>
      </c>
      <c r="E632" s="15">
        <v>10.1</v>
      </c>
      <c r="F632" s="15">
        <v>-42.4</v>
      </c>
      <c r="G632" s="15">
        <v>20.76</v>
      </c>
      <c r="H632" s="15">
        <v>0.8</v>
      </c>
      <c r="I632" s="15">
        <v>377.1</v>
      </c>
      <c r="J632" s="15">
        <v>-260</v>
      </c>
      <c r="K632" s="15">
        <v>0.47</v>
      </c>
      <c r="L632" s="15">
        <v>0.5</v>
      </c>
      <c r="M632" s="15">
        <v>1.3</v>
      </c>
      <c r="N632" s="15">
        <v>-0.9</v>
      </c>
      <c r="O632" s="15">
        <v>-0.49</v>
      </c>
      <c r="P632" s="15">
        <v>-0.07</v>
      </c>
      <c r="Q632" s="15">
        <v>0</v>
      </c>
      <c r="R632" s="15">
        <v>0</v>
      </c>
      <c r="S632" s="15">
        <v>-44.5</v>
      </c>
    </row>
    <row r="634" spans="2:19" ht="12.75">
      <c r="B634" s="15">
        <v>315</v>
      </c>
      <c r="C634" s="160">
        <v>39521</v>
      </c>
      <c r="D634" s="15">
        <v>20000</v>
      </c>
      <c r="E634" s="15">
        <v>10</v>
      </c>
      <c r="F634" s="15">
        <v>-42.3</v>
      </c>
      <c r="G634" s="15">
        <v>20.83</v>
      </c>
      <c r="H634" s="15">
        <v>0.9</v>
      </c>
      <c r="I634" s="15">
        <v>370.3</v>
      </c>
      <c r="J634" s="15">
        <v>-274.2</v>
      </c>
      <c r="K634" s="15">
        <v>0.27</v>
      </c>
      <c r="L634" s="15">
        <v>0.5</v>
      </c>
      <c r="M634" s="15">
        <v>1.3</v>
      </c>
      <c r="N634" s="15">
        <v>-0.9</v>
      </c>
      <c r="O634" s="15">
        <v>-0.49</v>
      </c>
      <c r="P634" s="15">
        <v>-0.06</v>
      </c>
      <c r="Q634" s="15">
        <v>0</v>
      </c>
      <c r="R634" s="15">
        <v>0</v>
      </c>
      <c r="S634" s="15">
        <v>-45.1</v>
      </c>
    </row>
    <row r="636" spans="2:19" ht="12.75">
      <c r="B636" s="15">
        <v>316</v>
      </c>
      <c r="C636" s="160">
        <v>39521</v>
      </c>
      <c r="D636" s="15">
        <v>30000</v>
      </c>
      <c r="E636" s="15">
        <v>9.5</v>
      </c>
      <c r="F636" s="15">
        <v>-37.1</v>
      </c>
      <c r="G636" s="15">
        <v>20.83</v>
      </c>
      <c r="H636" s="15">
        <v>0.8</v>
      </c>
      <c r="I636" s="15">
        <v>358.1</v>
      </c>
      <c r="J636" s="15">
        <v>-271</v>
      </c>
      <c r="K636" s="15">
        <v>0.27</v>
      </c>
      <c r="L636" s="15">
        <v>0.5</v>
      </c>
      <c r="M636" s="15">
        <v>1.3</v>
      </c>
      <c r="N636" s="15">
        <v>-0.9</v>
      </c>
      <c r="O636" s="15">
        <v>-0.49</v>
      </c>
      <c r="P636" s="15">
        <v>-0.06</v>
      </c>
      <c r="Q636" s="15">
        <v>0</v>
      </c>
      <c r="R636" s="15">
        <v>0</v>
      </c>
      <c r="S636" s="15">
        <v>-40.1</v>
      </c>
    </row>
    <row r="638" spans="2:19" ht="12.75">
      <c r="B638" s="15">
        <v>317</v>
      </c>
      <c r="C638" s="160">
        <v>39521</v>
      </c>
      <c r="D638" s="15">
        <v>40000</v>
      </c>
      <c r="E638" s="15">
        <v>9</v>
      </c>
      <c r="F638" s="15">
        <v>-37.2</v>
      </c>
      <c r="G638" s="15">
        <v>20.82</v>
      </c>
      <c r="H638" s="15">
        <v>0.9</v>
      </c>
      <c r="I638" s="15">
        <v>339.1</v>
      </c>
      <c r="J638" s="15">
        <v>-216.5</v>
      </c>
      <c r="K638" s="15">
        <v>0.26</v>
      </c>
      <c r="L638" s="15">
        <v>0.5</v>
      </c>
      <c r="M638" s="15">
        <v>1.3</v>
      </c>
      <c r="N638" s="15">
        <v>-0.9</v>
      </c>
      <c r="O638" s="15">
        <v>-0.49</v>
      </c>
      <c r="P638" s="15">
        <v>-0.07</v>
      </c>
      <c r="Q638" s="15">
        <v>0</v>
      </c>
      <c r="R638" s="15">
        <v>0</v>
      </c>
      <c r="S638" s="15">
        <v>-39.9</v>
      </c>
    </row>
    <row r="640" spans="2:19" ht="12.75">
      <c r="B640" s="15">
        <v>318</v>
      </c>
      <c r="C640" s="160">
        <v>39521</v>
      </c>
      <c r="D640" s="15">
        <v>50000</v>
      </c>
      <c r="E640" s="15">
        <v>10.9</v>
      </c>
      <c r="F640" s="15">
        <v>-39.5</v>
      </c>
      <c r="G640" s="15">
        <v>20.83</v>
      </c>
      <c r="H640" s="15">
        <v>0.9</v>
      </c>
      <c r="I640" s="15">
        <v>329</v>
      </c>
      <c r="J640" s="15">
        <v>-264.4</v>
      </c>
      <c r="K640" s="15">
        <v>0.26</v>
      </c>
      <c r="L640" s="15">
        <v>0.5</v>
      </c>
      <c r="M640" s="15">
        <v>1.3</v>
      </c>
      <c r="N640" s="15">
        <v>-1</v>
      </c>
      <c r="O640" s="15">
        <v>-0.48</v>
      </c>
      <c r="P640" s="15">
        <v>-0.06</v>
      </c>
      <c r="Q640" s="15">
        <v>0</v>
      </c>
      <c r="R640" s="15">
        <v>0</v>
      </c>
      <c r="S640" s="15">
        <v>-42.6</v>
      </c>
    </row>
    <row r="642" spans="2:19" ht="12.75">
      <c r="B642" s="15">
        <v>319</v>
      </c>
      <c r="C642" s="160">
        <v>39521</v>
      </c>
      <c r="D642" s="15">
        <v>60000</v>
      </c>
      <c r="E642" s="15">
        <v>11.5</v>
      </c>
      <c r="F642" s="15">
        <v>-40.2</v>
      </c>
      <c r="G642" s="15">
        <v>20.83</v>
      </c>
      <c r="H642" s="15">
        <v>1</v>
      </c>
      <c r="I642" s="15">
        <v>322.2</v>
      </c>
      <c r="J642" s="15">
        <v>-219.3</v>
      </c>
      <c r="K642" s="15">
        <v>0.18</v>
      </c>
      <c r="L642" s="15">
        <v>0.5</v>
      </c>
      <c r="M642" s="15">
        <v>1.3</v>
      </c>
      <c r="N642" s="15">
        <v>-0.9</v>
      </c>
      <c r="O642" s="15">
        <v>-0.49</v>
      </c>
      <c r="P642" s="15">
        <v>-0.07</v>
      </c>
      <c r="Q642" s="15">
        <v>0</v>
      </c>
      <c r="R642" s="15">
        <v>0</v>
      </c>
      <c r="S642" s="15">
        <v>-42.8</v>
      </c>
    </row>
    <row r="644" spans="2:19" ht="12.75">
      <c r="B644" s="15">
        <v>320</v>
      </c>
      <c r="C644" s="160">
        <v>39521</v>
      </c>
      <c r="D644" s="15">
        <v>70000</v>
      </c>
      <c r="E644" s="15">
        <v>11.5</v>
      </c>
      <c r="F644" s="15">
        <v>-37.7</v>
      </c>
      <c r="G644" s="15">
        <v>20.75</v>
      </c>
      <c r="H644" s="15">
        <v>0.9</v>
      </c>
      <c r="I644" s="15">
        <v>317.8</v>
      </c>
      <c r="J644" s="15">
        <v>-217.1</v>
      </c>
      <c r="K644" s="15">
        <v>0.26</v>
      </c>
      <c r="L644" s="15">
        <v>0.5</v>
      </c>
      <c r="M644" s="15">
        <v>1.3</v>
      </c>
      <c r="N644" s="15">
        <v>-0.9</v>
      </c>
      <c r="O644" s="15">
        <v>-0.48</v>
      </c>
      <c r="P644" s="15">
        <v>-0.06</v>
      </c>
      <c r="Q644" s="15">
        <v>0</v>
      </c>
      <c r="R644" s="15">
        <v>0</v>
      </c>
      <c r="S644" s="15">
        <v>-39.6</v>
      </c>
    </row>
    <row r="646" spans="2:19" ht="12.75">
      <c r="B646" s="15">
        <v>321</v>
      </c>
      <c r="C646" s="160">
        <v>39521</v>
      </c>
      <c r="D646" s="15">
        <v>80000</v>
      </c>
      <c r="E646" s="15">
        <v>11.2</v>
      </c>
      <c r="F646" s="15">
        <v>-37.5</v>
      </c>
      <c r="G646" s="15">
        <v>20.75</v>
      </c>
      <c r="H646" s="15">
        <v>1</v>
      </c>
      <c r="I646" s="15">
        <v>314.2</v>
      </c>
      <c r="J646" s="15">
        <v>-206.3</v>
      </c>
      <c r="K646" s="15">
        <v>0.26</v>
      </c>
      <c r="L646" s="15">
        <v>0.5</v>
      </c>
      <c r="M646" s="15">
        <v>1.3</v>
      </c>
      <c r="N646" s="15">
        <v>-0.9</v>
      </c>
      <c r="O646" s="15">
        <v>-0.48</v>
      </c>
      <c r="P646" s="15">
        <v>-0.06</v>
      </c>
      <c r="Q646" s="15">
        <v>0</v>
      </c>
      <c r="R646" s="15">
        <v>0</v>
      </c>
      <c r="S646" s="15">
        <v>-39.8</v>
      </c>
    </row>
    <row r="648" spans="2:19" ht="12.75">
      <c r="B648" s="15">
        <v>322</v>
      </c>
      <c r="C648" s="160">
        <v>39521</v>
      </c>
      <c r="D648" s="15">
        <v>90000</v>
      </c>
      <c r="E648" s="15">
        <v>13.1</v>
      </c>
      <c r="F648" s="15">
        <v>-39.1</v>
      </c>
      <c r="G648" s="15">
        <v>20.83</v>
      </c>
      <c r="H648" s="15">
        <v>0.9</v>
      </c>
      <c r="I648" s="15">
        <v>310.4</v>
      </c>
      <c r="J648" s="15">
        <v>-225</v>
      </c>
      <c r="K648" s="15">
        <v>0.19</v>
      </c>
      <c r="L648" s="15">
        <v>0.5</v>
      </c>
      <c r="M648" s="15">
        <v>1.3</v>
      </c>
      <c r="N648" s="15">
        <v>-0.9</v>
      </c>
      <c r="O648" s="15">
        <v>-0.48</v>
      </c>
      <c r="P648" s="15">
        <v>2.08</v>
      </c>
      <c r="Q648" s="15">
        <v>0</v>
      </c>
      <c r="R648" s="15">
        <v>0</v>
      </c>
      <c r="S648" s="15">
        <v>-42</v>
      </c>
    </row>
    <row r="650" spans="2:19" ht="12.75">
      <c r="B650" s="15">
        <v>323</v>
      </c>
      <c r="C650" s="160">
        <v>39521</v>
      </c>
      <c r="D650" s="15">
        <v>100000</v>
      </c>
      <c r="E650" s="15">
        <v>12.8</v>
      </c>
      <c r="F650" s="15">
        <v>-42.6</v>
      </c>
      <c r="G650" s="15">
        <v>20.83</v>
      </c>
      <c r="H650" s="15">
        <v>0.9</v>
      </c>
      <c r="I650" s="15">
        <v>306.9</v>
      </c>
      <c r="J650" s="15">
        <v>-242</v>
      </c>
      <c r="K650" s="15">
        <v>0.04</v>
      </c>
      <c r="L650" s="15">
        <v>0.5</v>
      </c>
      <c r="M650" s="15">
        <v>1.3</v>
      </c>
      <c r="N650" s="15">
        <v>-0.9</v>
      </c>
      <c r="O650" s="15">
        <v>-0.49</v>
      </c>
      <c r="P650" s="15">
        <v>-0.07</v>
      </c>
      <c r="Q650" s="15">
        <v>0</v>
      </c>
      <c r="R650" s="15">
        <v>0</v>
      </c>
      <c r="S650" s="15">
        <v>-45.2</v>
      </c>
    </row>
    <row r="652" spans="2:19" ht="12.75">
      <c r="B652" s="15">
        <v>324</v>
      </c>
      <c r="C652" s="160">
        <v>39521</v>
      </c>
      <c r="D652" s="15">
        <v>110000</v>
      </c>
      <c r="E652" s="15">
        <v>14.6</v>
      </c>
      <c r="F652" s="15">
        <v>-47.1</v>
      </c>
      <c r="G652" s="15">
        <v>20.84</v>
      </c>
      <c r="H652" s="15">
        <v>0.9</v>
      </c>
      <c r="I652" s="15">
        <v>303.5</v>
      </c>
      <c r="J652" s="15">
        <v>-273.5</v>
      </c>
      <c r="K652" s="15">
        <v>0.04</v>
      </c>
      <c r="L652" s="15">
        <v>0.5</v>
      </c>
      <c r="M652" s="15">
        <v>1.3</v>
      </c>
      <c r="N652" s="15">
        <v>-1</v>
      </c>
      <c r="O652" s="15">
        <v>-0.48</v>
      </c>
      <c r="P652" s="15">
        <v>-0.06</v>
      </c>
      <c r="Q652" s="15">
        <v>0</v>
      </c>
      <c r="R652" s="15">
        <v>0</v>
      </c>
      <c r="S652" s="15">
        <v>-50.9</v>
      </c>
    </row>
    <row r="654" spans="2:19" ht="12.75">
      <c r="B654" s="15">
        <v>325</v>
      </c>
      <c r="C654" s="160">
        <v>39521</v>
      </c>
      <c r="D654" s="15">
        <v>120000</v>
      </c>
      <c r="E654" s="15">
        <v>17.4</v>
      </c>
      <c r="F654" s="15">
        <v>-53</v>
      </c>
      <c r="G654" s="15">
        <v>20.84</v>
      </c>
      <c r="H654" s="15">
        <v>0.9</v>
      </c>
      <c r="I654" s="15">
        <v>300.1</v>
      </c>
      <c r="J654" s="15">
        <v>-327.6</v>
      </c>
      <c r="K654" s="15">
        <v>0.04</v>
      </c>
      <c r="L654" s="15">
        <v>0.5</v>
      </c>
      <c r="M654" s="15">
        <v>1.3</v>
      </c>
      <c r="N654" s="15">
        <v>-1</v>
      </c>
      <c r="O654" s="15">
        <v>-0.48</v>
      </c>
      <c r="P654" s="15">
        <v>-0.07</v>
      </c>
      <c r="Q654" s="15">
        <v>0</v>
      </c>
      <c r="R654" s="15">
        <v>0</v>
      </c>
      <c r="S654" s="15">
        <v>-56.8</v>
      </c>
    </row>
    <row r="656" spans="2:19" ht="12.75">
      <c r="B656" s="15">
        <v>326</v>
      </c>
      <c r="C656" s="160">
        <v>39521</v>
      </c>
      <c r="D656" s="15">
        <v>130000</v>
      </c>
      <c r="E656" s="15">
        <v>16.9</v>
      </c>
      <c r="F656" s="15">
        <v>-54.1</v>
      </c>
      <c r="G656" s="15">
        <v>20.84</v>
      </c>
      <c r="H656" s="15">
        <v>1</v>
      </c>
      <c r="I656" s="15">
        <v>296.6</v>
      </c>
      <c r="J656" s="15">
        <v>-374.4</v>
      </c>
      <c r="K656" s="15">
        <v>0.04</v>
      </c>
      <c r="L656" s="15">
        <v>0.5</v>
      </c>
      <c r="M656" s="15">
        <v>1.3</v>
      </c>
      <c r="N656" s="15">
        <v>-0.9</v>
      </c>
      <c r="O656" s="15">
        <v>-0.48</v>
      </c>
      <c r="P656" s="15">
        <v>-0.06</v>
      </c>
      <c r="Q656" s="15">
        <v>0</v>
      </c>
      <c r="R656" s="15">
        <v>0</v>
      </c>
      <c r="S656" s="15">
        <v>-57.8</v>
      </c>
    </row>
    <row r="658" spans="2:19" ht="12.75">
      <c r="B658" s="15">
        <v>327</v>
      </c>
      <c r="C658" s="160">
        <v>39521</v>
      </c>
      <c r="D658" s="15">
        <v>140000</v>
      </c>
      <c r="E658" s="15">
        <v>13.9</v>
      </c>
      <c r="F658" s="15">
        <v>-47.5</v>
      </c>
      <c r="G658" s="15">
        <v>20.84</v>
      </c>
      <c r="H658" s="15">
        <v>0.9</v>
      </c>
      <c r="I658" s="15">
        <v>293</v>
      </c>
      <c r="J658" s="15">
        <v>-319.2</v>
      </c>
      <c r="K658" s="15">
        <v>0.04</v>
      </c>
      <c r="L658" s="15">
        <v>0.5</v>
      </c>
      <c r="M658" s="15">
        <v>1.3</v>
      </c>
      <c r="N658" s="15">
        <v>-1</v>
      </c>
      <c r="O658" s="15">
        <v>-0.49</v>
      </c>
      <c r="P658" s="15">
        <v>-0.06</v>
      </c>
      <c r="Q658" s="15">
        <v>0</v>
      </c>
      <c r="R658" s="15">
        <v>0</v>
      </c>
      <c r="S658" s="15">
        <v>-51.1</v>
      </c>
    </row>
    <row r="660" spans="2:19" ht="12.75">
      <c r="B660" s="15">
        <v>328</v>
      </c>
      <c r="C660" s="160">
        <v>39521</v>
      </c>
      <c r="D660" s="15">
        <v>150000</v>
      </c>
      <c r="E660" s="15">
        <v>13.4</v>
      </c>
      <c r="F660" s="15">
        <v>-46.7</v>
      </c>
      <c r="G660" s="15">
        <v>20.84</v>
      </c>
      <c r="H660" s="15">
        <v>0.9</v>
      </c>
      <c r="I660" s="15">
        <v>289.8</v>
      </c>
      <c r="J660" s="15">
        <v>-299.7</v>
      </c>
      <c r="K660" s="15">
        <v>0.04</v>
      </c>
      <c r="L660" s="15">
        <v>0.5</v>
      </c>
      <c r="M660" s="15">
        <v>1.3</v>
      </c>
      <c r="N660" s="15">
        <v>-1</v>
      </c>
      <c r="O660" s="15">
        <v>-0.49</v>
      </c>
      <c r="P660" s="15">
        <v>-0.06</v>
      </c>
      <c r="Q660" s="15">
        <v>0</v>
      </c>
      <c r="R660" s="15">
        <v>0</v>
      </c>
      <c r="S660" s="15">
        <v>-51</v>
      </c>
    </row>
    <row r="662" spans="2:19" ht="12.75">
      <c r="B662" s="15">
        <v>329</v>
      </c>
      <c r="C662" s="160">
        <v>39521</v>
      </c>
      <c r="D662" s="15">
        <v>160000</v>
      </c>
      <c r="E662" s="15">
        <v>13.5</v>
      </c>
      <c r="F662" s="15">
        <v>-46.2</v>
      </c>
      <c r="G662" s="15">
        <v>20.84</v>
      </c>
      <c r="H662" s="15">
        <v>1</v>
      </c>
      <c r="I662" s="15">
        <v>286.4</v>
      </c>
      <c r="J662" s="15">
        <v>-264</v>
      </c>
      <c r="K662" s="15">
        <v>0.04</v>
      </c>
      <c r="L662" s="15">
        <v>0.5</v>
      </c>
      <c r="M662" s="15">
        <v>1.3</v>
      </c>
      <c r="N662" s="15">
        <v>-1</v>
      </c>
      <c r="O662" s="15">
        <v>-0.49</v>
      </c>
      <c r="P662" s="15">
        <v>-0.07</v>
      </c>
      <c r="Q662" s="15">
        <v>0</v>
      </c>
      <c r="R662" s="15">
        <v>0</v>
      </c>
      <c r="S662" s="15">
        <v>-49.9</v>
      </c>
    </row>
    <row r="664" spans="2:19" ht="12.75">
      <c r="B664" s="15">
        <v>330</v>
      </c>
      <c r="C664" s="160">
        <v>39521</v>
      </c>
      <c r="D664" s="15">
        <v>170000</v>
      </c>
      <c r="E664" s="15">
        <v>14.8</v>
      </c>
      <c r="F664" s="15">
        <v>-47.8</v>
      </c>
      <c r="G664" s="15">
        <v>20.84</v>
      </c>
      <c r="H664" s="15">
        <v>0.9</v>
      </c>
      <c r="I664" s="15">
        <v>283.2</v>
      </c>
      <c r="J664" s="15">
        <v>-308.9</v>
      </c>
      <c r="K664" s="15">
        <v>0.04</v>
      </c>
      <c r="L664" s="15">
        <v>0.5</v>
      </c>
      <c r="M664" s="15">
        <v>1.3</v>
      </c>
      <c r="N664" s="15">
        <v>-0.9</v>
      </c>
      <c r="O664" s="15">
        <v>-0.49</v>
      </c>
      <c r="P664" s="15">
        <v>-0.06</v>
      </c>
      <c r="Q664" s="15">
        <v>0</v>
      </c>
      <c r="R664" s="15">
        <v>0</v>
      </c>
      <c r="S664" s="15">
        <v>-50.9</v>
      </c>
    </row>
    <row r="666" spans="2:19" ht="12.75">
      <c r="B666" s="15">
        <v>331</v>
      </c>
      <c r="C666" s="160">
        <v>39521</v>
      </c>
      <c r="D666" s="15">
        <v>180000</v>
      </c>
      <c r="E666" s="15">
        <v>15.1</v>
      </c>
      <c r="F666" s="15">
        <v>-54.2</v>
      </c>
      <c r="G666" s="15">
        <v>20.84</v>
      </c>
      <c r="H666" s="15">
        <v>0.9</v>
      </c>
      <c r="I666" s="15">
        <v>279.9</v>
      </c>
      <c r="J666" s="15">
        <v>-293.5</v>
      </c>
      <c r="K666" s="15">
        <v>0.04</v>
      </c>
      <c r="L666" s="15">
        <v>0.5</v>
      </c>
      <c r="M666" s="15">
        <v>1.3</v>
      </c>
      <c r="N666" s="15">
        <v>-1</v>
      </c>
      <c r="O666" s="15">
        <v>-0.49</v>
      </c>
      <c r="P666" s="15">
        <v>-0.07</v>
      </c>
      <c r="Q666" s="15">
        <v>0</v>
      </c>
      <c r="R666" s="15">
        <v>0</v>
      </c>
      <c r="S666" s="15">
        <v>-58</v>
      </c>
    </row>
    <row r="668" spans="2:19" ht="12.75">
      <c r="B668" s="15">
        <v>332</v>
      </c>
      <c r="C668" s="160">
        <v>39521</v>
      </c>
      <c r="D668" s="15">
        <v>190000</v>
      </c>
      <c r="E668" s="15">
        <v>23.7</v>
      </c>
      <c r="F668" s="15">
        <v>-62.4</v>
      </c>
      <c r="G668" s="15">
        <v>20.85</v>
      </c>
      <c r="H668" s="15">
        <v>1</v>
      </c>
      <c r="I668" s="15">
        <v>276.4</v>
      </c>
      <c r="J668" s="15">
        <v>-382.1</v>
      </c>
      <c r="K668" s="15">
        <v>0.04</v>
      </c>
      <c r="L668" s="15">
        <v>0.5</v>
      </c>
      <c r="M668" s="15">
        <v>1.3</v>
      </c>
      <c r="N668" s="15">
        <v>-0.9</v>
      </c>
      <c r="O668" s="15">
        <v>-0.48</v>
      </c>
      <c r="P668" s="15">
        <v>-0.06</v>
      </c>
      <c r="Q668" s="15">
        <v>0</v>
      </c>
      <c r="R668" s="15">
        <v>0</v>
      </c>
      <c r="S668" s="15">
        <v>-66.1</v>
      </c>
    </row>
    <row r="670" spans="2:19" ht="12.75">
      <c r="B670" s="15">
        <v>333</v>
      </c>
      <c r="C670" s="160">
        <v>39521</v>
      </c>
      <c r="D670" s="15">
        <v>200000</v>
      </c>
      <c r="E670" s="15">
        <v>25</v>
      </c>
      <c r="F670" s="15">
        <v>-74.2</v>
      </c>
      <c r="G670" s="15">
        <v>20.86</v>
      </c>
      <c r="H670" s="15">
        <v>0.8</v>
      </c>
      <c r="I670" s="15">
        <v>273.3</v>
      </c>
      <c r="J670" s="15">
        <v>-500.1</v>
      </c>
      <c r="K670" s="15">
        <v>0.04</v>
      </c>
      <c r="L670" s="15">
        <v>0.5</v>
      </c>
      <c r="M670" s="15">
        <v>1.3</v>
      </c>
      <c r="N670" s="15">
        <v>-0.9</v>
      </c>
      <c r="O670" s="15">
        <v>-0.48</v>
      </c>
      <c r="P670" s="15">
        <v>-0.07</v>
      </c>
      <c r="Q670" s="15">
        <v>0.001</v>
      </c>
      <c r="R670" s="15">
        <v>0.001</v>
      </c>
      <c r="S670" s="15">
        <v>-79.1</v>
      </c>
    </row>
    <row r="672" spans="2:19" ht="12.75">
      <c r="B672" s="15">
        <v>334</v>
      </c>
      <c r="C672" s="160">
        <v>39521</v>
      </c>
      <c r="D672" s="15">
        <v>210000</v>
      </c>
      <c r="E672" s="15">
        <v>31.5</v>
      </c>
      <c r="F672" s="15">
        <v>-88.6</v>
      </c>
      <c r="G672" s="15">
        <v>20.87</v>
      </c>
      <c r="H672" s="15">
        <v>0.9</v>
      </c>
      <c r="I672" s="15">
        <v>270.1</v>
      </c>
      <c r="J672" s="15">
        <v>-561.2</v>
      </c>
      <c r="K672" s="15">
        <v>0.04</v>
      </c>
      <c r="L672" s="15">
        <v>0.5</v>
      </c>
      <c r="M672" s="15">
        <v>1.3</v>
      </c>
      <c r="N672" s="15">
        <v>-1</v>
      </c>
      <c r="O672" s="15">
        <v>-0.49</v>
      </c>
      <c r="P672" s="15">
        <v>-0.06</v>
      </c>
      <c r="Q672" s="15">
        <v>0.005</v>
      </c>
      <c r="R672" s="15">
        <v>0.006</v>
      </c>
      <c r="S672" s="15">
        <v>-96.4</v>
      </c>
    </row>
    <row r="674" spans="2:19" ht="12.75">
      <c r="B674" s="15">
        <v>335</v>
      </c>
      <c r="C674" s="160">
        <v>39521</v>
      </c>
      <c r="D674" s="15">
        <v>220000</v>
      </c>
      <c r="E674" s="15">
        <v>44.4</v>
      </c>
      <c r="F674" s="15">
        <v>-106.9</v>
      </c>
      <c r="G674" s="15">
        <v>20.88</v>
      </c>
      <c r="H674" s="15">
        <v>0.8</v>
      </c>
      <c r="I674" s="15">
        <v>266.7</v>
      </c>
      <c r="J674" s="15">
        <v>-701.4</v>
      </c>
      <c r="K674" s="15">
        <v>0.04</v>
      </c>
      <c r="L674" s="15">
        <v>0.5</v>
      </c>
      <c r="M674" s="15">
        <v>1.3</v>
      </c>
      <c r="N674" s="15">
        <v>-1</v>
      </c>
      <c r="O674" s="15">
        <v>-0.48</v>
      </c>
      <c r="P674" s="15">
        <v>-0.07</v>
      </c>
      <c r="Q674" s="15">
        <v>0.006</v>
      </c>
      <c r="R674" s="15">
        <v>0.007</v>
      </c>
      <c r="S674" s="15">
        <v>-111.2</v>
      </c>
    </row>
    <row r="676" spans="2:19" ht="12.75">
      <c r="B676" s="15">
        <v>336</v>
      </c>
      <c r="C676" s="160">
        <v>39521</v>
      </c>
      <c r="D676" s="15">
        <v>230000</v>
      </c>
      <c r="E676" s="15">
        <v>42</v>
      </c>
      <c r="F676" s="15">
        <v>-102.6</v>
      </c>
      <c r="G676" s="15">
        <v>20.88</v>
      </c>
      <c r="H676" s="15">
        <v>0.9</v>
      </c>
      <c r="I676" s="15">
        <v>263.5</v>
      </c>
      <c r="J676" s="15">
        <v>-644.3</v>
      </c>
      <c r="K676" s="15">
        <v>0.04</v>
      </c>
      <c r="L676" s="15">
        <v>0.5</v>
      </c>
      <c r="M676" s="15">
        <v>1.3</v>
      </c>
      <c r="N676" s="15">
        <v>-0.9</v>
      </c>
      <c r="O676" s="15">
        <v>-0.48</v>
      </c>
      <c r="P676" s="15">
        <v>-0.06</v>
      </c>
      <c r="Q676" s="15">
        <v>0.02</v>
      </c>
      <c r="R676" s="15">
        <v>0.023</v>
      </c>
      <c r="S676" s="15">
        <v>-106.9</v>
      </c>
    </row>
    <row r="678" spans="2:19" ht="12.75">
      <c r="B678" s="15">
        <v>337</v>
      </c>
      <c r="C678" s="160">
        <v>39522</v>
      </c>
      <c r="D678" s="15">
        <v>0</v>
      </c>
      <c r="E678" s="15">
        <v>31</v>
      </c>
      <c r="F678" s="15">
        <v>-100.1</v>
      </c>
      <c r="G678" s="15">
        <v>20.89</v>
      </c>
      <c r="H678" s="15">
        <v>0.8</v>
      </c>
      <c r="I678" s="15">
        <v>260.2</v>
      </c>
      <c r="J678" s="15">
        <v>-586.6</v>
      </c>
      <c r="K678" s="15">
        <v>0.04</v>
      </c>
      <c r="L678" s="15">
        <v>0.5</v>
      </c>
      <c r="M678" s="15">
        <v>1.3</v>
      </c>
      <c r="N678" s="15">
        <v>-0.9</v>
      </c>
      <c r="O678" s="15">
        <v>-0.49</v>
      </c>
      <c r="P678" s="15">
        <v>-0.06</v>
      </c>
      <c r="Q678" s="15">
        <v>0.045</v>
      </c>
      <c r="R678" s="15">
        <v>0.052</v>
      </c>
      <c r="S678" s="15">
        <v>-107.1</v>
      </c>
    </row>
    <row r="680" spans="2:19" ht="12.75">
      <c r="B680" s="15">
        <v>338</v>
      </c>
      <c r="C680" s="160">
        <v>39522</v>
      </c>
      <c r="D680" s="15">
        <v>10000</v>
      </c>
      <c r="E680" s="15">
        <v>25.9</v>
      </c>
      <c r="F680" s="15">
        <v>-81.3</v>
      </c>
      <c r="G680" s="15">
        <v>20.89</v>
      </c>
      <c r="H680" s="15">
        <v>1</v>
      </c>
      <c r="I680" s="15">
        <v>257.2</v>
      </c>
      <c r="J680" s="15">
        <v>-428.8</v>
      </c>
      <c r="K680" s="15">
        <v>0.04</v>
      </c>
      <c r="L680" s="15">
        <v>0.5</v>
      </c>
      <c r="M680" s="15">
        <v>1.3</v>
      </c>
      <c r="N680" s="15">
        <v>-1</v>
      </c>
      <c r="O680" s="15">
        <v>-0.49</v>
      </c>
      <c r="P680" s="15">
        <v>-0.06</v>
      </c>
      <c r="Q680" s="15">
        <v>0.07</v>
      </c>
      <c r="R680" s="15">
        <v>0.081</v>
      </c>
      <c r="S680" s="15">
        <v>-83</v>
      </c>
    </row>
    <row r="682" spans="2:19" ht="12.75">
      <c r="B682" s="15">
        <v>339</v>
      </c>
      <c r="C682" s="160">
        <v>39522</v>
      </c>
      <c r="D682" s="15">
        <v>20000</v>
      </c>
      <c r="E682" s="15">
        <v>16.4</v>
      </c>
      <c r="F682" s="15">
        <v>-65.8</v>
      </c>
      <c r="G682" s="15">
        <v>20.9</v>
      </c>
      <c r="H682" s="15">
        <v>0.9</v>
      </c>
      <c r="I682" s="15">
        <v>254.1</v>
      </c>
      <c r="J682" s="15">
        <v>-304.9</v>
      </c>
      <c r="K682" s="15">
        <v>0.04</v>
      </c>
      <c r="L682" s="15">
        <v>0.5</v>
      </c>
      <c r="M682" s="15">
        <v>1.3</v>
      </c>
      <c r="N682" s="15">
        <v>-1</v>
      </c>
      <c r="O682" s="15">
        <v>-0.49</v>
      </c>
      <c r="P682" s="15">
        <v>-0.06</v>
      </c>
      <c r="Q682" s="15">
        <v>0.143</v>
      </c>
      <c r="R682" s="15">
        <v>0.162</v>
      </c>
      <c r="S682" s="15">
        <v>-65.3</v>
      </c>
    </row>
    <row r="684" spans="2:19" ht="12.75">
      <c r="B684" s="15">
        <v>340</v>
      </c>
      <c r="C684" s="160">
        <v>39522</v>
      </c>
      <c r="D684" s="15">
        <v>30000</v>
      </c>
      <c r="E684" s="15">
        <v>8</v>
      </c>
      <c r="F684" s="15">
        <v>-29.2</v>
      </c>
      <c r="G684" s="15">
        <v>20.91</v>
      </c>
      <c r="H684" s="15">
        <v>0.9</v>
      </c>
      <c r="I684" s="15">
        <v>251.1</v>
      </c>
      <c r="J684" s="15">
        <v>-161.6</v>
      </c>
      <c r="K684" s="15">
        <v>0.04</v>
      </c>
      <c r="L684" s="15">
        <v>0.5</v>
      </c>
      <c r="M684" s="15">
        <v>1.3</v>
      </c>
      <c r="N684" s="15">
        <v>-1</v>
      </c>
      <c r="O684" s="15">
        <v>-0.49</v>
      </c>
      <c r="P684" s="15">
        <v>-0.06</v>
      </c>
      <c r="Q684" s="15">
        <v>0.212</v>
      </c>
      <c r="R684" s="15">
        <v>0.233</v>
      </c>
      <c r="S684" s="15">
        <v>-30</v>
      </c>
    </row>
    <row r="686" spans="2:19" ht="12.75">
      <c r="B686" s="15">
        <v>341</v>
      </c>
      <c r="C686" s="160">
        <v>39522</v>
      </c>
      <c r="D686" s="15">
        <v>40000</v>
      </c>
      <c r="E686" s="15">
        <v>5.2</v>
      </c>
      <c r="F686" s="15">
        <v>-17</v>
      </c>
      <c r="G686" s="15">
        <v>20.92</v>
      </c>
      <c r="H686" s="15">
        <v>0.8</v>
      </c>
      <c r="I686" s="15">
        <v>247.8</v>
      </c>
      <c r="J686" s="15">
        <v>-125.7</v>
      </c>
      <c r="K686" s="15">
        <v>0.04</v>
      </c>
      <c r="L686" s="15">
        <v>0.5</v>
      </c>
      <c r="M686" s="15">
        <v>1.3</v>
      </c>
      <c r="N686" s="15">
        <v>-1</v>
      </c>
      <c r="O686" s="15">
        <v>-0.49</v>
      </c>
      <c r="P686" s="15">
        <v>-0.06</v>
      </c>
      <c r="Q686" s="15">
        <v>0.268</v>
      </c>
      <c r="R686" s="15">
        <v>0.292</v>
      </c>
      <c r="S686" s="15">
        <v>-17.5</v>
      </c>
    </row>
    <row r="688" spans="2:19" ht="12.75">
      <c r="B688" s="15">
        <v>342</v>
      </c>
      <c r="C688" s="160">
        <v>39522</v>
      </c>
      <c r="D688" s="15">
        <v>50000</v>
      </c>
      <c r="E688" s="15">
        <v>1.2</v>
      </c>
      <c r="F688" s="15">
        <v>-4</v>
      </c>
      <c r="G688" s="15">
        <v>20.85</v>
      </c>
      <c r="H688" s="15">
        <v>0.8</v>
      </c>
      <c r="I688" s="15">
        <v>244.6</v>
      </c>
      <c r="J688" s="15">
        <v>-26.9</v>
      </c>
      <c r="K688" s="15">
        <v>0.04</v>
      </c>
      <c r="L688" s="15">
        <v>0.5</v>
      </c>
      <c r="M688" s="15">
        <v>1.3</v>
      </c>
      <c r="N688" s="15">
        <v>-1</v>
      </c>
      <c r="O688" s="15">
        <v>-0.49</v>
      </c>
      <c r="P688" s="15">
        <v>-0.06</v>
      </c>
      <c r="Q688" s="15">
        <v>0.284</v>
      </c>
      <c r="R688" s="15">
        <v>0.305</v>
      </c>
      <c r="S688" s="15">
        <v>-3.9</v>
      </c>
    </row>
    <row r="690" spans="2:19" ht="12.75">
      <c r="B690" s="15">
        <v>343</v>
      </c>
      <c r="C690" s="160">
        <v>39522</v>
      </c>
      <c r="D690" s="15">
        <v>60000</v>
      </c>
      <c r="E690" s="15">
        <v>0.2</v>
      </c>
      <c r="F690" s="15">
        <v>-0.9</v>
      </c>
      <c r="G690" s="15">
        <v>20.94</v>
      </c>
      <c r="H690" s="15">
        <v>0.8</v>
      </c>
      <c r="I690" s="15">
        <v>241.6</v>
      </c>
      <c r="J690" s="15">
        <v>-11.1</v>
      </c>
      <c r="K690" s="15">
        <v>0.04</v>
      </c>
      <c r="L690" s="15">
        <v>0.5</v>
      </c>
      <c r="M690" s="15">
        <v>1.3</v>
      </c>
      <c r="N690" s="15">
        <v>-1</v>
      </c>
      <c r="O690" s="15">
        <v>-0.49</v>
      </c>
      <c r="P690" s="15">
        <v>-0.06</v>
      </c>
      <c r="Q690" s="15">
        <v>0.259</v>
      </c>
      <c r="R690" s="15">
        <v>0.276</v>
      </c>
      <c r="S690" s="15">
        <v>-0.8</v>
      </c>
    </row>
    <row r="692" spans="2:19" ht="12.75">
      <c r="B692" s="15">
        <v>344</v>
      </c>
      <c r="C692" s="160">
        <v>39522</v>
      </c>
      <c r="D692" s="15">
        <v>70000</v>
      </c>
      <c r="E692" s="15">
        <v>0</v>
      </c>
      <c r="F692" s="15">
        <v>0</v>
      </c>
      <c r="G692" s="15">
        <v>20.95</v>
      </c>
      <c r="H692" s="15">
        <v>0.9</v>
      </c>
      <c r="I692" s="15">
        <v>238.4</v>
      </c>
      <c r="J692" s="15">
        <v>0</v>
      </c>
      <c r="K692" s="15">
        <v>0.04</v>
      </c>
      <c r="L692" s="15">
        <v>0.5</v>
      </c>
      <c r="M692" s="15">
        <v>1.3</v>
      </c>
      <c r="N692" s="15">
        <v>-1</v>
      </c>
      <c r="O692" s="15">
        <v>-0.49</v>
      </c>
      <c r="P692" s="15">
        <v>-0.06</v>
      </c>
      <c r="Q692" s="15">
        <v>0.23</v>
      </c>
      <c r="R692" s="15">
        <v>0.24</v>
      </c>
      <c r="S692" s="15">
        <v>0</v>
      </c>
    </row>
    <row r="694" spans="2:19" ht="12.75">
      <c r="B694" s="15">
        <v>345</v>
      </c>
      <c r="C694" s="160">
        <v>39522</v>
      </c>
      <c r="D694" s="15">
        <v>80000</v>
      </c>
      <c r="E694" s="15">
        <v>18.1</v>
      </c>
      <c r="F694" s="15">
        <v>7.1</v>
      </c>
      <c r="G694" s="15">
        <v>20.46</v>
      </c>
      <c r="H694" s="15">
        <v>0.8</v>
      </c>
      <c r="I694" s="15">
        <v>231.3</v>
      </c>
      <c r="J694" s="15">
        <v>95.9</v>
      </c>
      <c r="K694" s="15">
        <v>0.86</v>
      </c>
      <c r="L694" s="15">
        <v>1.2</v>
      </c>
      <c r="M694" s="15">
        <v>2.1</v>
      </c>
      <c r="N694" s="15">
        <v>-0.9</v>
      </c>
      <c r="O694" s="15">
        <v>1.07</v>
      </c>
      <c r="P694" s="15">
        <v>3.59</v>
      </c>
      <c r="Q694" s="15">
        <v>0.168</v>
      </c>
      <c r="R694" s="15">
        <v>0.158</v>
      </c>
      <c r="S694" s="15">
        <v>2.8</v>
      </c>
    </row>
    <row r="696" spans="2:19" ht="12.75">
      <c r="B696" s="15">
        <v>346</v>
      </c>
      <c r="C696" s="160">
        <v>39522</v>
      </c>
      <c r="D696" s="15">
        <v>90000</v>
      </c>
      <c r="E696" s="15">
        <v>18.6</v>
      </c>
      <c r="F696" s="15">
        <v>87.5</v>
      </c>
      <c r="G696" s="15">
        <v>16.84</v>
      </c>
      <c r="H696" s="15">
        <v>1</v>
      </c>
      <c r="I696" s="15">
        <v>513.4</v>
      </c>
      <c r="J696" s="15">
        <v>20.2</v>
      </c>
      <c r="K696" s="15">
        <v>7.37</v>
      </c>
      <c r="L696" s="15">
        <v>22.2</v>
      </c>
      <c r="M696" s="161">
        <v>22.6</v>
      </c>
      <c r="N696" s="15">
        <v>-0.9</v>
      </c>
      <c r="O696" s="15">
        <v>10.29</v>
      </c>
      <c r="P696" s="15">
        <v>27.16</v>
      </c>
      <c r="Q696" s="15">
        <v>0.322</v>
      </c>
      <c r="R696" s="15">
        <v>0.055</v>
      </c>
      <c r="S696" s="15">
        <v>15</v>
      </c>
    </row>
    <row r="697" ht="12.75">
      <c r="M697" s="161"/>
    </row>
    <row r="698" spans="2:19" ht="12.75">
      <c r="B698" s="15">
        <v>347</v>
      </c>
      <c r="C698" s="160">
        <v>39522</v>
      </c>
      <c r="D698" s="15">
        <v>100000</v>
      </c>
      <c r="E698" s="15">
        <v>20.2</v>
      </c>
      <c r="F698" s="15">
        <v>75.8</v>
      </c>
      <c r="G698" s="15">
        <v>15.93</v>
      </c>
      <c r="H698" s="15">
        <v>1</v>
      </c>
      <c r="I698" s="15">
        <v>600</v>
      </c>
      <c r="J698" s="15">
        <v>24.3</v>
      </c>
      <c r="K698" s="15">
        <v>8.91</v>
      </c>
      <c r="L698" s="15">
        <v>37.5</v>
      </c>
      <c r="M698" s="161">
        <v>40.1</v>
      </c>
      <c r="N698" s="15">
        <v>-1</v>
      </c>
      <c r="O698" s="15">
        <v>10.29</v>
      </c>
      <c r="P698" s="15">
        <v>30</v>
      </c>
      <c r="Q698" s="15">
        <v>0.279</v>
      </c>
      <c r="R698" s="15">
        <v>0.046</v>
      </c>
      <c r="S698" s="15">
        <v>12.4</v>
      </c>
    </row>
    <row r="699" ht="12.75">
      <c r="M699" s="161"/>
    </row>
    <row r="700" spans="2:19" ht="12.75">
      <c r="B700" s="15">
        <v>348</v>
      </c>
      <c r="C700" s="160">
        <v>39522</v>
      </c>
      <c r="D700" s="15">
        <v>110000</v>
      </c>
      <c r="E700" s="15">
        <v>18.1</v>
      </c>
      <c r="F700" s="15">
        <v>63.9</v>
      </c>
      <c r="G700" s="15">
        <v>15.15</v>
      </c>
      <c r="H700" s="15">
        <v>12.4</v>
      </c>
      <c r="I700" s="15">
        <v>601.6</v>
      </c>
      <c r="J700" s="15">
        <v>25.5</v>
      </c>
      <c r="K700" s="15">
        <v>11.02</v>
      </c>
      <c r="L700" s="15">
        <v>59.5</v>
      </c>
      <c r="M700" s="161">
        <v>95.5</v>
      </c>
      <c r="N700" s="15">
        <v>-0.9</v>
      </c>
      <c r="O700" s="15">
        <v>9.51</v>
      </c>
      <c r="P700" s="15">
        <v>27.82</v>
      </c>
      <c r="Q700" s="15">
        <v>0.235</v>
      </c>
      <c r="R700" s="15">
        <v>0.037</v>
      </c>
      <c r="S700" s="15">
        <v>10</v>
      </c>
    </row>
    <row r="701" ht="12.75">
      <c r="M701" s="161"/>
    </row>
    <row r="702" spans="2:19" ht="12.75">
      <c r="B702" s="15">
        <v>349</v>
      </c>
      <c r="C702" s="160">
        <v>39522</v>
      </c>
      <c r="D702" s="15">
        <v>120000</v>
      </c>
      <c r="E702" s="15">
        <v>0</v>
      </c>
      <c r="F702" s="15">
        <v>1.9</v>
      </c>
      <c r="G702" s="15">
        <v>13.91</v>
      </c>
      <c r="H702" s="15">
        <v>67.3</v>
      </c>
      <c r="I702" s="15">
        <v>643.1</v>
      </c>
      <c r="J702" s="15">
        <v>-2.3</v>
      </c>
      <c r="K702" s="15">
        <v>18.48</v>
      </c>
      <c r="L702" s="15">
        <v>143.7</v>
      </c>
      <c r="M702" s="161">
        <v>210.8</v>
      </c>
      <c r="N702" s="15">
        <v>-0.9</v>
      </c>
      <c r="O702" s="15">
        <v>2.29</v>
      </c>
      <c r="P702" s="15">
        <v>8.96</v>
      </c>
      <c r="Q702" s="15">
        <v>0.007</v>
      </c>
      <c r="R702" s="15">
        <v>0.007</v>
      </c>
      <c r="S702" s="15">
        <v>1.9</v>
      </c>
    </row>
    <row r="703" ht="12.75">
      <c r="M703" s="161"/>
    </row>
    <row r="704" spans="2:19" ht="12.75">
      <c r="B704" s="15">
        <v>350</v>
      </c>
      <c r="C704" s="160">
        <v>39522</v>
      </c>
      <c r="D704" s="15">
        <v>130000</v>
      </c>
      <c r="E704" s="15">
        <v>0</v>
      </c>
      <c r="F704" s="15">
        <v>2</v>
      </c>
      <c r="G704" s="15">
        <v>13.92</v>
      </c>
      <c r="H704" s="15">
        <v>58</v>
      </c>
      <c r="I704" s="15">
        <v>644.7</v>
      </c>
      <c r="J704" s="15">
        <v>-2.3</v>
      </c>
      <c r="K704" s="15">
        <v>18.13</v>
      </c>
      <c r="L704" s="15">
        <v>140.7</v>
      </c>
      <c r="M704" s="161">
        <v>208.6</v>
      </c>
      <c r="N704" s="15">
        <v>-0.9</v>
      </c>
      <c r="O704" s="15">
        <v>2.46</v>
      </c>
      <c r="P704" s="15">
        <v>8.09</v>
      </c>
      <c r="Q704" s="15">
        <v>0.008</v>
      </c>
      <c r="R704" s="15">
        <v>0.008</v>
      </c>
      <c r="S704" s="15">
        <v>2.1</v>
      </c>
    </row>
    <row r="705" ht="12.75">
      <c r="M705" s="161"/>
    </row>
    <row r="706" spans="2:19" ht="12.75">
      <c r="B706" s="15">
        <v>351</v>
      </c>
      <c r="C706" s="160">
        <v>39522</v>
      </c>
      <c r="D706" s="15">
        <v>140000</v>
      </c>
      <c r="E706" s="15">
        <v>0</v>
      </c>
      <c r="F706" s="15">
        <v>2.1</v>
      </c>
      <c r="G706" s="15">
        <v>13.92</v>
      </c>
      <c r="H706" s="15">
        <v>58.1</v>
      </c>
      <c r="I706" s="15">
        <v>645.5</v>
      </c>
      <c r="J706" s="15">
        <v>-2.5</v>
      </c>
      <c r="K706" s="15">
        <v>18.14</v>
      </c>
      <c r="L706" s="15">
        <v>141.2</v>
      </c>
      <c r="M706" s="161">
        <v>209.3</v>
      </c>
      <c r="N706" s="15">
        <v>-0.9</v>
      </c>
      <c r="O706" s="15">
        <v>2.49</v>
      </c>
      <c r="P706" s="15">
        <v>7.98</v>
      </c>
      <c r="Q706" s="15">
        <v>0.008</v>
      </c>
      <c r="R706" s="15">
        <v>0.008</v>
      </c>
      <c r="S706" s="15">
        <v>2.1</v>
      </c>
    </row>
    <row r="707" ht="12.75">
      <c r="M707" s="161"/>
    </row>
    <row r="708" spans="2:19" ht="12.75">
      <c r="B708" s="15">
        <v>352</v>
      </c>
      <c r="C708" s="160">
        <v>39522</v>
      </c>
      <c r="D708" s="15">
        <v>150000</v>
      </c>
      <c r="E708" s="15">
        <v>0</v>
      </c>
      <c r="F708" s="15">
        <v>2.1</v>
      </c>
      <c r="G708" s="15">
        <v>13.92</v>
      </c>
      <c r="H708" s="15">
        <v>59.2</v>
      </c>
      <c r="I708" s="15">
        <v>645.3</v>
      </c>
      <c r="J708" s="15">
        <v>-2</v>
      </c>
      <c r="K708" s="15">
        <v>18.14</v>
      </c>
      <c r="L708" s="15">
        <v>141.2</v>
      </c>
      <c r="M708" s="161">
        <v>209.4</v>
      </c>
      <c r="N708" s="15">
        <v>-0.9</v>
      </c>
      <c r="O708" s="15">
        <v>2.51</v>
      </c>
      <c r="P708" s="15">
        <v>7.96</v>
      </c>
      <c r="Q708" s="15">
        <v>0.008</v>
      </c>
      <c r="R708" s="15">
        <v>0.008</v>
      </c>
      <c r="S708" s="15">
        <v>2.1</v>
      </c>
    </row>
    <row r="709" ht="12.75">
      <c r="M709" s="161"/>
    </row>
    <row r="710" spans="2:19" ht="12.75">
      <c r="B710" s="15">
        <v>353</v>
      </c>
      <c r="C710" s="160">
        <v>39522</v>
      </c>
      <c r="D710" s="15">
        <v>160000</v>
      </c>
      <c r="E710" s="15">
        <v>0</v>
      </c>
      <c r="F710" s="15">
        <v>2.1</v>
      </c>
      <c r="G710" s="15">
        <v>13.93</v>
      </c>
      <c r="H710" s="15">
        <v>59.8</v>
      </c>
      <c r="I710" s="15">
        <v>644.3</v>
      </c>
      <c r="J710" s="15">
        <v>-2.5</v>
      </c>
      <c r="K710" s="15">
        <v>18.14</v>
      </c>
      <c r="L710" s="15">
        <v>141</v>
      </c>
      <c r="M710" s="161">
        <v>209.1</v>
      </c>
      <c r="N710" s="15">
        <v>-0.9</v>
      </c>
      <c r="O710" s="15">
        <v>2.49</v>
      </c>
      <c r="P710" s="15">
        <v>7.99</v>
      </c>
      <c r="Q710" s="15">
        <v>0.008</v>
      </c>
      <c r="R710" s="15">
        <v>0.008</v>
      </c>
      <c r="S710" s="15">
        <v>2.1</v>
      </c>
    </row>
    <row r="711" ht="12.75">
      <c r="M711" s="161"/>
    </row>
    <row r="712" spans="2:19" ht="12.75">
      <c r="B712" s="15">
        <v>354</v>
      </c>
      <c r="C712" s="160">
        <v>39522</v>
      </c>
      <c r="D712" s="15">
        <v>170000</v>
      </c>
      <c r="E712" s="15">
        <v>0</v>
      </c>
      <c r="F712" s="15">
        <v>2.1</v>
      </c>
      <c r="G712" s="15">
        <v>13.93</v>
      </c>
      <c r="H712" s="15">
        <v>59.1</v>
      </c>
      <c r="I712" s="15">
        <v>644</v>
      </c>
      <c r="J712" s="15">
        <v>-2.3</v>
      </c>
      <c r="K712" s="15">
        <v>18.18</v>
      </c>
      <c r="L712" s="15">
        <v>141.7</v>
      </c>
      <c r="M712" s="161">
        <v>209.7</v>
      </c>
      <c r="N712" s="15">
        <v>-1</v>
      </c>
      <c r="O712" s="15">
        <v>2.49</v>
      </c>
      <c r="P712" s="15">
        <v>7.89</v>
      </c>
      <c r="Q712" s="15">
        <v>0.008</v>
      </c>
      <c r="R712" s="15">
        <v>0.008</v>
      </c>
      <c r="S712" s="15">
        <v>2.1</v>
      </c>
    </row>
    <row r="713" ht="12.75">
      <c r="M713" s="161"/>
    </row>
    <row r="714" spans="2:19" ht="12.75">
      <c r="B714" s="15">
        <v>355</v>
      </c>
      <c r="C714" s="160">
        <v>39522</v>
      </c>
      <c r="D714" s="15">
        <v>180000</v>
      </c>
      <c r="E714" s="15">
        <v>0</v>
      </c>
      <c r="F714" s="15">
        <v>2.1</v>
      </c>
      <c r="G714" s="15">
        <v>13.77</v>
      </c>
      <c r="H714" s="15">
        <v>136.2</v>
      </c>
      <c r="I714" s="15">
        <v>669.2</v>
      </c>
      <c r="J714" s="15">
        <v>-2.2</v>
      </c>
      <c r="K714" s="15">
        <v>22.33</v>
      </c>
      <c r="L714" s="15">
        <v>184.3</v>
      </c>
      <c r="M714" s="161">
        <v>265.1</v>
      </c>
      <c r="N714" s="15">
        <v>-1</v>
      </c>
      <c r="O714" s="15">
        <v>2.51</v>
      </c>
      <c r="P714" s="15">
        <v>12.65</v>
      </c>
      <c r="Q714" s="15">
        <v>0.008</v>
      </c>
      <c r="R714" s="15">
        <v>0.008</v>
      </c>
      <c r="S714" s="15">
        <v>2.1</v>
      </c>
    </row>
    <row r="715" ht="12.75">
      <c r="M715" s="161"/>
    </row>
    <row r="716" spans="2:19" ht="12.75">
      <c r="B716" s="15">
        <v>356</v>
      </c>
      <c r="C716" s="160">
        <v>39522</v>
      </c>
      <c r="D716" s="15">
        <v>190000</v>
      </c>
      <c r="E716" s="15">
        <v>0</v>
      </c>
      <c r="F716" s="15">
        <v>2.1</v>
      </c>
      <c r="G716" s="15">
        <v>13.78</v>
      </c>
      <c r="H716" s="15">
        <v>135.6</v>
      </c>
      <c r="I716" s="15">
        <v>674.7</v>
      </c>
      <c r="J716" s="15">
        <v>-2.2</v>
      </c>
      <c r="K716" s="15">
        <v>22.51</v>
      </c>
      <c r="L716" s="15">
        <v>185.1</v>
      </c>
      <c r="M716" s="161">
        <v>267</v>
      </c>
      <c r="N716" s="15">
        <v>-0.9</v>
      </c>
      <c r="O716" s="15">
        <v>2.55</v>
      </c>
      <c r="P716" s="15">
        <v>12.76</v>
      </c>
      <c r="Q716" s="15">
        <v>0.008</v>
      </c>
      <c r="R716" s="15">
        <v>0.008</v>
      </c>
      <c r="S716" s="15">
        <v>2.1</v>
      </c>
    </row>
    <row r="717" ht="12.75">
      <c r="M717" s="161"/>
    </row>
    <row r="718" spans="2:19" ht="12.75">
      <c r="B718" s="15">
        <v>357</v>
      </c>
      <c r="C718" s="160">
        <v>39522</v>
      </c>
      <c r="D718" s="15">
        <v>200000</v>
      </c>
      <c r="E718" s="15">
        <v>0</v>
      </c>
      <c r="F718" s="15">
        <v>2.1</v>
      </c>
      <c r="G718" s="15">
        <v>13.78</v>
      </c>
      <c r="H718" s="15">
        <v>135.7</v>
      </c>
      <c r="I718" s="15">
        <v>675.1</v>
      </c>
      <c r="J718" s="15">
        <v>-2.3</v>
      </c>
      <c r="K718" s="15">
        <v>22.53</v>
      </c>
      <c r="L718" s="15">
        <v>185.3</v>
      </c>
      <c r="M718" s="161">
        <v>266.3</v>
      </c>
      <c r="N718" s="15">
        <v>-0.9</v>
      </c>
      <c r="O718" s="15">
        <v>2.54</v>
      </c>
      <c r="P718" s="15">
        <v>12.73</v>
      </c>
      <c r="Q718" s="15">
        <v>0.008</v>
      </c>
      <c r="R718" s="15">
        <v>0.008</v>
      </c>
      <c r="S718" s="15">
        <v>2.1</v>
      </c>
    </row>
    <row r="719" ht="12.75">
      <c r="M719" s="161"/>
    </row>
    <row r="720" spans="2:19" ht="12.75">
      <c r="B720" s="15">
        <v>358</v>
      </c>
      <c r="C720" s="160">
        <v>39522</v>
      </c>
      <c r="D720" s="15">
        <v>210000</v>
      </c>
      <c r="E720" s="15">
        <v>0</v>
      </c>
      <c r="F720" s="15">
        <v>2.2</v>
      </c>
      <c r="G720" s="15">
        <v>13.79</v>
      </c>
      <c r="H720" s="15">
        <v>133.1</v>
      </c>
      <c r="I720" s="15">
        <v>675.8</v>
      </c>
      <c r="J720" s="15">
        <v>-2.6</v>
      </c>
      <c r="K720" s="15">
        <v>22.53</v>
      </c>
      <c r="L720" s="15">
        <v>185.7</v>
      </c>
      <c r="M720" s="161">
        <v>266.3</v>
      </c>
      <c r="N720" s="15">
        <v>-0.9</v>
      </c>
      <c r="O720" s="15">
        <v>2.7</v>
      </c>
      <c r="P720" s="15">
        <v>12.64</v>
      </c>
      <c r="Q720" s="15">
        <v>0.008</v>
      </c>
      <c r="R720" s="15">
        <v>0.008</v>
      </c>
      <c r="S720" s="15">
        <v>2.2</v>
      </c>
    </row>
    <row r="721" ht="12.75">
      <c r="M721" s="161"/>
    </row>
    <row r="722" spans="2:19" ht="12.75">
      <c r="B722" s="15">
        <v>359</v>
      </c>
      <c r="C722" s="160">
        <v>39522</v>
      </c>
      <c r="D722" s="15">
        <v>220000</v>
      </c>
      <c r="E722" s="15">
        <v>0</v>
      </c>
      <c r="F722" s="15">
        <v>2.2</v>
      </c>
      <c r="G722" s="15">
        <v>13.98</v>
      </c>
      <c r="H722" s="15">
        <v>56.3</v>
      </c>
      <c r="I722" s="15">
        <v>650.5</v>
      </c>
      <c r="J722" s="15">
        <v>-2.1</v>
      </c>
      <c r="K722" s="15">
        <v>18.06</v>
      </c>
      <c r="L722" s="15">
        <v>139.1</v>
      </c>
      <c r="M722" s="161">
        <v>207.1</v>
      </c>
      <c r="N722" s="15">
        <v>-0.9</v>
      </c>
      <c r="O722" s="15">
        <v>2.58</v>
      </c>
      <c r="P722" s="15">
        <v>8</v>
      </c>
      <c r="Q722" s="15">
        <v>0.008</v>
      </c>
      <c r="R722" s="15">
        <v>0.008</v>
      </c>
      <c r="S722" s="15">
        <v>2.2</v>
      </c>
    </row>
    <row r="723" ht="12.75">
      <c r="M723" s="161"/>
    </row>
    <row r="724" spans="2:19" ht="12.75">
      <c r="B724" s="15">
        <v>360</v>
      </c>
      <c r="C724" s="160">
        <v>39522</v>
      </c>
      <c r="D724" s="15">
        <v>230000</v>
      </c>
      <c r="E724" s="15">
        <v>0</v>
      </c>
      <c r="F724" s="15">
        <v>2.1</v>
      </c>
      <c r="G724" s="15">
        <v>13.99</v>
      </c>
      <c r="H724" s="15">
        <v>57.6</v>
      </c>
      <c r="I724" s="15">
        <v>644.6</v>
      </c>
      <c r="J724" s="15">
        <v>-2.5</v>
      </c>
      <c r="K724" s="15">
        <v>18.11</v>
      </c>
      <c r="L724" s="15">
        <v>139.8</v>
      </c>
      <c r="M724" s="161">
        <v>207.1</v>
      </c>
      <c r="N724" s="15">
        <v>-0.9</v>
      </c>
      <c r="O724" s="15">
        <v>2.45</v>
      </c>
      <c r="P724" s="15">
        <v>7.83</v>
      </c>
      <c r="Q724" s="15">
        <v>0.008</v>
      </c>
      <c r="R724" s="15">
        <v>0.008</v>
      </c>
      <c r="S724" s="15">
        <v>2.1</v>
      </c>
    </row>
    <row r="725" ht="12.75">
      <c r="M725" s="161"/>
    </row>
    <row r="726" spans="2:19" ht="12.75">
      <c r="B726" s="15">
        <v>361</v>
      </c>
      <c r="C726" s="160">
        <v>39523</v>
      </c>
      <c r="D726" s="15">
        <v>0</v>
      </c>
      <c r="E726" s="15">
        <v>26</v>
      </c>
      <c r="F726" s="15">
        <v>8</v>
      </c>
      <c r="G726" s="15">
        <v>19.76</v>
      </c>
      <c r="H726" s="15">
        <v>16.1</v>
      </c>
      <c r="I726" s="15">
        <v>568.2</v>
      </c>
      <c r="J726" s="15">
        <v>-3.8</v>
      </c>
      <c r="K726" s="15">
        <v>1.9</v>
      </c>
      <c r="L726" s="15">
        <v>8.7</v>
      </c>
      <c r="M726" s="161">
        <v>15.9</v>
      </c>
      <c r="N726" s="15">
        <v>-0.9</v>
      </c>
      <c r="O726" s="15">
        <v>1.7</v>
      </c>
      <c r="P726" s="15">
        <v>6.26</v>
      </c>
      <c r="Q726" s="15">
        <v>0.082</v>
      </c>
      <c r="R726" s="15">
        <v>0.053</v>
      </c>
      <c r="S726" s="15">
        <v>-0.2</v>
      </c>
    </row>
    <row r="728" spans="2:19" ht="12.75">
      <c r="B728" s="15">
        <v>362</v>
      </c>
      <c r="C728" s="160">
        <v>39523</v>
      </c>
      <c r="D728" s="15">
        <v>10000</v>
      </c>
      <c r="E728" s="15">
        <v>0</v>
      </c>
      <c r="F728" s="15">
        <v>0</v>
      </c>
      <c r="G728" s="15">
        <v>21.1</v>
      </c>
      <c r="H728" s="15">
        <v>0.9</v>
      </c>
      <c r="I728" s="15">
        <v>453.5</v>
      </c>
      <c r="J728" s="15">
        <v>0</v>
      </c>
      <c r="K728" s="15">
        <v>0.04</v>
      </c>
      <c r="L728" s="15">
        <v>0.5</v>
      </c>
      <c r="M728" s="15">
        <v>1.3</v>
      </c>
      <c r="N728" s="15">
        <v>-1</v>
      </c>
      <c r="O728" s="15">
        <v>-0.48</v>
      </c>
      <c r="P728" s="15">
        <v>0.02</v>
      </c>
      <c r="Q728" s="15">
        <v>0.051</v>
      </c>
      <c r="R728" s="15">
        <v>0.053</v>
      </c>
      <c r="S728" s="15">
        <v>0</v>
      </c>
    </row>
    <row r="730" spans="2:19" ht="12.75">
      <c r="B730" s="15">
        <v>363</v>
      </c>
      <c r="C730" s="160">
        <v>39523</v>
      </c>
      <c r="D730" s="15">
        <v>20000</v>
      </c>
      <c r="E730" s="15">
        <v>0</v>
      </c>
      <c r="F730" s="15">
        <v>0</v>
      </c>
      <c r="G730" s="15">
        <v>21.12</v>
      </c>
      <c r="H730" s="15">
        <v>0.9</v>
      </c>
      <c r="I730" s="15">
        <v>435.6</v>
      </c>
      <c r="J730" s="15">
        <v>0</v>
      </c>
      <c r="K730" s="15">
        <v>0.1</v>
      </c>
      <c r="L730" s="15">
        <v>0.5</v>
      </c>
      <c r="M730" s="15">
        <v>1.3</v>
      </c>
      <c r="N730" s="15">
        <v>-0.9</v>
      </c>
      <c r="O730" s="15">
        <v>-0.49</v>
      </c>
      <c r="P730" s="15">
        <v>-0.04</v>
      </c>
      <c r="Q730" s="15">
        <v>0.047</v>
      </c>
      <c r="R730" s="15">
        <v>0.049</v>
      </c>
      <c r="S730" s="15">
        <v>0</v>
      </c>
    </row>
    <row r="732" spans="2:19" ht="12.75">
      <c r="B732" s="15">
        <v>364</v>
      </c>
      <c r="C732" s="160">
        <v>39523</v>
      </c>
      <c r="D732" s="15">
        <v>30000</v>
      </c>
      <c r="E732" s="15">
        <v>0</v>
      </c>
      <c r="F732" s="15">
        <v>0</v>
      </c>
      <c r="G732" s="15">
        <v>21.05</v>
      </c>
      <c r="H732" s="15">
        <v>0.9</v>
      </c>
      <c r="I732" s="15">
        <v>427.8</v>
      </c>
      <c r="J732" s="15">
        <v>0</v>
      </c>
      <c r="K732" s="15">
        <v>0.35</v>
      </c>
      <c r="L732" s="15">
        <v>0.5</v>
      </c>
      <c r="M732" s="15">
        <v>1.3</v>
      </c>
      <c r="N732" s="15">
        <v>-0.9</v>
      </c>
      <c r="O732" s="15">
        <v>-0.49</v>
      </c>
      <c r="P732" s="15">
        <v>-0.03</v>
      </c>
      <c r="Q732" s="15">
        <v>0.045</v>
      </c>
      <c r="R732" s="15">
        <v>0.047</v>
      </c>
      <c r="S732" s="15">
        <v>0</v>
      </c>
    </row>
    <row r="734" spans="2:19" ht="12.75">
      <c r="B734" s="15">
        <v>365</v>
      </c>
      <c r="C734" s="160">
        <v>39523</v>
      </c>
      <c r="D734" s="15">
        <v>40000</v>
      </c>
      <c r="E734" s="15">
        <v>0</v>
      </c>
      <c r="F734" s="15">
        <v>0</v>
      </c>
      <c r="G734" s="15">
        <v>21.13</v>
      </c>
      <c r="H734" s="15">
        <v>0.9</v>
      </c>
      <c r="I734" s="15">
        <v>420.8</v>
      </c>
      <c r="J734" s="15">
        <v>0</v>
      </c>
      <c r="K734" s="15">
        <v>0.26</v>
      </c>
      <c r="L734" s="15">
        <v>0.5</v>
      </c>
      <c r="M734" s="15">
        <v>1.3</v>
      </c>
      <c r="N734" s="15">
        <v>-0.9</v>
      </c>
      <c r="O734" s="15">
        <v>-0.49</v>
      </c>
      <c r="P734" s="15">
        <v>-0.03</v>
      </c>
      <c r="Q734" s="15">
        <v>0.044</v>
      </c>
      <c r="R734" s="15">
        <v>0.046</v>
      </c>
      <c r="S734" s="15">
        <v>0</v>
      </c>
    </row>
    <row r="736" spans="2:19" ht="12.75">
      <c r="B736" s="15">
        <v>366</v>
      </c>
      <c r="C736" s="160">
        <v>39523</v>
      </c>
      <c r="D736" s="15">
        <v>50000</v>
      </c>
      <c r="E736" s="15">
        <v>0</v>
      </c>
      <c r="F736" s="15">
        <v>0</v>
      </c>
      <c r="G736" s="15">
        <v>21.13</v>
      </c>
      <c r="H736" s="15">
        <v>0.8</v>
      </c>
      <c r="I736" s="15">
        <v>414.9</v>
      </c>
      <c r="J736" s="15">
        <v>0</v>
      </c>
      <c r="K736" s="15">
        <v>0.25</v>
      </c>
      <c r="L736" s="15">
        <v>0.5</v>
      </c>
      <c r="M736" s="15">
        <v>1.3</v>
      </c>
      <c r="N736" s="15">
        <v>-0.9</v>
      </c>
      <c r="O736" s="15">
        <v>-0.49</v>
      </c>
      <c r="P736" s="15">
        <v>-0.04</v>
      </c>
      <c r="Q736" s="15">
        <v>0.044</v>
      </c>
      <c r="R736" s="15">
        <v>0.046</v>
      </c>
      <c r="S736" s="15">
        <v>0</v>
      </c>
    </row>
    <row r="738" spans="2:19" ht="12.75">
      <c r="B738" s="15">
        <v>367</v>
      </c>
      <c r="C738" s="160">
        <v>39523</v>
      </c>
      <c r="D738" s="15">
        <v>60000</v>
      </c>
      <c r="E738" s="15">
        <v>0</v>
      </c>
      <c r="F738" s="15">
        <v>0</v>
      </c>
      <c r="G738" s="15">
        <v>21.14</v>
      </c>
      <c r="H738" s="15">
        <v>0.8</v>
      </c>
      <c r="I738" s="15">
        <v>410</v>
      </c>
      <c r="J738" s="15">
        <v>0</v>
      </c>
      <c r="K738" s="15">
        <v>0.26</v>
      </c>
      <c r="L738" s="15">
        <v>0.5</v>
      </c>
      <c r="M738" s="15">
        <v>1.3</v>
      </c>
      <c r="N738" s="15">
        <v>-0.9</v>
      </c>
      <c r="O738" s="15">
        <v>-0.49</v>
      </c>
      <c r="P738" s="15">
        <v>-0.05</v>
      </c>
      <c r="Q738" s="15">
        <v>0.041</v>
      </c>
      <c r="R738" s="15">
        <v>0.044</v>
      </c>
      <c r="S738" s="15">
        <v>0</v>
      </c>
    </row>
    <row r="740" spans="2:19" ht="12.75">
      <c r="B740" s="15">
        <v>368</v>
      </c>
      <c r="C740" s="160">
        <v>39523</v>
      </c>
      <c r="D740" s="15">
        <v>70000</v>
      </c>
      <c r="E740" s="15">
        <v>0</v>
      </c>
      <c r="F740" s="15">
        <v>0</v>
      </c>
      <c r="G740" s="15">
        <v>21.16</v>
      </c>
      <c r="H740" s="15">
        <v>0.9</v>
      </c>
      <c r="I740" s="15">
        <v>404</v>
      </c>
      <c r="J740" s="15">
        <v>0</v>
      </c>
      <c r="K740" s="15">
        <v>0.13</v>
      </c>
      <c r="L740" s="15">
        <v>0.5</v>
      </c>
      <c r="M740" s="15">
        <v>1.3</v>
      </c>
      <c r="N740" s="15">
        <v>-0.9</v>
      </c>
      <c r="O740" s="15">
        <v>-0.49</v>
      </c>
      <c r="P740" s="15">
        <v>-0.06</v>
      </c>
      <c r="Q740" s="15">
        <v>0.039</v>
      </c>
      <c r="R740" s="15">
        <v>0.041</v>
      </c>
      <c r="S740" s="15">
        <v>0</v>
      </c>
    </row>
    <row r="742" spans="2:19" ht="12.75">
      <c r="B742" s="15">
        <v>369</v>
      </c>
      <c r="C742" s="160">
        <v>39523</v>
      </c>
      <c r="D742" s="15">
        <v>80000</v>
      </c>
      <c r="E742" s="15">
        <v>0</v>
      </c>
      <c r="F742" s="15">
        <v>0</v>
      </c>
      <c r="G742" s="15">
        <v>21.11</v>
      </c>
      <c r="H742" s="15">
        <v>0.8</v>
      </c>
      <c r="I742" s="15">
        <v>398.1</v>
      </c>
      <c r="J742" s="15">
        <v>0</v>
      </c>
      <c r="K742" s="15">
        <v>0.23</v>
      </c>
      <c r="L742" s="15">
        <v>0.5</v>
      </c>
      <c r="M742" s="15">
        <v>1.3</v>
      </c>
      <c r="N742" s="15">
        <v>-0.9</v>
      </c>
      <c r="O742" s="15">
        <v>-0.49</v>
      </c>
      <c r="P742" s="15">
        <v>-0.06</v>
      </c>
      <c r="Q742" s="15">
        <v>0.036</v>
      </c>
      <c r="R742" s="15">
        <v>0.038</v>
      </c>
      <c r="S742" s="15">
        <v>0</v>
      </c>
    </row>
    <row r="744" spans="2:19" ht="12.75">
      <c r="B744" s="15">
        <v>370</v>
      </c>
      <c r="C744" s="160">
        <v>39523</v>
      </c>
      <c r="D744" s="15">
        <v>90000</v>
      </c>
      <c r="E744" s="15">
        <v>0</v>
      </c>
      <c r="F744" s="15">
        <v>0</v>
      </c>
      <c r="G744" s="15">
        <v>21.2</v>
      </c>
      <c r="H744" s="15">
        <v>0.9</v>
      </c>
      <c r="I744" s="15">
        <v>392.5</v>
      </c>
      <c r="J744" s="15">
        <v>0</v>
      </c>
      <c r="K744" s="15">
        <v>0.27</v>
      </c>
      <c r="L744" s="15">
        <v>0.5</v>
      </c>
      <c r="M744" s="15">
        <v>1.3</v>
      </c>
      <c r="N744" s="15">
        <v>-0.9</v>
      </c>
      <c r="O744" s="15">
        <v>-0.49</v>
      </c>
      <c r="P744" s="15">
        <v>2.09</v>
      </c>
      <c r="Q744" s="15">
        <v>0.033</v>
      </c>
      <c r="R744" s="15">
        <v>0.035</v>
      </c>
      <c r="S744" s="15">
        <v>0</v>
      </c>
    </row>
    <row r="746" spans="2:19" ht="12.75">
      <c r="B746" s="15">
        <v>371</v>
      </c>
      <c r="C746" s="160">
        <v>39523</v>
      </c>
      <c r="D746" s="15">
        <v>100000</v>
      </c>
      <c r="E746" s="15">
        <v>0</v>
      </c>
      <c r="F746" s="15">
        <v>0</v>
      </c>
      <c r="G746" s="15">
        <v>21.21</v>
      </c>
      <c r="H746" s="15">
        <v>1</v>
      </c>
      <c r="I746" s="15">
        <v>387.4</v>
      </c>
      <c r="J746" s="15">
        <v>0</v>
      </c>
      <c r="K746" s="15">
        <v>0.06</v>
      </c>
      <c r="L746" s="15">
        <v>0.5</v>
      </c>
      <c r="M746" s="15">
        <v>1.3</v>
      </c>
      <c r="N746" s="15">
        <v>-0.9</v>
      </c>
      <c r="O746" s="15">
        <v>-0.49</v>
      </c>
      <c r="P746" s="15">
        <v>-0.06</v>
      </c>
      <c r="Q746" s="15">
        <v>0.032</v>
      </c>
      <c r="R746" s="15">
        <v>0.034</v>
      </c>
      <c r="S746" s="15">
        <v>0</v>
      </c>
    </row>
    <row r="748" spans="2:19" ht="12.75">
      <c r="B748" s="15">
        <v>372</v>
      </c>
      <c r="C748" s="160">
        <v>39523</v>
      </c>
      <c r="D748" s="15">
        <v>110000</v>
      </c>
      <c r="E748" s="15">
        <v>0</v>
      </c>
      <c r="F748" s="15">
        <v>0</v>
      </c>
      <c r="G748" s="15">
        <v>21.22</v>
      </c>
      <c r="H748" s="15">
        <v>1</v>
      </c>
      <c r="I748" s="15">
        <v>381.4</v>
      </c>
      <c r="J748" s="15">
        <v>0</v>
      </c>
      <c r="K748" s="15">
        <v>0.04</v>
      </c>
      <c r="L748" s="15">
        <v>0.5</v>
      </c>
      <c r="M748" s="15">
        <v>1.3</v>
      </c>
      <c r="N748" s="15">
        <v>-0.9</v>
      </c>
      <c r="O748" s="15">
        <v>-0.49</v>
      </c>
      <c r="P748" s="15">
        <v>-0.07</v>
      </c>
      <c r="Q748" s="15">
        <v>0.032</v>
      </c>
      <c r="R748" s="15">
        <v>0.033</v>
      </c>
      <c r="S748" s="15">
        <v>0</v>
      </c>
    </row>
    <row r="750" spans="2:19" ht="12.75">
      <c r="B750" s="15">
        <v>373</v>
      </c>
      <c r="C750" s="160">
        <v>39523</v>
      </c>
      <c r="D750" s="15">
        <v>120000</v>
      </c>
      <c r="E750" s="15">
        <v>0</v>
      </c>
      <c r="F750" s="15">
        <v>0</v>
      </c>
      <c r="G750" s="15">
        <v>21.22</v>
      </c>
      <c r="H750" s="15">
        <v>0.9</v>
      </c>
      <c r="I750" s="15">
        <v>375.8</v>
      </c>
      <c r="J750" s="15">
        <v>0</v>
      </c>
      <c r="K750" s="15">
        <v>0.04</v>
      </c>
      <c r="L750" s="15">
        <v>0.5</v>
      </c>
      <c r="M750" s="15">
        <v>1.3</v>
      </c>
      <c r="N750" s="15">
        <v>-1</v>
      </c>
      <c r="O750" s="15">
        <v>-0.49</v>
      </c>
      <c r="P750" s="15">
        <v>-0.06</v>
      </c>
      <c r="Q750" s="15">
        <v>0.031</v>
      </c>
      <c r="R750" s="15">
        <v>0.033</v>
      </c>
      <c r="S750" s="15">
        <v>0</v>
      </c>
    </row>
    <row r="752" spans="2:19" ht="12.75">
      <c r="B752" s="15">
        <v>374</v>
      </c>
      <c r="C752" s="160">
        <v>39523</v>
      </c>
      <c r="D752" s="15">
        <v>130000</v>
      </c>
      <c r="E752" s="15">
        <v>0</v>
      </c>
      <c r="F752" s="15">
        <v>0</v>
      </c>
      <c r="G752" s="15">
        <v>21.21</v>
      </c>
      <c r="H752" s="15">
        <v>1</v>
      </c>
      <c r="I752" s="15">
        <v>370.7</v>
      </c>
      <c r="J752" s="15">
        <v>0</v>
      </c>
      <c r="K752" s="15">
        <v>0.04</v>
      </c>
      <c r="L752" s="15">
        <v>0.5</v>
      </c>
      <c r="M752" s="15">
        <v>1.3</v>
      </c>
      <c r="N752" s="15">
        <v>-0.9</v>
      </c>
      <c r="O752" s="15">
        <v>-0.48</v>
      </c>
      <c r="P752" s="15">
        <v>-0.07</v>
      </c>
      <c r="Q752" s="15">
        <v>0.032</v>
      </c>
      <c r="R752" s="15">
        <v>0.034</v>
      </c>
      <c r="S752" s="15">
        <v>0</v>
      </c>
    </row>
    <row r="754" spans="2:19" ht="12.75">
      <c r="B754" s="15">
        <v>375</v>
      </c>
      <c r="C754" s="160">
        <v>39523</v>
      </c>
      <c r="D754" s="15">
        <v>140000</v>
      </c>
      <c r="E754" s="15">
        <v>0</v>
      </c>
      <c r="F754" s="15">
        <v>0</v>
      </c>
      <c r="G754" s="15">
        <v>21.21</v>
      </c>
      <c r="H754" s="15">
        <v>0.9</v>
      </c>
      <c r="I754" s="15">
        <v>365.1</v>
      </c>
      <c r="J754" s="15">
        <v>0</v>
      </c>
      <c r="K754" s="15">
        <v>0.05</v>
      </c>
      <c r="L754" s="15">
        <v>0.5</v>
      </c>
      <c r="M754" s="15">
        <v>1.3</v>
      </c>
      <c r="N754" s="15">
        <v>-0.9</v>
      </c>
      <c r="O754" s="15">
        <v>-0.49</v>
      </c>
      <c r="P754" s="15">
        <v>-0.07</v>
      </c>
      <c r="Q754" s="15">
        <v>0.033</v>
      </c>
      <c r="R754" s="15">
        <v>0.034</v>
      </c>
      <c r="S754" s="15">
        <v>0</v>
      </c>
    </row>
    <row r="756" spans="2:19" ht="12.75">
      <c r="B756" s="15">
        <v>376</v>
      </c>
      <c r="C756" s="160">
        <v>39523</v>
      </c>
      <c r="D756" s="15">
        <v>150000</v>
      </c>
      <c r="E756" s="15">
        <v>0</v>
      </c>
      <c r="F756" s="15">
        <v>0</v>
      </c>
      <c r="G756" s="15">
        <v>21.21</v>
      </c>
      <c r="H756" s="15">
        <v>0.9</v>
      </c>
      <c r="I756" s="15">
        <v>357.4</v>
      </c>
      <c r="J756" s="15">
        <v>0</v>
      </c>
      <c r="K756" s="15">
        <v>0.04</v>
      </c>
      <c r="L756" s="15">
        <v>0.5</v>
      </c>
      <c r="M756" s="15">
        <v>1.3</v>
      </c>
      <c r="N756" s="15">
        <v>-0.9</v>
      </c>
      <c r="O756" s="15">
        <v>-0.49</v>
      </c>
      <c r="P756" s="15">
        <v>-0.07</v>
      </c>
      <c r="Q756" s="15">
        <v>0.032</v>
      </c>
      <c r="R756" s="15">
        <v>0.034</v>
      </c>
      <c r="S756" s="15">
        <v>0</v>
      </c>
    </row>
    <row r="758" spans="2:19" ht="12.75">
      <c r="B758" s="15">
        <v>377</v>
      </c>
      <c r="C758" s="160">
        <v>39523</v>
      </c>
      <c r="D758" s="15">
        <v>160000</v>
      </c>
      <c r="E758" s="15">
        <v>0</v>
      </c>
      <c r="F758" s="15">
        <v>0</v>
      </c>
      <c r="G758" s="15">
        <v>21.21</v>
      </c>
      <c r="H758" s="15">
        <v>1</v>
      </c>
      <c r="I758" s="15">
        <v>336.1</v>
      </c>
      <c r="J758" s="15">
        <v>0</v>
      </c>
      <c r="K758" s="15">
        <v>0.04</v>
      </c>
      <c r="L758" s="15">
        <v>0.5</v>
      </c>
      <c r="M758" s="15">
        <v>1.3</v>
      </c>
      <c r="N758" s="15">
        <v>-0.9</v>
      </c>
      <c r="O758" s="15">
        <v>-0.49</v>
      </c>
      <c r="P758" s="15">
        <v>-0.06</v>
      </c>
      <c r="Q758" s="15">
        <v>0.032</v>
      </c>
      <c r="R758" s="15">
        <v>0.034</v>
      </c>
      <c r="S758" s="15">
        <v>0</v>
      </c>
    </row>
    <row r="760" spans="2:19" ht="12.75">
      <c r="B760" s="15">
        <v>378</v>
      </c>
      <c r="C760" s="160">
        <v>39523</v>
      </c>
      <c r="D760" s="15">
        <v>170000</v>
      </c>
      <c r="E760" s="15">
        <v>0</v>
      </c>
      <c r="F760" s="15">
        <v>0</v>
      </c>
      <c r="G760" s="15">
        <v>21.2</v>
      </c>
      <c r="H760" s="15">
        <v>0.9</v>
      </c>
      <c r="I760" s="15">
        <v>319.6</v>
      </c>
      <c r="J760" s="15">
        <v>0</v>
      </c>
      <c r="K760" s="15">
        <v>0.04</v>
      </c>
      <c r="L760" s="15">
        <v>0.5</v>
      </c>
      <c r="M760" s="15">
        <v>1.3</v>
      </c>
      <c r="N760" s="15">
        <v>-0.9</v>
      </c>
      <c r="O760" s="15">
        <v>-0.49</v>
      </c>
      <c r="P760" s="15">
        <v>-0.06</v>
      </c>
      <c r="Q760" s="15">
        <v>0.033</v>
      </c>
      <c r="R760" s="15">
        <v>0.035</v>
      </c>
      <c r="S760" s="15">
        <v>0</v>
      </c>
    </row>
    <row r="762" spans="2:19" ht="12.75">
      <c r="B762" s="15">
        <v>379</v>
      </c>
      <c r="C762" s="160">
        <v>39523</v>
      </c>
      <c r="D762" s="15">
        <v>180000</v>
      </c>
      <c r="E762" s="15">
        <v>0</v>
      </c>
      <c r="F762" s="15">
        <v>0</v>
      </c>
      <c r="G762" s="15">
        <v>21.21</v>
      </c>
      <c r="H762" s="15">
        <v>0.9</v>
      </c>
      <c r="I762" s="15">
        <v>310.5</v>
      </c>
      <c r="J762" s="15">
        <v>0</v>
      </c>
      <c r="K762" s="15">
        <v>0.04</v>
      </c>
      <c r="L762" s="15">
        <v>0.5</v>
      </c>
      <c r="M762" s="15">
        <v>1.3</v>
      </c>
      <c r="N762" s="15">
        <v>-0.9</v>
      </c>
      <c r="O762" s="15">
        <v>-0.49</v>
      </c>
      <c r="P762" s="15">
        <v>-0.06</v>
      </c>
      <c r="Q762" s="15">
        <v>0.033</v>
      </c>
      <c r="R762" s="15">
        <v>0.035</v>
      </c>
      <c r="S762" s="15">
        <v>0</v>
      </c>
    </row>
    <row r="764" spans="2:19" ht="12.75">
      <c r="B764" s="15">
        <v>380</v>
      </c>
      <c r="C764" s="160">
        <v>39523</v>
      </c>
      <c r="D764" s="15">
        <v>190000</v>
      </c>
      <c r="E764" s="15">
        <v>0</v>
      </c>
      <c r="F764" s="15">
        <v>0</v>
      </c>
      <c r="G764" s="15">
        <v>21.21</v>
      </c>
      <c r="H764" s="15">
        <v>0.9</v>
      </c>
      <c r="I764" s="15">
        <v>304.9</v>
      </c>
      <c r="J764" s="15">
        <v>0</v>
      </c>
      <c r="K764" s="15">
        <v>0.12</v>
      </c>
      <c r="L764" s="15">
        <v>0.5</v>
      </c>
      <c r="M764" s="15">
        <v>1.3</v>
      </c>
      <c r="N764" s="15">
        <v>-0.9</v>
      </c>
      <c r="O764" s="15">
        <v>-0.49</v>
      </c>
      <c r="P764" s="15">
        <v>-0.06</v>
      </c>
      <c r="Q764" s="15">
        <v>0.033</v>
      </c>
      <c r="R764" s="15">
        <v>0.034</v>
      </c>
      <c r="S764" s="15">
        <v>0</v>
      </c>
    </row>
    <row r="766" spans="2:19" ht="12.75">
      <c r="B766" s="15">
        <v>381</v>
      </c>
      <c r="C766" s="160">
        <v>39523</v>
      </c>
      <c r="D766" s="15">
        <v>200000</v>
      </c>
      <c r="E766" s="15">
        <v>0</v>
      </c>
      <c r="F766" s="15">
        <v>0</v>
      </c>
      <c r="G766" s="15">
        <v>21.22</v>
      </c>
      <c r="H766" s="15">
        <v>0.9</v>
      </c>
      <c r="I766" s="15">
        <v>300.9</v>
      </c>
      <c r="J766" s="15">
        <v>0</v>
      </c>
      <c r="K766" s="15">
        <v>0.2</v>
      </c>
      <c r="L766" s="15">
        <v>0.5</v>
      </c>
      <c r="M766" s="15">
        <v>1.3</v>
      </c>
      <c r="N766" s="15">
        <v>-0.9</v>
      </c>
      <c r="O766" s="15">
        <v>-0.49</v>
      </c>
      <c r="P766" s="15">
        <v>-0.06</v>
      </c>
      <c r="Q766" s="15">
        <v>0.031</v>
      </c>
      <c r="R766" s="15">
        <v>0.034</v>
      </c>
      <c r="S766" s="15">
        <v>0</v>
      </c>
    </row>
    <row r="768" spans="2:19" ht="12.75">
      <c r="B768" s="15">
        <v>382</v>
      </c>
      <c r="C768" s="160">
        <v>39523</v>
      </c>
      <c r="D768" s="15">
        <v>210000</v>
      </c>
      <c r="E768" s="15">
        <v>0</v>
      </c>
      <c r="F768" s="15">
        <v>0</v>
      </c>
      <c r="G768" s="15">
        <v>21.21</v>
      </c>
      <c r="H768" s="15">
        <v>0.8</v>
      </c>
      <c r="I768" s="15">
        <v>297.8</v>
      </c>
      <c r="J768" s="15">
        <v>0</v>
      </c>
      <c r="K768" s="15">
        <v>0.06</v>
      </c>
      <c r="L768" s="15">
        <v>0.5</v>
      </c>
      <c r="M768" s="15">
        <v>1.3</v>
      </c>
      <c r="N768" s="15">
        <v>-1</v>
      </c>
      <c r="O768" s="15">
        <v>-0.49</v>
      </c>
      <c r="P768" s="15">
        <v>-0.07</v>
      </c>
      <c r="Q768" s="15">
        <v>0.033</v>
      </c>
      <c r="R768" s="15">
        <v>0.035</v>
      </c>
      <c r="S768" s="15">
        <v>0</v>
      </c>
    </row>
    <row r="770" spans="2:19" ht="12.75">
      <c r="B770" s="15">
        <v>383</v>
      </c>
      <c r="C770" s="160">
        <v>39523</v>
      </c>
      <c r="D770" s="15">
        <v>220000</v>
      </c>
      <c r="E770" s="15">
        <v>0</v>
      </c>
      <c r="F770" s="15">
        <v>0</v>
      </c>
      <c r="G770" s="15">
        <v>21.2</v>
      </c>
      <c r="H770" s="15">
        <v>0.8</v>
      </c>
      <c r="I770" s="15">
        <v>294.9</v>
      </c>
      <c r="J770" s="15">
        <v>0</v>
      </c>
      <c r="K770" s="15">
        <v>0.04</v>
      </c>
      <c r="L770" s="15">
        <v>0.5</v>
      </c>
      <c r="M770" s="15">
        <v>1.3</v>
      </c>
      <c r="N770" s="15">
        <v>-0.9</v>
      </c>
      <c r="O770" s="15">
        <v>-0.49</v>
      </c>
      <c r="P770" s="15">
        <v>-0.06</v>
      </c>
      <c r="Q770" s="15">
        <v>0.034</v>
      </c>
      <c r="R770" s="15">
        <v>0.036</v>
      </c>
      <c r="S770" s="15">
        <v>0</v>
      </c>
    </row>
    <row r="772" spans="2:19" ht="12.75">
      <c r="B772" s="15">
        <v>384</v>
      </c>
      <c r="C772" s="160">
        <v>39523</v>
      </c>
      <c r="D772" s="15">
        <v>230000</v>
      </c>
      <c r="E772" s="15">
        <v>0</v>
      </c>
      <c r="F772" s="15">
        <v>0</v>
      </c>
      <c r="G772" s="15">
        <v>21.12</v>
      </c>
      <c r="H772" s="15">
        <v>0.9</v>
      </c>
      <c r="I772" s="15">
        <v>291.7</v>
      </c>
      <c r="J772" s="15">
        <v>0</v>
      </c>
      <c r="K772" s="15">
        <v>0.04</v>
      </c>
      <c r="L772" s="15">
        <v>0.5</v>
      </c>
      <c r="M772" s="15">
        <v>1.3</v>
      </c>
      <c r="N772" s="15">
        <v>-0.9</v>
      </c>
      <c r="O772" s="15">
        <v>-0.49</v>
      </c>
      <c r="P772" s="15">
        <v>-0.07</v>
      </c>
      <c r="Q772" s="15">
        <v>0.035</v>
      </c>
      <c r="R772" s="15">
        <v>0.037</v>
      </c>
      <c r="S772" s="15">
        <v>0</v>
      </c>
    </row>
    <row r="774" spans="2:19" ht="12.75">
      <c r="B774" s="15">
        <v>385</v>
      </c>
      <c r="C774" s="160">
        <v>39524</v>
      </c>
      <c r="D774" s="15">
        <v>0</v>
      </c>
      <c r="E774" s="15">
        <v>0</v>
      </c>
      <c r="F774" s="15">
        <v>0</v>
      </c>
      <c r="G774" s="15">
        <v>21.18</v>
      </c>
      <c r="H774" s="15">
        <v>0.9</v>
      </c>
      <c r="I774" s="15">
        <v>288.4</v>
      </c>
      <c r="J774" s="15">
        <v>0</v>
      </c>
      <c r="K774" s="15">
        <v>0.04</v>
      </c>
      <c r="L774" s="15">
        <v>0.5</v>
      </c>
      <c r="M774" s="15">
        <v>1.3</v>
      </c>
      <c r="N774" s="15">
        <v>-1</v>
      </c>
      <c r="O774" s="15">
        <v>-0.49</v>
      </c>
      <c r="P774" s="15">
        <v>-0.07</v>
      </c>
      <c r="Q774" s="15">
        <v>0.037</v>
      </c>
      <c r="R774" s="15">
        <v>0.039</v>
      </c>
      <c r="S774" s="15">
        <v>0</v>
      </c>
    </row>
    <row r="776" spans="2:19" ht="12.75">
      <c r="B776" s="15">
        <v>386</v>
      </c>
      <c r="C776" s="160">
        <v>39524</v>
      </c>
      <c r="D776" s="15">
        <v>10000</v>
      </c>
      <c r="E776" s="15">
        <v>0</v>
      </c>
      <c r="F776" s="15">
        <v>0</v>
      </c>
      <c r="G776" s="15">
        <v>21.16</v>
      </c>
      <c r="H776" s="15">
        <v>0.9</v>
      </c>
      <c r="I776" s="15">
        <v>285.3</v>
      </c>
      <c r="J776" s="15">
        <v>0</v>
      </c>
      <c r="K776" s="15">
        <v>0.04</v>
      </c>
      <c r="L776" s="15">
        <v>0.5</v>
      </c>
      <c r="M776" s="15">
        <v>1.3</v>
      </c>
      <c r="N776" s="15">
        <v>-1</v>
      </c>
      <c r="O776" s="15">
        <v>-0.49</v>
      </c>
      <c r="P776" s="15">
        <v>-0.06</v>
      </c>
      <c r="Q776" s="15">
        <v>0.039</v>
      </c>
      <c r="R776" s="15">
        <v>0.041</v>
      </c>
      <c r="S776" s="15">
        <v>0</v>
      </c>
    </row>
    <row r="778" spans="2:19" ht="12.75">
      <c r="B778" s="15">
        <v>387</v>
      </c>
      <c r="C778" s="160">
        <v>39524</v>
      </c>
      <c r="D778" s="15">
        <v>20000</v>
      </c>
      <c r="E778" s="15">
        <v>0</v>
      </c>
      <c r="F778" s="15">
        <v>0</v>
      </c>
      <c r="G778" s="15">
        <v>21.17</v>
      </c>
      <c r="H778" s="15">
        <v>0.8</v>
      </c>
      <c r="I778" s="15">
        <v>282.3</v>
      </c>
      <c r="J778" s="15">
        <v>0</v>
      </c>
      <c r="K778" s="15">
        <v>0.04</v>
      </c>
      <c r="L778" s="15">
        <v>0.5</v>
      </c>
      <c r="M778" s="15">
        <v>1.3</v>
      </c>
      <c r="N778" s="15">
        <v>-0.9</v>
      </c>
      <c r="O778" s="15">
        <v>-0.49</v>
      </c>
      <c r="P778" s="15">
        <v>-0.06</v>
      </c>
      <c r="Q778" s="15">
        <v>0.038</v>
      </c>
      <c r="R778" s="15">
        <v>0.039</v>
      </c>
      <c r="S778" s="15">
        <v>0</v>
      </c>
    </row>
    <row r="780" spans="2:19" ht="12.75">
      <c r="B780" s="15">
        <v>388</v>
      </c>
      <c r="C780" s="160">
        <v>39524</v>
      </c>
      <c r="D780" s="15">
        <v>30000</v>
      </c>
      <c r="E780" s="15">
        <v>0</v>
      </c>
      <c r="F780" s="15">
        <v>0</v>
      </c>
      <c r="G780" s="15">
        <v>21.16</v>
      </c>
      <c r="H780" s="15">
        <v>0.9</v>
      </c>
      <c r="I780" s="15">
        <v>279</v>
      </c>
      <c r="J780" s="15">
        <v>0</v>
      </c>
      <c r="K780" s="15">
        <v>0.04</v>
      </c>
      <c r="L780" s="15">
        <v>0.5</v>
      </c>
      <c r="M780" s="15">
        <v>1.3</v>
      </c>
      <c r="N780" s="15">
        <v>-1</v>
      </c>
      <c r="O780" s="15">
        <v>-0.49</v>
      </c>
      <c r="P780" s="15">
        <v>-0.06</v>
      </c>
      <c r="Q780" s="15">
        <v>0.039</v>
      </c>
      <c r="R780" s="15">
        <v>0.041</v>
      </c>
      <c r="S780" s="15">
        <v>0</v>
      </c>
    </row>
    <row r="782" spans="2:19" ht="12.75">
      <c r="B782" s="15">
        <v>389</v>
      </c>
      <c r="C782" s="160">
        <v>39524</v>
      </c>
      <c r="D782" s="15">
        <v>40000</v>
      </c>
      <c r="E782" s="15">
        <v>8</v>
      </c>
      <c r="F782" s="15">
        <v>8.4</v>
      </c>
      <c r="G782" s="15">
        <v>20.56</v>
      </c>
      <c r="H782" s="15">
        <v>0.8</v>
      </c>
      <c r="I782" s="15">
        <v>281.1</v>
      </c>
      <c r="J782" s="15">
        <v>83.7</v>
      </c>
      <c r="K782" s="15">
        <v>1</v>
      </c>
      <c r="L782" s="15">
        <v>1.4</v>
      </c>
      <c r="M782" s="161">
        <v>2.1</v>
      </c>
      <c r="N782" s="15">
        <v>-0.9</v>
      </c>
      <c r="O782" s="15">
        <v>1.31</v>
      </c>
      <c r="P782" s="15">
        <v>4.3</v>
      </c>
      <c r="Q782" s="15">
        <v>0.065</v>
      </c>
      <c r="R782" s="15">
        <v>0.048</v>
      </c>
      <c r="S782" s="15">
        <v>3.3</v>
      </c>
    </row>
    <row r="783" ht="12.75">
      <c r="M783" s="161"/>
    </row>
    <row r="784" spans="2:19" ht="12.75">
      <c r="B784" s="15">
        <v>390</v>
      </c>
      <c r="C784" s="160">
        <v>39524</v>
      </c>
      <c r="D784" s="15">
        <v>50000</v>
      </c>
      <c r="E784" s="15">
        <v>22</v>
      </c>
      <c r="F784" s="15">
        <v>78.5</v>
      </c>
      <c r="G784" s="15">
        <v>17.09</v>
      </c>
      <c r="H784" s="15">
        <v>0.9</v>
      </c>
      <c r="I784" s="15">
        <v>536.9</v>
      </c>
      <c r="J784" s="15">
        <v>23.2</v>
      </c>
      <c r="K784" s="15">
        <v>7.19</v>
      </c>
      <c r="L784" s="15">
        <v>20.2</v>
      </c>
      <c r="M784" s="161">
        <v>20.6</v>
      </c>
      <c r="N784" s="15">
        <v>-1</v>
      </c>
      <c r="O784" s="15">
        <v>10.29</v>
      </c>
      <c r="P784" s="15">
        <v>30.01</v>
      </c>
      <c r="Q784" s="15">
        <v>0.289</v>
      </c>
      <c r="R784" s="15">
        <v>0.059</v>
      </c>
      <c r="S784" s="15">
        <v>16</v>
      </c>
    </row>
    <row r="785" ht="12.75">
      <c r="M785" s="161"/>
    </row>
    <row r="786" spans="2:19" ht="12.75">
      <c r="B786" s="15">
        <v>391</v>
      </c>
      <c r="C786" s="160">
        <v>39524</v>
      </c>
      <c r="D786" s="15">
        <v>60000</v>
      </c>
      <c r="E786" s="15">
        <v>18.2</v>
      </c>
      <c r="F786" s="15">
        <v>40</v>
      </c>
      <c r="G786" s="15">
        <v>15.55</v>
      </c>
      <c r="H786" s="15">
        <v>84</v>
      </c>
      <c r="I786" s="15">
        <v>614.7</v>
      </c>
      <c r="J786" s="15">
        <v>36.2</v>
      </c>
      <c r="K786" s="15">
        <v>11.04</v>
      </c>
      <c r="L786" s="15">
        <v>60.1</v>
      </c>
      <c r="M786" s="161">
        <v>83.7</v>
      </c>
      <c r="N786" s="15">
        <v>-1</v>
      </c>
      <c r="O786" s="15">
        <v>8.15</v>
      </c>
      <c r="P786" s="15">
        <v>25.37</v>
      </c>
      <c r="Q786" s="15">
        <v>0.147</v>
      </c>
      <c r="R786" s="15">
        <v>0.037</v>
      </c>
      <c r="S786" s="15">
        <v>9.9</v>
      </c>
    </row>
    <row r="787" ht="12.75">
      <c r="M787" s="161"/>
    </row>
    <row r="788" spans="2:19" ht="12.75">
      <c r="B788" s="15">
        <v>392</v>
      </c>
      <c r="C788" s="160">
        <v>39524</v>
      </c>
      <c r="D788" s="15">
        <v>70000</v>
      </c>
      <c r="E788" s="15">
        <v>13</v>
      </c>
      <c r="F788" s="15">
        <v>8</v>
      </c>
      <c r="G788" s="15">
        <v>10.67</v>
      </c>
      <c r="H788" s="15">
        <v>50.9</v>
      </c>
      <c r="I788" s="15">
        <v>627</v>
      </c>
      <c r="J788" s="15">
        <v>-25.7</v>
      </c>
      <c r="K788" s="15">
        <v>17.53</v>
      </c>
      <c r="L788" s="15">
        <v>132.6</v>
      </c>
      <c r="M788" s="161">
        <v>194.4</v>
      </c>
      <c r="N788" s="15">
        <v>-1</v>
      </c>
      <c r="O788" s="15">
        <v>4.8</v>
      </c>
      <c r="P788" s="15">
        <v>8.28</v>
      </c>
      <c r="Q788" s="15">
        <v>3.205</v>
      </c>
      <c r="R788" s="15">
        <v>0.023</v>
      </c>
      <c r="S788" s="15">
        <v>3.3</v>
      </c>
    </row>
    <row r="789" ht="12.75">
      <c r="M789" s="161"/>
    </row>
    <row r="790" spans="2:19" ht="12.75">
      <c r="B790" s="15">
        <v>393</v>
      </c>
      <c r="C790" s="160">
        <v>39524</v>
      </c>
      <c r="D790" s="15">
        <v>80000</v>
      </c>
      <c r="E790" s="15">
        <v>0.1</v>
      </c>
      <c r="F790" s="15">
        <v>2.1</v>
      </c>
      <c r="G790" s="15">
        <v>13.69</v>
      </c>
      <c r="H790" s="15">
        <v>138.3</v>
      </c>
      <c r="I790" s="15">
        <v>658.5</v>
      </c>
      <c r="J790" s="15">
        <v>-2.2</v>
      </c>
      <c r="K790" s="15">
        <v>22.48</v>
      </c>
      <c r="L790" s="15">
        <v>185.6</v>
      </c>
      <c r="M790" s="161">
        <v>264.3</v>
      </c>
      <c r="N790" s="15">
        <v>-1</v>
      </c>
      <c r="O790" s="15">
        <v>2.6</v>
      </c>
      <c r="P790" s="15">
        <v>12.52</v>
      </c>
      <c r="Q790" s="15">
        <v>0.008</v>
      </c>
      <c r="R790" s="15">
        <v>0.008</v>
      </c>
      <c r="S790" s="15">
        <v>2.1</v>
      </c>
    </row>
    <row r="791" ht="12.75">
      <c r="M791" s="161"/>
    </row>
    <row r="792" spans="2:19" ht="12.75">
      <c r="B792" s="15">
        <v>394</v>
      </c>
      <c r="C792" s="160">
        <v>39524</v>
      </c>
      <c r="D792" s="15">
        <v>90000</v>
      </c>
      <c r="E792" s="15">
        <v>0</v>
      </c>
      <c r="F792" s="15">
        <v>2.1</v>
      </c>
      <c r="G792" s="15">
        <v>13.76</v>
      </c>
      <c r="H792" s="15">
        <v>118.2</v>
      </c>
      <c r="I792" s="15">
        <v>674.6</v>
      </c>
      <c r="J792" s="15">
        <v>-2</v>
      </c>
      <c r="K792" s="15">
        <v>22.27</v>
      </c>
      <c r="L792" s="15">
        <v>183.4</v>
      </c>
      <c r="M792" s="161">
        <v>263.6</v>
      </c>
      <c r="N792" s="15">
        <v>-1</v>
      </c>
      <c r="O792" s="15">
        <v>2.5</v>
      </c>
      <c r="P792" s="15">
        <v>11.31</v>
      </c>
      <c r="Q792" s="15">
        <v>0.008</v>
      </c>
      <c r="R792" s="15">
        <v>0.008</v>
      </c>
      <c r="S792" s="15">
        <v>2.1</v>
      </c>
    </row>
    <row r="793" ht="12.75">
      <c r="M793" s="161"/>
    </row>
    <row r="794" spans="2:19" ht="12.75">
      <c r="B794" s="15">
        <v>395</v>
      </c>
      <c r="C794" s="160">
        <v>39524</v>
      </c>
      <c r="D794" s="15">
        <v>100000</v>
      </c>
      <c r="E794" s="15">
        <v>0.1</v>
      </c>
      <c r="F794" s="15">
        <v>2.2</v>
      </c>
      <c r="G794" s="15">
        <v>13.85</v>
      </c>
      <c r="H794" s="15">
        <v>52.1</v>
      </c>
      <c r="I794" s="15">
        <v>644.5</v>
      </c>
      <c r="J794" s="15">
        <v>-2.4</v>
      </c>
      <c r="K794" s="15">
        <v>16.82</v>
      </c>
      <c r="L794" s="15">
        <v>124.8</v>
      </c>
      <c r="M794" s="161">
        <v>190.2</v>
      </c>
      <c r="N794" s="15">
        <v>-1</v>
      </c>
      <c r="O794" s="15">
        <v>2.6</v>
      </c>
      <c r="P794" s="15">
        <v>7.99</v>
      </c>
      <c r="Q794" s="15">
        <v>0.008</v>
      </c>
      <c r="R794" s="15">
        <v>0.008</v>
      </c>
      <c r="S794" s="15">
        <v>2.2</v>
      </c>
    </row>
    <row r="795" ht="12.75">
      <c r="M795" s="161"/>
    </row>
    <row r="796" spans="2:19" ht="12.75">
      <c r="B796" s="15">
        <v>396</v>
      </c>
      <c r="C796" s="160">
        <v>39524</v>
      </c>
      <c r="D796" s="15">
        <v>110000</v>
      </c>
      <c r="E796" s="15">
        <v>0.1</v>
      </c>
      <c r="F796" s="15">
        <v>2.1</v>
      </c>
      <c r="G796" s="15">
        <v>13.85</v>
      </c>
      <c r="H796" s="15">
        <v>55.4</v>
      </c>
      <c r="I796" s="15">
        <v>638.9</v>
      </c>
      <c r="J796" s="15">
        <v>-2.1</v>
      </c>
      <c r="K796" s="15">
        <v>17.14</v>
      </c>
      <c r="L796" s="15">
        <v>127.9</v>
      </c>
      <c r="M796" s="161">
        <v>192.9</v>
      </c>
      <c r="N796" s="15">
        <v>-0.9</v>
      </c>
      <c r="O796" s="15">
        <v>2.51</v>
      </c>
      <c r="P796" s="15">
        <v>7.85</v>
      </c>
      <c r="Q796" s="15">
        <v>0.008</v>
      </c>
      <c r="R796" s="15">
        <v>0.008</v>
      </c>
      <c r="S796" s="15">
        <v>2.1</v>
      </c>
    </row>
    <row r="797" ht="12.75">
      <c r="M797" s="161"/>
    </row>
    <row r="798" spans="2:19" ht="12.75">
      <c r="B798" s="15">
        <v>397</v>
      </c>
      <c r="C798" s="160">
        <v>39524</v>
      </c>
      <c r="D798" s="15">
        <v>120000</v>
      </c>
      <c r="E798" s="15">
        <v>0.1</v>
      </c>
      <c r="F798" s="15">
        <v>2.1</v>
      </c>
      <c r="G798" s="15">
        <v>13.85</v>
      </c>
      <c r="H798" s="15">
        <v>55.2</v>
      </c>
      <c r="I798" s="15">
        <v>638.9</v>
      </c>
      <c r="J798" s="15">
        <v>-2.5</v>
      </c>
      <c r="K798" s="15">
        <v>17.1</v>
      </c>
      <c r="L798" s="15">
        <v>128.1</v>
      </c>
      <c r="M798" s="161">
        <v>193.5</v>
      </c>
      <c r="N798" s="15">
        <v>-1</v>
      </c>
      <c r="O798" s="15">
        <v>2.52</v>
      </c>
      <c r="P798" s="15">
        <v>7.79</v>
      </c>
      <c r="Q798" s="15">
        <v>0.008</v>
      </c>
      <c r="R798" s="15">
        <v>0.008</v>
      </c>
      <c r="S798" s="15">
        <v>2.1</v>
      </c>
    </row>
    <row r="799" ht="12.75">
      <c r="M799" s="161"/>
    </row>
    <row r="800" spans="2:19" ht="12.75">
      <c r="B800" s="15">
        <v>398</v>
      </c>
      <c r="C800" s="160">
        <v>39524</v>
      </c>
      <c r="D800" s="15">
        <v>130000</v>
      </c>
      <c r="E800" s="15">
        <v>0.1</v>
      </c>
      <c r="F800" s="15">
        <v>2.1</v>
      </c>
      <c r="G800" s="15">
        <v>13.85</v>
      </c>
      <c r="H800" s="15">
        <v>55.8</v>
      </c>
      <c r="I800" s="15">
        <v>637.7</v>
      </c>
      <c r="J800" s="15">
        <v>-2.2</v>
      </c>
      <c r="K800" s="15">
        <v>17.07</v>
      </c>
      <c r="L800" s="15">
        <v>127.9</v>
      </c>
      <c r="M800" s="161">
        <v>192.8</v>
      </c>
      <c r="N800" s="15">
        <v>-1</v>
      </c>
      <c r="O800" s="15">
        <v>2.51</v>
      </c>
      <c r="P800" s="15">
        <v>7.8</v>
      </c>
      <c r="Q800" s="15">
        <v>0.008</v>
      </c>
      <c r="R800" s="15">
        <v>0.008</v>
      </c>
      <c r="S800" s="15">
        <v>2.1</v>
      </c>
    </row>
    <row r="801" ht="12.75">
      <c r="M801" s="161"/>
    </row>
    <row r="802" spans="2:19" ht="12.75">
      <c r="B802" s="15">
        <v>399</v>
      </c>
      <c r="C802" s="160">
        <v>39524</v>
      </c>
      <c r="D802" s="15">
        <v>140000</v>
      </c>
      <c r="E802" s="15">
        <v>0.1</v>
      </c>
      <c r="F802" s="15">
        <v>2.1</v>
      </c>
      <c r="G802" s="15">
        <v>13.84</v>
      </c>
      <c r="H802" s="15">
        <v>55.1</v>
      </c>
      <c r="I802" s="15">
        <v>639.2</v>
      </c>
      <c r="J802" s="15">
        <v>-2.1</v>
      </c>
      <c r="K802" s="15">
        <v>17.1</v>
      </c>
      <c r="L802" s="15">
        <v>127.7</v>
      </c>
      <c r="M802" s="161">
        <v>192.4</v>
      </c>
      <c r="N802" s="15">
        <v>-1</v>
      </c>
      <c r="O802" s="15">
        <v>2.54</v>
      </c>
      <c r="P802" s="15">
        <v>7.77</v>
      </c>
      <c r="Q802" s="15">
        <v>0.008</v>
      </c>
      <c r="R802" s="15">
        <v>0.008</v>
      </c>
      <c r="S802" s="15">
        <v>2.1</v>
      </c>
    </row>
    <row r="803" ht="12.75">
      <c r="M803" s="161"/>
    </row>
    <row r="804" spans="2:19" ht="12.75">
      <c r="B804" s="15">
        <v>400</v>
      </c>
      <c r="C804" s="160">
        <v>39524</v>
      </c>
      <c r="D804" s="15">
        <v>150000</v>
      </c>
      <c r="E804" s="15">
        <v>0.1</v>
      </c>
      <c r="F804" s="15">
        <v>2.1</v>
      </c>
      <c r="G804" s="15">
        <v>13.84</v>
      </c>
      <c r="H804" s="15">
        <v>55.2</v>
      </c>
      <c r="I804" s="15">
        <v>638.5</v>
      </c>
      <c r="J804" s="15">
        <v>-2.3</v>
      </c>
      <c r="K804" s="15">
        <v>17.13</v>
      </c>
      <c r="L804" s="15">
        <v>128.5</v>
      </c>
      <c r="M804" s="161">
        <v>193.3</v>
      </c>
      <c r="N804" s="15">
        <v>-1</v>
      </c>
      <c r="O804" s="15">
        <v>2.52</v>
      </c>
      <c r="P804" s="15">
        <v>7.72</v>
      </c>
      <c r="Q804" s="15">
        <v>0.008</v>
      </c>
      <c r="R804" s="15">
        <v>0.008</v>
      </c>
      <c r="S804" s="15">
        <v>2.1</v>
      </c>
    </row>
    <row r="805" ht="12.75">
      <c r="M805" s="161"/>
    </row>
    <row r="806" spans="2:19" ht="12.75">
      <c r="B806" s="15">
        <v>401</v>
      </c>
      <c r="C806" s="160">
        <v>39524</v>
      </c>
      <c r="D806" s="15">
        <v>160000</v>
      </c>
      <c r="E806" s="15">
        <v>0.1</v>
      </c>
      <c r="F806" s="15">
        <v>2.1</v>
      </c>
      <c r="G806" s="15">
        <v>13.83</v>
      </c>
      <c r="H806" s="15">
        <v>55.3</v>
      </c>
      <c r="I806" s="15">
        <v>639.7</v>
      </c>
      <c r="J806" s="15">
        <v>-2.2</v>
      </c>
      <c r="K806" s="15">
        <v>17.15</v>
      </c>
      <c r="L806" s="15">
        <v>128.5</v>
      </c>
      <c r="M806" s="161">
        <v>193.3</v>
      </c>
      <c r="N806" s="15">
        <v>-1</v>
      </c>
      <c r="O806" s="15">
        <v>2.54</v>
      </c>
      <c r="P806" s="15">
        <v>7.71</v>
      </c>
      <c r="Q806" s="15">
        <v>0.008</v>
      </c>
      <c r="R806" s="15">
        <v>0.008</v>
      </c>
      <c r="S806" s="15">
        <v>2.1</v>
      </c>
    </row>
    <row r="807" ht="12.75">
      <c r="M807" s="161"/>
    </row>
    <row r="808" spans="2:19" ht="12.75">
      <c r="B808" s="15">
        <v>402</v>
      </c>
      <c r="C808" s="160">
        <v>39524</v>
      </c>
      <c r="D808" s="15">
        <v>170000</v>
      </c>
      <c r="E808" s="15">
        <v>0.1</v>
      </c>
      <c r="F808" s="15">
        <v>2.1</v>
      </c>
      <c r="G808" s="15">
        <v>13.82</v>
      </c>
      <c r="H808" s="15">
        <v>55.2</v>
      </c>
      <c r="I808" s="15">
        <v>639.3</v>
      </c>
      <c r="J808" s="15">
        <v>-2.3</v>
      </c>
      <c r="K808" s="15">
        <v>17.13</v>
      </c>
      <c r="L808" s="15">
        <v>128.7</v>
      </c>
      <c r="M808" s="161">
        <v>193.1</v>
      </c>
      <c r="N808" s="15">
        <v>-1</v>
      </c>
      <c r="O808" s="15">
        <v>2.53</v>
      </c>
      <c r="P808" s="15">
        <v>7.73</v>
      </c>
      <c r="Q808" s="15">
        <v>0.008</v>
      </c>
      <c r="R808" s="15">
        <v>0.008</v>
      </c>
      <c r="S808" s="15">
        <v>2.1</v>
      </c>
    </row>
    <row r="809" ht="12.75">
      <c r="M809" s="161"/>
    </row>
    <row r="810" spans="2:19" ht="12.75">
      <c r="B810" s="15">
        <v>403</v>
      </c>
      <c r="C810" s="160">
        <v>39524</v>
      </c>
      <c r="D810" s="15">
        <v>180000</v>
      </c>
      <c r="E810" s="15">
        <v>0.1</v>
      </c>
      <c r="F810" s="15">
        <v>2</v>
      </c>
      <c r="G810" s="15">
        <v>13.82</v>
      </c>
      <c r="H810" s="15">
        <v>56.7</v>
      </c>
      <c r="I810" s="15">
        <v>638.2</v>
      </c>
      <c r="J810" s="15">
        <v>-2.4</v>
      </c>
      <c r="K810" s="15">
        <v>17.15</v>
      </c>
      <c r="L810" s="15">
        <v>128.7</v>
      </c>
      <c r="M810" s="161">
        <v>193</v>
      </c>
      <c r="N810" s="15">
        <v>-1</v>
      </c>
      <c r="O810" s="15">
        <v>2.43</v>
      </c>
      <c r="P810" s="15">
        <v>7.77</v>
      </c>
      <c r="Q810" s="15">
        <v>0.007</v>
      </c>
      <c r="R810" s="15">
        <v>0.007</v>
      </c>
      <c r="S810" s="15">
        <v>2</v>
      </c>
    </row>
    <row r="811" ht="12.75">
      <c r="M811" s="161"/>
    </row>
    <row r="812" spans="2:19" ht="12.75">
      <c r="B812" s="15">
        <v>404</v>
      </c>
      <c r="C812" s="160">
        <v>39524</v>
      </c>
      <c r="D812" s="15">
        <v>190000</v>
      </c>
      <c r="E812" s="15">
        <v>0.1</v>
      </c>
      <c r="F812" s="15">
        <v>2</v>
      </c>
      <c r="G812" s="15">
        <v>13.82</v>
      </c>
      <c r="H812" s="15">
        <v>57.1</v>
      </c>
      <c r="I812" s="15">
        <v>637.5</v>
      </c>
      <c r="J812" s="15">
        <v>-2.2</v>
      </c>
      <c r="K812" s="15">
        <v>17.14</v>
      </c>
      <c r="L812" s="15">
        <v>128.4</v>
      </c>
      <c r="M812" s="161">
        <v>192.5</v>
      </c>
      <c r="N812" s="15">
        <v>-1</v>
      </c>
      <c r="O812" s="15">
        <v>2.41</v>
      </c>
      <c r="P812" s="15">
        <v>7.84</v>
      </c>
      <c r="Q812" s="15">
        <v>0.007</v>
      </c>
      <c r="R812" s="15">
        <v>0.007</v>
      </c>
      <c r="S812" s="15">
        <v>2</v>
      </c>
    </row>
    <row r="813" ht="12.75">
      <c r="M813" s="161"/>
    </row>
    <row r="814" spans="2:19" ht="12.75">
      <c r="B814" s="15">
        <v>405</v>
      </c>
      <c r="C814" s="160">
        <v>39524</v>
      </c>
      <c r="D814" s="15">
        <v>200000</v>
      </c>
      <c r="E814" s="15">
        <v>0.1</v>
      </c>
      <c r="F814" s="15">
        <v>2</v>
      </c>
      <c r="G814" s="15">
        <v>13.83</v>
      </c>
      <c r="H814" s="15">
        <v>57.6</v>
      </c>
      <c r="I814" s="15">
        <v>638.1</v>
      </c>
      <c r="J814" s="15">
        <v>-2.3</v>
      </c>
      <c r="K814" s="15">
        <v>17.19</v>
      </c>
      <c r="L814" s="15">
        <v>129</v>
      </c>
      <c r="M814" s="161">
        <v>193.4</v>
      </c>
      <c r="N814" s="15">
        <v>-0.9</v>
      </c>
      <c r="O814" s="15">
        <v>2.4</v>
      </c>
      <c r="P814" s="15">
        <v>7.84</v>
      </c>
      <c r="Q814" s="15">
        <v>0.007</v>
      </c>
      <c r="R814" s="15">
        <v>0.007</v>
      </c>
      <c r="S814" s="15">
        <v>2</v>
      </c>
    </row>
    <row r="815" ht="12.75">
      <c r="M815" s="161"/>
    </row>
    <row r="816" spans="2:19" ht="12.75">
      <c r="B816" s="15">
        <v>406</v>
      </c>
      <c r="C816" s="160">
        <v>39524</v>
      </c>
      <c r="D816" s="15">
        <v>210000</v>
      </c>
      <c r="E816" s="15">
        <v>0.1</v>
      </c>
      <c r="F816" s="15">
        <v>2</v>
      </c>
      <c r="G816" s="15">
        <v>13.83</v>
      </c>
      <c r="H816" s="15">
        <v>57.2</v>
      </c>
      <c r="I816" s="15">
        <v>637.6</v>
      </c>
      <c r="J816" s="15">
        <v>-2.1</v>
      </c>
      <c r="K816" s="15">
        <v>17.16</v>
      </c>
      <c r="L816" s="15">
        <v>128.8</v>
      </c>
      <c r="M816" s="161">
        <v>193.2</v>
      </c>
      <c r="N816" s="15">
        <v>-1</v>
      </c>
      <c r="O816" s="15">
        <v>2.43</v>
      </c>
      <c r="P816" s="15">
        <v>7.86</v>
      </c>
      <c r="Q816" s="15">
        <v>0.007</v>
      </c>
      <c r="R816" s="15">
        <v>0.007</v>
      </c>
      <c r="S816" s="15">
        <v>2</v>
      </c>
    </row>
    <row r="817" ht="12.75">
      <c r="M817" s="161"/>
    </row>
    <row r="818" spans="2:19" ht="12.75">
      <c r="B818" s="15">
        <v>407</v>
      </c>
      <c r="C818" s="160">
        <v>39524</v>
      </c>
      <c r="D818" s="15">
        <v>220000</v>
      </c>
      <c r="E818" s="15">
        <v>0.1</v>
      </c>
      <c r="F818" s="15">
        <v>2</v>
      </c>
      <c r="G818" s="15">
        <v>13.83</v>
      </c>
      <c r="H818" s="15">
        <v>57.1</v>
      </c>
      <c r="I818" s="15">
        <v>637.7</v>
      </c>
      <c r="J818" s="15">
        <v>-2.2</v>
      </c>
      <c r="K818" s="15">
        <v>17.15</v>
      </c>
      <c r="L818" s="15">
        <v>128.8</v>
      </c>
      <c r="M818" s="161">
        <v>193.3</v>
      </c>
      <c r="N818" s="15">
        <v>-0.9</v>
      </c>
      <c r="O818" s="15">
        <v>2.41</v>
      </c>
      <c r="P818" s="15">
        <v>7.82</v>
      </c>
      <c r="Q818" s="15">
        <v>0.007</v>
      </c>
      <c r="R818" s="15">
        <v>0.007</v>
      </c>
      <c r="S818" s="15">
        <v>2</v>
      </c>
    </row>
    <row r="819" ht="12.75">
      <c r="M819" s="161"/>
    </row>
    <row r="820" spans="2:19" ht="12.75">
      <c r="B820" s="15">
        <v>408</v>
      </c>
      <c r="C820" s="160">
        <v>39524</v>
      </c>
      <c r="D820" s="15">
        <v>230000</v>
      </c>
      <c r="E820" s="15">
        <v>0.1</v>
      </c>
      <c r="F820" s="15">
        <v>2</v>
      </c>
      <c r="G820" s="15">
        <v>13.82</v>
      </c>
      <c r="H820" s="15">
        <v>56.9</v>
      </c>
      <c r="I820" s="15">
        <v>637.8</v>
      </c>
      <c r="J820" s="15">
        <v>-2.6</v>
      </c>
      <c r="K820" s="15">
        <v>17.14</v>
      </c>
      <c r="L820" s="15">
        <v>128.6</v>
      </c>
      <c r="M820" s="161">
        <v>193.1</v>
      </c>
      <c r="N820" s="15">
        <v>-0.9</v>
      </c>
      <c r="O820" s="15">
        <v>2.4</v>
      </c>
      <c r="P820" s="15">
        <v>7.78</v>
      </c>
      <c r="Q820" s="15">
        <v>0.007</v>
      </c>
      <c r="R820" s="15">
        <v>0.007</v>
      </c>
      <c r="S820" s="15">
        <v>2</v>
      </c>
    </row>
    <row r="821" ht="12.75">
      <c r="M821" s="161"/>
    </row>
    <row r="822" spans="2:19" ht="12.75">
      <c r="B822" s="15">
        <v>409</v>
      </c>
      <c r="C822" s="160">
        <v>39525</v>
      </c>
      <c r="D822" s="15">
        <v>0</v>
      </c>
      <c r="E822" s="15">
        <v>25.7</v>
      </c>
      <c r="F822" s="15">
        <v>10.4</v>
      </c>
      <c r="G822" s="15">
        <v>19.38</v>
      </c>
      <c r="H822" s="15">
        <v>3</v>
      </c>
      <c r="I822" s="15">
        <v>565</v>
      </c>
      <c r="J822" s="15">
        <v>-62.3</v>
      </c>
      <c r="K822" s="15">
        <v>2.22</v>
      </c>
      <c r="L822" s="15">
        <v>10.6</v>
      </c>
      <c r="M822" s="161">
        <v>18.9</v>
      </c>
      <c r="N822" s="15">
        <v>-0.9</v>
      </c>
      <c r="O822" s="15">
        <v>2.42</v>
      </c>
      <c r="P822" s="15">
        <v>6.46</v>
      </c>
      <c r="Q822" s="15">
        <v>0.049</v>
      </c>
      <c r="R822" s="15">
        <v>0.018</v>
      </c>
      <c r="S822" s="15">
        <v>1.8</v>
      </c>
    </row>
    <row r="824" spans="2:19" ht="12.75">
      <c r="B824" s="15">
        <v>410</v>
      </c>
      <c r="C824" s="160">
        <v>39525</v>
      </c>
      <c r="D824" s="15">
        <v>10000</v>
      </c>
      <c r="E824" s="15">
        <v>13.5</v>
      </c>
      <c r="F824" s="15">
        <v>-8.3</v>
      </c>
      <c r="G824" s="15">
        <v>20.81</v>
      </c>
      <c r="H824" s="15">
        <v>0.9</v>
      </c>
      <c r="I824" s="15">
        <v>448.7</v>
      </c>
      <c r="J824" s="15">
        <v>-157.1</v>
      </c>
      <c r="K824" s="15">
        <v>0.04</v>
      </c>
      <c r="L824" s="15">
        <v>0.5</v>
      </c>
      <c r="M824" s="15">
        <v>1.3</v>
      </c>
      <c r="N824" s="15">
        <v>-0.9</v>
      </c>
      <c r="O824" s="15">
        <v>-0.14</v>
      </c>
      <c r="P824" s="15">
        <v>0</v>
      </c>
      <c r="Q824" s="15">
        <v>0</v>
      </c>
      <c r="R824" s="15">
        <v>0</v>
      </c>
      <c r="S824" s="15">
        <v>-9.4</v>
      </c>
    </row>
    <row r="826" spans="2:19" ht="12.75">
      <c r="B826" s="15">
        <v>411</v>
      </c>
      <c r="C826" s="160">
        <v>39525</v>
      </c>
      <c r="D826" s="15">
        <v>20000</v>
      </c>
      <c r="E826" s="15">
        <v>12</v>
      </c>
      <c r="F826" s="15">
        <v>-8</v>
      </c>
      <c r="G826" s="15">
        <v>20.8</v>
      </c>
      <c r="H826" s="15">
        <v>0.9</v>
      </c>
      <c r="I826" s="15">
        <v>423.9</v>
      </c>
      <c r="J826" s="15">
        <v>-159</v>
      </c>
      <c r="K826" s="15">
        <v>0.04</v>
      </c>
      <c r="L826" s="15">
        <v>0.5</v>
      </c>
      <c r="M826" s="15">
        <v>1.3</v>
      </c>
      <c r="N826" s="15">
        <v>-0.9</v>
      </c>
      <c r="O826" s="15">
        <v>-0.14</v>
      </c>
      <c r="P826" s="15">
        <v>-0.03</v>
      </c>
      <c r="Q826" s="15">
        <v>0</v>
      </c>
      <c r="R826" s="15">
        <v>0</v>
      </c>
      <c r="S826" s="15">
        <v>-9.2</v>
      </c>
    </row>
    <row r="828" spans="2:19" ht="12.75">
      <c r="B828" s="15">
        <v>412</v>
      </c>
      <c r="C828" s="160">
        <v>39525</v>
      </c>
      <c r="D828" s="15">
        <v>30000</v>
      </c>
      <c r="E828" s="15">
        <v>8.9</v>
      </c>
      <c r="F828" s="15">
        <v>0</v>
      </c>
      <c r="G828" s="15">
        <v>20.34</v>
      </c>
      <c r="H828" s="15">
        <v>0.9</v>
      </c>
      <c r="I828" s="15">
        <v>443.2</v>
      </c>
      <c r="J828" s="15">
        <v>-117.3</v>
      </c>
      <c r="K828" s="15">
        <v>0.73</v>
      </c>
      <c r="L828" s="15">
        <v>1.1</v>
      </c>
      <c r="M828" s="15">
        <v>1.8</v>
      </c>
      <c r="N828" s="15">
        <v>-0.9</v>
      </c>
      <c r="O828" s="15">
        <v>1.21</v>
      </c>
      <c r="P828" s="15">
        <v>3.44</v>
      </c>
      <c r="Q828" s="15">
        <v>0.021</v>
      </c>
      <c r="R828" s="15">
        <v>0.009</v>
      </c>
      <c r="S828" s="15">
        <v>-4.1</v>
      </c>
    </row>
    <row r="830" spans="2:19" ht="12.75">
      <c r="B830" s="15">
        <v>413</v>
      </c>
      <c r="C830" s="160">
        <v>39525</v>
      </c>
      <c r="D830" s="15">
        <v>40000</v>
      </c>
      <c r="E830" s="15">
        <v>22.4</v>
      </c>
      <c r="F830" s="15">
        <v>56.5</v>
      </c>
      <c r="G830" s="15">
        <v>15.63</v>
      </c>
      <c r="H830" s="15">
        <v>16.9</v>
      </c>
      <c r="I830" s="15">
        <v>605.9</v>
      </c>
      <c r="J830" s="15">
        <v>37.9</v>
      </c>
      <c r="K830" s="15">
        <v>9.07</v>
      </c>
      <c r="L830" s="15">
        <v>38.4</v>
      </c>
      <c r="M830" s="161">
        <v>44.5</v>
      </c>
      <c r="N830" s="15">
        <v>-0.9</v>
      </c>
      <c r="O830" s="15">
        <v>10.26</v>
      </c>
      <c r="P830" s="15">
        <v>30</v>
      </c>
      <c r="Q830" s="15">
        <v>0.208</v>
      </c>
      <c r="R830" s="15">
        <v>0.043</v>
      </c>
      <c r="S830" s="15">
        <v>11.6</v>
      </c>
    </row>
    <row r="831" ht="12.75">
      <c r="M831" s="161"/>
    </row>
    <row r="832" spans="2:19" ht="12.75">
      <c r="B832" s="15">
        <v>414</v>
      </c>
      <c r="C832" s="160">
        <v>39525</v>
      </c>
      <c r="D832" s="15">
        <v>50000</v>
      </c>
      <c r="E832" s="15">
        <v>1.6</v>
      </c>
      <c r="F832" s="15">
        <v>9.7</v>
      </c>
      <c r="G832" s="15">
        <v>13.83</v>
      </c>
      <c r="H832" s="15">
        <v>71.8</v>
      </c>
      <c r="I832" s="15">
        <v>630.9</v>
      </c>
      <c r="J832" s="15">
        <v>-0.3</v>
      </c>
      <c r="K832" s="15">
        <v>17.78</v>
      </c>
      <c r="L832" s="15">
        <v>135.8</v>
      </c>
      <c r="M832" s="161">
        <v>199.4</v>
      </c>
      <c r="N832" s="15">
        <v>-0.9</v>
      </c>
      <c r="O832" s="15">
        <v>3.24</v>
      </c>
      <c r="P832" s="15">
        <v>11.45</v>
      </c>
      <c r="Q832" s="15">
        <v>0.036</v>
      </c>
      <c r="R832" s="15">
        <v>0.01</v>
      </c>
      <c r="S832" s="15">
        <v>2.8</v>
      </c>
    </row>
    <row r="833" ht="12.75">
      <c r="M833" s="161"/>
    </row>
    <row r="834" spans="2:19" ht="12.75">
      <c r="B834" s="15">
        <v>415</v>
      </c>
      <c r="C834" s="160">
        <v>39525</v>
      </c>
      <c r="D834" s="15">
        <v>60000</v>
      </c>
      <c r="E834" s="15">
        <v>3.4</v>
      </c>
      <c r="F834" s="15">
        <v>6.4</v>
      </c>
      <c r="G834" s="15">
        <v>11.83</v>
      </c>
      <c r="H834" s="15">
        <v>136.7</v>
      </c>
      <c r="I834" s="15">
        <v>664.3</v>
      </c>
      <c r="J834" s="15">
        <v>9.9</v>
      </c>
      <c r="K834" s="15">
        <v>22.44</v>
      </c>
      <c r="L834" s="15">
        <v>184.5</v>
      </c>
      <c r="M834" s="161">
        <v>264.2</v>
      </c>
      <c r="N834" s="15">
        <v>-0.9</v>
      </c>
      <c r="O834" s="15">
        <v>4.01</v>
      </c>
      <c r="P834" s="15">
        <v>12.67</v>
      </c>
      <c r="Q834" s="15">
        <v>0.025</v>
      </c>
      <c r="R834" s="15">
        <v>0.016</v>
      </c>
      <c r="S834" s="15">
        <v>3.9</v>
      </c>
    </row>
    <row r="835" ht="12.75">
      <c r="M835" s="161"/>
    </row>
    <row r="836" spans="2:19" ht="12.75">
      <c r="B836" s="15">
        <v>416</v>
      </c>
      <c r="C836" s="160">
        <v>39525</v>
      </c>
      <c r="D836" s="15">
        <v>70000</v>
      </c>
      <c r="E836" s="15">
        <v>1.2</v>
      </c>
      <c r="F836" s="15">
        <v>4</v>
      </c>
      <c r="G836" s="15">
        <v>12.33</v>
      </c>
      <c r="H836" s="15">
        <v>130.8</v>
      </c>
      <c r="I836" s="15">
        <v>674.9</v>
      </c>
      <c r="J836" s="15">
        <v>10.8</v>
      </c>
      <c r="K836" s="15">
        <v>22.25</v>
      </c>
      <c r="L836" s="15">
        <v>183</v>
      </c>
      <c r="M836" s="161">
        <v>263.7</v>
      </c>
      <c r="N836" s="15">
        <v>-0.9</v>
      </c>
      <c r="O836" s="15">
        <v>3.28</v>
      </c>
      <c r="P836" s="15">
        <v>11.77</v>
      </c>
      <c r="Q836" s="15">
        <v>0.015</v>
      </c>
      <c r="R836" s="15">
        <v>0.008</v>
      </c>
      <c r="S836" s="15">
        <v>2.2</v>
      </c>
    </row>
    <row r="837" ht="12.75">
      <c r="M837" s="161"/>
    </row>
    <row r="838" spans="2:19" ht="12.75">
      <c r="B838" s="15">
        <v>417</v>
      </c>
      <c r="C838" s="160">
        <v>39525</v>
      </c>
      <c r="D838" s="15">
        <v>80000</v>
      </c>
      <c r="E838" s="15">
        <v>0</v>
      </c>
      <c r="F838" s="15">
        <v>2</v>
      </c>
      <c r="G838" s="15">
        <v>13.64</v>
      </c>
      <c r="H838" s="15">
        <v>131.7</v>
      </c>
      <c r="I838" s="15">
        <v>676.2</v>
      </c>
      <c r="J838" s="15">
        <v>-2.3</v>
      </c>
      <c r="K838" s="15">
        <v>22.3</v>
      </c>
      <c r="L838" s="15">
        <v>183.2</v>
      </c>
      <c r="M838" s="161">
        <v>264.1</v>
      </c>
      <c r="N838" s="15">
        <v>-0.9</v>
      </c>
      <c r="O838" s="15">
        <v>2.47</v>
      </c>
      <c r="P838" s="15">
        <v>11.88</v>
      </c>
      <c r="Q838" s="15">
        <v>0.007</v>
      </c>
      <c r="R838" s="15">
        <v>0.007</v>
      </c>
      <c r="S838" s="15">
        <v>2</v>
      </c>
    </row>
    <row r="839" ht="12.75">
      <c r="M839" s="161"/>
    </row>
    <row r="840" spans="2:19" ht="12.75">
      <c r="B840" s="15">
        <v>418</v>
      </c>
      <c r="C840" s="160">
        <v>39525</v>
      </c>
      <c r="D840" s="15">
        <v>90000</v>
      </c>
      <c r="E840" s="15">
        <v>0</v>
      </c>
      <c r="F840" s="15">
        <v>2</v>
      </c>
      <c r="G840" s="15">
        <v>13.64</v>
      </c>
      <c r="H840" s="15">
        <v>132.1</v>
      </c>
      <c r="I840" s="15">
        <v>675.1</v>
      </c>
      <c r="J840" s="15">
        <v>-2.1</v>
      </c>
      <c r="K840" s="15">
        <v>22.23</v>
      </c>
      <c r="L840" s="15">
        <v>182.6</v>
      </c>
      <c r="M840" s="161">
        <v>263.6</v>
      </c>
      <c r="N840" s="15">
        <v>-0.9</v>
      </c>
      <c r="O840" s="15">
        <v>2.52</v>
      </c>
      <c r="P840" s="15">
        <v>12.07</v>
      </c>
      <c r="Q840" s="15">
        <v>0.007</v>
      </c>
      <c r="R840" s="15">
        <v>0.008</v>
      </c>
      <c r="S840" s="15">
        <v>2</v>
      </c>
    </row>
    <row r="841" ht="12.75">
      <c r="M841" s="161"/>
    </row>
    <row r="842" spans="2:19" ht="12.75">
      <c r="B842" s="15">
        <v>419</v>
      </c>
      <c r="C842" s="160">
        <v>39525</v>
      </c>
      <c r="D842" s="15">
        <v>100000</v>
      </c>
      <c r="E842" s="15">
        <v>0</v>
      </c>
      <c r="F842" s="15">
        <v>2</v>
      </c>
      <c r="G842" s="15">
        <v>13.64</v>
      </c>
      <c r="H842" s="15">
        <v>134.9</v>
      </c>
      <c r="I842" s="15">
        <v>673.9</v>
      </c>
      <c r="J842" s="15">
        <v>-2.2</v>
      </c>
      <c r="K842" s="15">
        <v>22.19</v>
      </c>
      <c r="L842" s="15">
        <v>182.4</v>
      </c>
      <c r="M842" s="161">
        <v>263.3</v>
      </c>
      <c r="N842" s="15">
        <v>-0.9</v>
      </c>
      <c r="O842" s="15">
        <v>2.48</v>
      </c>
      <c r="P842" s="15">
        <v>12.2</v>
      </c>
      <c r="Q842" s="15">
        <v>0.007</v>
      </c>
      <c r="R842" s="15">
        <v>0.007</v>
      </c>
      <c r="S842" s="15">
        <v>2</v>
      </c>
    </row>
    <row r="843" ht="12.75">
      <c r="M843" s="161"/>
    </row>
    <row r="844" spans="2:19" ht="12.75">
      <c r="B844" s="15">
        <v>420</v>
      </c>
      <c r="C844" s="160">
        <v>39525</v>
      </c>
      <c r="D844" s="15">
        <v>110000</v>
      </c>
      <c r="E844" s="15">
        <v>0</v>
      </c>
      <c r="F844" s="15">
        <v>2</v>
      </c>
      <c r="G844" s="15">
        <v>13.66</v>
      </c>
      <c r="H844" s="15">
        <v>134.9</v>
      </c>
      <c r="I844" s="15">
        <v>674.4</v>
      </c>
      <c r="J844" s="15">
        <v>-2.2</v>
      </c>
      <c r="K844" s="15">
        <v>22.26</v>
      </c>
      <c r="L844" s="15">
        <v>182.8</v>
      </c>
      <c r="M844" s="161">
        <v>263.6</v>
      </c>
      <c r="N844" s="15">
        <v>-0.9</v>
      </c>
      <c r="O844" s="15">
        <v>2.45</v>
      </c>
      <c r="P844" s="15">
        <v>12.24</v>
      </c>
      <c r="Q844" s="15">
        <v>0.007</v>
      </c>
      <c r="R844" s="15">
        <v>0.007</v>
      </c>
      <c r="S844" s="15">
        <v>2</v>
      </c>
    </row>
    <row r="845" ht="12.75">
      <c r="M845" s="161"/>
    </row>
    <row r="846" spans="2:19" ht="12.75">
      <c r="B846" s="15">
        <v>421</v>
      </c>
      <c r="C846" s="160">
        <v>39525</v>
      </c>
      <c r="D846" s="15">
        <v>120000</v>
      </c>
      <c r="E846" s="15">
        <v>0</v>
      </c>
      <c r="F846" s="15">
        <v>2</v>
      </c>
      <c r="G846" s="15">
        <v>13.69</v>
      </c>
      <c r="H846" s="15">
        <v>137.7</v>
      </c>
      <c r="I846" s="15">
        <v>673.2</v>
      </c>
      <c r="J846" s="15">
        <v>-2.4</v>
      </c>
      <c r="K846" s="15">
        <v>22.15</v>
      </c>
      <c r="L846" s="15">
        <v>182.7</v>
      </c>
      <c r="M846" s="161">
        <v>263.1</v>
      </c>
      <c r="N846" s="15">
        <v>-1</v>
      </c>
      <c r="O846" s="15">
        <v>2.44</v>
      </c>
      <c r="P846" s="15">
        <v>12.47</v>
      </c>
      <c r="Q846" s="15">
        <v>0.007</v>
      </c>
      <c r="R846" s="15">
        <v>0.007</v>
      </c>
      <c r="S846" s="15">
        <v>2</v>
      </c>
    </row>
    <row r="847" ht="12.75">
      <c r="M847" s="161"/>
    </row>
    <row r="848" spans="2:19" ht="12.75">
      <c r="B848" s="15">
        <v>422</v>
      </c>
      <c r="C848" s="160">
        <v>39525</v>
      </c>
      <c r="D848" s="15">
        <v>130000</v>
      </c>
      <c r="E848" s="15">
        <v>0.1</v>
      </c>
      <c r="F848" s="15">
        <v>1.2</v>
      </c>
      <c r="G848" s="15">
        <v>13.87</v>
      </c>
      <c r="H848" s="15">
        <v>74.6</v>
      </c>
      <c r="I848" s="15">
        <v>641.6</v>
      </c>
      <c r="J848" s="15">
        <v>-2.2</v>
      </c>
      <c r="K848" s="15">
        <v>16.75</v>
      </c>
      <c r="L848" s="15">
        <v>124.5</v>
      </c>
      <c r="M848" s="161">
        <v>189.6</v>
      </c>
      <c r="N848" s="15">
        <v>-1</v>
      </c>
      <c r="O848" s="15">
        <v>1.44</v>
      </c>
      <c r="P848" s="15">
        <v>8.23</v>
      </c>
      <c r="Q848" s="15">
        <v>0.004</v>
      </c>
      <c r="R848" s="15">
        <v>0.004</v>
      </c>
      <c r="S848" s="15">
        <v>1.2</v>
      </c>
    </row>
    <row r="849" ht="12.75">
      <c r="M849" s="161"/>
    </row>
    <row r="850" spans="2:19" ht="12.75">
      <c r="B850" s="15">
        <v>423</v>
      </c>
      <c r="C850" s="160">
        <v>39525</v>
      </c>
      <c r="D850" s="15">
        <v>140000</v>
      </c>
      <c r="E850" s="15">
        <v>0.1</v>
      </c>
      <c r="F850" s="15">
        <v>2</v>
      </c>
      <c r="G850" s="15">
        <v>13.89</v>
      </c>
      <c r="H850" s="15">
        <v>57</v>
      </c>
      <c r="I850" s="15">
        <v>635.7</v>
      </c>
      <c r="J850" s="15">
        <v>-2.3</v>
      </c>
      <c r="K850" s="15">
        <v>17.06</v>
      </c>
      <c r="L850" s="15">
        <v>128.1</v>
      </c>
      <c r="M850" s="161">
        <v>192.7</v>
      </c>
      <c r="N850" s="15">
        <v>-1</v>
      </c>
      <c r="O850" s="15">
        <v>2.36</v>
      </c>
      <c r="P850" s="15">
        <v>7.88</v>
      </c>
      <c r="Q850" s="15">
        <v>0.007</v>
      </c>
      <c r="R850" s="15">
        <v>0.007</v>
      </c>
      <c r="S850" s="15">
        <v>2</v>
      </c>
    </row>
    <row r="851" ht="12.75">
      <c r="M851" s="161"/>
    </row>
    <row r="852" spans="2:19" ht="12.75">
      <c r="B852" s="15">
        <v>424</v>
      </c>
      <c r="C852" s="160">
        <v>39525</v>
      </c>
      <c r="D852" s="15">
        <v>150000</v>
      </c>
      <c r="E852" s="15">
        <v>0.1</v>
      </c>
      <c r="F852" s="15">
        <v>2</v>
      </c>
      <c r="G852" s="15">
        <v>13.91</v>
      </c>
      <c r="H852" s="15">
        <v>57.2</v>
      </c>
      <c r="I852" s="15">
        <v>635.2</v>
      </c>
      <c r="J852" s="15">
        <v>-2.1</v>
      </c>
      <c r="K852" s="15">
        <v>17.02</v>
      </c>
      <c r="L852" s="15">
        <v>127.8</v>
      </c>
      <c r="M852" s="161">
        <v>192.5</v>
      </c>
      <c r="N852" s="15">
        <v>-1</v>
      </c>
      <c r="O852" s="15">
        <v>2.39</v>
      </c>
      <c r="P852" s="15">
        <v>7.93</v>
      </c>
      <c r="Q852" s="15">
        <v>0.007</v>
      </c>
      <c r="R852" s="15">
        <v>0.007</v>
      </c>
      <c r="S852" s="15">
        <v>2</v>
      </c>
    </row>
    <row r="853" ht="12.75">
      <c r="M853" s="161"/>
    </row>
    <row r="854" spans="2:19" ht="12.75">
      <c r="B854" s="15">
        <v>425</v>
      </c>
      <c r="C854" s="160">
        <v>39525</v>
      </c>
      <c r="D854" s="15">
        <v>160000</v>
      </c>
      <c r="E854" s="15">
        <v>0.1</v>
      </c>
      <c r="F854" s="15">
        <v>2</v>
      </c>
      <c r="G854" s="15">
        <v>13.91</v>
      </c>
      <c r="H854" s="15">
        <v>57.4</v>
      </c>
      <c r="I854" s="15">
        <v>635.3</v>
      </c>
      <c r="J854" s="15">
        <v>-2.4</v>
      </c>
      <c r="K854" s="15">
        <v>17.04</v>
      </c>
      <c r="L854" s="15">
        <v>128.2</v>
      </c>
      <c r="M854" s="161">
        <v>193</v>
      </c>
      <c r="N854" s="15">
        <v>-1</v>
      </c>
      <c r="O854" s="15">
        <v>2.38</v>
      </c>
      <c r="P854" s="15">
        <v>7.96</v>
      </c>
      <c r="Q854" s="15">
        <v>0.007</v>
      </c>
      <c r="R854" s="15">
        <v>0.007</v>
      </c>
      <c r="S854" s="15">
        <v>2</v>
      </c>
    </row>
    <row r="855" ht="12.75">
      <c r="M855" s="161"/>
    </row>
    <row r="856" spans="2:19" ht="12.75">
      <c r="B856" s="15">
        <v>426</v>
      </c>
      <c r="C856" s="160">
        <v>39525</v>
      </c>
      <c r="D856" s="15">
        <v>170000</v>
      </c>
      <c r="E856" s="15">
        <v>0.1</v>
      </c>
      <c r="F856" s="15">
        <v>2</v>
      </c>
      <c r="G856" s="15">
        <v>13.91</v>
      </c>
      <c r="H856" s="15">
        <v>57.4</v>
      </c>
      <c r="I856" s="15">
        <v>635.1</v>
      </c>
      <c r="J856" s="15">
        <v>-2.1</v>
      </c>
      <c r="K856" s="15">
        <v>17.12</v>
      </c>
      <c r="L856" s="15">
        <v>128.4</v>
      </c>
      <c r="M856" s="161">
        <v>193.1</v>
      </c>
      <c r="N856" s="15">
        <v>-1</v>
      </c>
      <c r="O856" s="15">
        <v>2.39</v>
      </c>
      <c r="P856" s="15">
        <v>7.98</v>
      </c>
      <c r="Q856" s="15">
        <v>0.007</v>
      </c>
      <c r="R856" s="15">
        <v>0.007</v>
      </c>
      <c r="S856" s="15">
        <v>2</v>
      </c>
    </row>
    <row r="857" ht="12.75">
      <c r="M857" s="161"/>
    </row>
    <row r="858" spans="2:19" ht="12.75">
      <c r="B858" s="15">
        <v>427</v>
      </c>
      <c r="C858" s="160">
        <v>39525</v>
      </c>
      <c r="D858" s="15">
        <v>180000</v>
      </c>
      <c r="E858" s="15">
        <v>0.1</v>
      </c>
      <c r="F858" s="15">
        <v>2</v>
      </c>
      <c r="G858" s="15">
        <v>13.91</v>
      </c>
      <c r="H858" s="15">
        <v>58.9</v>
      </c>
      <c r="I858" s="15">
        <v>635.3</v>
      </c>
      <c r="J858" s="15">
        <v>-2.1</v>
      </c>
      <c r="K858" s="15">
        <v>17.08</v>
      </c>
      <c r="L858" s="15">
        <v>128.1</v>
      </c>
      <c r="M858" s="161">
        <v>192.9</v>
      </c>
      <c r="N858" s="15">
        <v>-1</v>
      </c>
      <c r="O858" s="15">
        <v>2.39</v>
      </c>
      <c r="P858" s="15">
        <v>8.04</v>
      </c>
      <c r="Q858" s="15">
        <v>0.007</v>
      </c>
      <c r="R858" s="15">
        <v>0.007</v>
      </c>
      <c r="S858" s="15">
        <v>2</v>
      </c>
    </row>
    <row r="859" ht="12.75">
      <c r="M859" s="161"/>
    </row>
    <row r="860" spans="2:19" ht="12.75">
      <c r="B860" s="15">
        <v>428</v>
      </c>
      <c r="C860" s="160">
        <v>39525</v>
      </c>
      <c r="D860" s="15">
        <v>190000</v>
      </c>
      <c r="E860" s="15">
        <v>0.1</v>
      </c>
      <c r="F860" s="15">
        <v>2</v>
      </c>
      <c r="G860" s="15">
        <v>13.91</v>
      </c>
      <c r="H860" s="15">
        <v>59.1</v>
      </c>
      <c r="I860" s="15">
        <v>635.5</v>
      </c>
      <c r="J860" s="15">
        <v>-2.1</v>
      </c>
      <c r="K860" s="15">
        <v>17.09</v>
      </c>
      <c r="L860" s="15">
        <v>127.9</v>
      </c>
      <c r="M860" s="161">
        <v>192.6</v>
      </c>
      <c r="N860" s="15">
        <v>-1</v>
      </c>
      <c r="O860" s="15">
        <v>2.36</v>
      </c>
      <c r="P860" s="15">
        <v>8.07</v>
      </c>
      <c r="Q860" s="15">
        <v>0.007</v>
      </c>
      <c r="R860" s="15">
        <v>0.007</v>
      </c>
      <c r="S860" s="15">
        <v>2</v>
      </c>
    </row>
    <row r="861" ht="12.75">
      <c r="M861" s="161"/>
    </row>
    <row r="862" spans="2:19" ht="12.75">
      <c r="B862" s="15">
        <v>429</v>
      </c>
      <c r="C862" s="160">
        <v>39525</v>
      </c>
      <c r="D862" s="15">
        <v>200000</v>
      </c>
      <c r="E862" s="15">
        <v>0.1</v>
      </c>
      <c r="F862" s="15">
        <v>2</v>
      </c>
      <c r="G862" s="15">
        <v>13.9</v>
      </c>
      <c r="H862" s="15">
        <v>59</v>
      </c>
      <c r="I862" s="15">
        <v>635.6</v>
      </c>
      <c r="J862" s="15">
        <v>-2</v>
      </c>
      <c r="K862" s="15">
        <v>17.11</v>
      </c>
      <c r="L862" s="15">
        <v>128.1</v>
      </c>
      <c r="M862" s="161">
        <v>193</v>
      </c>
      <c r="N862" s="15">
        <v>-0.9</v>
      </c>
      <c r="O862" s="15">
        <v>2.39</v>
      </c>
      <c r="P862" s="15">
        <v>8.07</v>
      </c>
      <c r="Q862" s="15">
        <v>0.007</v>
      </c>
      <c r="R862" s="15">
        <v>0.007</v>
      </c>
      <c r="S862" s="15">
        <v>2</v>
      </c>
    </row>
    <row r="863" ht="12.75">
      <c r="M863" s="161"/>
    </row>
    <row r="864" spans="2:19" ht="12.75">
      <c r="B864" s="15">
        <v>430</v>
      </c>
      <c r="C864" s="160">
        <v>39525</v>
      </c>
      <c r="D864" s="15">
        <v>210000</v>
      </c>
      <c r="E864" s="15">
        <v>0.1</v>
      </c>
      <c r="F864" s="15">
        <v>2</v>
      </c>
      <c r="G864" s="15">
        <v>13.9</v>
      </c>
      <c r="H864" s="15">
        <v>59</v>
      </c>
      <c r="I864" s="15">
        <v>636.3</v>
      </c>
      <c r="J864" s="15">
        <v>-2.4</v>
      </c>
      <c r="K864" s="15">
        <v>17.1</v>
      </c>
      <c r="L864" s="15">
        <v>127.9</v>
      </c>
      <c r="M864" s="161">
        <v>192.6</v>
      </c>
      <c r="N864" s="15">
        <v>-0.9</v>
      </c>
      <c r="O864" s="15">
        <v>2.38</v>
      </c>
      <c r="P864" s="15">
        <v>8.03</v>
      </c>
      <c r="Q864" s="15">
        <v>0.007</v>
      </c>
      <c r="R864" s="15">
        <v>0.007</v>
      </c>
      <c r="S864" s="15">
        <v>2</v>
      </c>
    </row>
    <row r="865" ht="12.75">
      <c r="M865" s="161"/>
    </row>
    <row r="866" spans="2:19" ht="12.75">
      <c r="B866" s="15">
        <v>431</v>
      </c>
      <c r="C866" s="160">
        <v>39525</v>
      </c>
      <c r="D866" s="15">
        <v>220000</v>
      </c>
      <c r="E866" s="15">
        <v>0.1</v>
      </c>
      <c r="F866" s="15">
        <v>2</v>
      </c>
      <c r="G866" s="15">
        <v>13.9</v>
      </c>
      <c r="H866" s="15">
        <v>58.3</v>
      </c>
      <c r="I866" s="15">
        <v>636.7</v>
      </c>
      <c r="J866" s="15">
        <v>-2.2</v>
      </c>
      <c r="K866" s="15">
        <v>17.15</v>
      </c>
      <c r="L866" s="15">
        <v>128.2</v>
      </c>
      <c r="M866" s="161">
        <v>192.9</v>
      </c>
      <c r="N866" s="15">
        <v>-1</v>
      </c>
      <c r="O866" s="15">
        <v>2.42</v>
      </c>
      <c r="P866" s="15">
        <v>8.04</v>
      </c>
      <c r="Q866" s="15">
        <v>0.007</v>
      </c>
      <c r="R866" s="15">
        <v>0.008</v>
      </c>
      <c r="S866" s="15">
        <v>2</v>
      </c>
    </row>
    <row r="867" ht="12.75">
      <c r="M867" s="161"/>
    </row>
    <row r="868" spans="2:19" ht="12.75">
      <c r="B868" s="15">
        <v>432</v>
      </c>
      <c r="C868" s="160">
        <v>39525</v>
      </c>
      <c r="D868" s="15">
        <v>230000</v>
      </c>
      <c r="E868" s="15">
        <v>0.1</v>
      </c>
      <c r="F868" s="15">
        <v>2</v>
      </c>
      <c r="G868" s="15">
        <v>13.89</v>
      </c>
      <c r="H868" s="15">
        <v>57.9</v>
      </c>
      <c r="I868" s="15">
        <v>637.2</v>
      </c>
      <c r="J868" s="15">
        <v>-2.1</v>
      </c>
      <c r="K868" s="15">
        <v>17.11</v>
      </c>
      <c r="L868" s="15">
        <v>127.9</v>
      </c>
      <c r="M868" s="161">
        <v>192.5</v>
      </c>
      <c r="N868" s="15">
        <v>-0.9</v>
      </c>
      <c r="O868" s="15">
        <v>2.46</v>
      </c>
      <c r="P868" s="15">
        <v>8.02</v>
      </c>
      <c r="Q868" s="15">
        <v>0.008</v>
      </c>
      <c r="R868" s="15">
        <v>0.008</v>
      </c>
      <c r="S868" s="15">
        <v>2.1</v>
      </c>
    </row>
    <row r="869" ht="12.75">
      <c r="M869" s="161"/>
    </row>
    <row r="870" spans="2:19" ht="12.75">
      <c r="B870" s="15">
        <v>433</v>
      </c>
      <c r="C870" s="160">
        <v>39526</v>
      </c>
      <c r="D870" s="15">
        <v>0</v>
      </c>
      <c r="E870" s="15">
        <v>0.1</v>
      </c>
      <c r="F870" s="15">
        <v>2</v>
      </c>
      <c r="G870" s="15">
        <v>13.88</v>
      </c>
      <c r="H870" s="15">
        <v>57.4</v>
      </c>
      <c r="I870" s="15">
        <v>637.3</v>
      </c>
      <c r="J870" s="15">
        <v>-2.3</v>
      </c>
      <c r="K870" s="15">
        <v>17.11</v>
      </c>
      <c r="L870" s="15">
        <v>127.5</v>
      </c>
      <c r="M870" s="161">
        <v>192.2</v>
      </c>
      <c r="N870" s="15">
        <v>-1</v>
      </c>
      <c r="O870" s="15">
        <v>2.46</v>
      </c>
      <c r="P870" s="15">
        <v>8</v>
      </c>
      <c r="Q870" s="15">
        <v>0.007</v>
      </c>
      <c r="R870" s="15">
        <v>0.008</v>
      </c>
      <c r="S870" s="15">
        <v>2.1</v>
      </c>
    </row>
    <row r="871" ht="12.75">
      <c r="M871" s="161"/>
    </row>
    <row r="872" spans="2:19" ht="12.75">
      <c r="B872" s="15">
        <v>434</v>
      </c>
      <c r="C872" s="160">
        <v>39526</v>
      </c>
      <c r="D872" s="15">
        <v>10000</v>
      </c>
      <c r="E872" s="15">
        <v>42.7</v>
      </c>
      <c r="F872" s="15">
        <v>5.2</v>
      </c>
      <c r="G872" s="15">
        <v>19.59</v>
      </c>
      <c r="H872" s="15">
        <v>3.1</v>
      </c>
      <c r="I872" s="15">
        <v>558.9</v>
      </c>
      <c r="J872" s="15">
        <v>-163.2</v>
      </c>
      <c r="K872" s="15">
        <v>2.06</v>
      </c>
      <c r="L872" s="15">
        <v>9.1</v>
      </c>
      <c r="M872" s="161">
        <v>16.4</v>
      </c>
      <c r="N872" s="15">
        <v>-0.9</v>
      </c>
      <c r="O872" s="15">
        <v>2.14</v>
      </c>
      <c r="P872" s="15">
        <v>5.71</v>
      </c>
      <c r="Q872" s="15">
        <v>0.045</v>
      </c>
      <c r="R872" s="15">
        <v>0.017</v>
      </c>
      <c r="S872" s="15">
        <v>-2.2</v>
      </c>
    </row>
    <row r="874" spans="2:19" ht="12.75">
      <c r="B874" s="15">
        <v>435</v>
      </c>
      <c r="C874" s="160">
        <v>39526</v>
      </c>
      <c r="D874" s="15">
        <v>20000</v>
      </c>
      <c r="E874" s="15">
        <v>45</v>
      </c>
      <c r="F874" s="15">
        <v>-17.9</v>
      </c>
      <c r="G874" s="15">
        <v>20.86</v>
      </c>
      <c r="H874" s="15">
        <v>0.8</v>
      </c>
      <c r="I874" s="15">
        <v>452</v>
      </c>
      <c r="J874" s="15">
        <v>-383.6</v>
      </c>
      <c r="K874" s="15">
        <v>0.26</v>
      </c>
      <c r="L874" s="15">
        <v>0.5</v>
      </c>
      <c r="M874" s="15">
        <v>1.3</v>
      </c>
      <c r="N874" s="15">
        <v>-1</v>
      </c>
      <c r="O874" s="15">
        <v>-0.14</v>
      </c>
      <c r="P874" s="15">
        <v>0.01</v>
      </c>
      <c r="Q874" s="15">
        <v>0</v>
      </c>
      <c r="R874" s="15">
        <v>0</v>
      </c>
      <c r="S874" s="15">
        <v>-21.4</v>
      </c>
    </row>
    <row r="876" spans="2:19" ht="12.75">
      <c r="B876" s="15">
        <v>436</v>
      </c>
      <c r="C876" s="160">
        <v>39526</v>
      </c>
      <c r="D876" s="15">
        <v>30000</v>
      </c>
      <c r="E876" s="15">
        <v>31</v>
      </c>
      <c r="F876" s="15">
        <v>-14.7</v>
      </c>
      <c r="G876" s="15">
        <v>20.85</v>
      </c>
      <c r="H876" s="15">
        <v>0.8</v>
      </c>
      <c r="I876" s="15">
        <v>432.2</v>
      </c>
      <c r="J876" s="15">
        <v>-321.3</v>
      </c>
      <c r="K876" s="15">
        <v>0.13</v>
      </c>
      <c r="L876" s="15">
        <v>0.5</v>
      </c>
      <c r="M876" s="15">
        <v>1.3</v>
      </c>
      <c r="N876" s="15">
        <v>-0.9</v>
      </c>
      <c r="O876" s="15">
        <v>-0.14</v>
      </c>
      <c r="P876" s="15">
        <v>-0.04</v>
      </c>
      <c r="Q876" s="15">
        <v>0</v>
      </c>
      <c r="R876" s="15">
        <v>0</v>
      </c>
      <c r="S876" s="15">
        <v>-16.3</v>
      </c>
    </row>
    <row r="878" spans="2:19" ht="12.75">
      <c r="B878" s="15">
        <v>437</v>
      </c>
      <c r="C878" s="160">
        <v>39526</v>
      </c>
      <c r="D878" s="15">
        <v>40000</v>
      </c>
      <c r="E878" s="15">
        <v>20.9</v>
      </c>
      <c r="F878" s="15">
        <v>-1.7</v>
      </c>
      <c r="G878" s="15">
        <v>20.35</v>
      </c>
      <c r="H878" s="15">
        <v>1</v>
      </c>
      <c r="I878" s="15">
        <v>448.1</v>
      </c>
      <c r="J878" s="15">
        <v>-190.6</v>
      </c>
      <c r="K878" s="15">
        <v>0.84</v>
      </c>
      <c r="L878" s="15">
        <v>1.1</v>
      </c>
      <c r="M878" s="15">
        <v>1.8</v>
      </c>
      <c r="N878" s="15">
        <v>-0.9</v>
      </c>
      <c r="O878" s="15">
        <v>1.4</v>
      </c>
      <c r="P878" s="15">
        <v>4.06</v>
      </c>
      <c r="Q878" s="15">
        <v>0.025</v>
      </c>
      <c r="R878" s="15">
        <v>0.01</v>
      </c>
      <c r="S878" s="15">
        <v>-8.4</v>
      </c>
    </row>
    <row r="880" spans="2:19" ht="12.75">
      <c r="B880" s="15">
        <v>438</v>
      </c>
      <c r="C880" s="160">
        <v>39526</v>
      </c>
      <c r="D880" s="15">
        <v>50000</v>
      </c>
      <c r="E880" s="15">
        <v>19.7</v>
      </c>
      <c r="F880" s="15">
        <v>58.3</v>
      </c>
      <c r="G880" s="15">
        <v>15.35</v>
      </c>
      <c r="H880" s="15">
        <v>19.3</v>
      </c>
      <c r="I880" s="15">
        <v>607.7</v>
      </c>
      <c r="J880" s="15">
        <v>28.6</v>
      </c>
      <c r="K880" s="15">
        <v>10.32</v>
      </c>
      <c r="L880" s="15">
        <v>51.5</v>
      </c>
      <c r="M880" s="161">
        <v>67.9</v>
      </c>
      <c r="N880" s="15">
        <v>-1</v>
      </c>
      <c r="O880" s="15">
        <v>9.92</v>
      </c>
      <c r="P880" s="15">
        <v>28.87</v>
      </c>
      <c r="Q880" s="15">
        <v>0.215</v>
      </c>
      <c r="R880" s="15">
        <v>0.039</v>
      </c>
      <c r="S880" s="15">
        <v>10.8</v>
      </c>
    </row>
    <row r="881" ht="12.75">
      <c r="M881" s="161"/>
    </row>
    <row r="882" spans="2:19" ht="12.75">
      <c r="B882" s="15">
        <v>439</v>
      </c>
      <c r="C882" s="160">
        <v>39526</v>
      </c>
      <c r="D882" s="15">
        <v>60000</v>
      </c>
      <c r="E882" s="15">
        <v>1.2</v>
      </c>
      <c r="F882" s="15">
        <v>1.5</v>
      </c>
      <c r="G882" s="15">
        <v>14.17</v>
      </c>
      <c r="H882" s="15">
        <v>63.8</v>
      </c>
      <c r="I882" s="15">
        <v>633.4</v>
      </c>
      <c r="J882" s="15">
        <v>-30.4</v>
      </c>
      <c r="K882" s="15">
        <v>17.28</v>
      </c>
      <c r="L882" s="15">
        <v>129.1</v>
      </c>
      <c r="M882" s="161">
        <v>192.9</v>
      </c>
      <c r="N882" s="15">
        <v>-1</v>
      </c>
      <c r="O882" s="15">
        <v>2.2</v>
      </c>
      <c r="P882" s="15">
        <v>8.69</v>
      </c>
      <c r="Q882" s="15">
        <v>0.007</v>
      </c>
      <c r="R882" s="15">
        <v>0.007</v>
      </c>
      <c r="S882" s="15">
        <v>1.5</v>
      </c>
    </row>
    <row r="883" ht="12.75">
      <c r="M883" s="161"/>
    </row>
    <row r="884" spans="2:19" ht="12.75">
      <c r="B884" s="15">
        <v>440</v>
      </c>
      <c r="C884" s="160">
        <v>39526</v>
      </c>
      <c r="D884" s="15">
        <v>70000</v>
      </c>
      <c r="E884" s="15">
        <v>4.5</v>
      </c>
      <c r="F884" s="15">
        <v>7.7</v>
      </c>
      <c r="G884" s="15">
        <v>10.3</v>
      </c>
      <c r="H884" s="15">
        <v>62.8</v>
      </c>
      <c r="I884" s="15">
        <v>636.9</v>
      </c>
      <c r="J884" s="15">
        <v>22.3</v>
      </c>
      <c r="K884" s="15">
        <v>17.17</v>
      </c>
      <c r="L884" s="15">
        <v>128.1</v>
      </c>
      <c r="M884" s="161">
        <v>193.3</v>
      </c>
      <c r="N884" s="15">
        <v>-1</v>
      </c>
      <c r="O884" s="15">
        <v>4.78</v>
      </c>
      <c r="P884" s="15">
        <v>8.11</v>
      </c>
      <c r="Q884" s="15">
        <v>0.029</v>
      </c>
      <c r="R884" s="15">
        <v>0.013</v>
      </c>
      <c r="S884" s="15">
        <v>3.5</v>
      </c>
    </row>
    <row r="885" ht="12.75">
      <c r="M885" s="161"/>
    </row>
    <row r="886" spans="2:19" ht="12.75">
      <c r="B886" s="15">
        <v>441</v>
      </c>
      <c r="C886" s="160">
        <v>39526</v>
      </c>
      <c r="D886" s="15">
        <v>80000</v>
      </c>
      <c r="E886" s="15">
        <v>0.2</v>
      </c>
      <c r="F886" s="15">
        <v>2.1</v>
      </c>
      <c r="G886" s="15">
        <v>13.84</v>
      </c>
      <c r="H886" s="15">
        <v>59.7</v>
      </c>
      <c r="I886" s="15">
        <v>640.1</v>
      </c>
      <c r="J886" s="15">
        <v>-2.2</v>
      </c>
      <c r="K886" s="15">
        <v>17.12</v>
      </c>
      <c r="L886" s="15">
        <v>127.5</v>
      </c>
      <c r="M886" s="161">
        <v>192.8</v>
      </c>
      <c r="N886" s="15">
        <v>-1</v>
      </c>
      <c r="O886" s="15">
        <v>2.46</v>
      </c>
      <c r="P886" s="15">
        <v>8.06</v>
      </c>
      <c r="Q886" s="15">
        <v>0.008</v>
      </c>
      <c r="R886" s="15">
        <v>0.008</v>
      </c>
      <c r="S886" s="15">
        <v>2.1</v>
      </c>
    </row>
    <row r="887" ht="12.75">
      <c r="M887" s="161"/>
    </row>
    <row r="888" spans="2:19" ht="12.75">
      <c r="B888" s="15">
        <v>442</v>
      </c>
      <c r="C888" s="160">
        <v>39526</v>
      </c>
      <c r="D888" s="15">
        <v>90000</v>
      </c>
      <c r="E888" s="15">
        <v>0.2</v>
      </c>
      <c r="F888" s="15">
        <v>2.1</v>
      </c>
      <c r="G888" s="15">
        <v>13.83</v>
      </c>
      <c r="H888" s="15">
        <v>59.9</v>
      </c>
      <c r="I888" s="15">
        <v>640.1</v>
      </c>
      <c r="J888" s="15">
        <v>-2.4</v>
      </c>
      <c r="K888" s="15">
        <v>17.17</v>
      </c>
      <c r="L888" s="15">
        <v>127.9</v>
      </c>
      <c r="M888" s="161">
        <v>193.2</v>
      </c>
      <c r="N888" s="15">
        <v>-1</v>
      </c>
      <c r="O888" s="15">
        <v>2.45</v>
      </c>
      <c r="P888" s="15">
        <v>8.81</v>
      </c>
      <c r="Q888" s="15">
        <v>0.008</v>
      </c>
      <c r="R888" s="15">
        <v>0.008</v>
      </c>
      <c r="S888" s="15">
        <v>2</v>
      </c>
    </row>
    <row r="889" ht="12.75">
      <c r="M889" s="161"/>
    </row>
    <row r="890" spans="2:19" ht="12.75">
      <c r="B890" s="15">
        <v>443</v>
      </c>
      <c r="C890" s="160">
        <v>39526</v>
      </c>
      <c r="D890" s="15">
        <v>100000</v>
      </c>
      <c r="E890" s="15">
        <v>0.2</v>
      </c>
      <c r="F890" s="15">
        <v>2.1</v>
      </c>
      <c r="G890" s="15">
        <v>13.83</v>
      </c>
      <c r="H890" s="15">
        <v>62.2</v>
      </c>
      <c r="I890" s="15">
        <v>639.9</v>
      </c>
      <c r="J890" s="15">
        <v>-2.3</v>
      </c>
      <c r="K890" s="15">
        <v>17.17</v>
      </c>
      <c r="L890" s="15">
        <v>127.9</v>
      </c>
      <c r="M890" s="161">
        <v>193.3</v>
      </c>
      <c r="N890" s="15">
        <v>-1</v>
      </c>
      <c r="O890" s="15">
        <v>2.47</v>
      </c>
      <c r="P890" s="15">
        <v>8.12</v>
      </c>
      <c r="Q890" s="15">
        <v>0.008</v>
      </c>
      <c r="R890" s="15">
        <v>0.008</v>
      </c>
      <c r="S890" s="15">
        <v>2.1</v>
      </c>
    </row>
    <row r="891" ht="12.75">
      <c r="M891" s="161"/>
    </row>
    <row r="892" spans="2:19" ht="12.75">
      <c r="B892" s="15">
        <v>444</v>
      </c>
      <c r="C892" s="160">
        <v>39526</v>
      </c>
      <c r="D892" s="15">
        <v>110000</v>
      </c>
      <c r="E892" s="15">
        <v>0.1</v>
      </c>
      <c r="F892" s="15">
        <v>2</v>
      </c>
      <c r="G892" s="15">
        <v>13.63</v>
      </c>
      <c r="H892" s="15">
        <v>144.1</v>
      </c>
      <c r="I892" s="15">
        <v>671.8</v>
      </c>
      <c r="J892" s="15">
        <v>-2.3</v>
      </c>
      <c r="K892" s="15">
        <v>22.43</v>
      </c>
      <c r="L892" s="15">
        <v>184.1</v>
      </c>
      <c r="M892" s="161">
        <v>264.5</v>
      </c>
      <c r="N892" s="15">
        <v>-1</v>
      </c>
      <c r="O892" s="15">
        <v>2.49</v>
      </c>
      <c r="P892" s="15">
        <v>12.56</v>
      </c>
      <c r="Q892" s="15">
        <v>0.008</v>
      </c>
      <c r="R892" s="15">
        <v>0.008</v>
      </c>
      <c r="S892" s="15">
        <v>2</v>
      </c>
    </row>
    <row r="893" ht="12.75">
      <c r="M893" s="161"/>
    </row>
    <row r="894" spans="2:19" ht="12.75">
      <c r="B894" s="15">
        <v>445</v>
      </c>
      <c r="C894" s="160">
        <v>39526</v>
      </c>
      <c r="D894" s="15">
        <v>120000</v>
      </c>
      <c r="E894" s="15">
        <v>0.1</v>
      </c>
      <c r="F894" s="15">
        <v>2</v>
      </c>
      <c r="G894" s="15">
        <v>13.69</v>
      </c>
      <c r="H894" s="15">
        <v>136.4</v>
      </c>
      <c r="I894" s="15">
        <v>677.5</v>
      </c>
      <c r="J894" s="15">
        <v>-2.1</v>
      </c>
      <c r="K894" s="15">
        <v>22.15</v>
      </c>
      <c r="L894" s="15">
        <v>182.2</v>
      </c>
      <c r="M894" s="161">
        <v>263.6</v>
      </c>
      <c r="N894" s="15">
        <v>-1</v>
      </c>
      <c r="O894" s="15">
        <v>2.48</v>
      </c>
      <c r="P894" s="15">
        <v>12.1</v>
      </c>
      <c r="Q894" s="15">
        <v>0.008</v>
      </c>
      <c r="R894" s="15">
        <v>0.008</v>
      </c>
      <c r="S894" s="15">
        <v>2</v>
      </c>
    </row>
    <row r="895" ht="12.75">
      <c r="M895" s="161"/>
    </row>
    <row r="896" spans="2:19" ht="12.75">
      <c r="B896" s="15">
        <v>446</v>
      </c>
      <c r="C896" s="160">
        <v>39526</v>
      </c>
      <c r="D896" s="15">
        <v>130000</v>
      </c>
      <c r="E896" s="15">
        <v>0.1</v>
      </c>
      <c r="F896" s="15">
        <v>2.1</v>
      </c>
      <c r="G896" s="15">
        <v>13.83</v>
      </c>
      <c r="H896" s="15">
        <v>54.4</v>
      </c>
      <c r="I896" s="15">
        <v>643.3</v>
      </c>
      <c r="J896" s="15">
        <v>-2.1</v>
      </c>
      <c r="K896" s="15">
        <v>16.66</v>
      </c>
      <c r="L896" s="15">
        <v>124</v>
      </c>
      <c r="M896" s="161">
        <v>189.9</v>
      </c>
      <c r="N896" s="15">
        <v>-1</v>
      </c>
      <c r="O896" s="15">
        <v>2.54</v>
      </c>
      <c r="P896" s="15">
        <v>8.03</v>
      </c>
      <c r="Q896" s="15">
        <v>0.008</v>
      </c>
      <c r="R896" s="15">
        <v>0.008</v>
      </c>
      <c r="S896" s="15">
        <v>2.1</v>
      </c>
    </row>
    <row r="897" ht="12.75">
      <c r="M897" s="161"/>
    </row>
    <row r="898" spans="2:19" ht="12.75">
      <c r="B898" s="15">
        <v>447</v>
      </c>
      <c r="C898" s="160">
        <v>39526</v>
      </c>
      <c r="D898" s="15">
        <v>140000</v>
      </c>
      <c r="E898" s="15">
        <v>0.1</v>
      </c>
      <c r="F898" s="15">
        <v>2.1</v>
      </c>
      <c r="G898" s="15">
        <v>13.81</v>
      </c>
      <c r="H898" s="15">
        <v>57.3</v>
      </c>
      <c r="I898" s="15">
        <v>639.2</v>
      </c>
      <c r="J898" s="15">
        <v>-2.3</v>
      </c>
      <c r="K898" s="15">
        <v>16.99</v>
      </c>
      <c r="L898" s="15">
        <v>127.6</v>
      </c>
      <c r="M898" s="161">
        <v>193.1</v>
      </c>
      <c r="N898" s="15">
        <v>-1</v>
      </c>
      <c r="O898" s="15">
        <v>2.46</v>
      </c>
      <c r="P898" s="15">
        <v>7.79</v>
      </c>
      <c r="Q898" s="15">
        <v>0.008</v>
      </c>
      <c r="R898" s="15">
        <v>0.008</v>
      </c>
      <c r="S898" s="15">
        <v>2.1</v>
      </c>
    </row>
    <row r="899" ht="12.75">
      <c r="M899" s="161"/>
    </row>
    <row r="900" spans="2:19" ht="12.75">
      <c r="B900" s="15">
        <v>448</v>
      </c>
      <c r="C900" s="160">
        <v>39526</v>
      </c>
      <c r="D900" s="15">
        <v>150000</v>
      </c>
      <c r="E900" s="15">
        <v>0.3</v>
      </c>
      <c r="F900" s="15">
        <v>2.1</v>
      </c>
      <c r="G900" s="15">
        <v>13.81</v>
      </c>
      <c r="H900" s="15">
        <v>57.2</v>
      </c>
      <c r="I900" s="15">
        <v>638.1</v>
      </c>
      <c r="J900" s="15">
        <v>-2.5</v>
      </c>
      <c r="K900" s="15">
        <v>16.93</v>
      </c>
      <c r="L900" s="15">
        <v>127.3</v>
      </c>
      <c r="M900" s="161">
        <v>192.4</v>
      </c>
      <c r="N900" s="15">
        <v>-1</v>
      </c>
      <c r="O900" s="15">
        <v>2.48</v>
      </c>
      <c r="P900" s="15">
        <v>7.82</v>
      </c>
      <c r="Q900" s="15">
        <v>0.008</v>
      </c>
      <c r="R900" s="15">
        <v>0.008</v>
      </c>
      <c r="S900" s="15">
        <v>2.1</v>
      </c>
    </row>
    <row r="901" ht="12.75">
      <c r="M901" s="161"/>
    </row>
    <row r="902" spans="2:19" ht="12.75">
      <c r="B902" s="15">
        <v>449</v>
      </c>
      <c r="C902" s="160">
        <v>39526</v>
      </c>
      <c r="D902" s="15">
        <v>160000</v>
      </c>
      <c r="E902" s="15">
        <v>0.5</v>
      </c>
      <c r="F902" s="15">
        <v>2.1</v>
      </c>
      <c r="G902" s="15">
        <v>13.8</v>
      </c>
      <c r="H902" s="15">
        <v>57.3</v>
      </c>
      <c r="I902" s="15">
        <v>638.3</v>
      </c>
      <c r="J902" s="15">
        <v>-2.3</v>
      </c>
      <c r="K902" s="15">
        <v>17.04</v>
      </c>
      <c r="L902" s="15">
        <v>127.9</v>
      </c>
      <c r="M902" s="161">
        <v>192.9</v>
      </c>
      <c r="N902" s="15">
        <v>-1</v>
      </c>
      <c r="O902" s="15">
        <v>2.47</v>
      </c>
      <c r="P902" s="15">
        <v>7.81</v>
      </c>
      <c r="Q902" s="15">
        <v>0.008</v>
      </c>
      <c r="R902" s="15">
        <v>0.008</v>
      </c>
      <c r="S902" s="15">
        <v>2.1</v>
      </c>
    </row>
    <row r="903" ht="12.75">
      <c r="M903" s="161"/>
    </row>
    <row r="904" spans="2:19" ht="12.75">
      <c r="B904" s="15">
        <v>450</v>
      </c>
      <c r="C904" s="160">
        <v>39526</v>
      </c>
      <c r="D904" s="15">
        <v>170000</v>
      </c>
      <c r="E904" s="15">
        <v>0.5</v>
      </c>
      <c r="F904" s="15">
        <v>2.1</v>
      </c>
      <c r="G904" s="15">
        <v>13.8</v>
      </c>
      <c r="H904" s="15">
        <v>57.4</v>
      </c>
      <c r="I904" s="15">
        <v>639</v>
      </c>
      <c r="J904" s="15">
        <v>-2.2</v>
      </c>
      <c r="K904" s="15">
        <v>17.14</v>
      </c>
      <c r="L904" s="15">
        <v>128.4</v>
      </c>
      <c r="M904" s="161">
        <v>193</v>
      </c>
      <c r="N904" s="15">
        <v>-0.9</v>
      </c>
      <c r="O904" s="15">
        <v>2.48</v>
      </c>
      <c r="P904" s="15">
        <v>7.79</v>
      </c>
      <c r="Q904" s="15">
        <v>0.008</v>
      </c>
      <c r="R904" s="15">
        <v>0.008</v>
      </c>
      <c r="S904" s="15">
        <v>2.1</v>
      </c>
    </row>
    <row r="905" ht="12.75">
      <c r="M905" s="161"/>
    </row>
    <row r="906" spans="2:19" ht="12.75">
      <c r="B906" s="15">
        <v>451</v>
      </c>
      <c r="C906" s="160">
        <v>39526</v>
      </c>
      <c r="D906" s="15">
        <v>180000</v>
      </c>
      <c r="E906" s="15">
        <v>0.5</v>
      </c>
      <c r="F906" s="15">
        <v>2.1</v>
      </c>
      <c r="G906" s="15">
        <v>13.8</v>
      </c>
      <c r="H906" s="15">
        <v>57.9</v>
      </c>
      <c r="I906" s="15">
        <v>639.3</v>
      </c>
      <c r="J906" s="15">
        <v>-2.4</v>
      </c>
      <c r="K906" s="15">
        <v>17.14</v>
      </c>
      <c r="L906" s="15">
        <v>128.9</v>
      </c>
      <c r="M906" s="161">
        <v>193.7</v>
      </c>
      <c r="N906" s="15">
        <v>-0.9</v>
      </c>
      <c r="O906" s="15">
        <v>2.47</v>
      </c>
      <c r="P906" s="15">
        <v>7.76</v>
      </c>
      <c r="Q906" s="15">
        <v>0.008</v>
      </c>
      <c r="R906" s="15">
        <v>0.008</v>
      </c>
      <c r="S906" s="15">
        <v>2.1</v>
      </c>
    </row>
    <row r="907" ht="12.75">
      <c r="M907" s="161"/>
    </row>
    <row r="908" spans="2:19" ht="12.75">
      <c r="B908" s="15">
        <v>452</v>
      </c>
      <c r="C908" s="160">
        <v>39526</v>
      </c>
      <c r="D908" s="15">
        <v>190000</v>
      </c>
      <c r="E908" s="15">
        <v>0.5</v>
      </c>
      <c r="F908" s="15">
        <v>2.1</v>
      </c>
      <c r="G908" s="15">
        <v>13.81</v>
      </c>
      <c r="H908" s="15">
        <v>57.1</v>
      </c>
      <c r="I908" s="15">
        <v>638.3</v>
      </c>
      <c r="J908" s="15">
        <v>-2.4</v>
      </c>
      <c r="K908" s="15">
        <v>17.14</v>
      </c>
      <c r="L908" s="15">
        <v>128</v>
      </c>
      <c r="M908" s="161">
        <v>192.6</v>
      </c>
      <c r="N908" s="15">
        <v>-0.9</v>
      </c>
      <c r="O908" s="15">
        <v>2.49</v>
      </c>
      <c r="P908" s="15">
        <v>7.8</v>
      </c>
      <c r="Q908" s="15">
        <v>0.008</v>
      </c>
      <c r="R908" s="15">
        <v>0.008</v>
      </c>
      <c r="S908" s="15">
        <v>2.1</v>
      </c>
    </row>
    <row r="909" ht="12.75">
      <c r="M909" s="161"/>
    </row>
    <row r="910" spans="2:19" ht="12.75">
      <c r="B910" s="15">
        <v>453</v>
      </c>
      <c r="C910" s="160">
        <v>39526</v>
      </c>
      <c r="D910" s="15">
        <v>200000</v>
      </c>
      <c r="E910" s="15">
        <v>0.5</v>
      </c>
      <c r="F910" s="15">
        <v>2.1</v>
      </c>
      <c r="G910" s="15">
        <v>13.81</v>
      </c>
      <c r="H910" s="15">
        <v>57.3</v>
      </c>
      <c r="I910" s="15">
        <v>638.3</v>
      </c>
      <c r="J910" s="15">
        <v>-2.3</v>
      </c>
      <c r="K910" s="15">
        <v>17.14</v>
      </c>
      <c r="L910" s="15">
        <v>127.9</v>
      </c>
      <c r="M910" s="161">
        <v>192.3</v>
      </c>
      <c r="N910" s="15">
        <v>-0.9</v>
      </c>
      <c r="O910" s="15">
        <v>2.46</v>
      </c>
      <c r="P910" s="15">
        <v>7.77</v>
      </c>
      <c r="Q910" s="15">
        <v>0.008</v>
      </c>
      <c r="R910" s="15">
        <v>0.008</v>
      </c>
      <c r="S910" s="15">
        <v>2.1</v>
      </c>
    </row>
    <row r="911" ht="12.75">
      <c r="M911" s="161"/>
    </row>
    <row r="912" spans="2:19" ht="12.75">
      <c r="B912" s="15">
        <v>454</v>
      </c>
      <c r="C912" s="160">
        <v>39526</v>
      </c>
      <c r="D912" s="15">
        <v>210000</v>
      </c>
      <c r="E912" s="15">
        <v>0.5</v>
      </c>
      <c r="F912" s="15">
        <v>2.1</v>
      </c>
      <c r="G912" s="15">
        <v>13.81</v>
      </c>
      <c r="H912" s="15">
        <v>57.3</v>
      </c>
      <c r="I912" s="15">
        <v>639.4</v>
      </c>
      <c r="J912" s="15">
        <v>-2.3</v>
      </c>
      <c r="K912" s="15">
        <v>17.18</v>
      </c>
      <c r="L912" s="15">
        <v>128.5</v>
      </c>
      <c r="M912" s="161">
        <v>193.1</v>
      </c>
      <c r="N912" s="15">
        <v>-0.9</v>
      </c>
      <c r="O912" s="15">
        <v>2.48</v>
      </c>
      <c r="P912" s="15">
        <v>7.71</v>
      </c>
      <c r="Q912" s="15">
        <v>0.008</v>
      </c>
      <c r="R912" s="15">
        <v>0.008</v>
      </c>
      <c r="S912" s="15">
        <v>2.1</v>
      </c>
    </row>
    <row r="913" ht="12.75">
      <c r="M913" s="161"/>
    </row>
    <row r="914" spans="2:19" ht="12.75">
      <c r="B914" s="15">
        <v>455</v>
      </c>
      <c r="C914" s="160">
        <v>39526</v>
      </c>
      <c r="D914" s="15">
        <v>220000</v>
      </c>
      <c r="E914" s="15">
        <v>0.5</v>
      </c>
      <c r="F914" s="15">
        <v>2.1</v>
      </c>
      <c r="G914" s="15">
        <v>13.81</v>
      </c>
      <c r="H914" s="15">
        <v>56.8</v>
      </c>
      <c r="I914" s="15">
        <v>639.8</v>
      </c>
      <c r="J914" s="15">
        <v>-2.3</v>
      </c>
      <c r="K914" s="15">
        <v>17.17</v>
      </c>
      <c r="L914" s="15">
        <v>128.6</v>
      </c>
      <c r="M914" s="161">
        <v>193.3</v>
      </c>
      <c r="N914" s="15">
        <v>-0.9</v>
      </c>
      <c r="O914" s="15">
        <v>2.5</v>
      </c>
      <c r="P914" s="15">
        <v>7.73</v>
      </c>
      <c r="Q914" s="15">
        <v>0.008</v>
      </c>
      <c r="R914" s="15">
        <v>0.008</v>
      </c>
      <c r="S914" s="15">
        <v>2.1</v>
      </c>
    </row>
    <row r="915" ht="12.75">
      <c r="M915" s="161"/>
    </row>
    <row r="916" spans="2:19" ht="12.75">
      <c r="B916" s="15">
        <v>456</v>
      </c>
      <c r="C916" s="160">
        <v>39526</v>
      </c>
      <c r="D916" s="15">
        <v>230000</v>
      </c>
      <c r="E916" s="15">
        <v>0.5</v>
      </c>
      <c r="F916" s="15">
        <v>2.1</v>
      </c>
      <c r="G916" s="15">
        <v>13.82</v>
      </c>
      <c r="H916" s="15">
        <v>56.7</v>
      </c>
      <c r="I916" s="15">
        <v>639.9</v>
      </c>
      <c r="J916" s="15">
        <v>-2.3</v>
      </c>
      <c r="K916" s="15">
        <v>17.11</v>
      </c>
      <c r="L916" s="15">
        <v>128.2</v>
      </c>
      <c r="M916" s="161">
        <v>193</v>
      </c>
      <c r="N916" s="15">
        <v>-0.9</v>
      </c>
      <c r="O916" s="15">
        <v>2.54</v>
      </c>
      <c r="P916" s="15">
        <v>7.8</v>
      </c>
      <c r="Q916" s="15">
        <v>0.008</v>
      </c>
      <c r="R916" s="15">
        <v>0.008</v>
      </c>
      <c r="S916" s="15">
        <v>2.1</v>
      </c>
    </row>
    <row r="917" ht="12.75">
      <c r="M917" s="161"/>
    </row>
    <row r="918" spans="2:19" ht="12.75">
      <c r="B918" s="15">
        <v>457</v>
      </c>
      <c r="C918" s="160">
        <v>39527</v>
      </c>
      <c r="D918" s="15">
        <v>0</v>
      </c>
      <c r="E918" s="15">
        <v>36</v>
      </c>
      <c r="F918" s="15">
        <v>11.8</v>
      </c>
      <c r="G918" s="15">
        <v>19.6</v>
      </c>
      <c r="H918" s="15">
        <v>2.2</v>
      </c>
      <c r="I918" s="15">
        <v>557</v>
      </c>
      <c r="J918" s="15">
        <v>-59</v>
      </c>
      <c r="K918" s="15">
        <v>1.88</v>
      </c>
      <c r="L918" s="15">
        <v>7.2</v>
      </c>
      <c r="M918" s="161">
        <v>12.8</v>
      </c>
      <c r="N918" s="15">
        <v>-0.9</v>
      </c>
      <c r="O918" s="15">
        <v>2.05</v>
      </c>
      <c r="P918" s="15">
        <v>5.06</v>
      </c>
      <c r="Q918" s="15">
        <v>0.046</v>
      </c>
      <c r="R918" s="15">
        <v>0.018</v>
      </c>
      <c r="S918" s="15">
        <v>4.8</v>
      </c>
    </row>
    <row r="920" spans="2:19" ht="12.75">
      <c r="B920" s="15">
        <v>458</v>
      </c>
      <c r="C920" s="160">
        <v>39527</v>
      </c>
      <c r="D920" s="15">
        <v>10000</v>
      </c>
      <c r="E920" s="15">
        <v>36.4</v>
      </c>
      <c r="F920" s="15">
        <v>-1.1</v>
      </c>
      <c r="G920" s="15">
        <v>20.79</v>
      </c>
      <c r="H920" s="15">
        <v>1</v>
      </c>
      <c r="I920" s="15">
        <v>445.1</v>
      </c>
      <c r="J920" s="15">
        <v>-150.4</v>
      </c>
      <c r="K920" s="15">
        <v>0.27</v>
      </c>
      <c r="L920" s="15">
        <v>0.5</v>
      </c>
      <c r="M920" s="15">
        <v>1.3</v>
      </c>
      <c r="N920" s="15">
        <v>-0.9</v>
      </c>
      <c r="O920" s="15">
        <v>-0.02</v>
      </c>
      <c r="P920" s="15">
        <v>0</v>
      </c>
      <c r="Q920" s="15">
        <v>0.003</v>
      </c>
      <c r="R920" s="15">
        <v>0</v>
      </c>
      <c r="S920" s="15">
        <v>-1.3</v>
      </c>
    </row>
    <row r="922" spans="2:19" ht="12.75">
      <c r="B922" s="15">
        <v>459</v>
      </c>
      <c r="C922" s="160">
        <v>39527</v>
      </c>
      <c r="D922" s="15">
        <v>20000</v>
      </c>
      <c r="E922" s="15">
        <v>39.3</v>
      </c>
      <c r="F922" s="15">
        <v>-1.5</v>
      </c>
      <c r="G922" s="15">
        <v>20.8</v>
      </c>
      <c r="H922" s="15">
        <v>1</v>
      </c>
      <c r="I922" s="15">
        <v>430.6</v>
      </c>
      <c r="J922" s="15">
        <v>-141.3</v>
      </c>
      <c r="K922" s="15">
        <v>0.27</v>
      </c>
      <c r="L922" s="15">
        <v>0.5</v>
      </c>
      <c r="M922" s="15">
        <v>1.3</v>
      </c>
      <c r="N922" s="15">
        <v>-0.9</v>
      </c>
      <c r="O922" s="15">
        <v>-0.03</v>
      </c>
      <c r="P922" s="15">
        <v>-0.04</v>
      </c>
      <c r="Q922" s="15">
        <v>0.003</v>
      </c>
      <c r="R922" s="15">
        <v>0</v>
      </c>
      <c r="S922" s="15">
        <v>-1.7</v>
      </c>
    </row>
    <row r="924" spans="2:19" ht="12.75">
      <c r="B924" s="15">
        <v>460</v>
      </c>
      <c r="C924" s="160">
        <v>39527</v>
      </c>
      <c r="D924" s="15">
        <v>30000</v>
      </c>
      <c r="E924" s="15">
        <v>38.7</v>
      </c>
      <c r="F924" s="15">
        <v>-1.7</v>
      </c>
      <c r="G924" s="15">
        <v>20.8</v>
      </c>
      <c r="H924" s="15">
        <v>0.8</v>
      </c>
      <c r="I924" s="15">
        <v>424.4</v>
      </c>
      <c r="J924" s="15">
        <v>-154.8</v>
      </c>
      <c r="K924" s="15">
        <v>0.27</v>
      </c>
      <c r="L924" s="15">
        <v>0.5</v>
      </c>
      <c r="M924" s="15">
        <v>1.3</v>
      </c>
      <c r="N924" s="15">
        <v>-0.9</v>
      </c>
      <c r="O924" s="15">
        <v>-0.03</v>
      </c>
      <c r="P924" s="15">
        <v>-0.07</v>
      </c>
      <c r="Q924" s="15">
        <v>0.003</v>
      </c>
      <c r="R924" s="15">
        <v>0</v>
      </c>
      <c r="S924" s="15">
        <v>-1.5</v>
      </c>
    </row>
    <row r="926" spans="2:19" ht="12.75">
      <c r="B926" s="15">
        <v>461</v>
      </c>
      <c r="C926" s="160">
        <v>39527</v>
      </c>
      <c r="D926" s="15">
        <v>40000</v>
      </c>
      <c r="E926" s="15">
        <v>37.8</v>
      </c>
      <c r="F926" s="15">
        <v>-1.8</v>
      </c>
      <c r="G926" s="15">
        <v>20.8</v>
      </c>
      <c r="H926" s="15">
        <v>0.9</v>
      </c>
      <c r="I926" s="15">
        <v>418.1</v>
      </c>
      <c r="J926" s="15">
        <v>-157.5</v>
      </c>
      <c r="K926" s="15">
        <v>0.26</v>
      </c>
      <c r="L926" s="15">
        <v>0.5</v>
      </c>
      <c r="M926" s="15">
        <v>1.3</v>
      </c>
      <c r="N926" s="15">
        <v>-0.9</v>
      </c>
      <c r="O926" s="15">
        <v>-0.02</v>
      </c>
      <c r="P926" s="15">
        <v>-0.05</v>
      </c>
      <c r="Q926" s="15">
        <v>0.003</v>
      </c>
      <c r="R926" s="15">
        <v>0</v>
      </c>
      <c r="S926" s="15">
        <v>-1.3</v>
      </c>
    </row>
    <row r="928" spans="2:19" ht="12.75">
      <c r="B928" s="15">
        <v>462</v>
      </c>
      <c r="C928" s="160">
        <v>39527</v>
      </c>
      <c r="D928" s="15">
        <v>50000</v>
      </c>
      <c r="E928" s="15">
        <v>18.1</v>
      </c>
      <c r="F928" s="15">
        <v>44.8</v>
      </c>
      <c r="G928" s="15">
        <v>15.96</v>
      </c>
      <c r="H928" s="15">
        <v>11.6</v>
      </c>
      <c r="I928" s="15">
        <v>572.3</v>
      </c>
      <c r="J928" s="15">
        <v>-2.2</v>
      </c>
      <c r="K928" s="15">
        <v>9.59</v>
      </c>
      <c r="L928" s="15">
        <v>52.5</v>
      </c>
      <c r="M928" s="161">
        <v>58.3</v>
      </c>
      <c r="N928" s="15">
        <v>-0.9</v>
      </c>
      <c r="O928" s="15">
        <v>7.81</v>
      </c>
      <c r="P928" s="15">
        <v>22.14</v>
      </c>
      <c r="Q928" s="15">
        <v>0.166</v>
      </c>
      <c r="R928" s="15">
        <v>0.033</v>
      </c>
      <c r="S928" s="15">
        <v>8.7</v>
      </c>
    </row>
    <row r="929" ht="12.75">
      <c r="M929" s="161"/>
    </row>
    <row r="930" spans="2:19" ht="12.75">
      <c r="B930" s="15">
        <v>463</v>
      </c>
      <c r="C930" s="160">
        <v>39527</v>
      </c>
      <c r="D930" s="15">
        <v>60000</v>
      </c>
      <c r="E930" s="15">
        <v>3.6</v>
      </c>
      <c r="F930" s="15">
        <v>1.7</v>
      </c>
      <c r="G930" s="15">
        <v>13.51</v>
      </c>
      <c r="H930" s="15">
        <v>65.7</v>
      </c>
      <c r="I930" s="15">
        <v>630.5</v>
      </c>
      <c r="J930" s="15">
        <v>-15.7</v>
      </c>
      <c r="K930" s="15">
        <v>17.49</v>
      </c>
      <c r="L930" s="15">
        <v>131.8</v>
      </c>
      <c r="M930" s="161">
        <v>194.3</v>
      </c>
      <c r="N930" s="15">
        <v>-0.9</v>
      </c>
      <c r="O930" s="15">
        <v>2.39</v>
      </c>
      <c r="P930" s="15">
        <v>8.24</v>
      </c>
      <c r="Q930" s="15">
        <v>0.007</v>
      </c>
      <c r="R930" s="15">
        <v>0.006</v>
      </c>
      <c r="S930" s="15">
        <v>1.7</v>
      </c>
    </row>
    <row r="931" ht="12.75">
      <c r="M931" s="161"/>
    </row>
    <row r="932" spans="2:19" ht="12.75">
      <c r="B932" s="15">
        <v>464</v>
      </c>
      <c r="C932" s="160">
        <v>39527</v>
      </c>
      <c r="D932" s="15">
        <v>70000</v>
      </c>
      <c r="E932" s="15">
        <v>8.3</v>
      </c>
      <c r="F932" s="15">
        <v>8.6</v>
      </c>
      <c r="G932" s="15">
        <v>10.96</v>
      </c>
      <c r="H932" s="15">
        <v>59.5</v>
      </c>
      <c r="I932" s="15">
        <v>635.3</v>
      </c>
      <c r="J932" s="15">
        <v>31.8</v>
      </c>
      <c r="K932" s="15">
        <v>17.25</v>
      </c>
      <c r="L932" s="15">
        <v>128.8</v>
      </c>
      <c r="M932" s="161">
        <v>193.5</v>
      </c>
      <c r="N932" s="15">
        <v>-0.9</v>
      </c>
      <c r="O932" s="15">
        <v>4.33</v>
      </c>
      <c r="P932" s="15">
        <v>7.91</v>
      </c>
      <c r="Q932" s="15">
        <v>0.032</v>
      </c>
      <c r="R932" s="15">
        <v>0.016</v>
      </c>
      <c r="S932" s="15">
        <v>4.2</v>
      </c>
    </row>
    <row r="933" ht="12.75">
      <c r="M933" s="161"/>
    </row>
    <row r="934" spans="2:19" ht="12.75">
      <c r="B934" s="15">
        <v>465</v>
      </c>
      <c r="C934" s="160">
        <v>39527</v>
      </c>
      <c r="D934" s="15">
        <v>80000</v>
      </c>
      <c r="E934" s="15">
        <v>0.5</v>
      </c>
      <c r="F934" s="15">
        <v>2.1</v>
      </c>
      <c r="G934" s="15">
        <v>13.84</v>
      </c>
      <c r="H934" s="15">
        <v>51</v>
      </c>
      <c r="I934" s="15">
        <v>638</v>
      </c>
      <c r="J934" s="15">
        <v>-2.2</v>
      </c>
      <c r="K934" s="15">
        <v>17.26</v>
      </c>
      <c r="L934" s="15">
        <v>128.3</v>
      </c>
      <c r="M934" s="161">
        <v>193.5</v>
      </c>
      <c r="N934" s="15">
        <v>-0.9</v>
      </c>
      <c r="O934" s="15">
        <v>2.52</v>
      </c>
      <c r="P934" s="15">
        <v>7.84</v>
      </c>
      <c r="Q934" s="15">
        <v>0.008</v>
      </c>
      <c r="R934" s="15">
        <v>0.008</v>
      </c>
      <c r="S934" s="15">
        <v>2.1</v>
      </c>
    </row>
    <row r="935" ht="12.75">
      <c r="M935" s="161"/>
    </row>
    <row r="936" spans="2:19" ht="12.75">
      <c r="B936" s="15">
        <v>466</v>
      </c>
      <c r="C936" s="160">
        <v>39527</v>
      </c>
      <c r="D936" s="15">
        <v>90000</v>
      </c>
      <c r="E936" s="15">
        <v>0.5</v>
      </c>
      <c r="F936" s="15">
        <v>2.1</v>
      </c>
      <c r="G936" s="15">
        <v>13.84</v>
      </c>
      <c r="H936" s="15">
        <v>51.3</v>
      </c>
      <c r="I936" s="15">
        <v>639.1</v>
      </c>
      <c r="J936" s="15">
        <v>-2.1</v>
      </c>
      <c r="K936" s="15">
        <v>17.17</v>
      </c>
      <c r="L936" s="15">
        <v>128.5</v>
      </c>
      <c r="M936" s="161">
        <v>193.8</v>
      </c>
      <c r="N936" s="15">
        <v>-0.9</v>
      </c>
      <c r="O936" s="15">
        <v>2.52</v>
      </c>
      <c r="P936" s="15">
        <v>8.67</v>
      </c>
      <c r="Q936" s="15">
        <v>0.008</v>
      </c>
      <c r="R936" s="15">
        <v>0.008</v>
      </c>
      <c r="S936" s="15">
        <v>2.1</v>
      </c>
    </row>
    <row r="937" ht="12.75">
      <c r="M937" s="161"/>
    </row>
    <row r="938" spans="2:19" ht="12.75">
      <c r="B938" s="15">
        <v>467</v>
      </c>
      <c r="C938" s="160">
        <v>39527</v>
      </c>
      <c r="D938" s="15">
        <v>100000</v>
      </c>
      <c r="E938" s="15">
        <v>0.5</v>
      </c>
      <c r="F938" s="15">
        <v>2.1</v>
      </c>
      <c r="G938" s="15">
        <v>13.84</v>
      </c>
      <c r="H938" s="15">
        <v>51.1</v>
      </c>
      <c r="I938" s="15">
        <v>638.8</v>
      </c>
      <c r="J938" s="15">
        <v>-2.2</v>
      </c>
      <c r="K938" s="15">
        <v>17.14</v>
      </c>
      <c r="L938" s="15">
        <v>127.8</v>
      </c>
      <c r="M938" s="161">
        <v>193</v>
      </c>
      <c r="N938" s="15">
        <v>-0.9</v>
      </c>
      <c r="O938" s="15">
        <v>2.54</v>
      </c>
      <c r="P938" s="15">
        <v>7.88</v>
      </c>
      <c r="Q938" s="15">
        <v>0.008</v>
      </c>
      <c r="R938" s="15">
        <v>0.008</v>
      </c>
      <c r="S938" s="15">
        <v>2.1</v>
      </c>
    </row>
    <row r="939" ht="12.75">
      <c r="M939" s="161"/>
    </row>
    <row r="940" spans="2:19" ht="12.75">
      <c r="B940" s="15">
        <v>468</v>
      </c>
      <c r="C940" s="160">
        <v>39527</v>
      </c>
      <c r="D940" s="15">
        <v>110000</v>
      </c>
      <c r="E940" s="15">
        <v>0.5</v>
      </c>
      <c r="F940" s="15">
        <v>2.1</v>
      </c>
      <c r="G940" s="15">
        <v>13.85</v>
      </c>
      <c r="H940" s="15">
        <v>51.3</v>
      </c>
      <c r="I940" s="15">
        <v>638.9</v>
      </c>
      <c r="J940" s="15">
        <v>-2.2</v>
      </c>
      <c r="K940" s="15">
        <v>17.14</v>
      </c>
      <c r="L940" s="15">
        <v>127.7</v>
      </c>
      <c r="M940" s="161">
        <v>192.9</v>
      </c>
      <c r="N940" s="15">
        <v>-0.9</v>
      </c>
      <c r="O940" s="15">
        <v>2.51</v>
      </c>
      <c r="P940" s="15">
        <v>7.86</v>
      </c>
      <c r="Q940" s="15">
        <v>0.008</v>
      </c>
      <c r="R940" s="15">
        <v>0.008</v>
      </c>
      <c r="S940" s="15">
        <v>2.1</v>
      </c>
    </row>
    <row r="941" ht="12.75">
      <c r="M941" s="161"/>
    </row>
    <row r="942" spans="2:19" ht="12.75">
      <c r="B942" s="15">
        <v>469</v>
      </c>
      <c r="C942" s="160">
        <v>39527</v>
      </c>
      <c r="D942" s="15">
        <v>120000</v>
      </c>
      <c r="E942" s="15">
        <v>0.5</v>
      </c>
      <c r="F942" s="15">
        <v>2.1</v>
      </c>
      <c r="G942" s="15">
        <v>13.85</v>
      </c>
      <c r="H942" s="15">
        <v>51.7</v>
      </c>
      <c r="I942" s="15">
        <v>637.9</v>
      </c>
      <c r="J942" s="15">
        <v>-2.2</v>
      </c>
      <c r="K942" s="15">
        <v>17.09</v>
      </c>
      <c r="L942" s="15">
        <v>127.2</v>
      </c>
      <c r="M942" s="161">
        <v>192.2</v>
      </c>
      <c r="N942" s="15">
        <v>-0.9</v>
      </c>
      <c r="O942" s="15">
        <v>2.52</v>
      </c>
      <c r="P942" s="15">
        <v>7.9</v>
      </c>
      <c r="Q942" s="15">
        <v>0.008</v>
      </c>
      <c r="R942" s="15">
        <v>0.008</v>
      </c>
      <c r="S942" s="15">
        <v>2.1</v>
      </c>
    </row>
    <row r="943" ht="12.75">
      <c r="M943" s="161"/>
    </row>
    <row r="944" spans="2:19" ht="12.75">
      <c r="B944" s="15">
        <v>470</v>
      </c>
      <c r="C944" s="160">
        <v>39527</v>
      </c>
      <c r="D944" s="15">
        <v>130000</v>
      </c>
      <c r="E944" s="15">
        <v>0.5</v>
      </c>
      <c r="F944" s="15">
        <v>2.1</v>
      </c>
      <c r="G944" s="15">
        <v>13.84</v>
      </c>
      <c r="H944" s="15">
        <v>50.5</v>
      </c>
      <c r="I944" s="15">
        <v>638.2</v>
      </c>
      <c r="J944" s="15">
        <v>-2.3</v>
      </c>
      <c r="K944" s="15">
        <v>17.14</v>
      </c>
      <c r="L944" s="15">
        <v>127.7</v>
      </c>
      <c r="M944" s="161">
        <v>192.8</v>
      </c>
      <c r="N944" s="15">
        <v>-0.9</v>
      </c>
      <c r="O944" s="15">
        <v>2.53</v>
      </c>
      <c r="P944" s="15">
        <v>7.78</v>
      </c>
      <c r="Q944" s="15">
        <v>0.008</v>
      </c>
      <c r="R944" s="15">
        <v>0.008</v>
      </c>
      <c r="S944" s="15">
        <v>2.1</v>
      </c>
    </row>
    <row r="945" ht="12.75">
      <c r="M945" s="161"/>
    </row>
    <row r="946" spans="2:19" ht="12.75">
      <c r="B946" s="15">
        <v>471</v>
      </c>
      <c r="C946" s="160">
        <v>39527</v>
      </c>
      <c r="D946" s="15">
        <v>140000</v>
      </c>
      <c r="E946" s="15">
        <v>0.5</v>
      </c>
      <c r="F946" s="15">
        <v>2.1</v>
      </c>
      <c r="G946" s="15">
        <v>13.84</v>
      </c>
      <c r="H946" s="15">
        <v>51.3</v>
      </c>
      <c r="I946" s="15">
        <v>637.4</v>
      </c>
      <c r="J946" s="15">
        <v>-1.9</v>
      </c>
      <c r="K946" s="15">
        <v>17.1</v>
      </c>
      <c r="L946" s="15">
        <v>127.3</v>
      </c>
      <c r="M946" s="161">
        <v>192.3</v>
      </c>
      <c r="N946" s="15">
        <v>-0.9</v>
      </c>
      <c r="O946" s="15">
        <v>2.54</v>
      </c>
      <c r="P946" s="15">
        <v>7.79</v>
      </c>
      <c r="Q946" s="15">
        <v>0.008</v>
      </c>
      <c r="R946" s="15">
        <v>0.008</v>
      </c>
      <c r="S946" s="15">
        <v>2.1</v>
      </c>
    </row>
    <row r="947" ht="12.75">
      <c r="M947" s="161"/>
    </row>
    <row r="948" spans="2:19" ht="12.75">
      <c r="B948" s="15">
        <v>472</v>
      </c>
      <c r="C948" s="160">
        <v>39527</v>
      </c>
      <c r="D948" s="15">
        <v>150000</v>
      </c>
      <c r="E948" s="15">
        <v>0.5</v>
      </c>
      <c r="F948" s="15">
        <v>2.1</v>
      </c>
      <c r="G948" s="15">
        <v>13.83</v>
      </c>
      <c r="H948" s="15">
        <v>50.6</v>
      </c>
      <c r="I948" s="15">
        <v>637.6</v>
      </c>
      <c r="J948" s="15">
        <v>-2.3</v>
      </c>
      <c r="K948" s="15">
        <v>17.12</v>
      </c>
      <c r="L948" s="15">
        <v>127.6</v>
      </c>
      <c r="M948" s="161">
        <v>192.6</v>
      </c>
      <c r="N948" s="15">
        <v>-0.9</v>
      </c>
      <c r="O948" s="15">
        <v>2.52</v>
      </c>
      <c r="P948" s="15">
        <v>7.74</v>
      </c>
      <c r="Q948" s="15">
        <v>0.008</v>
      </c>
      <c r="R948" s="15">
        <v>0.008</v>
      </c>
      <c r="S948" s="15">
        <v>2.1</v>
      </c>
    </row>
    <row r="949" ht="12.75">
      <c r="M949" s="161"/>
    </row>
    <row r="950" spans="2:19" ht="12.75">
      <c r="B950" s="15">
        <v>473</v>
      </c>
      <c r="C950" s="160">
        <v>39527</v>
      </c>
      <c r="D950" s="15">
        <v>160000</v>
      </c>
      <c r="E950" s="15">
        <v>0.5</v>
      </c>
      <c r="F950" s="15">
        <v>2.1</v>
      </c>
      <c r="G950" s="15">
        <v>13.82</v>
      </c>
      <c r="H950" s="15">
        <v>49.8</v>
      </c>
      <c r="I950" s="15">
        <v>637.9</v>
      </c>
      <c r="J950" s="15">
        <v>-2.3</v>
      </c>
      <c r="K950" s="15">
        <v>17.18</v>
      </c>
      <c r="L950" s="15">
        <v>128.3</v>
      </c>
      <c r="M950" s="161">
        <v>192.7</v>
      </c>
      <c r="N950" s="15">
        <v>-0.9</v>
      </c>
      <c r="O950" s="15">
        <v>2.52</v>
      </c>
      <c r="P950" s="15">
        <v>7.64</v>
      </c>
      <c r="Q950" s="15">
        <v>0.008</v>
      </c>
      <c r="R950" s="15">
        <v>0.008</v>
      </c>
      <c r="S950" s="15">
        <v>2.1</v>
      </c>
    </row>
    <row r="951" ht="12.75">
      <c r="M951" s="161"/>
    </row>
    <row r="952" spans="2:19" ht="12.75">
      <c r="B952" s="15">
        <v>474</v>
      </c>
      <c r="C952" s="160">
        <v>39527</v>
      </c>
      <c r="D952" s="15">
        <v>170000</v>
      </c>
      <c r="E952" s="15">
        <v>0.5</v>
      </c>
      <c r="F952" s="15">
        <v>2.1</v>
      </c>
      <c r="G952" s="15">
        <v>13.81</v>
      </c>
      <c r="H952" s="15">
        <v>49.3</v>
      </c>
      <c r="I952" s="15">
        <v>638.5</v>
      </c>
      <c r="J952" s="15">
        <v>-2.5</v>
      </c>
      <c r="K952" s="15">
        <v>17.19</v>
      </c>
      <c r="L952" s="15">
        <v>128.6</v>
      </c>
      <c r="M952" s="161">
        <v>192.9</v>
      </c>
      <c r="N952" s="15">
        <v>-1</v>
      </c>
      <c r="O952" s="15">
        <v>2.54</v>
      </c>
      <c r="P952" s="15">
        <v>7.64</v>
      </c>
      <c r="Q952" s="15">
        <v>0.008</v>
      </c>
      <c r="R952" s="15">
        <v>0.008</v>
      </c>
      <c r="S952" s="15">
        <v>2.1</v>
      </c>
    </row>
    <row r="953" ht="12.75">
      <c r="M953" s="161"/>
    </row>
    <row r="954" spans="2:19" ht="12.75">
      <c r="B954" s="15">
        <v>475</v>
      </c>
      <c r="C954" s="160">
        <v>39527</v>
      </c>
      <c r="D954" s="15">
        <v>180000</v>
      </c>
      <c r="E954" s="15">
        <v>0.5</v>
      </c>
      <c r="F954" s="15">
        <v>2.1</v>
      </c>
      <c r="G954" s="15">
        <v>13.8</v>
      </c>
      <c r="H954" s="15">
        <v>49.3</v>
      </c>
      <c r="I954" s="15">
        <v>638.3</v>
      </c>
      <c r="J954" s="15">
        <v>-2.4</v>
      </c>
      <c r="K954" s="15">
        <v>17.16</v>
      </c>
      <c r="L954" s="15">
        <v>128.8</v>
      </c>
      <c r="M954" s="161">
        <v>193</v>
      </c>
      <c r="N954" s="15">
        <v>-0.9</v>
      </c>
      <c r="O954" s="15">
        <v>2.54</v>
      </c>
      <c r="P954" s="15">
        <v>7.73</v>
      </c>
      <c r="Q954" s="15">
        <v>0.008</v>
      </c>
      <c r="R954" s="15">
        <v>0.008</v>
      </c>
      <c r="S954" s="15">
        <v>2.1</v>
      </c>
    </row>
    <row r="955" ht="12.75">
      <c r="M955" s="161"/>
    </row>
    <row r="956" spans="2:19" ht="12.75">
      <c r="B956" s="15">
        <v>476</v>
      </c>
      <c r="C956" s="160">
        <v>39527</v>
      </c>
      <c r="D956" s="15">
        <v>190000</v>
      </c>
      <c r="E956" s="15">
        <v>0.5</v>
      </c>
      <c r="F956" s="15">
        <v>2</v>
      </c>
      <c r="G956" s="15">
        <v>13.82</v>
      </c>
      <c r="H956" s="15">
        <v>51.2</v>
      </c>
      <c r="I956" s="15">
        <v>637.4</v>
      </c>
      <c r="J956" s="15">
        <v>-2.6</v>
      </c>
      <c r="K956" s="15">
        <v>17.19</v>
      </c>
      <c r="L956" s="15">
        <v>128.5</v>
      </c>
      <c r="M956" s="161">
        <v>192.7</v>
      </c>
      <c r="N956" s="15">
        <v>-1</v>
      </c>
      <c r="O956" s="15">
        <v>2.46</v>
      </c>
      <c r="P956" s="15">
        <v>7.86</v>
      </c>
      <c r="Q956" s="15">
        <v>0.007</v>
      </c>
      <c r="R956" s="15">
        <v>0.008</v>
      </c>
      <c r="S956" s="15">
        <v>2.1</v>
      </c>
    </row>
    <row r="957" ht="12.75">
      <c r="M957" s="161"/>
    </row>
    <row r="958" spans="2:19" ht="12.75">
      <c r="B958" s="15">
        <v>477</v>
      </c>
      <c r="C958" s="160">
        <v>39527</v>
      </c>
      <c r="D958" s="15">
        <v>200000</v>
      </c>
      <c r="E958" s="15">
        <v>0.5</v>
      </c>
      <c r="F958" s="15">
        <v>2.1</v>
      </c>
      <c r="G958" s="15">
        <v>13.84</v>
      </c>
      <c r="H958" s="15">
        <v>51.2</v>
      </c>
      <c r="I958" s="15">
        <v>636.8</v>
      </c>
      <c r="J958" s="15">
        <v>-2.4</v>
      </c>
      <c r="K958" s="15">
        <v>17.33</v>
      </c>
      <c r="L958" s="15">
        <v>129</v>
      </c>
      <c r="M958" s="161">
        <v>193.5</v>
      </c>
      <c r="N958" s="15">
        <v>-1</v>
      </c>
      <c r="O958" s="15">
        <v>2.51</v>
      </c>
      <c r="P958" s="15">
        <v>7.96</v>
      </c>
      <c r="Q958" s="15">
        <v>0.008</v>
      </c>
      <c r="R958" s="15">
        <v>0.008</v>
      </c>
      <c r="S958" s="15">
        <v>2.1</v>
      </c>
    </row>
    <row r="959" ht="12.75">
      <c r="M959" s="161"/>
    </row>
    <row r="960" spans="2:19" ht="12.75">
      <c r="B960" s="15">
        <v>478</v>
      </c>
      <c r="C960" s="160">
        <v>39527</v>
      </c>
      <c r="D960" s="15">
        <v>210000</v>
      </c>
      <c r="E960" s="15">
        <v>0.5</v>
      </c>
      <c r="F960" s="15">
        <v>2.1</v>
      </c>
      <c r="G960" s="15">
        <v>13.87</v>
      </c>
      <c r="H960" s="15">
        <v>51.1</v>
      </c>
      <c r="I960" s="15">
        <v>636.8</v>
      </c>
      <c r="J960" s="15">
        <v>-2.5</v>
      </c>
      <c r="K960" s="15">
        <v>17.25</v>
      </c>
      <c r="L960" s="15">
        <v>128.6</v>
      </c>
      <c r="M960" s="161">
        <v>192.9</v>
      </c>
      <c r="N960" s="15">
        <v>-1</v>
      </c>
      <c r="O960" s="15">
        <v>2.51</v>
      </c>
      <c r="P960" s="15">
        <v>7.99</v>
      </c>
      <c r="Q960" s="15">
        <v>0.008</v>
      </c>
      <c r="R960" s="15">
        <v>0.008</v>
      </c>
      <c r="S960" s="15">
        <v>2.1</v>
      </c>
    </row>
    <row r="961" ht="12.75">
      <c r="M961" s="161"/>
    </row>
    <row r="962" spans="2:19" ht="12.75">
      <c r="B962" s="15">
        <v>479</v>
      </c>
      <c r="C962" s="160">
        <v>39527</v>
      </c>
      <c r="D962" s="15">
        <v>220000</v>
      </c>
      <c r="E962" s="15">
        <v>0.5</v>
      </c>
      <c r="F962" s="15">
        <v>2.1</v>
      </c>
      <c r="G962" s="15">
        <v>13.89</v>
      </c>
      <c r="H962" s="15">
        <v>51.9</v>
      </c>
      <c r="I962" s="15">
        <v>637.2</v>
      </c>
      <c r="J962" s="15">
        <v>-2.3</v>
      </c>
      <c r="K962" s="15">
        <v>17.25</v>
      </c>
      <c r="L962" s="15">
        <v>128.8</v>
      </c>
      <c r="M962" s="161">
        <v>193.4</v>
      </c>
      <c r="N962" s="15">
        <v>-1</v>
      </c>
      <c r="O962" s="15">
        <v>2.51</v>
      </c>
      <c r="P962" s="15">
        <v>8</v>
      </c>
      <c r="Q962" s="15">
        <v>0.008</v>
      </c>
      <c r="R962" s="15">
        <v>0.008</v>
      </c>
      <c r="S962" s="15">
        <v>2.1</v>
      </c>
    </row>
    <row r="963" ht="12.75">
      <c r="M963" s="161"/>
    </row>
    <row r="964" spans="2:19" ht="12.75">
      <c r="B964" s="15">
        <v>480</v>
      </c>
      <c r="C964" s="160">
        <v>39527</v>
      </c>
      <c r="D964" s="15">
        <v>230000</v>
      </c>
      <c r="E964" s="15">
        <v>0.5</v>
      </c>
      <c r="F964" s="15">
        <v>2.1</v>
      </c>
      <c r="G964" s="15">
        <v>13.9</v>
      </c>
      <c r="H964" s="15">
        <v>51.7</v>
      </c>
      <c r="I964" s="15">
        <v>637</v>
      </c>
      <c r="J964" s="15">
        <v>-2.4</v>
      </c>
      <c r="K964" s="15">
        <v>17.14</v>
      </c>
      <c r="L964" s="15">
        <v>127.3</v>
      </c>
      <c r="M964" s="161">
        <v>191.7</v>
      </c>
      <c r="N964" s="15">
        <v>-1</v>
      </c>
      <c r="O964" s="15">
        <v>2.49</v>
      </c>
      <c r="P964" s="15">
        <v>8.08</v>
      </c>
      <c r="Q964" s="15">
        <v>0.008</v>
      </c>
      <c r="R964" s="15">
        <v>0.008</v>
      </c>
      <c r="S964" s="15">
        <v>2.1</v>
      </c>
    </row>
    <row r="965" ht="12.75">
      <c r="M965" s="161"/>
    </row>
    <row r="966" spans="2:19" ht="12.75">
      <c r="B966" s="15">
        <v>481</v>
      </c>
      <c r="C966" s="160">
        <v>39528</v>
      </c>
      <c r="D966" s="15">
        <v>0</v>
      </c>
      <c r="E966" s="15">
        <v>58.9</v>
      </c>
      <c r="F966" s="15">
        <v>-2.6</v>
      </c>
      <c r="G966" s="15">
        <v>19.76</v>
      </c>
      <c r="H966" s="15">
        <v>2</v>
      </c>
      <c r="I966" s="15">
        <v>557.6</v>
      </c>
      <c r="J966" s="15">
        <v>-104.3</v>
      </c>
      <c r="K966" s="15">
        <v>1.82</v>
      </c>
      <c r="L966" s="15">
        <v>7.6</v>
      </c>
      <c r="M966" s="161">
        <v>13.9</v>
      </c>
      <c r="N966" s="15">
        <v>-1</v>
      </c>
      <c r="O966" s="15">
        <v>1.86</v>
      </c>
      <c r="P966" s="15">
        <v>5.47</v>
      </c>
      <c r="Q966" s="15">
        <v>0.134</v>
      </c>
      <c r="R966" s="15">
        <v>0.109</v>
      </c>
      <c r="S966" s="15">
        <v>-12</v>
      </c>
    </row>
    <row r="968" spans="2:19" ht="12.75">
      <c r="B968" s="15">
        <v>482</v>
      </c>
      <c r="C968" s="160">
        <v>39528</v>
      </c>
      <c r="D968" s="15">
        <v>10000</v>
      </c>
      <c r="E968" s="15">
        <v>0</v>
      </c>
      <c r="F968" s="15">
        <v>0</v>
      </c>
      <c r="G968" s="15">
        <v>20.95</v>
      </c>
      <c r="H968" s="15">
        <v>0.9</v>
      </c>
      <c r="I968" s="15">
        <v>450.5</v>
      </c>
      <c r="J968" s="15">
        <v>0</v>
      </c>
      <c r="K968" s="15">
        <v>0.25</v>
      </c>
      <c r="L968" s="15">
        <v>0.5</v>
      </c>
      <c r="M968" s="15">
        <v>1.3</v>
      </c>
      <c r="N968" s="15">
        <v>-0.9</v>
      </c>
      <c r="O968" s="15">
        <v>-0.46</v>
      </c>
      <c r="P968" s="15">
        <v>0</v>
      </c>
      <c r="Q968" s="15">
        <v>0.208</v>
      </c>
      <c r="R968" s="15">
        <v>0.216</v>
      </c>
      <c r="S968" s="15">
        <v>0</v>
      </c>
    </row>
    <row r="970" spans="2:19" ht="12.75">
      <c r="B970" s="15">
        <v>483</v>
      </c>
      <c r="C970" s="160">
        <v>39528</v>
      </c>
      <c r="D970" s="15">
        <v>20000</v>
      </c>
      <c r="E970" s="15">
        <v>0</v>
      </c>
      <c r="F970" s="15">
        <v>0</v>
      </c>
      <c r="G970" s="15">
        <v>20.97</v>
      </c>
      <c r="H970" s="15">
        <v>0.8</v>
      </c>
      <c r="I970" s="15">
        <v>430.5</v>
      </c>
      <c r="J970" s="15">
        <v>0</v>
      </c>
      <c r="K970" s="15">
        <v>0.16</v>
      </c>
      <c r="L970" s="15">
        <v>0.5</v>
      </c>
      <c r="M970" s="15">
        <v>1.3</v>
      </c>
      <c r="N970" s="15">
        <v>-1</v>
      </c>
      <c r="O970" s="15">
        <v>-0.47</v>
      </c>
      <c r="P970" s="15">
        <v>-0.04</v>
      </c>
      <c r="Q970" s="15">
        <v>0.149</v>
      </c>
      <c r="R970" s="15">
        <v>0.153</v>
      </c>
      <c r="S970" s="15">
        <v>0</v>
      </c>
    </row>
    <row r="972" spans="2:19" ht="12.75">
      <c r="B972" s="15">
        <v>484</v>
      </c>
      <c r="C972" s="160">
        <v>39528</v>
      </c>
      <c r="D972" s="15">
        <v>30000</v>
      </c>
      <c r="E972" s="15">
        <v>0</v>
      </c>
      <c r="F972" s="15">
        <v>0</v>
      </c>
      <c r="G972" s="15">
        <v>20.99</v>
      </c>
      <c r="H972" s="15">
        <v>0.8</v>
      </c>
      <c r="I972" s="15">
        <v>421.4</v>
      </c>
      <c r="J972" s="15">
        <v>0</v>
      </c>
      <c r="K972" s="15">
        <v>0.04</v>
      </c>
      <c r="L972" s="15">
        <v>0.5</v>
      </c>
      <c r="M972" s="15">
        <v>1.3</v>
      </c>
      <c r="N972" s="15">
        <v>-1</v>
      </c>
      <c r="O972" s="15">
        <v>-0.47</v>
      </c>
      <c r="P972" s="15">
        <v>-0.06</v>
      </c>
      <c r="Q972" s="15">
        <v>0.119</v>
      </c>
      <c r="R972" s="15">
        <v>0.12</v>
      </c>
      <c r="S972" s="15">
        <v>0</v>
      </c>
    </row>
    <row r="974" spans="2:19" ht="12.75">
      <c r="B974" s="15">
        <v>485</v>
      </c>
      <c r="C974" s="160">
        <v>39528</v>
      </c>
      <c r="D974" s="15">
        <v>40000</v>
      </c>
      <c r="E974" s="15">
        <v>0</v>
      </c>
      <c r="F974" s="15">
        <v>0</v>
      </c>
      <c r="G974" s="15">
        <v>21.01</v>
      </c>
      <c r="H974" s="15">
        <v>0.8</v>
      </c>
      <c r="I974" s="15">
        <v>409.1</v>
      </c>
      <c r="J974" s="15">
        <v>0</v>
      </c>
      <c r="K974" s="15">
        <v>0.04</v>
      </c>
      <c r="L974" s="15">
        <v>0.5</v>
      </c>
      <c r="M974" s="15">
        <v>1.3</v>
      </c>
      <c r="N974" s="15">
        <v>-1</v>
      </c>
      <c r="O974" s="15">
        <v>-0.47</v>
      </c>
      <c r="P974" s="15">
        <v>-0.06</v>
      </c>
      <c r="Q974" s="15">
        <v>0.094</v>
      </c>
      <c r="R974" s="15">
        <v>0.098</v>
      </c>
      <c r="S974" s="15">
        <v>0</v>
      </c>
    </row>
    <row r="976" spans="2:19" ht="12.75">
      <c r="B976" s="15">
        <v>486</v>
      </c>
      <c r="C976" s="160">
        <v>39528</v>
      </c>
      <c r="D976" s="15">
        <v>50000</v>
      </c>
      <c r="E976" s="15">
        <v>0</v>
      </c>
      <c r="F976" s="15">
        <v>0</v>
      </c>
      <c r="G976" s="15">
        <v>21.03</v>
      </c>
      <c r="H976" s="15">
        <v>0.8</v>
      </c>
      <c r="I976" s="15">
        <v>395.6</v>
      </c>
      <c r="J976" s="15">
        <v>0</v>
      </c>
      <c r="K976" s="15">
        <v>0.04</v>
      </c>
      <c r="L976" s="15">
        <v>0.5</v>
      </c>
      <c r="M976" s="15">
        <v>1.3</v>
      </c>
      <c r="N976" s="15">
        <v>-1</v>
      </c>
      <c r="O976" s="15">
        <v>-0.47</v>
      </c>
      <c r="P976" s="15">
        <v>-0.07</v>
      </c>
      <c r="Q976" s="15">
        <v>0.077</v>
      </c>
      <c r="R976" s="15">
        <v>0.08</v>
      </c>
      <c r="S976" s="15">
        <v>0</v>
      </c>
    </row>
    <row r="978" spans="2:19" ht="12.75">
      <c r="B978" s="15">
        <v>487</v>
      </c>
      <c r="C978" s="160">
        <v>39528</v>
      </c>
      <c r="D978" s="15">
        <v>60000</v>
      </c>
      <c r="E978" s="15">
        <v>0</v>
      </c>
      <c r="F978" s="15">
        <v>0</v>
      </c>
      <c r="G978" s="15">
        <v>21.05</v>
      </c>
      <c r="H978" s="15">
        <v>0.9</v>
      </c>
      <c r="I978" s="15">
        <v>389.2</v>
      </c>
      <c r="J978" s="15">
        <v>0</v>
      </c>
      <c r="K978" s="15">
        <v>0.04</v>
      </c>
      <c r="L978" s="15">
        <v>0.5</v>
      </c>
      <c r="M978" s="15">
        <v>1.3</v>
      </c>
      <c r="N978" s="15">
        <v>-1</v>
      </c>
      <c r="O978" s="15">
        <v>-0.47</v>
      </c>
      <c r="P978" s="15">
        <v>-0.06</v>
      </c>
      <c r="Q978" s="15">
        <v>0.068</v>
      </c>
      <c r="R978" s="15">
        <v>0.07</v>
      </c>
      <c r="S978" s="15">
        <v>0</v>
      </c>
    </row>
    <row r="980" spans="2:19" ht="12.75">
      <c r="B980" s="15">
        <v>488</v>
      </c>
      <c r="C980" s="160">
        <v>39528</v>
      </c>
      <c r="D980" s="15">
        <v>70000</v>
      </c>
      <c r="E980" s="15">
        <v>0</v>
      </c>
      <c r="F980" s="15">
        <v>0</v>
      </c>
      <c r="G980" s="15">
        <v>21.06</v>
      </c>
      <c r="H980" s="15">
        <v>0.8</v>
      </c>
      <c r="I980" s="15">
        <v>382.2</v>
      </c>
      <c r="J980" s="15">
        <v>0</v>
      </c>
      <c r="K980" s="15">
        <v>0.04</v>
      </c>
      <c r="L980" s="15">
        <v>0.5</v>
      </c>
      <c r="M980" s="15">
        <v>1.3</v>
      </c>
      <c r="N980" s="15">
        <v>-1</v>
      </c>
      <c r="O980" s="15">
        <v>-0.47</v>
      </c>
      <c r="P980" s="15">
        <v>-0.07</v>
      </c>
      <c r="Q980" s="15">
        <v>0.06</v>
      </c>
      <c r="R980" s="15">
        <v>0.063</v>
      </c>
      <c r="S980" s="15">
        <v>0</v>
      </c>
    </row>
    <row r="982" spans="2:19" ht="12.75">
      <c r="B982" s="15">
        <v>489</v>
      </c>
      <c r="C982" s="160">
        <v>39528</v>
      </c>
      <c r="D982" s="15">
        <v>80000</v>
      </c>
      <c r="E982" s="15">
        <v>11.5</v>
      </c>
      <c r="F982" s="15">
        <v>26.1</v>
      </c>
      <c r="G982" s="15">
        <v>19.42</v>
      </c>
      <c r="H982" s="15">
        <v>1</v>
      </c>
      <c r="I982" s="15">
        <v>475</v>
      </c>
      <c r="J982" s="15">
        <v>9.6</v>
      </c>
      <c r="K982" s="15">
        <v>2.75</v>
      </c>
      <c r="L982" s="15">
        <v>8.2</v>
      </c>
      <c r="M982" s="161">
        <v>8.9</v>
      </c>
      <c r="N982" s="15">
        <v>-1</v>
      </c>
      <c r="O982" s="15">
        <v>3.88</v>
      </c>
      <c r="P982" s="15">
        <v>11.38</v>
      </c>
      <c r="Q982" s="15">
        <v>0.122</v>
      </c>
      <c r="R982" s="15">
        <v>0.055</v>
      </c>
      <c r="S982" s="15">
        <v>7.5</v>
      </c>
    </row>
    <row r="983" ht="12.75">
      <c r="M983" s="161"/>
    </row>
    <row r="984" spans="2:19" ht="12.75">
      <c r="B984" s="15">
        <v>490</v>
      </c>
      <c r="C984" s="160">
        <v>39528</v>
      </c>
      <c r="D984" s="15">
        <v>90000</v>
      </c>
      <c r="E984" s="15">
        <v>13.8</v>
      </c>
      <c r="F984" s="15">
        <v>38.8</v>
      </c>
      <c r="G984" s="15">
        <v>17.98</v>
      </c>
      <c r="H984" s="15">
        <v>9</v>
      </c>
      <c r="I984" s="15">
        <v>568.8</v>
      </c>
      <c r="J984" s="15">
        <v>17</v>
      </c>
      <c r="K984" s="15">
        <v>5.4</v>
      </c>
      <c r="L984" s="15">
        <v>21.8</v>
      </c>
      <c r="M984" s="161">
        <v>22.3</v>
      </c>
      <c r="N984" s="15">
        <v>-1</v>
      </c>
      <c r="O984" s="15">
        <v>6.18</v>
      </c>
      <c r="P984" s="15">
        <v>20.2</v>
      </c>
      <c r="Q984" s="15">
        <v>0.159</v>
      </c>
      <c r="R984" s="15">
        <v>0.051</v>
      </c>
      <c r="S984" s="15">
        <v>9</v>
      </c>
    </row>
    <row r="985" ht="12.75">
      <c r="M985" s="161"/>
    </row>
    <row r="986" spans="2:19" ht="12.75">
      <c r="B986" s="15">
        <v>491</v>
      </c>
      <c r="C986" s="160">
        <v>39528</v>
      </c>
      <c r="D986" s="15">
        <v>100000</v>
      </c>
      <c r="E986" s="15">
        <v>1.2</v>
      </c>
      <c r="F986" s="15">
        <v>8.7</v>
      </c>
      <c r="G986" s="15">
        <v>13.99</v>
      </c>
      <c r="H986" s="15">
        <v>76.5</v>
      </c>
      <c r="I986" s="15">
        <v>636.3</v>
      </c>
      <c r="J986" s="15">
        <v>-1.7</v>
      </c>
      <c r="K986" s="15">
        <v>18.98</v>
      </c>
      <c r="L986" s="15">
        <v>147.3</v>
      </c>
      <c r="M986" s="161">
        <v>201.4</v>
      </c>
      <c r="N986" s="15">
        <v>-1</v>
      </c>
      <c r="O986" s="15">
        <v>3.02</v>
      </c>
      <c r="P986" s="15">
        <v>11.24</v>
      </c>
      <c r="Q986" s="15">
        <v>0.032</v>
      </c>
      <c r="R986" s="15">
        <v>0.01</v>
      </c>
      <c r="S986" s="15">
        <v>2.6</v>
      </c>
    </row>
    <row r="987" ht="12.75">
      <c r="M987" s="161"/>
    </row>
    <row r="988" spans="2:19" ht="12.75">
      <c r="B988" s="15">
        <v>492</v>
      </c>
      <c r="C988" s="160">
        <v>39528</v>
      </c>
      <c r="D988" s="15">
        <v>110000</v>
      </c>
      <c r="E988" s="15">
        <v>5.7</v>
      </c>
      <c r="F988" s="15">
        <v>8</v>
      </c>
      <c r="G988" s="15">
        <v>10.78</v>
      </c>
      <c r="H988" s="15">
        <v>58.2</v>
      </c>
      <c r="I988" s="15">
        <v>637.8</v>
      </c>
      <c r="J988" s="15">
        <v>37.2</v>
      </c>
      <c r="K988" s="15">
        <v>17.32</v>
      </c>
      <c r="L988" s="15">
        <v>129.1</v>
      </c>
      <c r="M988" s="161">
        <v>194.4</v>
      </c>
      <c r="N988" s="15">
        <v>-1</v>
      </c>
      <c r="O988" s="15">
        <v>4.52</v>
      </c>
      <c r="P988" s="15">
        <v>7.96</v>
      </c>
      <c r="Q988" s="15">
        <v>0.036</v>
      </c>
      <c r="R988" s="15">
        <v>0.021</v>
      </c>
      <c r="S988" s="15">
        <v>3.8</v>
      </c>
    </row>
    <row r="989" ht="12.75">
      <c r="M989" s="161"/>
    </row>
    <row r="990" spans="2:19" ht="12.75">
      <c r="B990" s="15">
        <v>493</v>
      </c>
      <c r="C990" s="160">
        <v>39528</v>
      </c>
      <c r="D990" s="15">
        <v>120000</v>
      </c>
      <c r="E990" s="15">
        <v>0.6</v>
      </c>
      <c r="F990" s="15">
        <v>2.5</v>
      </c>
      <c r="G990" s="15">
        <v>14.07</v>
      </c>
      <c r="H990" s="15">
        <v>54</v>
      </c>
      <c r="I990" s="15">
        <v>638.6</v>
      </c>
      <c r="J990" s="15">
        <v>-2.2</v>
      </c>
      <c r="K990" s="15">
        <v>17.15</v>
      </c>
      <c r="L990" s="15">
        <v>126.8</v>
      </c>
      <c r="M990" s="161">
        <v>192.3</v>
      </c>
      <c r="N990" s="15">
        <v>-1</v>
      </c>
      <c r="O990" s="15">
        <v>2.87</v>
      </c>
      <c r="P990" s="15">
        <v>7.96</v>
      </c>
      <c r="Q990" s="15">
        <v>0.009</v>
      </c>
      <c r="R990" s="15">
        <v>0.009</v>
      </c>
      <c r="S990" s="15">
        <v>2.5</v>
      </c>
    </row>
    <row r="991" ht="12.75">
      <c r="M991" s="161"/>
    </row>
    <row r="992" spans="2:19" ht="12.75">
      <c r="B992" s="15">
        <v>494</v>
      </c>
      <c r="C992" s="160">
        <v>39528</v>
      </c>
      <c r="D992" s="15">
        <v>130000</v>
      </c>
      <c r="E992" s="15">
        <v>0.5</v>
      </c>
      <c r="F992" s="15">
        <v>2.1</v>
      </c>
      <c r="G992" s="15">
        <v>14.05</v>
      </c>
      <c r="H992" s="15">
        <v>53.3</v>
      </c>
      <c r="I992" s="15">
        <v>639.7</v>
      </c>
      <c r="J992" s="15">
        <v>-2.5</v>
      </c>
      <c r="K992" s="15">
        <v>17.37</v>
      </c>
      <c r="L992" s="15">
        <v>129.1</v>
      </c>
      <c r="M992" s="161">
        <v>195</v>
      </c>
      <c r="N992" s="15">
        <v>-1</v>
      </c>
      <c r="O992" s="15">
        <v>2.44</v>
      </c>
      <c r="P992" s="15">
        <v>7.88</v>
      </c>
      <c r="Q992" s="15">
        <v>0.008</v>
      </c>
      <c r="R992" s="15">
        <v>0.008</v>
      </c>
      <c r="S992" s="15">
        <v>2.1</v>
      </c>
    </row>
    <row r="993" ht="12.75">
      <c r="M993" s="161"/>
    </row>
    <row r="994" spans="2:19" ht="12.75">
      <c r="B994" s="15">
        <v>495</v>
      </c>
      <c r="C994" s="160">
        <v>39528</v>
      </c>
      <c r="D994" s="15">
        <v>140000</v>
      </c>
      <c r="E994" s="15">
        <v>0.5</v>
      </c>
      <c r="F994" s="15">
        <v>2.1</v>
      </c>
      <c r="G994" s="15">
        <v>14.05</v>
      </c>
      <c r="H994" s="15">
        <v>53.6</v>
      </c>
      <c r="I994" s="15">
        <v>639.4</v>
      </c>
      <c r="J994" s="15">
        <v>-2.4</v>
      </c>
      <c r="K994" s="15">
        <v>17.32</v>
      </c>
      <c r="L994" s="15">
        <v>129</v>
      </c>
      <c r="M994" s="161">
        <v>194.8</v>
      </c>
      <c r="N994" s="15">
        <v>-1</v>
      </c>
      <c r="O994" s="15">
        <v>2.45</v>
      </c>
      <c r="P994" s="15">
        <v>7.99</v>
      </c>
      <c r="Q994" s="15">
        <v>0.008</v>
      </c>
      <c r="R994" s="15">
        <v>0.008</v>
      </c>
      <c r="S994" s="15">
        <v>2.1</v>
      </c>
    </row>
    <row r="995" ht="12.75">
      <c r="M995" s="161"/>
    </row>
    <row r="996" spans="2:19" ht="12.75">
      <c r="B996" s="15">
        <v>496</v>
      </c>
      <c r="C996" s="160">
        <v>39528</v>
      </c>
      <c r="D996" s="15">
        <v>150000</v>
      </c>
      <c r="E996" s="15">
        <v>0.5</v>
      </c>
      <c r="F996" s="15">
        <v>2.1</v>
      </c>
      <c r="G996" s="15">
        <v>14.06</v>
      </c>
      <c r="H996" s="15">
        <v>53</v>
      </c>
      <c r="I996" s="15">
        <v>639.5</v>
      </c>
      <c r="J996" s="15">
        <v>-2.4</v>
      </c>
      <c r="K996" s="15">
        <v>17.35</v>
      </c>
      <c r="L996" s="15">
        <v>129.3</v>
      </c>
      <c r="M996" s="161">
        <v>195.1</v>
      </c>
      <c r="N996" s="15">
        <v>-1</v>
      </c>
      <c r="O996" s="15">
        <v>2.45</v>
      </c>
      <c r="P996" s="15">
        <v>7.97</v>
      </c>
      <c r="Q996" s="15">
        <v>0.008</v>
      </c>
      <c r="R996" s="15">
        <v>0.008</v>
      </c>
      <c r="S996" s="15">
        <v>2.1</v>
      </c>
    </row>
    <row r="997" ht="12.75">
      <c r="M997" s="161"/>
    </row>
    <row r="998" spans="2:19" ht="12.75">
      <c r="B998" s="15">
        <v>497</v>
      </c>
      <c r="C998" s="160">
        <v>39528</v>
      </c>
      <c r="D998" s="15">
        <v>160000</v>
      </c>
      <c r="E998" s="15">
        <v>0.5</v>
      </c>
      <c r="F998" s="15">
        <v>2.1</v>
      </c>
      <c r="G998" s="15">
        <v>14.06</v>
      </c>
      <c r="H998" s="15">
        <v>52.6</v>
      </c>
      <c r="I998" s="15">
        <v>639.5</v>
      </c>
      <c r="J998" s="15">
        <v>-2.2</v>
      </c>
      <c r="K998" s="15">
        <v>17.21</v>
      </c>
      <c r="L998" s="15">
        <v>128</v>
      </c>
      <c r="M998" s="161">
        <v>193.5</v>
      </c>
      <c r="N998" s="15">
        <v>-1</v>
      </c>
      <c r="O998" s="15">
        <v>2.47</v>
      </c>
      <c r="P998" s="15">
        <v>7.94</v>
      </c>
      <c r="Q998" s="15">
        <v>0.008</v>
      </c>
      <c r="R998" s="15">
        <v>0.008</v>
      </c>
      <c r="S998" s="15">
        <v>2.1</v>
      </c>
    </row>
    <row r="999" ht="12.75">
      <c r="M999" s="161"/>
    </row>
    <row r="1000" spans="2:19" ht="12.75">
      <c r="B1000" s="15">
        <v>498</v>
      </c>
      <c r="C1000" s="160">
        <v>39528</v>
      </c>
      <c r="D1000" s="15">
        <v>170000</v>
      </c>
      <c r="E1000" s="15">
        <v>25.2</v>
      </c>
      <c r="F1000" s="15">
        <v>13.3</v>
      </c>
      <c r="G1000" s="15">
        <v>19.63</v>
      </c>
      <c r="H1000" s="15">
        <v>4.9</v>
      </c>
      <c r="I1000" s="15">
        <v>557.2</v>
      </c>
      <c r="J1000" s="15">
        <v>5.6</v>
      </c>
      <c r="K1000" s="15">
        <v>2.26</v>
      </c>
      <c r="L1000" s="15">
        <v>10.8</v>
      </c>
      <c r="M1000" s="161">
        <v>19.6</v>
      </c>
      <c r="N1000" s="15">
        <v>-0.9</v>
      </c>
      <c r="O1000" s="15">
        <v>2.11</v>
      </c>
      <c r="P1000" s="15">
        <v>6.65</v>
      </c>
      <c r="Q1000" s="15">
        <v>0.082</v>
      </c>
      <c r="R1000" s="15">
        <v>0.053</v>
      </c>
      <c r="S1000" s="15">
        <v>4.6</v>
      </c>
    </row>
    <row r="1001" ht="12.75">
      <c r="M1001" s="161"/>
    </row>
    <row r="1002" spans="2:19" ht="12.75">
      <c r="B1002" s="15">
        <v>499</v>
      </c>
      <c r="C1002" s="160">
        <v>39528</v>
      </c>
      <c r="D1002" s="15">
        <v>180000</v>
      </c>
      <c r="E1002" s="15">
        <v>0</v>
      </c>
      <c r="F1002" s="15">
        <v>0</v>
      </c>
      <c r="G1002" s="15">
        <v>20.96</v>
      </c>
      <c r="H1002" s="15">
        <v>0.9</v>
      </c>
      <c r="I1002" s="15">
        <v>437.9</v>
      </c>
      <c r="J1002" s="15">
        <v>0</v>
      </c>
      <c r="K1002" s="15">
        <v>0.04</v>
      </c>
      <c r="L1002" s="15">
        <v>0.5</v>
      </c>
      <c r="M1002" s="15">
        <v>1.3</v>
      </c>
      <c r="N1002" s="15">
        <v>-0.9</v>
      </c>
      <c r="O1002" s="15">
        <v>-0.46</v>
      </c>
      <c r="P1002" s="15">
        <v>0.01</v>
      </c>
      <c r="Q1002" s="15">
        <v>0.044</v>
      </c>
      <c r="R1002" s="15">
        <v>0.048</v>
      </c>
      <c r="S1002" s="15">
        <v>0</v>
      </c>
    </row>
    <row r="1004" spans="2:19" ht="12.75">
      <c r="B1004" s="15">
        <v>500</v>
      </c>
      <c r="C1004" s="160">
        <v>39528</v>
      </c>
      <c r="D1004" s="15">
        <v>190000</v>
      </c>
      <c r="E1004" s="15">
        <v>0</v>
      </c>
      <c r="F1004" s="15">
        <v>0</v>
      </c>
      <c r="G1004" s="15">
        <v>21.1</v>
      </c>
      <c r="H1004" s="15">
        <v>1</v>
      </c>
      <c r="I1004" s="15">
        <v>421</v>
      </c>
      <c r="J1004" s="15">
        <v>0</v>
      </c>
      <c r="K1004" s="15">
        <v>0.04</v>
      </c>
      <c r="L1004" s="15">
        <v>0.5</v>
      </c>
      <c r="M1004" s="15">
        <v>1.3</v>
      </c>
      <c r="N1004" s="15">
        <v>-1</v>
      </c>
      <c r="O1004" s="15">
        <v>-0.47</v>
      </c>
      <c r="P1004" s="15">
        <v>-0.03</v>
      </c>
      <c r="Q1004" s="15">
        <v>0.046</v>
      </c>
      <c r="R1004" s="15">
        <v>0.05</v>
      </c>
      <c r="S1004" s="15">
        <v>0</v>
      </c>
    </row>
    <row r="1006" spans="2:19" ht="12.75">
      <c r="B1006" s="15">
        <v>501</v>
      </c>
      <c r="C1006" s="160">
        <v>39528</v>
      </c>
      <c r="D1006" s="15">
        <v>200000</v>
      </c>
      <c r="E1006" s="15">
        <v>0</v>
      </c>
      <c r="F1006" s="15">
        <v>0</v>
      </c>
      <c r="G1006" s="15">
        <v>21.12</v>
      </c>
      <c r="H1006" s="15">
        <v>1</v>
      </c>
      <c r="I1006" s="15">
        <v>411.7</v>
      </c>
      <c r="J1006" s="15">
        <v>0</v>
      </c>
      <c r="K1006" s="15">
        <v>0.15</v>
      </c>
      <c r="L1006" s="15">
        <v>0.5</v>
      </c>
      <c r="M1006" s="15">
        <v>1.3</v>
      </c>
      <c r="N1006" s="15">
        <v>-1</v>
      </c>
      <c r="O1006" s="15">
        <v>-0.47</v>
      </c>
      <c r="P1006" s="15">
        <v>-0.04</v>
      </c>
      <c r="Q1006" s="15">
        <v>0.045</v>
      </c>
      <c r="R1006" s="15">
        <v>0.047</v>
      </c>
      <c r="S1006" s="15">
        <v>0</v>
      </c>
    </row>
    <row r="1008" spans="2:19" ht="12.75">
      <c r="B1008" s="15">
        <v>502</v>
      </c>
      <c r="C1008" s="160">
        <v>39528</v>
      </c>
      <c r="D1008" s="15">
        <v>210000</v>
      </c>
      <c r="E1008" s="15">
        <v>0</v>
      </c>
      <c r="F1008" s="15">
        <v>0</v>
      </c>
      <c r="G1008" s="15">
        <v>21.12</v>
      </c>
      <c r="H1008" s="15">
        <v>0.9</v>
      </c>
      <c r="I1008" s="15">
        <v>403.5</v>
      </c>
      <c r="J1008" s="15">
        <v>0</v>
      </c>
      <c r="K1008" s="15">
        <v>0.21</v>
      </c>
      <c r="L1008" s="15">
        <v>0.5</v>
      </c>
      <c r="M1008" s="15">
        <v>1.3</v>
      </c>
      <c r="N1008" s="15">
        <v>-1</v>
      </c>
      <c r="O1008" s="15">
        <v>-0.47</v>
      </c>
      <c r="P1008" s="15">
        <v>-0.06</v>
      </c>
      <c r="Q1008" s="15">
        <v>0.043</v>
      </c>
      <c r="R1008" s="15">
        <v>0.047</v>
      </c>
      <c r="S1008" s="15">
        <v>0</v>
      </c>
    </row>
    <row r="1010" spans="2:19" ht="12.75">
      <c r="B1010" s="15">
        <v>503</v>
      </c>
      <c r="C1010" s="160">
        <v>39528</v>
      </c>
      <c r="D1010" s="15">
        <v>220000</v>
      </c>
      <c r="E1010" s="15">
        <v>0</v>
      </c>
      <c r="F1010" s="15">
        <v>0</v>
      </c>
      <c r="G1010" s="15">
        <v>21.04</v>
      </c>
      <c r="H1010" s="15">
        <v>0.9</v>
      </c>
      <c r="I1010" s="15">
        <v>396</v>
      </c>
      <c r="J1010" s="15">
        <v>0</v>
      </c>
      <c r="K1010" s="15">
        <v>0.06</v>
      </c>
      <c r="L1010" s="15">
        <v>0.5</v>
      </c>
      <c r="M1010" s="15">
        <v>1.3</v>
      </c>
      <c r="N1010" s="15">
        <v>-0.9</v>
      </c>
      <c r="O1010" s="15">
        <v>-0.46</v>
      </c>
      <c r="P1010" s="15">
        <v>-0.05</v>
      </c>
      <c r="Q1010" s="15">
        <v>0.043</v>
      </c>
      <c r="R1010" s="15">
        <v>0.045</v>
      </c>
      <c r="S1010" s="15">
        <v>0</v>
      </c>
    </row>
    <row r="1012" spans="2:19" ht="12.75">
      <c r="B1012" s="15">
        <v>504</v>
      </c>
      <c r="C1012" s="160">
        <v>39528</v>
      </c>
      <c r="D1012" s="15">
        <v>230000</v>
      </c>
      <c r="E1012" s="15">
        <v>0</v>
      </c>
      <c r="F1012" s="15">
        <v>0</v>
      </c>
      <c r="G1012" s="15">
        <v>21.11</v>
      </c>
      <c r="H1012" s="15">
        <v>0.9</v>
      </c>
      <c r="I1012" s="15">
        <v>387.2</v>
      </c>
      <c r="J1012" s="15">
        <v>0</v>
      </c>
      <c r="K1012" s="15">
        <v>0.04</v>
      </c>
      <c r="L1012" s="15">
        <v>0.5</v>
      </c>
      <c r="M1012" s="15">
        <v>1.3</v>
      </c>
      <c r="N1012" s="15">
        <v>-1</v>
      </c>
      <c r="O1012" s="15">
        <v>-0.46</v>
      </c>
      <c r="P1012" s="15">
        <v>-0.06</v>
      </c>
      <c r="Q1012" s="15">
        <v>0.045</v>
      </c>
      <c r="R1012" s="15">
        <v>0.048</v>
      </c>
      <c r="S1012" s="15">
        <v>0</v>
      </c>
    </row>
    <row r="1014" spans="2:19" ht="12.75">
      <c r="B1014" s="15">
        <v>505</v>
      </c>
      <c r="C1014" s="160">
        <v>39529</v>
      </c>
      <c r="D1014" s="15">
        <v>0</v>
      </c>
      <c r="E1014" s="15">
        <v>0</v>
      </c>
      <c r="F1014" s="15">
        <v>0</v>
      </c>
      <c r="G1014" s="15">
        <v>21.11</v>
      </c>
      <c r="H1014" s="15">
        <v>0.9</v>
      </c>
      <c r="I1014" s="15">
        <v>375.1</v>
      </c>
      <c r="J1014" s="15">
        <v>0</v>
      </c>
      <c r="K1014" s="15">
        <v>0.06</v>
      </c>
      <c r="L1014" s="15">
        <v>0.5</v>
      </c>
      <c r="M1014" s="15">
        <v>1.3</v>
      </c>
      <c r="N1014" s="15">
        <v>-0.9</v>
      </c>
      <c r="O1014" s="15">
        <v>-0.47</v>
      </c>
      <c r="P1014" s="15">
        <v>-0.06</v>
      </c>
      <c r="Q1014" s="15">
        <v>0.046</v>
      </c>
      <c r="R1014" s="15">
        <v>0.049</v>
      </c>
      <c r="S1014" s="15">
        <v>0</v>
      </c>
    </row>
    <row r="1016" spans="2:19" ht="12.75">
      <c r="B1016" s="15">
        <v>506</v>
      </c>
      <c r="C1016" s="160">
        <v>39529</v>
      </c>
      <c r="D1016" s="15">
        <v>10000</v>
      </c>
      <c r="E1016" s="15">
        <v>0</v>
      </c>
      <c r="F1016" s="15">
        <v>0</v>
      </c>
      <c r="G1016" s="15">
        <v>21.1</v>
      </c>
      <c r="H1016" s="15">
        <v>0.8</v>
      </c>
      <c r="I1016" s="15">
        <v>366.2</v>
      </c>
      <c r="J1016" s="15">
        <v>0</v>
      </c>
      <c r="K1016" s="15">
        <v>0.12</v>
      </c>
      <c r="L1016" s="15">
        <v>0.5</v>
      </c>
      <c r="M1016" s="15">
        <v>1.3</v>
      </c>
      <c r="N1016" s="15">
        <v>-1</v>
      </c>
      <c r="O1016" s="15">
        <v>-0.46</v>
      </c>
      <c r="P1016" s="15">
        <v>-0.06</v>
      </c>
      <c r="Q1016" s="15">
        <v>0.047</v>
      </c>
      <c r="R1016" s="15">
        <v>0.05</v>
      </c>
      <c r="S1016" s="15">
        <v>0</v>
      </c>
    </row>
    <row r="1018" spans="2:19" ht="12.75">
      <c r="B1018" s="15">
        <v>507</v>
      </c>
      <c r="C1018" s="160">
        <v>39529</v>
      </c>
      <c r="D1018" s="15">
        <v>20000</v>
      </c>
      <c r="E1018" s="15">
        <v>0</v>
      </c>
      <c r="F1018" s="15">
        <v>0</v>
      </c>
      <c r="G1018" s="15">
        <v>21.1</v>
      </c>
      <c r="H1018" s="15">
        <v>0.9</v>
      </c>
      <c r="I1018" s="15">
        <v>359</v>
      </c>
      <c r="J1018" s="15">
        <v>0</v>
      </c>
      <c r="K1018" s="15">
        <v>0.04</v>
      </c>
      <c r="L1018" s="15">
        <v>0.5</v>
      </c>
      <c r="M1018" s="15">
        <v>1.3</v>
      </c>
      <c r="N1018" s="15">
        <v>-1</v>
      </c>
      <c r="O1018" s="15">
        <v>-0.46</v>
      </c>
      <c r="P1018" s="15">
        <v>-0.06</v>
      </c>
      <c r="Q1018" s="15">
        <v>0.048</v>
      </c>
      <c r="R1018" s="15">
        <v>0.051</v>
      </c>
      <c r="S1018" s="15">
        <v>0</v>
      </c>
    </row>
    <row r="1020" spans="2:19" ht="12.75">
      <c r="B1020" s="15">
        <v>508</v>
      </c>
      <c r="C1020" s="160">
        <v>39529</v>
      </c>
      <c r="D1020" s="15">
        <v>30000</v>
      </c>
      <c r="E1020" s="15">
        <v>0</v>
      </c>
      <c r="F1020" s="15">
        <v>0</v>
      </c>
      <c r="G1020" s="15">
        <v>21.09</v>
      </c>
      <c r="H1020" s="15">
        <v>0.9</v>
      </c>
      <c r="I1020" s="15">
        <v>352.8</v>
      </c>
      <c r="J1020" s="15">
        <v>0</v>
      </c>
      <c r="K1020" s="15">
        <v>0.19</v>
      </c>
      <c r="L1020" s="15">
        <v>0.5</v>
      </c>
      <c r="M1020" s="15">
        <v>1.3</v>
      </c>
      <c r="N1020" s="15">
        <v>-1</v>
      </c>
      <c r="O1020" s="15">
        <v>-0.46</v>
      </c>
      <c r="P1020" s="15">
        <v>-0.07</v>
      </c>
      <c r="Q1020" s="15">
        <v>0.05</v>
      </c>
      <c r="R1020" s="15">
        <v>0.054</v>
      </c>
      <c r="S1020" s="15">
        <v>0</v>
      </c>
    </row>
    <row r="1022" spans="2:19" ht="12.75">
      <c r="B1022" s="15">
        <v>509</v>
      </c>
      <c r="C1022" s="160">
        <v>39529</v>
      </c>
      <c r="D1022" s="15">
        <v>40000</v>
      </c>
      <c r="E1022" s="15">
        <v>0</v>
      </c>
      <c r="F1022" s="15">
        <v>0</v>
      </c>
      <c r="G1022" s="15">
        <v>21</v>
      </c>
      <c r="H1022" s="15">
        <v>0.8</v>
      </c>
      <c r="I1022" s="15">
        <v>343.8</v>
      </c>
      <c r="J1022" s="15">
        <v>0</v>
      </c>
      <c r="K1022" s="15">
        <v>0.14</v>
      </c>
      <c r="L1022" s="15">
        <v>0.5</v>
      </c>
      <c r="M1022" s="15">
        <v>1.3</v>
      </c>
      <c r="N1022" s="15">
        <v>-0.9</v>
      </c>
      <c r="O1022" s="15">
        <v>-0.46</v>
      </c>
      <c r="P1022" s="15">
        <v>-0.06</v>
      </c>
      <c r="Q1022" s="15">
        <v>0.054</v>
      </c>
      <c r="R1022" s="15">
        <v>0.057</v>
      </c>
      <c r="S1022" s="15">
        <v>0</v>
      </c>
    </row>
    <row r="1024" spans="2:19" ht="12.75">
      <c r="B1024" s="15">
        <v>510</v>
      </c>
      <c r="C1024" s="160">
        <v>39529</v>
      </c>
      <c r="D1024" s="15">
        <v>50000</v>
      </c>
      <c r="E1024" s="15">
        <v>0</v>
      </c>
      <c r="F1024" s="15">
        <v>0</v>
      </c>
      <c r="G1024" s="15">
        <v>21.07</v>
      </c>
      <c r="H1024" s="15">
        <v>0.9</v>
      </c>
      <c r="I1024" s="15">
        <v>332.3</v>
      </c>
      <c r="J1024" s="15">
        <v>0</v>
      </c>
      <c r="K1024" s="15">
        <v>0.12</v>
      </c>
      <c r="L1024" s="15">
        <v>0.5</v>
      </c>
      <c r="M1024" s="15">
        <v>1.3</v>
      </c>
      <c r="N1024" s="15">
        <v>-1</v>
      </c>
      <c r="O1024" s="15">
        <v>-0.46</v>
      </c>
      <c r="P1024" s="15">
        <v>-0.06</v>
      </c>
      <c r="Q1024" s="15">
        <v>0.056</v>
      </c>
      <c r="R1024" s="15">
        <v>0.06</v>
      </c>
      <c r="S1024" s="15">
        <v>0</v>
      </c>
    </row>
    <row r="1026" spans="2:19" ht="12.75">
      <c r="B1026" s="15">
        <v>511</v>
      </c>
      <c r="C1026" s="160">
        <v>39529</v>
      </c>
      <c r="D1026" s="15">
        <v>60000</v>
      </c>
      <c r="E1026" s="15">
        <v>0</v>
      </c>
      <c r="F1026" s="15">
        <v>0</v>
      </c>
      <c r="G1026" s="15">
        <v>21.06</v>
      </c>
      <c r="H1026" s="15">
        <v>0.9</v>
      </c>
      <c r="I1026" s="15">
        <v>324.4</v>
      </c>
      <c r="J1026" s="15">
        <v>0</v>
      </c>
      <c r="K1026" s="15">
        <v>0.1</v>
      </c>
      <c r="L1026" s="15">
        <v>0.5</v>
      </c>
      <c r="M1026" s="15">
        <v>1.3</v>
      </c>
      <c r="N1026" s="15">
        <v>-1</v>
      </c>
      <c r="O1026" s="15">
        <v>-0.46</v>
      </c>
      <c r="P1026" s="15">
        <v>-0.06</v>
      </c>
      <c r="Q1026" s="15">
        <v>0.058</v>
      </c>
      <c r="R1026" s="15">
        <v>0.062</v>
      </c>
      <c r="S1026" s="15">
        <v>0</v>
      </c>
    </row>
    <row r="1028" spans="2:19" ht="12.75">
      <c r="B1028" s="15">
        <v>512</v>
      </c>
      <c r="C1028" s="160">
        <v>39529</v>
      </c>
      <c r="D1028" s="15">
        <v>70000</v>
      </c>
      <c r="E1028" s="15">
        <v>0</v>
      </c>
      <c r="F1028" s="15">
        <v>0</v>
      </c>
      <c r="G1028" s="15">
        <v>21.06</v>
      </c>
      <c r="H1028" s="15">
        <v>0.8</v>
      </c>
      <c r="I1028" s="15">
        <v>318.8</v>
      </c>
      <c r="J1028" s="15">
        <v>0</v>
      </c>
      <c r="K1028" s="15">
        <v>0.04</v>
      </c>
      <c r="L1028" s="15">
        <v>0.5</v>
      </c>
      <c r="M1028" s="15">
        <v>1.3</v>
      </c>
      <c r="N1028" s="15">
        <v>-1</v>
      </c>
      <c r="O1028" s="15">
        <v>-0.46</v>
      </c>
      <c r="P1028" s="15">
        <v>-0.06</v>
      </c>
      <c r="Q1028" s="15">
        <v>0.061</v>
      </c>
      <c r="R1028" s="15">
        <v>0.065</v>
      </c>
      <c r="S1028" s="15">
        <v>0</v>
      </c>
    </row>
    <row r="1030" spans="2:19" ht="12.75">
      <c r="B1030" s="15">
        <v>513</v>
      </c>
      <c r="C1030" s="160">
        <v>39529</v>
      </c>
      <c r="D1030" s="15">
        <v>80000</v>
      </c>
      <c r="E1030" s="15">
        <v>0</v>
      </c>
      <c r="F1030" s="15">
        <v>0</v>
      </c>
      <c r="G1030" s="15">
        <v>21.05</v>
      </c>
      <c r="H1030" s="15">
        <v>0.8</v>
      </c>
      <c r="I1030" s="15">
        <v>314.1</v>
      </c>
      <c r="J1030" s="15">
        <v>0</v>
      </c>
      <c r="K1030" s="15">
        <v>0.04</v>
      </c>
      <c r="L1030" s="15">
        <v>0.5</v>
      </c>
      <c r="M1030" s="15">
        <v>1.3</v>
      </c>
      <c r="N1030" s="15">
        <v>-1</v>
      </c>
      <c r="O1030" s="15">
        <v>-0.45</v>
      </c>
      <c r="P1030" s="15">
        <v>-0.06</v>
      </c>
      <c r="Q1030" s="15">
        <v>0.061</v>
      </c>
      <c r="R1030" s="15">
        <v>0.065</v>
      </c>
      <c r="S1030" s="15">
        <v>0</v>
      </c>
    </row>
    <row r="1032" spans="2:19" ht="12.75">
      <c r="B1032" s="15">
        <v>514</v>
      </c>
      <c r="C1032" s="160">
        <v>39529</v>
      </c>
      <c r="D1032" s="15">
        <v>90000</v>
      </c>
      <c r="E1032" s="15">
        <v>0</v>
      </c>
      <c r="F1032" s="15">
        <v>0</v>
      </c>
      <c r="G1032" s="15">
        <v>21.04</v>
      </c>
      <c r="H1032" s="15">
        <v>0.8</v>
      </c>
      <c r="I1032" s="15">
        <v>310</v>
      </c>
      <c r="J1032" s="15">
        <v>0</v>
      </c>
      <c r="K1032" s="15">
        <v>0.04</v>
      </c>
      <c r="L1032" s="15">
        <v>0.5</v>
      </c>
      <c r="M1032" s="15">
        <v>1.3</v>
      </c>
      <c r="N1032" s="15">
        <v>-0.9</v>
      </c>
      <c r="O1032" s="15">
        <v>-0.44</v>
      </c>
      <c r="P1032" s="15">
        <v>2.11</v>
      </c>
      <c r="Q1032" s="15">
        <v>0.064</v>
      </c>
      <c r="R1032" s="15">
        <v>0.068</v>
      </c>
      <c r="S1032" s="15">
        <v>0</v>
      </c>
    </row>
    <row r="1034" spans="2:19" ht="12.75">
      <c r="B1034" s="15">
        <v>515</v>
      </c>
      <c r="C1034" s="160">
        <v>39529</v>
      </c>
      <c r="D1034" s="15">
        <v>100000</v>
      </c>
      <c r="E1034" s="15">
        <v>0</v>
      </c>
      <c r="F1034" s="15">
        <v>0</v>
      </c>
      <c r="G1034" s="15">
        <v>21.03</v>
      </c>
      <c r="H1034" s="15">
        <v>0.8</v>
      </c>
      <c r="I1034" s="15">
        <v>306.2</v>
      </c>
      <c r="J1034" s="15">
        <v>0</v>
      </c>
      <c r="K1034" s="15">
        <v>0.04</v>
      </c>
      <c r="L1034" s="15">
        <v>0.5</v>
      </c>
      <c r="M1034" s="15">
        <v>1.3</v>
      </c>
      <c r="N1034" s="15">
        <v>-1</v>
      </c>
      <c r="O1034" s="15">
        <v>-0.42</v>
      </c>
      <c r="P1034" s="15">
        <v>-0.04</v>
      </c>
      <c r="Q1034" s="15">
        <v>0.068</v>
      </c>
      <c r="R1034" s="15">
        <v>0.073</v>
      </c>
      <c r="S1034" s="15">
        <v>0</v>
      </c>
    </row>
    <row r="1036" spans="2:19" ht="12.75">
      <c r="B1036" s="15">
        <v>516</v>
      </c>
      <c r="C1036" s="160">
        <v>39529</v>
      </c>
      <c r="D1036" s="15">
        <v>110000</v>
      </c>
      <c r="E1036" s="15">
        <v>0</v>
      </c>
      <c r="F1036" s="15">
        <v>0</v>
      </c>
      <c r="G1036" s="15">
        <v>20.94</v>
      </c>
      <c r="H1036" s="15">
        <v>0.9</v>
      </c>
      <c r="I1036" s="15">
        <v>302.9</v>
      </c>
      <c r="J1036" s="15">
        <v>0</v>
      </c>
      <c r="K1036" s="15">
        <v>0.04</v>
      </c>
      <c r="L1036" s="15">
        <v>0.5</v>
      </c>
      <c r="M1036" s="15">
        <v>1.3</v>
      </c>
      <c r="N1036" s="15">
        <v>-1</v>
      </c>
      <c r="O1036" s="15">
        <v>-0.44</v>
      </c>
      <c r="P1036" s="15">
        <v>-0.03</v>
      </c>
      <c r="Q1036" s="15">
        <v>0.084</v>
      </c>
      <c r="R1036" s="15">
        <v>0.087</v>
      </c>
      <c r="S1036" s="15">
        <v>0</v>
      </c>
    </row>
    <row r="1038" spans="2:19" ht="12.75">
      <c r="B1038" s="15">
        <v>517</v>
      </c>
      <c r="C1038" s="160">
        <v>39529</v>
      </c>
      <c r="D1038" s="15">
        <v>120000</v>
      </c>
      <c r="E1038" s="15">
        <v>0</v>
      </c>
      <c r="F1038" s="15">
        <v>0</v>
      </c>
      <c r="G1038" s="15">
        <v>20.99</v>
      </c>
      <c r="H1038" s="15">
        <v>0.8</v>
      </c>
      <c r="I1038" s="15">
        <v>299.4</v>
      </c>
      <c r="J1038" s="15">
        <v>0</v>
      </c>
      <c r="K1038" s="15">
        <v>0.04</v>
      </c>
      <c r="L1038" s="15">
        <v>0.5</v>
      </c>
      <c r="M1038" s="15">
        <v>1.3</v>
      </c>
      <c r="N1038" s="15">
        <v>-0.9</v>
      </c>
      <c r="O1038" s="15">
        <v>-0.45</v>
      </c>
      <c r="P1038" s="15">
        <v>-0.06</v>
      </c>
      <c r="Q1038" s="15">
        <v>0.112</v>
      </c>
      <c r="R1038" s="15">
        <v>0.118</v>
      </c>
      <c r="S1038" s="15">
        <v>0</v>
      </c>
    </row>
    <row r="1040" spans="2:19" ht="12.75">
      <c r="B1040" s="15">
        <v>518</v>
      </c>
      <c r="C1040" s="160">
        <v>39529</v>
      </c>
      <c r="D1040" s="15">
        <v>130000</v>
      </c>
      <c r="E1040" s="15">
        <v>0</v>
      </c>
      <c r="F1040" s="15">
        <v>0</v>
      </c>
      <c r="G1040" s="15">
        <v>20.89</v>
      </c>
      <c r="H1040" s="15">
        <v>0.8</v>
      </c>
      <c r="I1040" s="15">
        <v>296.3</v>
      </c>
      <c r="J1040" s="15">
        <v>0</v>
      </c>
      <c r="K1040" s="15">
        <v>0.04</v>
      </c>
      <c r="L1040" s="15">
        <v>0.5</v>
      </c>
      <c r="M1040" s="15">
        <v>1.3</v>
      </c>
      <c r="N1040" s="15">
        <v>-0.9</v>
      </c>
      <c r="O1040" s="15">
        <v>-0.46</v>
      </c>
      <c r="P1040" s="15">
        <v>-0.06</v>
      </c>
      <c r="Q1040" s="15">
        <v>0.172</v>
      </c>
      <c r="R1040" s="15">
        <v>0.177</v>
      </c>
      <c r="S1040" s="15">
        <v>0</v>
      </c>
    </row>
    <row r="1042" spans="2:19" ht="12.75">
      <c r="B1042" s="15">
        <v>519</v>
      </c>
      <c r="C1042" s="160">
        <v>39529</v>
      </c>
      <c r="D1042" s="15">
        <v>140000</v>
      </c>
      <c r="E1042" s="15">
        <v>0</v>
      </c>
      <c r="F1042" s="15">
        <v>0</v>
      </c>
      <c r="G1042" s="15">
        <v>20.95</v>
      </c>
      <c r="H1042" s="15">
        <v>0.9</v>
      </c>
      <c r="I1042" s="15">
        <v>292.7</v>
      </c>
      <c r="J1042" s="15">
        <v>0</v>
      </c>
      <c r="K1042" s="15">
        <v>0.04</v>
      </c>
      <c r="L1042" s="15">
        <v>0.5</v>
      </c>
      <c r="M1042" s="15">
        <v>1.3</v>
      </c>
      <c r="N1042" s="15">
        <v>-0.9</v>
      </c>
      <c r="O1042" s="15">
        <v>-0.47</v>
      </c>
      <c r="P1042" s="15">
        <v>-0.06</v>
      </c>
      <c r="Q1042" s="15">
        <v>0.206</v>
      </c>
      <c r="R1042" s="15">
        <v>0.211</v>
      </c>
      <c r="S1042" s="15">
        <v>0</v>
      </c>
    </row>
    <row r="1044" spans="2:19" ht="12.75">
      <c r="B1044" s="15">
        <v>520</v>
      </c>
      <c r="C1044" s="160">
        <v>39529</v>
      </c>
      <c r="D1044" s="15">
        <v>150000</v>
      </c>
      <c r="E1044" s="15">
        <v>3.1</v>
      </c>
      <c r="F1044" s="15">
        <v>-3.3</v>
      </c>
      <c r="G1044" s="15">
        <v>20.95</v>
      </c>
      <c r="H1044" s="15">
        <v>0.9</v>
      </c>
      <c r="I1044" s="15">
        <v>289.3</v>
      </c>
      <c r="J1044" s="15">
        <v>-15.2</v>
      </c>
      <c r="K1044" s="15">
        <v>0.04</v>
      </c>
      <c r="L1044" s="15">
        <v>0.5</v>
      </c>
      <c r="M1044" s="15">
        <v>1.3</v>
      </c>
      <c r="N1044" s="15">
        <v>-0.9</v>
      </c>
      <c r="O1044" s="15">
        <v>-0.47</v>
      </c>
      <c r="P1044" s="15">
        <v>-0.06</v>
      </c>
      <c r="Q1044" s="15">
        <v>0.242</v>
      </c>
      <c r="R1044" s="15">
        <v>0.242</v>
      </c>
      <c r="S1044" s="15">
        <v>-2.3</v>
      </c>
    </row>
    <row r="1046" spans="2:19" ht="12.75">
      <c r="B1046" s="15">
        <v>521</v>
      </c>
      <c r="C1046" s="160">
        <v>39529</v>
      </c>
      <c r="D1046" s="15">
        <v>160000</v>
      </c>
      <c r="E1046" s="15">
        <v>4.5</v>
      </c>
      <c r="F1046" s="15">
        <v>-3.4</v>
      </c>
      <c r="G1046" s="15">
        <v>20.93</v>
      </c>
      <c r="H1046" s="15">
        <v>0.9</v>
      </c>
      <c r="I1046" s="15">
        <v>286</v>
      </c>
      <c r="J1046" s="15">
        <v>-19.1</v>
      </c>
      <c r="K1046" s="15">
        <v>0.04</v>
      </c>
      <c r="L1046" s="15">
        <v>0.5</v>
      </c>
      <c r="M1046" s="15">
        <v>1.3</v>
      </c>
      <c r="N1046" s="15">
        <v>-0.9</v>
      </c>
      <c r="O1046" s="15">
        <v>-0.47</v>
      </c>
      <c r="P1046" s="15">
        <v>-0.07</v>
      </c>
      <c r="Q1046" s="15">
        <v>0.314</v>
      </c>
      <c r="R1046" s="15">
        <v>0.321</v>
      </c>
      <c r="S1046" s="15">
        <v>-3.2</v>
      </c>
    </row>
    <row r="1048" spans="2:19" ht="12.75">
      <c r="B1048" s="15">
        <v>522</v>
      </c>
      <c r="C1048" s="160">
        <v>39529</v>
      </c>
      <c r="D1048" s="15">
        <v>170000</v>
      </c>
      <c r="E1048" s="15">
        <v>42</v>
      </c>
      <c r="F1048" s="15">
        <v>-30.8</v>
      </c>
      <c r="G1048" s="15">
        <v>20.91</v>
      </c>
      <c r="H1048" s="15">
        <v>1</v>
      </c>
      <c r="I1048" s="15">
        <v>282.9</v>
      </c>
      <c r="J1048" s="15">
        <v>-196.6</v>
      </c>
      <c r="K1048" s="15">
        <v>0.04</v>
      </c>
      <c r="L1048" s="15">
        <v>0.5</v>
      </c>
      <c r="M1048" s="15">
        <v>1.3</v>
      </c>
      <c r="N1048" s="15">
        <v>-0.9</v>
      </c>
      <c r="O1048" s="15">
        <v>-0.47</v>
      </c>
      <c r="P1048" s="15">
        <v>-0.06</v>
      </c>
      <c r="Q1048" s="15">
        <v>0.229</v>
      </c>
      <c r="R1048" s="15">
        <v>0.242</v>
      </c>
      <c r="S1048" s="15">
        <v>-30.5</v>
      </c>
    </row>
    <row r="1050" spans="2:19" ht="12.75">
      <c r="B1050" s="15">
        <v>523</v>
      </c>
      <c r="C1050" s="160">
        <v>39529</v>
      </c>
      <c r="D1050" s="15">
        <v>180000</v>
      </c>
      <c r="E1050" s="15">
        <v>133</v>
      </c>
      <c r="F1050" s="15">
        <v>-94.8</v>
      </c>
      <c r="G1050" s="15">
        <v>20.89</v>
      </c>
      <c r="H1050" s="15">
        <v>0.9</v>
      </c>
      <c r="I1050" s="15">
        <v>279.6</v>
      </c>
      <c r="J1050" s="15">
        <v>-603.7</v>
      </c>
      <c r="K1050" s="15">
        <v>0.04</v>
      </c>
      <c r="L1050" s="15">
        <v>0.5</v>
      </c>
      <c r="M1050" s="15">
        <v>1.3</v>
      </c>
      <c r="N1050" s="15">
        <v>-0.9</v>
      </c>
      <c r="O1050" s="15">
        <v>-0.47</v>
      </c>
      <c r="P1050" s="15">
        <v>-0.06</v>
      </c>
      <c r="Q1050" s="15">
        <v>0.043</v>
      </c>
      <c r="R1050" s="15">
        <v>0.049</v>
      </c>
      <c r="S1050" s="15">
        <v>-96.1</v>
      </c>
    </row>
    <row r="1052" spans="2:19" ht="12.75">
      <c r="B1052" s="15">
        <v>524</v>
      </c>
      <c r="C1052" s="160">
        <v>39529</v>
      </c>
      <c r="D1052" s="15">
        <v>190000</v>
      </c>
      <c r="E1052" s="15">
        <v>142.4</v>
      </c>
      <c r="F1052" s="15">
        <v>-94.9</v>
      </c>
      <c r="G1052" s="15">
        <v>20.88</v>
      </c>
      <c r="H1052" s="15">
        <v>1</v>
      </c>
      <c r="I1052" s="15">
        <v>276.2</v>
      </c>
      <c r="J1052" s="15">
        <v>-520.2</v>
      </c>
      <c r="K1052" s="15">
        <v>0.04</v>
      </c>
      <c r="L1052" s="15">
        <v>0.5</v>
      </c>
      <c r="M1052" s="15">
        <v>1.3</v>
      </c>
      <c r="N1052" s="15">
        <v>-0.9</v>
      </c>
      <c r="O1052" s="15">
        <v>-0.46</v>
      </c>
      <c r="P1052" s="15">
        <v>-0.07</v>
      </c>
      <c r="Q1052" s="15">
        <v>0.009</v>
      </c>
      <c r="R1052" s="15">
        <v>0.01</v>
      </c>
      <c r="S1052" s="15">
        <v>-101.6</v>
      </c>
    </row>
    <row r="1054" spans="2:19" ht="12.75">
      <c r="B1054" s="15">
        <v>525</v>
      </c>
      <c r="C1054" s="160">
        <v>39529</v>
      </c>
      <c r="D1054" s="15">
        <v>200000</v>
      </c>
      <c r="E1054" s="15">
        <v>151.1</v>
      </c>
      <c r="F1054" s="15">
        <v>-98.1</v>
      </c>
      <c r="G1054" s="15">
        <v>20.88</v>
      </c>
      <c r="H1054" s="15">
        <v>1</v>
      </c>
      <c r="I1054" s="15">
        <v>272.6</v>
      </c>
      <c r="J1054" s="15">
        <v>-753.3</v>
      </c>
      <c r="K1054" s="15">
        <v>0.04</v>
      </c>
      <c r="L1054" s="15">
        <v>0.5</v>
      </c>
      <c r="M1054" s="15">
        <v>1.3</v>
      </c>
      <c r="N1054" s="15">
        <v>-0.9</v>
      </c>
      <c r="O1054" s="15">
        <v>-0.46</v>
      </c>
      <c r="P1054" s="15">
        <v>-0.06</v>
      </c>
      <c r="Q1054" s="15">
        <v>0.026</v>
      </c>
      <c r="R1054" s="15">
        <v>0.031</v>
      </c>
      <c r="S1054" s="15">
        <v>-107.4</v>
      </c>
    </row>
    <row r="1056" spans="2:19" ht="12.75">
      <c r="B1056" s="15">
        <v>526</v>
      </c>
      <c r="C1056" s="160">
        <v>39529</v>
      </c>
      <c r="D1056" s="15">
        <v>210000</v>
      </c>
      <c r="E1056" s="15">
        <v>149.6</v>
      </c>
      <c r="F1056" s="15">
        <v>-91.2</v>
      </c>
      <c r="G1056" s="15">
        <v>20.88</v>
      </c>
      <c r="H1056" s="15">
        <v>0.9</v>
      </c>
      <c r="I1056" s="15">
        <v>269.2</v>
      </c>
      <c r="J1056" s="15">
        <v>-616.9</v>
      </c>
      <c r="K1056" s="15">
        <v>0.04</v>
      </c>
      <c r="L1056" s="15">
        <v>0.5</v>
      </c>
      <c r="M1056" s="15">
        <v>1.3</v>
      </c>
      <c r="N1056" s="15">
        <v>-0.9</v>
      </c>
      <c r="O1056" s="15">
        <v>-0.46</v>
      </c>
      <c r="P1056" s="15">
        <v>-0.06</v>
      </c>
      <c r="Q1056" s="15">
        <v>0.02</v>
      </c>
      <c r="R1056" s="15">
        <v>0.022</v>
      </c>
      <c r="S1056" s="15">
        <v>-96.8</v>
      </c>
    </row>
    <row r="1058" spans="2:19" ht="12.75">
      <c r="B1058" s="15">
        <v>527</v>
      </c>
      <c r="C1058" s="160">
        <v>39529</v>
      </c>
      <c r="D1058" s="15">
        <v>220000</v>
      </c>
      <c r="E1058" s="15">
        <v>136.1</v>
      </c>
      <c r="F1058" s="15">
        <v>-88.3</v>
      </c>
      <c r="G1058" s="15">
        <v>20.89</v>
      </c>
      <c r="H1058" s="15">
        <v>1</v>
      </c>
      <c r="I1058" s="15">
        <v>266</v>
      </c>
      <c r="J1058" s="15">
        <v>-623.7</v>
      </c>
      <c r="K1058" s="15">
        <v>0.04</v>
      </c>
      <c r="L1058" s="15">
        <v>0.5</v>
      </c>
      <c r="M1058" s="15">
        <v>1.3</v>
      </c>
      <c r="N1058" s="15">
        <v>-1</v>
      </c>
      <c r="O1058" s="15">
        <v>-0.46</v>
      </c>
      <c r="P1058" s="15">
        <v>-0.06</v>
      </c>
      <c r="Q1058" s="15">
        <v>0.05</v>
      </c>
      <c r="R1058" s="15">
        <v>0.062</v>
      </c>
      <c r="S1058" s="15">
        <v>-92.1</v>
      </c>
    </row>
    <row r="1060" spans="2:19" ht="12.75">
      <c r="B1060" s="15">
        <v>528</v>
      </c>
      <c r="C1060" s="160">
        <v>39529</v>
      </c>
      <c r="D1060" s="15">
        <v>230000</v>
      </c>
      <c r="E1060" s="15">
        <v>153.2</v>
      </c>
      <c r="F1060" s="15">
        <v>-97.4</v>
      </c>
      <c r="G1060" s="15">
        <v>20.88</v>
      </c>
      <c r="H1060" s="15">
        <v>0.9</v>
      </c>
      <c r="I1060" s="15">
        <v>262.4</v>
      </c>
      <c r="J1060" s="15">
        <v>-586.3</v>
      </c>
      <c r="K1060" s="15">
        <v>0.04</v>
      </c>
      <c r="L1060" s="15">
        <v>0.5</v>
      </c>
      <c r="M1060" s="15">
        <v>1.3</v>
      </c>
      <c r="N1060" s="15">
        <v>-1</v>
      </c>
      <c r="O1060" s="15">
        <v>-0.46</v>
      </c>
      <c r="P1060" s="15">
        <v>-0.07</v>
      </c>
      <c r="Q1060" s="15">
        <v>0.014</v>
      </c>
      <c r="R1060" s="15">
        <v>0.016</v>
      </c>
      <c r="S1060" s="15">
        <v>-106.6</v>
      </c>
    </row>
    <row r="1062" spans="2:19" ht="12.75">
      <c r="B1062" s="15">
        <v>529</v>
      </c>
      <c r="C1062" s="160">
        <v>39530</v>
      </c>
      <c r="D1062" s="15">
        <v>0</v>
      </c>
      <c r="E1062" s="15">
        <v>146.9</v>
      </c>
      <c r="F1062" s="15">
        <v>-89.5</v>
      </c>
      <c r="G1062" s="15">
        <v>20.87</v>
      </c>
      <c r="H1062" s="15">
        <v>1</v>
      </c>
      <c r="I1062" s="15">
        <v>259.1</v>
      </c>
      <c r="J1062" s="15">
        <v>-537.2</v>
      </c>
      <c r="K1062" s="15">
        <v>0.04</v>
      </c>
      <c r="L1062" s="15">
        <v>0.5</v>
      </c>
      <c r="M1062" s="15">
        <v>1.3</v>
      </c>
      <c r="N1062" s="15">
        <v>-1</v>
      </c>
      <c r="O1062" s="15">
        <v>-0.46</v>
      </c>
      <c r="P1062" s="15">
        <v>-0.06</v>
      </c>
      <c r="Q1062" s="15">
        <v>0.009</v>
      </c>
      <c r="R1062" s="15">
        <v>0.011</v>
      </c>
      <c r="S1062" s="15">
        <v>-98.9</v>
      </c>
    </row>
    <row r="1064" spans="2:19" ht="12.75">
      <c r="B1064" s="15">
        <v>530</v>
      </c>
      <c r="C1064" s="160">
        <v>39530</v>
      </c>
      <c r="D1064" s="15">
        <v>10000</v>
      </c>
      <c r="E1064" s="15">
        <v>138.6</v>
      </c>
      <c r="F1064" s="15">
        <v>-87.6</v>
      </c>
      <c r="G1064" s="15">
        <v>20.87</v>
      </c>
      <c r="H1064" s="15">
        <v>0.9</v>
      </c>
      <c r="I1064" s="15">
        <v>255.8</v>
      </c>
      <c r="J1064" s="15">
        <v>-542</v>
      </c>
      <c r="K1064" s="15">
        <v>0.04</v>
      </c>
      <c r="L1064" s="15">
        <v>0.5</v>
      </c>
      <c r="M1064" s="15">
        <v>1.3</v>
      </c>
      <c r="N1064" s="15">
        <v>-1</v>
      </c>
      <c r="O1064" s="15">
        <v>-0.47</v>
      </c>
      <c r="P1064" s="15">
        <v>-0.06</v>
      </c>
      <c r="Q1064" s="15">
        <v>0.001</v>
      </c>
      <c r="R1064" s="15">
        <v>0.001</v>
      </c>
      <c r="S1064" s="15">
        <v>-96.2</v>
      </c>
    </row>
    <row r="1066" spans="2:19" ht="12.75">
      <c r="B1066" s="15">
        <v>531</v>
      </c>
      <c r="C1066" s="160">
        <v>39530</v>
      </c>
      <c r="D1066" s="15">
        <v>20000</v>
      </c>
      <c r="E1066" s="15">
        <v>109.2</v>
      </c>
      <c r="F1066" s="15">
        <v>-66</v>
      </c>
      <c r="G1066" s="15">
        <v>20.85</v>
      </c>
      <c r="H1066" s="15">
        <v>0.9</v>
      </c>
      <c r="I1066" s="15">
        <v>252.4</v>
      </c>
      <c r="J1066" s="15">
        <v>-419.9</v>
      </c>
      <c r="K1066" s="15">
        <v>0.04</v>
      </c>
      <c r="L1066" s="15">
        <v>0.5</v>
      </c>
      <c r="M1066" s="15">
        <v>1.3</v>
      </c>
      <c r="N1066" s="15">
        <v>-1</v>
      </c>
      <c r="O1066" s="15">
        <v>-0.46</v>
      </c>
      <c r="P1066" s="15">
        <v>-0.07</v>
      </c>
      <c r="Q1066" s="15">
        <v>0</v>
      </c>
      <c r="R1066" s="15">
        <v>0</v>
      </c>
      <c r="S1066" s="15">
        <v>-70.8</v>
      </c>
    </row>
    <row r="1068" spans="2:19" ht="12.75">
      <c r="B1068" s="15">
        <v>532</v>
      </c>
      <c r="C1068" s="160">
        <v>39530</v>
      </c>
      <c r="D1068" s="15">
        <v>30000</v>
      </c>
      <c r="E1068" s="15">
        <v>70.1</v>
      </c>
      <c r="F1068" s="15">
        <v>-41</v>
      </c>
      <c r="G1068" s="15">
        <v>20.83</v>
      </c>
      <c r="H1068" s="15">
        <v>0.9</v>
      </c>
      <c r="I1068" s="15">
        <v>244.6</v>
      </c>
      <c r="J1068" s="15">
        <v>-253.4</v>
      </c>
      <c r="K1068" s="15">
        <v>0.04</v>
      </c>
      <c r="L1068" s="15">
        <v>0.5</v>
      </c>
      <c r="M1068" s="15">
        <v>1.3</v>
      </c>
      <c r="N1068" s="15">
        <v>-0.9</v>
      </c>
      <c r="O1068" s="15">
        <v>-0.46</v>
      </c>
      <c r="P1068" s="15">
        <v>-0.07</v>
      </c>
      <c r="Q1068" s="15">
        <v>0</v>
      </c>
      <c r="R1068" s="15">
        <v>0</v>
      </c>
      <c r="S1068" s="15">
        <v>-44.9</v>
      </c>
    </row>
    <row r="1070" spans="2:19" ht="12.75">
      <c r="B1070" s="15">
        <v>533</v>
      </c>
      <c r="C1070" s="160">
        <v>39530</v>
      </c>
      <c r="D1070" s="15">
        <v>40000</v>
      </c>
      <c r="E1070" s="15">
        <v>64.4</v>
      </c>
      <c r="F1070" s="15">
        <v>-39</v>
      </c>
      <c r="G1070" s="15">
        <v>20.83</v>
      </c>
      <c r="H1070" s="15">
        <v>0.9</v>
      </c>
      <c r="I1070" s="15">
        <v>231.9</v>
      </c>
      <c r="J1070" s="15">
        <v>-244</v>
      </c>
      <c r="K1070" s="15">
        <v>0.04</v>
      </c>
      <c r="L1070" s="15">
        <v>0.5</v>
      </c>
      <c r="M1070" s="15">
        <v>1.3</v>
      </c>
      <c r="N1070" s="15">
        <v>-1</v>
      </c>
      <c r="O1070" s="15">
        <v>-0.47</v>
      </c>
      <c r="P1070" s="15">
        <v>-0.06</v>
      </c>
      <c r="Q1070" s="15">
        <v>0</v>
      </c>
      <c r="R1070" s="15">
        <v>0</v>
      </c>
      <c r="S1070" s="15">
        <v>-42.5</v>
      </c>
    </row>
    <row r="1072" spans="2:19" ht="12.75">
      <c r="B1072" s="15">
        <v>534</v>
      </c>
      <c r="C1072" s="160">
        <v>39530</v>
      </c>
      <c r="D1072" s="15">
        <v>50000</v>
      </c>
      <c r="E1072" s="15">
        <v>50.3</v>
      </c>
      <c r="F1072" s="15">
        <v>-30.4</v>
      </c>
      <c r="G1072" s="15">
        <v>20.81</v>
      </c>
      <c r="H1072" s="15">
        <v>0.9</v>
      </c>
      <c r="I1072" s="15">
        <v>223.3</v>
      </c>
      <c r="J1072" s="15">
        <v>-193.1</v>
      </c>
      <c r="K1072" s="15">
        <v>0.04</v>
      </c>
      <c r="L1072" s="15">
        <v>0.5</v>
      </c>
      <c r="M1072" s="15">
        <v>1.3</v>
      </c>
      <c r="N1072" s="15">
        <v>-1</v>
      </c>
      <c r="O1072" s="15">
        <v>-0.46</v>
      </c>
      <c r="P1072" s="15">
        <v>-0.06</v>
      </c>
      <c r="Q1072" s="15">
        <v>0</v>
      </c>
      <c r="R1072" s="15">
        <v>0</v>
      </c>
      <c r="S1072" s="15">
        <v>-33</v>
      </c>
    </row>
    <row r="1074" spans="2:19" ht="12.75">
      <c r="B1074" s="15">
        <v>535</v>
      </c>
      <c r="C1074" s="160">
        <v>39530</v>
      </c>
      <c r="D1074" s="15">
        <v>60000</v>
      </c>
      <c r="E1074" s="15">
        <v>41.2</v>
      </c>
      <c r="F1074" s="15">
        <v>-25.5</v>
      </c>
      <c r="G1074" s="15">
        <v>20.8</v>
      </c>
      <c r="H1074" s="15">
        <v>1</v>
      </c>
      <c r="I1074" s="15">
        <v>217.3</v>
      </c>
      <c r="J1074" s="15">
        <v>-170.1</v>
      </c>
      <c r="K1074" s="15">
        <v>0.25</v>
      </c>
      <c r="L1074" s="15">
        <v>0.5</v>
      </c>
      <c r="M1074" s="15">
        <v>1.3</v>
      </c>
      <c r="N1074" s="15">
        <v>-1</v>
      </c>
      <c r="O1074" s="15">
        <v>-0.46</v>
      </c>
      <c r="P1074" s="15">
        <v>-0.06</v>
      </c>
      <c r="Q1074" s="15">
        <v>0</v>
      </c>
      <c r="R1074" s="15">
        <v>0</v>
      </c>
      <c r="S1074" s="15">
        <v>-27.5</v>
      </c>
    </row>
    <row r="1076" spans="2:19" ht="12.75">
      <c r="B1076" s="15">
        <v>536</v>
      </c>
      <c r="C1076" s="160">
        <v>39530</v>
      </c>
      <c r="D1076" s="15">
        <v>70000</v>
      </c>
      <c r="E1076" s="15">
        <v>34.4</v>
      </c>
      <c r="F1076" s="15">
        <v>-21.1</v>
      </c>
      <c r="G1076" s="15">
        <v>20.78</v>
      </c>
      <c r="H1076" s="15">
        <v>0.9</v>
      </c>
      <c r="I1076" s="15">
        <v>213.2</v>
      </c>
      <c r="J1076" s="15">
        <v>-146.7</v>
      </c>
      <c r="K1076" s="15">
        <v>0.26</v>
      </c>
      <c r="L1076" s="15">
        <v>0.5</v>
      </c>
      <c r="M1076" s="15">
        <v>1.3</v>
      </c>
      <c r="N1076" s="15">
        <v>-1</v>
      </c>
      <c r="O1076" s="15">
        <v>-0.46</v>
      </c>
      <c r="P1076" s="15">
        <v>-0.06</v>
      </c>
      <c r="Q1076" s="15">
        <v>0</v>
      </c>
      <c r="R1076" s="15">
        <v>0</v>
      </c>
      <c r="S1076" s="15">
        <v>-22.3</v>
      </c>
    </row>
    <row r="1078" spans="2:19" ht="12.75">
      <c r="B1078" s="15">
        <v>537</v>
      </c>
      <c r="C1078" s="160">
        <v>39530</v>
      </c>
      <c r="D1078" s="15">
        <v>80000</v>
      </c>
      <c r="E1078" s="15">
        <v>32.7</v>
      </c>
      <c r="F1078" s="15">
        <v>-19.6</v>
      </c>
      <c r="G1078" s="15">
        <v>20.77</v>
      </c>
      <c r="H1078" s="15">
        <v>0.8</v>
      </c>
      <c r="I1078" s="15">
        <v>210.1</v>
      </c>
      <c r="J1078" s="15">
        <v>-145.7</v>
      </c>
      <c r="K1078" s="15">
        <v>0.21</v>
      </c>
      <c r="L1078" s="15">
        <v>0.5</v>
      </c>
      <c r="M1078" s="15">
        <v>1.3</v>
      </c>
      <c r="N1078" s="15">
        <v>-1</v>
      </c>
      <c r="O1078" s="15">
        <v>-0.45</v>
      </c>
      <c r="P1078" s="15">
        <v>-0.05</v>
      </c>
      <c r="Q1078" s="15">
        <v>0</v>
      </c>
      <c r="R1078" s="15">
        <v>0</v>
      </c>
      <c r="S1078" s="15">
        <v>-20.9</v>
      </c>
    </row>
    <row r="1080" spans="2:19" ht="12.75">
      <c r="B1080" s="15">
        <v>538</v>
      </c>
      <c r="C1080" s="160">
        <v>39530</v>
      </c>
      <c r="D1080" s="15">
        <v>90000</v>
      </c>
      <c r="E1080" s="15">
        <v>32.5</v>
      </c>
      <c r="F1080" s="15">
        <v>-19.2</v>
      </c>
      <c r="G1080" s="15">
        <v>20.77</v>
      </c>
      <c r="H1080" s="15">
        <v>0.9</v>
      </c>
      <c r="I1080" s="15">
        <v>207.5</v>
      </c>
      <c r="J1080" s="15">
        <v>-120.1</v>
      </c>
      <c r="K1080" s="15">
        <v>0.04</v>
      </c>
      <c r="L1080" s="15">
        <v>0.5</v>
      </c>
      <c r="M1080" s="15">
        <v>1.3</v>
      </c>
      <c r="N1080" s="15">
        <v>-1</v>
      </c>
      <c r="O1080" s="15">
        <v>-0.45</v>
      </c>
      <c r="P1080" s="15">
        <v>2.13</v>
      </c>
      <c r="Q1080" s="15">
        <v>0</v>
      </c>
      <c r="R1080" s="15">
        <v>0</v>
      </c>
      <c r="S1080" s="15">
        <v>-20.5</v>
      </c>
    </row>
    <row r="1082" spans="2:19" ht="12.75">
      <c r="B1082" s="15">
        <v>539</v>
      </c>
      <c r="C1082" s="160">
        <v>39530</v>
      </c>
      <c r="D1082" s="15">
        <v>100000</v>
      </c>
      <c r="E1082" s="15">
        <v>30</v>
      </c>
      <c r="F1082" s="15">
        <v>-17.8</v>
      </c>
      <c r="G1082" s="15">
        <v>20.69</v>
      </c>
      <c r="H1082" s="15">
        <v>0.8</v>
      </c>
      <c r="I1082" s="15">
        <v>205</v>
      </c>
      <c r="J1082" s="15">
        <v>-111.5</v>
      </c>
      <c r="K1082" s="15">
        <v>0.04</v>
      </c>
      <c r="L1082" s="15">
        <v>0.5</v>
      </c>
      <c r="M1082" s="15">
        <v>1.3</v>
      </c>
      <c r="N1082" s="15">
        <v>-1</v>
      </c>
      <c r="O1082" s="15">
        <v>-0.45</v>
      </c>
      <c r="P1082" s="15">
        <v>-0.04</v>
      </c>
      <c r="Q1082" s="15">
        <v>0</v>
      </c>
      <c r="R1082" s="15">
        <v>0</v>
      </c>
      <c r="S1082" s="15">
        <v>-19.4</v>
      </c>
    </row>
    <row r="1084" spans="2:19" ht="12.75">
      <c r="B1084" s="15">
        <v>540</v>
      </c>
      <c r="C1084" s="160">
        <v>39530</v>
      </c>
      <c r="D1084" s="15">
        <v>110000</v>
      </c>
      <c r="E1084" s="15">
        <v>27.8</v>
      </c>
      <c r="F1084" s="15">
        <v>-17.2</v>
      </c>
      <c r="G1084" s="15">
        <v>20.75</v>
      </c>
      <c r="H1084" s="15">
        <v>0.9</v>
      </c>
      <c r="I1084" s="15">
        <v>202.9</v>
      </c>
      <c r="J1084" s="15">
        <v>-124.1</v>
      </c>
      <c r="K1084" s="15">
        <v>0.04</v>
      </c>
      <c r="L1084" s="15">
        <v>0.5</v>
      </c>
      <c r="M1084" s="15">
        <v>1.3</v>
      </c>
      <c r="N1084" s="15">
        <v>-1</v>
      </c>
      <c r="O1084" s="15">
        <v>-0.47</v>
      </c>
      <c r="P1084" s="15">
        <v>-0.04</v>
      </c>
      <c r="Q1084" s="15">
        <v>0</v>
      </c>
      <c r="R1084" s="15">
        <v>0</v>
      </c>
      <c r="S1084" s="15">
        <v>-18.5</v>
      </c>
    </row>
    <row r="1086" spans="2:19" ht="12.75">
      <c r="B1086" s="15">
        <v>541</v>
      </c>
      <c r="C1086" s="160">
        <v>39530</v>
      </c>
      <c r="D1086" s="15">
        <v>120000</v>
      </c>
      <c r="E1086" s="15">
        <v>26.5</v>
      </c>
      <c r="F1086" s="15">
        <v>-16.5</v>
      </c>
      <c r="G1086" s="15">
        <v>20.74</v>
      </c>
      <c r="H1086" s="15">
        <v>0.8</v>
      </c>
      <c r="I1086" s="15">
        <v>201.1</v>
      </c>
      <c r="J1086" s="15">
        <v>-98.9</v>
      </c>
      <c r="K1086" s="15">
        <v>0.04</v>
      </c>
      <c r="L1086" s="15">
        <v>0.5</v>
      </c>
      <c r="M1086" s="15">
        <v>1.3</v>
      </c>
      <c r="N1086" s="15">
        <v>-1</v>
      </c>
      <c r="O1086" s="15">
        <v>-0.47</v>
      </c>
      <c r="P1086" s="15">
        <v>-0.06</v>
      </c>
      <c r="Q1086" s="15">
        <v>0</v>
      </c>
      <c r="R1086" s="15">
        <v>0</v>
      </c>
      <c r="S1086" s="15">
        <v>-17.6</v>
      </c>
    </row>
    <row r="1088" spans="2:19" ht="12.75">
      <c r="B1088" s="15">
        <v>542</v>
      </c>
      <c r="C1088" s="160">
        <v>39530</v>
      </c>
      <c r="D1088" s="15">
        <v>130000</v>
      </c>
      <c r="E1088" s="15">
        <v>26</v>
      </c>
      <c r="F1088" s="15">
        <v>-16.7</v>
      </c>
      <c r="G1088" s="15">
        <v>20.74</v>
      </c>
      <c r="H1088" s="15">
        <v>0.8</v>
      </c>
      <c r="I1088" s="15">
        <v>198.6</v>
      </c>
      <c r="J1088" s="15">
        <v>-102.1</v>
      </c>
      <c r="K1088" s="15">
        <v>0.04</v>
      </c>
      <c r="L1088" s="15">
        <v>0.5</v>
      </c>
      <c r="M1088" s="15">
        <v>1.3</v>
      </c>
      <c r="N1088" s="15">
        <v>-1</v>
      </c>
      <c r="O1088" s="15">
        <v>-0.46</v>
      </c>
      <c r="P1088" s="15">
        <v>-0.07</v>
      </c>
      <c r="Q1088" s="15">
        <v>0</v>
      </c>
      <c r="R1088" s="15">
        <v>0</v>
      </c>
      <c r="S1088" s="15">
        <v>-17.4</v>
      </c>
    </row>
    <row r="1090" spans="2:19" ht="12.75">
      <c r="B1090" s="15">
        <v>543</v>
      </c>
      <c r="C1090" s="160">
        <v>39530</v>
      </c>
      <c r="D1090" s="15">
        <v>140000</v>
      </c>
      <c r="E1090" s="15">
        <v>28.1</v>
      </c>
      <c r="F1090" s="15">
        <v>-18.1</v>
      </c>
      <c r="G1090" s="15">
        <v>20.68</v>
      </c>
      <c r="H1090" s="15">
        <v>0.9</v>
      </c>
      <c r="I1090" s="15">
        <v>196.5</v>
      </c>
      <c r="J1090" s="15">
        <v>-128.1</v>
      </c>
      <c r="K1090" s="15">
        <v>0.04</v>
      </c>
      <c r="L1090" s="15">
        <v>0.5</v>
      </c>
      <c r="M1090" s="15">
        <v>1.3</v>
      </c>
      <c r="N1090" s="15">
        <v>-1</v>
      </c>
      <c r="O1090" s="15">
        <v>-0.47</v>
      </c>
      <c r="P1090" s="15">
        <v>-0.07</v>
      </c>
      <c r="Q1090" s="15">
        <v>0</v>
      </c>
      <c r="R1090" s="15">
        <v>0</v>
      </c>
      <c r="S1090" s="15">
        <v>-18.9</v>
      </c>
    </row>
    <row r="1092" spans="2:19" ht="12.75">
      <c r="B1092" s="15">
        <v>544</v>
      </c>
      <c r="C1092" s="160">
        <v>39530</v>
      </c>
      <c r="D1092" s="15">
        <v>150000</v>
      </c>
      <c r="E1092" s="15">
        <v>35.7</v>
      </c>
      <c r="F1092" s="15">
        <v>-23.4</v>
      </c>
      <c r="G1092" s="15">
        <v>20.78</v>
      </c>
      <c r="H1092" s="15">
        <v>0.9</v>
      </c>
      <c r="I1092" s="15">
        <v>194.2</v>
      </c>
      <c r="J1092" s="15">
        <v>-148.2</v>
      </c>
      <c r="K1092" s="15">
        <v>0.04</v>
      </c>
      <c r="L1092" s="15">
        <v>0.5</v>
      </c>
      <c r="M1092" s="15">
        <v>1.3</v>
      </c>
      <c r="N1092" s="15">
        <v>-1</v>
      </c>
      <c r="O1092" s="15">
        <v>-0.47</v>
      </c>
      <c r="P1092" s="15">
        <v>-0.06</v>
      </c>
      <c r="Q1092" s="15">
        <v>0</v>
      </c>
      <c r="R1092" s="15">
        <v>0</v>
      </c>
      <c r="S1092" s="15">
        <v>-24.5</v>
      </c>
    </row>
    <row r="1094" spans="2:19" ht="12.75">
      <c r="B1094" s="15">
        <v>545</v>
      </c>
      <c r="C1094" s="160">
        <v>39530</v>
      </c>
      <c r="D1094" s="15">
        <v>160000</v>
      </c>
      <c r="E1094" s="15">
        <v>48.8</v>
      </c>
      <c r="F1094" s="15">
        <v>-32.1</v>
      </c>
      <c r="G1094" s="15">
        <v>20.74</v>
      </c>
      <c r="H1094" s="15">
        <v>0.9</v>
      </c>
      <c r="I1094" s="15">
        <v>191.4</v>
      </c>
      <c r="J1094" s="15">
        <v>-190.5</v>
      </c>
      <c r="K1094" s="15">
        <v>0.04</v>
      </c>
      <c r="L1094" s="15">
        <v>0.5</v>
      </c>
      <c r="M1094" s="15">
        <v>1.3</v>
      </c>
      <c r="N1094" s="15">
        <v>-1</v>
      </c>
      <c r="O1094" s="15">
        <v>-0.47</v>
      </c>
      <c r="P1094" s="15">
        <v>-0.06</v>
      </c>
      <c r="Q1094" s="15">
        <v>0</v>
      </c>
      <c r="R1094" s="15">
        <v>0</v>
      </c>
      <c r="S1094" s="15">
        <v>-33.3</v>
      </c>
    </row>
    <row r="1096" spans="2:19" ht="12.75">
      <c r="B1096" s="15">
        <v>546</v>
      </c>
      <c r="C1096" s="160">
        <v>39530</v>
      </c>
      <c r="D1096" s="15">
        <v>170000</v>
      </c>
      <c r="E1096" s="15">
        <v>62.9</v>
      </c>
      <c r="F1096" s="15">
        <v>-41.1</v>
      </c>
      <c r="G1096" s="15">
        <v>20.83</v>
      </c>
      <c r="H1096" s="15">
        <v>0.9</v>
      </c>
      <c r="I1096" s="15">
        <v>188.9</v>
      </c>
      <c r="J1096" s="15">
        <v>-222.9</v>
      </c>
      <c r="K1096" s="15">
        <v>0.06</v>
      </c>
      <c r="L1096" s="15">
        <v>0.5</v>
      </c>
      <c r="M1096" s="15">
        <v>1.2</v>
      </c>
      <c r="N1096" s="15">
        <v>-1</v>
      </c>
      <c r="O1096" s="15">
        <v>-0.47</v>
      </c>
      <c r="P1096" s="15">
        <v>-0.07</v>
      </c>
      <c r="Q1096" s="15">
        <v>0</v>
      </c>
      <c r="R1096" s="15">
        <v>0</v>
      </c>
      <c r="S1096" s="15">
        <v>-42.8</v>
      </c>
    </row>
    <row r="1098" spans="2:19" ht="12.75">
      <c r="B1098" s="15">
        <v>547</v>
      </c>
      <c r="C1098" s="160">
        <v>39530</v>
      </c>
      <c r="D1098" s="15">
        <v>180000</v>
      </c>
      <c r="E1098" s="15">
        <v>79.9</v>
      </c>
      <c r="F1098" s="15">
        <v>-52.8</v>
      </c>
      <c r="G1098" s="15">
        <v>20.84</v>
      </c>
      <c r="H1098" s="15">
        <v>0.9</v>
      </c>
      <c r="I1098" s="15">
        <v>185.7</v>
      </c>
      <c r="J1098" s="15">
        <v>-359.6</v>
      </c>
      <c r="K1098" s="15">
        <v>0.24</v>
      </c>
      <c r="L1098" s="15">
        <v>0.5</v>
      </c>
      <c r="M1098" s="15">
        <v>1.2</v>
      </c>
      <c r="N1098" s="15">
        <v>-1</v>
      </c>
      <c r="O1098" s="15">
        <v>-0.47</v>
      </c>
      <c r="P1098" s="15">
        <v>-0.06</v>
      </c>
      <c r="Q1098" s="15">
        <v>0</v>
      </c>
      <c r="R1098" s="15">
        <v>0</v>
      </c>
      <c r="S1098" s="15">
        <v>-54.9</v>
      </c>
    </row>
    <row r="1100" spans="2:19" ht="12.75">
      <c r="B1100" s="15">
        <v>548</v>
      </c>
      <c r="C1100" s="160">
        <v>39530</v>
      </c>
      <c r="D1100" s="15">
        <v>190000</v>
      </c>
      <c r="E1100" s="15">
        <v>98.7</v>
      </c>
      <c r="F1100" s="15">
        <v>-66.9</v>
      </c>
      <c r="G1100" s="15">
        <v>20.85</v>
      </c>
      <c r="H1100" s="15">
        <v>0.9</v>
      </c>
      <c r="I1100" s="15">
        <v>183.7</v>
      </c>
      <c r="J1100" s="15">
        <v>-363.8</v>
      </c>
      <c r="K1100" s="15">
        <v>0.21</v>
      </c>
      <c r="L1100" s="15">
        <v>0.5</v>
      </c>
      <c r="M1100" s="15">
        <v>1.3</v>
      </c>
      <c r="N1100" s="15">
        <v>-1</v>
      </c>
      <c r="O1100" s="15">
        <v>-0.47</v>
      </c>
      <c r="P1100" s="15">
        <v>-0.06</v>
      </c>
      <c r="Q1100" s="15">
        <v>0</v>
      </c>
      <c r="R1100" s="15">
        <v>0</v>
      </c>
      <c r="S1100" s="15">
        <v>-69.5</v>
      </c>
    </row>
    <row r="1102" spans="2:19" ht="12.75">
      <c r="B1102" s="15">
        <v>549</v>
      </c>
      <c r="C1102" s="160">
        <v>39530</v>
      </c>
      <c r="D1102" s="15">
        <v>200000</v>
      </c>
      <c r="E1102" s="15">
        <v>137.5</v>
      </c>
      <c r="F1102" s="15">
        <v>-92.3</v>
      </c>
      <c r="G1102" s="15">
        <v>20.87</v>
      </c>
      <c r="H1102" s="15">
        <v>0.9</v>
      </c>
      <c r="I1102" s="15">
        <v>181.3</v>
      </c>
      <c r="J1102" s="15">
        <v>-458.3</v>
      </c>
      <c r="K1102" s="15">
        <v>0.04</v>
      </c>
      <c r="L1102" s="15">
        <v>0.5</v>
      </c>
      <c r="M1102" s="15">
        <v>1.3</v>
      </c>
      <c r="N1102" s="15">
        <v>-1</v>
      </c>
      <c r="O1102" s="15">
        <v>-0.48</v>
      </c>
      <c r="P1102" s="15">
        <v>-0.06</v>
      </c>
      <c r="Q1102" s="15">
        <v>0.004</v>
      </c>
      <c r="R1102" s="15">
        <v>0.004</v>
      </c>
      <c r="S1102" s="15">
        <v>-96.2</v>
      </c>
    </row>
    <row r="1104" spans="2:19" ht="12.75">
      <c r="B1104" s="15">
        <v>550</v>
      </c>
      <c r="C1104" s="160">
        <v>39530</v>
      </c>
      <c r="D1104" s="15">
        <v>210000</v>
      </c>
      <c r="E1104" s="15">
        <v>161.4</v>
      </c>
      <c r="F1104" s="15">
        <v>-108.2</v>
      </c>
      <c r="G1104" s="15">
        <v>20.8</v>
      </c>
      <c r="H1104" s="15">
        <v>0.9</v>
      </c>
      <c r="I1104" s="15">
        <v>178.9</v>
      </c>
      <c r="J1104" s="15">
        <v>-663.7</v>
      </c>
      <c r="K1104" s="15">
        <v>0.04</v>
      </c>
      <c r="L1104" s="15">
        <v>0.5</v>
      </c>
      <c r="M1104" s="15">
        <v>1.3</v>
      </c>
      <c r="N1104" s="15">
        <v>-1</v>
      </c>
      <c r="O1104" s="15">
        <v>-0.48</v>
      </c>
      <c r="P1104" s="15">
        <v>-0.07</v>
      </c>
      <c r="Q1104" s="15">
        <v>0.008</v>
      </c>
      <c r="R1104" s="15">
        <v>0.009</v>
      </c>
      <c r="S1104" s="15">
        <v>-114.5</v>
      </c>
    </row>
    <row r="1106" spans="2:19" ht="12.75">
      <c r="B1106" s="15">
        <v>551</v>
      </c>
      <c r="C1106" s="160">
        <v>39530</v>
      </c>
      <c r="D1106" s="15">
        <v>220000</v>
      </c>
      <c r="E1106" s="15">
        <v>142.3</v>
      </c>
      <c r="F1106" s="15">
        <v>-99.2</v>
      </c>
      <c r="G1106" s="15">
        <v>20.88</v>
      </c>
      <c r="H1106" s="15">
        <v>0.9</v>
      </c>
      <c r="I1106" s="15">
        <v>176.9</v>
      </c>
      <c r="J1106" s="15">
        <v>-576.2</v>
      </c>
      <c r="K1106" s="15">
        <v>0.04</v>
      </c>
      <c r="L1106" s="15">
        <v>0.5</v>
      </c>
      <c r="M1106" s="15">
        <v>1.3</v>
      </c>
      <c r="N1106" s="15">
        <v>-1</v>
      </c>
      <c r="O1106" s="15">
        <v>-0.48</v>
      </c>
      <c r="P1106" s="15">
        <v>-0.07</v>
      </c>
      <c r="Q1106" s="15">
        <v>0.025</v>
      </c>
      <c r="R1106" s="15">
        <v>0.028</v>
      </c>
      <c r="S1106" s="15">
        <v>-100.8</v>
      </c>
    </row>
    <row r="1108" spans="2:19" ht="12.75">
      <c r="B1108" s="15">
        <v>552</v>
      </c>
      <c r="C1108" s="160">
        <v>39530</v>
      </c>
      <c r="D1108" s="15">
        <v>230000</v>
      </c>
      <c r="E1108" s="15">
        <v>130.2</v>
      </c>
      <c r="F1108" s="15">
        <v>-89.5</v>
      </c>
      <c r="G1108" s="15">
        <v>20.89</v>
      </c>
      <c r="H1108" s="15">
        <v>0.8</v>
      </c>
      <c r="I1108" s="15">
        <v>174.8</v>
      </c>
      <c r="J1108" s="15">
        <v>-586.8</v>
      </c>
      <c r="K1108" s="15">
        <v>0.04</v>
      </c>
      <c r="L1108" s="15">
        <v>0.5</v>
      </c>
      <c r="M1108" s="15">
        <v>1.3</v>
      </c>
      <c r="N1108" s="15">
        <v>-1</v>
      </c>
      <c r="O1108" s="15">
        <v>-0.48</v>
      </c>
      <c r="P1108" s="15">
        <v>-0.06</v>
      </c>
      <c r="Q1108" s="15">
        <v>0.047</v>
      </c>
      <c r="R1108" s="15">
        <v>0.051</v>
      </c>
      <c r="S1108" s="15">
        <v>-91.5</v>
      </c>
    </row>
    <row r="1110" spans="2:19" ht="12.75">
      <c r="B1110" s="15">
        <v>553</v>
      </c>
      <c r="C1110" s="160">
        <v>39531</v>
      </c>
      <c r="D1110" s="15">
        <v>0</v>
      </c>
      <c r="E1110" s="15">
        <v>135.1</v>
      </c>
      <c r="F1110" s="15">
        <v>-92.6</v>
      </c>
      <c r="G1110" s="15">
        <v>20.89</v>
      </c>
      <c r="H1110" s="15">
        <v>0.9</v>
      </c>
      <c r="I1110" s="15">
        <v>172.7</v>
      </c>
      <c r="J1110" s="15">
        <v>-499.5</v>
      </c>
      <c r="K1110" s="15">
        <v>0.04</v>
      </c>
      <c r="L1110" s="15">
        <v>0.5</v>
      </c>
      <c r="M1110" s="15">
        <v>1.3</v>
      </c>
      <c r="N1110" s="15">
        <v>-1</v>
      </c>
      <c r="O1110" s="15">
        <v>-0.47</v>
      </c>
      <c r="P1110" s="15">
        <v>-0.06</v>
      </c>
      <c r="Q1110" s="15">
        <v>0.044</v>
      </c>
      <c r="R1110" s="15">
        <v>0.05</v>
      </c>
      <c r="S1110" s="15">
        <v>-92.7</v>
      </c>
    </row>
    <row r="1112" spans="2:19" ht="12.75">
      <c r="B1112" s="15">
        <v>554</v>
      </c>
      <c r="C1112" s="160">
        <v>39531</v>
      </c>
      <c r="D1112" s="15">
        <v>10000</v>
      </c>
      <c r="E1112" s="15">
        <v>135.3</v>
      </c>
      <c r="F1112" s="15">
        <v>-82</v>
      </c>
      <c r="G1112" s="15">
        <v>20.89</v>
      </c>
      <c r="H1112" s="15">
        <v>0.8</v>
      </c>
      <c r="I1112" s="15">
        <v>170</v>
      </c>
      <c r="J1112" s="15">
        <v>-520.8</v>
      </c>
      <c r="K1112" s="15">
        <v>0.04</v>
      </c>
      <c r="L1112" s="15">
        <v>0.5</v>
      </c>
      <c r="M1112" s="15">
        <v>1.3</v>
      </c>
      <c r="N1112" s="15">
        <v>-1</v>
      </c>
      <c r="O1112" s="15">
        <v>-0.47</v>
      </c>
      <c r="P1112" s="15">
        <v>-0.06</v>
      </c>
      <c r="Q1112" s="15">
        <v>0.07</v>
      </c>
      <c r="R1112" s="15">
        <v>0.083</v>
      </c>
      <c r="S1112" s="15">
        <v>-89.2</v>
      </c>
    </row>
    <row r="1114" spans="2:19" ht="12.75">
      <c r="B1114" s="15">
        <v>555</v>
      </c>
      <c r="C1114" s="160">
        <v>39531</v>
      </c>
      <c r="D1114" s="15">
        <v>20000</v>
      </c>
      <c r="E1114" s="15">
        <v>87.5</v>
      </c>
      <c r="F1114" s="15">
        <v>-57.6</v>
      </c>
      <c r="G1114" s="15">
        <v>20.9</v>
      </c>
      <c r="H1114" s="15">
        <v>0.8</v>
      </c>
      <c r="I1114" s="15">
        <v>168</v>
      </c>
      <c r="J1114" s="15">
        <v>-355.1</v>
      </c>
      <c r="K1114" s="15">
        <v>0.07</v>
      </c>
      <c r="L1114" s="15">
        <v>0.5</v>
      </c>
      <c r="M1114" s="15">
        <v>1.3</v>
      </c>
      <c r="N1114" s="15">
        <v>-1</v>
      </c>
      <c r="O1114" s="15">
        <v>-0.47</v>
      </c>
      <c r="P1114" s="15">
        <v>-0.07</v>
      </c>
      <c r="Q1114" s="15">
        <v>0.125</v>
      </c>
      <c r="R1114" s="15">
        <v>0.141</v>
      </c>
      <c r="S1114" s="15">
        <v>-58.6</v>
      </c>
    </row>
    <row r="1116" spans="2:19" ht="12.75">
      <c r="B1116" s="15">
        <v>556</v>
      </c>
      <c r="C1116" s="160">
        <v>39531</v>
      </c>
      <c r="D1116" s="15">
        <v>30000</v>
      </c>
      <c r="E1116" s="15">
        <v>42.2</v>
      </c>
      <c r="F1116" s="15">
        <v>-27.7</v>
      </c>
      <c r="G1116" s="15">
        <v>20.91</v>
      </c>
      <c r="H1116" s="15">
        <v>0.8</v>
      </c>
      <c r="I1116" s="15">
        <v>166</v>
      </c>
      <c r="J1116" s="15">
        <v>-150.6</v>
      </c>
      <c r="K1116" s="15">
        <v>0.07</v>
      </c>
      <c r="L1116" s="15">
        <v>0.5</v>
      </c>
      <c r="M1116" s="15">
        <v>1.3</v>
      </c>
      <c r="N1116" s="15">
        <v>-1</v>
      </c>
      <c r="O1116" s="15">
        <v>-0.47</v>
      </c>
      <c r="P1116" s="15">
        <v>-0.06</v>
      </c>
      <c r="Q1116" s="15">
        <v>0.224</v>
      </c>
      <c r="R1116" s="15">
        <v>0.243</v>
      </c>
      <c r="S1116" s="15">
        <v>-27.7</v>
      </c>
    </row>
    <row r="1118" spans="2:19" ht="12.75">
      <c r="B1118" s="15">
        <v>557</v>
      </c>
      <c r="C1118" s="160">
        <v>39531</v>
      </c>
      <c r="D1118" s="15">
        <v>40000</v>
      </c>
      <c r="E1118" s="15">
        <v>29.7</v>
      </c>
      <c r="F1118" s="15">
        <v>-18.7</v>
      </c>
      <c r="G1118" s="15">
        <v>20.92</v>
      </c>
      <c r="H1118" s="15">
        <v>0.8</v>
      </c>
      <c r="I1118" s="15">
        <v>163.8</v>
      </c>
      <c r="J1118" s="15">
        <v>-71.8</v>
      </c>
      <c r="K1118" s="15">
        <v>0.06</v>
      </c>
      <c r="L1118" s="15">
        <v>0.5</v>
      </c>
      <c r="M1118" s="15">
        <v>1.3</v>
      </c>
      <c r="N1118" s="15">
        <v>-0.9</v>
      </c>
      <c r="O1118" s="15">
        <v>-0.47</v>
      </c>
      <c r="P1118" s="15">
        <v>-0.06</v>
      </c>
      <c r="Q1118" s="15">
        <v>0.251</v>
      </c>
      <c r="R1118" s="15">
        <v>0.268</v>
      </c>
      <c r="S1118" s="15">
        <v>-19.3</v>
      </c>
    </row>
    <row r="1120" spans="2:19" ht="12.75">
      <c r="B1120" s="15">
        <v>558</v>
      </c>
      <c r="C1120" s="160">
        <v>39531</v>
      </c>
      <c r="D1120" s="15">
        <v>50000</v>
      </c>
      <c r="E1120" s="15">
        <v>35.9</v>
      </c>
      <c r="F1120" s="15">
        <v>-23.1</v>
      </c>
      <c r="G1120" s="15">
        <v>20.84</v>
      </c>
      <c r="H1120" s="15">
        <v>0.8</v>
      </c>
      <c r="I1120" s="15">
        <v>161.8</v>
      </c>
      <c r="J1120" s="15">
        <v>-103.1</v>
      </c>
      <c r="K1120" s="15">
        <v>0.08</v>
      </c>
      <c r="L1120" s="15">
        <v>0.5</v>
      </c>
      <c r="M1120" s="15">
        <v>1.3</v>
      </c>
      <c r="N1120" s="15">
        <v>-1</v>
      </c>
      <c r="O1120" s="15">
        <v>-0.46</v>
      </c>
      <c r="P1120" s="15">
        <v>-0.06</v>
      </c>
      <c r="Q1120" s="15">
        <v>0.254</v>
      </c>
      <c r="R1120" s="15">
        <v>0.283</v>
      </c>
      <c r="S1120" s="15">
        <v>-22.7</v>
      </c>
    </row>
    <row r="1122" spans="2:19" ht="12.75">
      <c r="B1122" s="15">
        <v>559</v>
      </c>
      <c r="C1122" s="160">
        <v>39531</v>
      </c>
      <c r="D1122" s="15">
        <v>60000</v>
      </c>
      <c r="E1122" s="15">
        <v>13.1</v>
      </c>
      <c r="F1122" s="15">
        <v>-8.1</v>
      </c>
      <c r="G1122" s="15">
        <v>20.93</v>
      </c>
      <c r="H1122" s="15">
        <v>0.8</v>
      </c>
      <c r="I1122" s="15">
        <v>159.9</v>
      </c>
      <c r="J1122" s="15">
        <v>-55.6</v>
      </c>
      <c r="K1122" s="15">
        <v>0.04</v>
      </c>
      <c r="L1122" s="15">
        <v>0.5</v>
      </c>
      <c r="M1122" s="15">
        <v>1.3</v>
      </c>
      <c r="N1122" s="15">
        <v>-1</v>
      </c>
      <c r="O1122" s="15">
        <v>-0.45</v>
      </c>
      <c r="P1122" s="15">
        <v>-0.06</v>
      </c>
      <c r="Q1122" s="15">
        <v>0.259</v>
      </c>
      <c r="R1122" s="15">
        <v>0.273</v>
      </c>
      <c r="S1122" s="15">
        <v>-8.1</v>
      </c>
    </row>
    <row r="1124" spans="2:19" ht="12.75">
      <c r="B1124" s="15">
        <v>560</v>
      </c>
      <c r="C1124" s="160">
        <v>39531</v>
      </c>
      <c r="D1124" s="15">
        <v>70000</v>
      </c>
      <c r="E1124" s="15">
        <v>0</v>
      </c>
      <c r="F1124" s="15">
        <v>0</v>
      </c>
      <c r="G1124" s="15">
        <v>20.94</v>
      </c>
      <c r="H1124" s="15">
        <v>0.8</v>
      </c>
      <c r="I1124" s="15">
        <v>157.7</v>
      </c>
      <c r="J1124" s="15">
        <v>0</v>
      </c>
      <c r="K1124" s="15">
        <v>0.04</v>
      </c>
      <c r="L1124" s="15">
        <v>0.5</v>
      </c>
      <c r="M1124" s="15">
        <v>1.3</v>
      </c>
      <c r="N1124" s="15">
        <v>-1</v>
      </c>
      <c r="O1124" s="15">
        <v>-0.45</v>
      </c>
      <c r="P1124" s="15">
        <v>-0.07</v>
      </c>
      <c r="Q1124" s="15">
        <v>0.254</v>
      </c>
      <c r="R1124" s="15">
        <v>0.269</v>
      </c>
      <c r="S1124" s="15">
        <v>0</v>
      </c>
    </row>
    <row r="1126" spans="2:19" ht="12.75">
      <c r="B1126" s="15">
        <v>561</v>
      </c>
      <c r="C1126" s="160">
        <v>39531</v>
      </c>
      <c r="D1126" s="15">
        <v>80000</v>
      </c>
      <c r="E1126" s="15">
        <v>0</v>
      </c>
      <c r="F1126" s="15">
        <v>0</v>
      </c>
      <c r="G1126" s="15">
        <v>20.95</v>
      </c>
      <c r="H1126" s="15">
        <v>0.8</v>
      </c>
      <c r="I1126" s="15">
        <v>155.9</v>
      </c>
      <c r="J1126" s="15">
        <v>0</v>
      </c>
      <c r="K1126" s="15">
        <v>0.04</v>
      </c>
      <c r="L1126" s="15">
        <v>0.5</v>
      </c>
      <c r="M1126" s="15">
        <v>1.3</v>
      </c>
      <c r="N1126" s="15">
        <v>-0.9</v>
      </c>
      <c r="O1126" s="15">
        <v>-0.44</v>
      </c>
      <c r="P1126" s="15">
        <v>-0.04</v>
      </c>
      <c r="Q1126" s="15">
        <v>0.208</v>
      </c>
      <c r="R1126" s="15">
        <v>0.215</v>
      </c>
      <c r="S1126" s="15">
        <v>0</v>
      </c>
    </row>
    <row r="1128" spans="2:19" ht="12.75">
      <c r="B1128" s="15">
        <v>562</v>
      </c>
      <c r="C1128" s="160">
        <v>39531</v>
      </c>
      <c r="D1128" s="15">
        <v>90000</v>
      </c>
      <c r="E1128" s="15">
        <v>0</v>
      </c>
      <c r="F1128" s="15">
        <v>0</v>
      </c>
      <c r="G1128" s="15">
        <v>20.95</v>
      </c>
      <c r="H1128" s="15">
        <v>0.8</v>
      </c>
      <c r="I1128" s="15">
        <v>154</v>
      </c>
      <c r="J1128" s="15">
        <v>0</v>
      </c>
      <c r="K1128" s="15">
        <v>0.05</v>
      </c>
      <c r="L1128" s="15">
        <v>0.5</v>
      </c>
      <c r="M1128" s="15">
        <v>1.3</v>
      </c>
      <c r="N1128" s="15">
        <v>-1</v>
      </c>
      <c r="O1128" s="15">
        <v>-0.43</v>
      </c>
      <c r="P1128" s="15">
        <v>-6.77</v>
      </c>
      <c r="Q1128" s="15">
        <v>0.196</v>
      </c>
      <c r="R1128" s="15">
        <v>0.211</v>
      </c>
      <c r="S1128" s="15">
        <v>0</v>
      </c>
    </row>
    <row r="1130" spans="2:19" ht="12.75">
      <c r="B1130" s="15">
        <v>563</v>
      </c>
      <c r="C1130" s="160">
        <v>39531</v>
      </c>
      <c r="D1130" s="15">
        <v>100000</v>
      </c>
      <c r="E1130" s="15">
        <v>1.3</v>
      </c>
      <c r="F1130" s="15">
        <v>-0.8</v>
      </c>
      <c r="G1130" s="15">
        <v>20.95</v>
      </c>
      <c r="H1130" s="15">
        <v>0.8</v>
      </c>
      <c r="I1130" s="15">
        <v>152.3</v>
      </c>
      <c r="J1130" s="15">
        <v>0.8</v>
      </c>
      <c r="K1130" s="15">
        <v>0.04</v>
      </c>
      <c r="L1130" s="15">
        <v>0.5</v>
      </c>
      <c r="M1130" s="15">
        <v>1.3</v>
      </c>
      <c r="N1130" s="15">
        <v>-1</v>
      </c>
      <c r="O1130" s="15">
        <v>-0.44</v>
      </c>
      <c r="P1130" s="15">
        <v>-7.49</v>
      </c>
      <c r="Q1130" s="15">
        <v>0.222</v>
      </c>
      <c r="R1130" s="15">
        <v>0.227</v>
      </c>
      <c r="S1130" s="15">
        <v>-0.7</v>
      </c>
    </row>
    <row r="1132" spans="2:19" ht="12.75">
      <c r="B1132" s="15">
        <v>564</v>
      </c>
      <c r="C1132" s="160">
        <v>39531</v>
      </c>
      <c r="D1132" s="15">
        <v>110000</v>
      </c>
      <c r="E1132" s="15">
        <v>1.1</v>
      </c>
      <c r="F1132" s="15">
        <v>-0.8</v>
      </c>
      <c r="G1132" s="15">
        <v>20.95</v>
      </c>
      <c r="H1132" s="15">
        <v>0.9</v>
      </c>
      <c r="I1132" s="15">
        <v>150.5</v>
      </c>
      <c r="J1132" s="15">
        <v>-3.9</v>
      </c>
      <c r="K1132" s="15">
        <v>0.04</v>
      </c>
      <c r="L1132" s="15">
        <v>0.5</v>
      </c>
      <c r="M1132" s="15">
        <v>1.3</v>
      </c>
      <c r="N1132" s="15">
        <v>-1</v>
      </c>
      <c r="O1132" s="15">
        <v>-0.45</v>
      </c>
      <c r="P1132" s="15">
        <v>-3.32</v>
      </c>
      <c r="Q1132" s="15">
        <v>0.215</v>
      </c>
      <c r="R1132" s="15">
        <v>0.22</v>
      </c>
      <c r="S1132" s="15">
        <v>-0.7</v>
      </c>
    </row>
    <row r="1134" spans="2:19" ht="12.75">
      <c r="B1134" s="15">
        <v>565</v>
      </c>
      <c r="C1134" s="160">
        <v>39531</v>
      </c>
      <c r="D1134" s="15">
        <v>120000</v>
      </c>
      <c r="E1134" s="15">
        <v>0</v>
      </c>
      <c r="F1134" s="15">
        <v>0</v>
      </c>
      <c r="G1134" s="15">
        <v>20.96</v>
      </c>
      <c r="H1134" s="15">
        <v>0.9</v>
      </c>
      <c r="I1134" s="15">
        <v>149.2</v>
      </c>
      <c r="J1134" s="15">
        <v>0</v>
      </c>
      <c r="K1134" s="15">
        <v>0.04</v>
      </c>
      <c r="L1134" s="15">
        <v>0.5</v>
      </c>
      <c r="M1134" s="15">
        <v>1.3</v>
      </c>
      <c r="N1134" s="15">
        <v>-1</v>
      </c>
      <c r="O1134" s="15">
        <v>-0.47</v>
      </c>
      <c r="P1134" s="15">
        <v>1.72</v>
      </c>
      <c r="Q1134" s="15">
        <v>0.194</v>
      </c>
      <c r="R1134" s="15">
        <v>0.205</v>
      </c>
      <c r="S1134" s="15">
        <v>0</v>
      </c>
    </row>
    <row r="1136" spans="2:19" ht="12.75">
      <c r="B1136" s="15">
        <v>566</v>
      </c>
      <c r="C1136" s="160">
        <v>39531</v>
      </c>
      <c r="D1136" s="15">
        <v>130000</v>
      </c>
      <c r="E1136" s="15">
        <v>0</v>
      </c>
      <c r="F1136" s="15">
        <v>0</v>
      </c>
      <c r="G1136" s="15">
        <v>20.95</v>
      </c>
      <c r="H1136" s="15">
        <v>0.9</v>
      </c>
      <c r="I1136" s="15">
        <v>147.4</v>
      </c>
      <c r="J1136" s="15">
        <v>0</v>
      </c>
      <c r="K1136" s="15">
        <v>0.17</v>
      </c>
      <c r="L1136" s="15">
        <v>0.5</v>
      </c>
      <c r="M1136" s="15">
        <v>1.3</v>
      </c>
      <c r="N1136" s="15">
        <v>-0.9</v>
      </c>
      <c r="O1136" s="15">
        <v>-0.47</v>
      </c>
      <c r="P1136" s="15">
        <v>-0.04</v>
      </c>
      <c r="Q1136" s="15">
        <v>0.225</v>
      </c>
      <c r="R1136" s="15">
        <v>0.231</v>
      </c>
      <c r="S1136" s="15">
        <v>0</v>
      </c>
    </row>
    <row r="1138" spans="2:19" ht="12.75">
      <c r="B1138" s="15">
        <v>567</v>
      </c>
      <c r="C1138" s="160">
        <v>39531</v>
      </c>
      <c r="D1138" s="15">
        <v>140000</v>
      </c>
      <c r="E1138" s="15">
        <v>4</v>
      </c>
      <c r="F1138" s="15">
        <v>-3</v>
      </c>
      <c r="G1138" s="15">
        <v>20.93</v>
      </c>
      <c r="H1138" s="15">
        <v>0.9</v>
      </c>
      <c r="I1138" s="15">
        <v>146</v>
      </c>
      <c r="J1138" s="15">
        <v>-31.2</v>
      </c>
      <c r="K1138" s="15">
        <v>0.04</v>
      </c>
      <c r="L1138" s="15">
        <v>0.5</v>
      </c>
      <c r="M1138" s="15">
        <v>1.3</v>
      </c>
      <c r="N1138" s="15">
        <v>-0.9</v>
      </c>
      <c r="O1138" s="15">
        <v>-0.47</v>
      </c>
      <c r="P1138" s="15">
        <v>-0.03</v>
      </c>
      <c r="Q1138" s="15">
        <v>0.274</v>
      </c>
      <c r="R1138" s="15">
        <v>0.281</v>
      </c>
      <c r="S1138" s="15">
        <v>-2.8</v>
      </c>
    </row>
    <row r="1140" spans="2:19" ht="12.75">
      <c r="B1140" s="15">
        <v>568</v>
      </c>
      <c r="C1140" s="160">
        <v>39531</v>
      </c>
      <c r="D1140" s="15">
        <v>150000</v>
      </c>
      <c r="E1140" s="15">
        <v>14</v>
      </c>
      <c r="F1140" s="15">
        <v>-10.1</v>
      </c>
      <c r="G1140" s="15">
        <v>20.92</v>
      </c>
      <c r="H1140" s="15">
        <v>1</v>
      </c>
      <c r="I1140" s="15">
        <v>144.6</v>
      </c>
      <c r="J1140" s="15">
        <v>-49.9</v>
      </c>
      <c r="K1140" s="15">
        <v>0.04</v>
      </c>
      <c r="L1140" s="15">
        <v>0.5</v>
      </c>
      <c r="M1140" s="15">
        <v>1.3</v>
      </c>
      <c r="N1140" s="15">
        <v>-0.9</v>
      </c>
      <c r="O1140" s="15">
        <v>-0.47</v>
      </c>
      <c r="P1140" s="15">
        <v>-0.03</v>
      </c>
      <c r="Q1140" s="15">
        <v>0.296</v>
      </c>
      <c r="R1140" s="15">
        <v>0.312</v>
      </c>
      <c r="S1140" s="15">
        <v>-9.3</v>
      </c>
    </row>
    <row r="1142" spans="2:19" ht="12.75">
      <c r="B1142" s="15">
        <v>569</v>
      </c>
      <c r="C1142" s="160">
        <v>39531</v>
      </c>
      <c r="D1142" s="15">
        <v>160000</v>
      </c>
      <c r="E1142" s="15">
        <v>48.4</v>
      </c>
      <c r="F1142" s="15">
        <v>-32.3</v>
      </c>
      <c r="G1142" s="15">
        <v>20.91</v>
      </c>
      <c r="H1142" s="15">
        <v>0.9</v>
      </c>
      <c r="I1142" s="15">
        <v>142.8</v>
      </c>
      <c r="J1142" s="15">
        <v>-176</v>
      </c>
      <c r="K1142" s="15">
        <v>0.04</v>
      </c>
      <c r="L1142" s="15">
        <v>0.5</v>
      </c>
      <c r="M1142" s="15">
        <v>1.3</v>
      </c>
      <c r="N1142" s="15">
        <v>-0.9</v>
      </c>
      <c r="O1142" s="15">
        <v>-0.47</v>
      </c>
      <c r="P1142" s="15">
        <v>-0.03</v>
      </c>
      <c r="Q1142" s="15">
        <v>0.222</v>
      </c>
      <c r="R1142" s="15">
        <v>0.239</v>
      </c>
      <c r="S1142" s="15">
        <v>-32.7</v>
      </c>
    </row>
    <row r="1144" spans="2:19" ht="12.75">
      <c r="B1144" s="15">
        <v>570</v>
      </c>
      <c r="C1144" s="160">
        <v>39531</v>
      </c>
      <c r="D1144" s="15">
        <v>170000</v>
      </c>
      <c r="E1144" s="15">
        <v>95.7</v>
      </c>
      <c r="F1144" s="15">
        <v>-65.5</v>
      </c>
      <c r="G1144" s="15">
        <v>20.9</v>
      </c>
      <c r="H1144" s="15">
        <v>0.8</v>
      </c>
      <c r="I1144" s="15">
        <v>137.1</v>
      </c>
      <c r="J1144" s="15">
        <v>-343.5</v>
      </c>
      <c r="K1144" s="15">
        <v>0.04</v>
      </c>
      <c r="L1144" s="15">
        <v>0.5</v>
      </c>
      <c r="M1144" s="15">
        <v>1.3</v>
      </c>
      <c r="N1144" s="15">
        <v>-0.9</v>
      </c>
      <c r="O1144" s="15">
        <v>-0.48</v>
      </c>
      <c r="P1144" s="15">
        <v>-0.06</v>
      </c>
      <c r="Q1144" s="15">
        <v>0.113</v>
      </c>
      <c r="R1144" s="15">
        <v>0.125</v>
      </c>
      <c r="S1144" s="15">
        <v>-65.5</v>
      </c>
    </row>
    <row r="1146" spans="2:19" ht="12.75">
      <c r="B1146" s="15">
        <v>571</v>
      </c>
      <c r="C1146" s="160">
        <v>39531</v>
      </c>
      <c r="D1146" s="15">
        <v>180000</v>
      </c>
      <c r="E1146" s="15">
        <v>126.3</v>
      </c>
      <c r="F1146" s="15">
        <v>-85.6</v>
      </c>
      <c r="G1146" s="15">
        <v>20.89</v>
      </c>
      <c r="H1146" s="15">
        <v>0.9</v>
      </c>
      <c r="I1146" s="15">
        <v>132.8</v>
      </c>
      <c r="J1146" s="15">
        <v>-396.4</v>
      </c>
      <c r="K1146" s="15">
        <v>0.04</v>
      </c>
      <c r="L1146" s="15">
        <v>0.5</v>
      </c>
      <c r="M1146" s="15">
        <v>1.3</v>
      </c>
      <c r="N1146" s="15">
        <v>-0.9</v>
      </c>
      <c r="O1146" s="15">
        <v>-0.47</v>
      </c>
      <c r="P1146" s="15">
        <v>-0.06</v>
      </c>
      <c r="Q1146" s="15">
        <v>0.069</v>
      </c>
      <c r="R1146" s="15">
        <v>0.077</v>
      </c>
      <c r="S1146" s="15">
        <v>-86.5</v>
      </c>
    </row>
    <row r="1148" spans="2:19" ht="12.75">
      <c r="B1148" s="15">
        <v>572</v>
      </c>
      <c r="C1148" s="160">
        <v>39531</v>
      </c>
      <c r="D1148" s="15">
        <v>190000</v>
      </c>
      <c r="E1148" s="15">
        <v>100.5</v>
      </c>
      <c r="F1148" s="15">
        <v>-68.8</v>
      </c>
      <c r="G1148" s="15">
        <v>20.9</v>
      </c>
      <c r="H1148" s="15">
        <v>0.9</v>
      </c>
      <c r="I1148" s="15">
        <v>130.3</v>
      </c>
      <c r="J1148" s="15">
        <v>-502.9</v>
      </c>
      <c r="K1148" s="15">
        <v>0.04</v>
      </c>
      <c r="L1148" s="15">
        <v>0.5</v>
      </c>
      <c r="M1148" s="15">
        <v>1.3</v>
      </c>
      <c r="N1148" s="15">
        <v>-0.9</v>
      </c>
      <c r="O1148" s="15">
        <v>-0.47</v>
      </c>
      <c r="P1148" s="15">
        <v>-0.06</v>
      </c>
      <c r="Q1148" s="15">
        <v>0.132</v>
      </c>
      <c r="R1148" s="15">
        <v>0.144</v>
      </c>
      <c r="S1148" s="15">
        <v>-68.1</v>
      </c>
    </row>
    <row r="1150" spans="2:19" ht="12.75">
      <c r="B1150" s="15">
        <v>573</v>
      </c>
      <c r="C1150" s="160">
        <v>39531</v>
      </c>
      <c r="D1150" s="15">
        <v>200000</v>
      </c>
      <c r="E1150" s="15">
        <v>131.1</v>
      </c>
      <c r="F1150" s="15">
        <v>-89.8</v>
      </c>
      <c r="G1150" s="15">
        <v>20.89</v>
      </c>
      <c r="H1150" s="15">
        <v>0.9</v>
      </c>
      <c r="I1150" s="15">
        <v>128.3</v>
      </c>
      <c r="J1150" s="15">
        <v>-550.6</v>
      </c>
      <c r="K1150" s="15">
        <v>0.04</v>
      </c>
      <c r="L1150" s="15">
        <v>0.5</v>
      </c>
      <c r="M1150" s="15">
        <v>1.3</v>
      </c>
      <c r="N1150" s="15">
        <v>-0.9</v>
      </c>
      <c r="O1150" s="15">
        <v>-0.47</v>
      </c>
      <c r="P1150" s="15">
        <v>-0.06</v>
      </c>
      <c r="Q1150" s="15">
        <v>0.062</v>
      </c>
      <c r="R1150" s="15">
        <v>0.071</v>
      </c>
      <c r="S1150" s="15">
        <v>-89.7</v>
      </c>
    </row>
    <row r="1152" spans="2:19" ht="12.75">
      <c r="B1152" s="15">
        <v>574</v>
      </c>
      <c r="C1152" s="160">
        <v>39531</v>
      </c>
      <c r="D1152" s="15">
        <v>210000</v>
      </c>
      <c r="E1152" s="15">
        <v>117.3</v>
      </c>
      <c r="F1152" s="15">
        <v>-80.1</v>
      </c>
      <c r="G1152" s="15">
        <v>20.89</v>
      </c>
      <c r="H1152" s="15">
        <v>0.8</v>
      </c>
      <c r="I1152" s="15">
        <v>126.8</v>
      </c>
      <c r="J1152" s="15">
        <v>-497.4</v>
      </c>
      <c r="K1152" s="15">
        <v>0.04</v>
      </c>
      <c r="L1152" s="15">
        <v>0.5</v>
      </c>
      <c r="M1152" s="15">
        <v>1.3</v>
      </c>
      <c r="N1152" s="15">
        <v>-0.9</v>
      </c>
      <c r="O1152" s="15">
        <v>-0.47</v>
      </c>
      <c r="P1152" s="15">
        <v>-0.06</v>
      </c>
      <c r="Q1152" s="15">
        <v>0.082</v>
      </c>
      <c r="R1152" s="15">
        <v>0.093</v>
      </c>
      <c r="S1152" s="15">
        <v>-80.1</v>
      </c>
    </row>
    <row r="1154" spans="2:19" ht="12.75">
      <c r="B1154" s="15">
        <v>575</v>
      </c>
      <c r="C1154" s="160">
        <v>39531</v>
      </c>
      <c r="D1154" s="15">
        <v>220000</v>
      </c>
      <c r="E1154" s="15">
        <v>109.5</v>
      </c>
      <c r="F1154" s="15">
        <v>-75</v>
      </c>
      <c r="G1154" s="15">
        <v>20.9</v>
      </c>
      <c r="H1154" s="15">
        <v>0.9</v>
      </c>
      <c r="I1154" s="15">
        <v>126</v>
      </c>
      <c r="J1154" s="15">
        <v>-347.5</v>
      </c>
      <c r="K1154" s="15">
        <v>0.04</v>
      </c>
      <c r="L1154" s="15">
        <v>0.5</v>
      </c>
      <c r="M1154" s="15">
        <v>1.3</v>
      </c>
      <c r="N1154" s="15">
        <v>-0.9</v>
      </c>
      <c r="O1154" s="15">
        <v>-0.47</v>
      </c>
      <c r="P1154" s="15">
        <v>-0.06</v>
      </c>
      <c r="Q1154" s="15">
        <v>0.1</v>
      </c>
      <c r="R1154" s="15">
        <v>0.107</v>
      </c>
      <c r="S1154" s="15">
        <v>-75.3</v>
      </c>
    </row>
    <row r="1156" spans="2:19" ht="12.75">
      <c r="B1156" s="15">
        <v>576</v>
      </c>
      <c r="C1156" s="160">
        <v>39531</v>
      </c>
      <c r="D1156" s="15">
        <v>230000</v>
      </c>
      <c r="E1156" s="15">
        <v>145.7</v>
      </c>
      <c r="F1156" s="15">
        <v>-93.2</v>
      </c>
      <c r="G1156" s="15">
        <v>20.89</v>
      </c>
      <c r="H1156" s="15">
        <v>0.9</v>
      </c>
      <c r="I1156" s="15">
        <v>123.8</v>
      </c>
      <c r="J1156" s="15">
        <v>-435.1</v>
      </c>
      <c r="K1156" s="15">
        <v>0.04</v>
      </c>
      <c r="L1156" s="15">
        <v>0.5</v>
      </c>
      <c r="M1156" s="15">
        <v>1.3</v>
      </c>
      <c r="N1156" s="15">
        <v>-0.9</v>
      </c>
      <c r="O1156" s="15">
        <v>-0.47</v>
      </c>
      <c r="P1156" s="15">
        <v>-0.06</v>
      </c>
      <c r="Q1156" s="15">
        <v>0.069</v>
      </c>
      <c r="R1156" s="15">
        <v>0.074</v>
      </c>
      <c r="S1156" s="15">
        <v>-94.7</v>
      </c>
    </row>
    <row r="1158" spans="2:19" ht="12.75">
      <c r="B1158" s="15">
        <v>577</v>
      </c>
      <c r="C1158" s="160">
        <v>39532</v>
      </c>
      <c r="D1158" s="15">
        <v>0</v>
      </c>
      <c r="E1158" s="15">
        <v>95.6</v>
      </c>
      <c r="F1158" s="15">
        <v>-61.1</v>
      </c>
      <c r="G1158" s="15">
        <v>20.82</v>
      </c>
      <c r="H1158" s="15">
        <v>1</v>
      </c>
      <c r="I1158" s="15">
        <v>120.7</v>
      </c>
      <c r="J1158" s="15">
        <v>-298.7</v>
      </c>
      <c r="K1158" s="15">
        <v>0.04</v>
      </c>
      <c r="L1158" s="15">
        <v>0.5</v>
      </c>
      <c r="M1158" s="15">
        <v>1.3</v>
      </c>
      <c r="N1158" s="15">
        <v>-0.9</v>
      </c>
      <c r="O1158" s="15">
        <v>-0.47</v>
      </c>
      <c r="P1158" s="15">
        <v>-0.06</v>
      </c>
      <c r="Q1158" s="15">
        <v>0.109</v>
      </c>
      <c r="R1158" s="15">
        <v>0.124</v>
      </c>
      <c r="S1158" s="15">
        <v>-61</v>
      </c>
    </row>
    <row r="1160" spans="2:19" ht="12.75">
      <c r="B1160" s="15">
        <v>578</v>
      </c>
      <c r="C1160" s="160">
        <v>39532</v>
      </c>
      <c r="D1160" s="15">
        <v>10000</v>
      </c>
      <c r="E1160" s="15">
        <v>106.8</v>
      </c>
      <c r="F1160" s="15">
        <v>-65.5</v>
      </c>
      <c r="G1160" s="15">
        <v>20.9</v>
      </c>
      <c r="H1160" s="15">
        <v>0.9</v>
      </c>
      <c r="I1160" s="15">
        <v>118.4</v>
      </c>
      <c r="J1160" s="15">
        <v>-433.7</v>
      </c>
      <c r="K1160" s="15">
        <v>0.04</v>
      </c>
      <c r="L1160" s="15">
        <v>0.5</v>
      </c>
      <c r="M1160" s="15">
        <v>1.3</v>
      </c>
      <c r="N1160" s="15">
        <v>-1</v>
      </c>
      <c r="O1160" s="15">
        <v>-0.47</v>
      </c>
      <c r="P1160" s="15">
        <v>-0.06</v>
      </c>
      <c r="Q1160" s="15">
        <v>0.109</v>
      </c>
      <c r="R1160" s="15">
        <v>0.119</v>
      </c>
      <c r="S1160" s="15">
        <v>-68.1</v>
      </c>
    </row>
    <row r="1162" spans="2:19" ht="12.75">
      <c r="B1162" s="15">
        <v>579</v>
      </c>
      <c r="C1162" s="160">
        <v>39532</v>
      </c>
      <c r="D1162" s="15">
        <v>20000</v>
      </c>
      <c r="E1162" s="15">
        <v>110.5</v>
      </c>
      <c r="F1162" s="15">
        <v>-55.4</v>
      </c>
      <c r="G1162" s="15">
        <v>20.57</v>
      </c>
      <c r="H1162" s="15">
        <v>0.9</v>
      </c>
      <c r="I1162" s="15">
        <v>118</v>
      </c>
      <c r="J1162" s="15">
        <v>-271</v>
      </c>
      <c r="K1162" s="15">
        <v>0.58</v>
      </c>
      <c r="L1162" s="15">
        <v>1</v>
      </c>
      <c r="M1162" s="15">
        <v>1.8</v>
      </c>
      <c r="N1162" s="15">
        <v>-1</v>
      </c>
      <c r="O1162" s="15">
        <v>0.45</v>
      </c>
      <c r="P1162" s="15">
        <v>2.18</v>
      </c>
      <c r="Q1162" s="15">
        <v>0.099</v>
      </c>
      <c r="R1162" s="15">
        <v>0.107</v>
      </c>
      <c r="S1162" s="15">
        <v>-56.8</v>
      </c>
    </row>
    <row r="1164" spans="2:19" ht="12.75">
      <c r="B1164" s="15">
        <v>580</v>
      </c>
      <c r="C1164" s="160">
        <v>39532</v>
      </c>
      <c r="D1164" s="15">
        <v>30000</v>
      </c>
      <c r="E1164" s="15">
        <v>20.4</v>
      </c>
      <c r="F1164" s="15">
        <v>77.5</v>
      </c>
      <c r="G1164" s="15">
        <v>16.96</v>
      </c>
      <c r="H1164" s="15">
        <v>0.9</v>
      </c>
      <c r="I1164" s="15">
        <v>468</v>
      </c>
      <c r="J1164" s="15">
        <v>32.5</v>
      </c>
      <c r="K1164" s="15">
        <v>7.15</v>
      </c>
      <c r="L1164" s="15">
        <v>19.4</v>
      </c>
      <c r="M1164" s="161">
        <v>19.8</v>
      </c>
      <c r="N1164" s="15">
        <v>-0.9</v>
      </c>
      <c r="O1164" s="15">
        <v>10.29</v>
      </c>
      <c r="P1164" s="15">
        <v>30.01</v>
      </c>
      <c r="Q1164" s="15">
        <v>0.286</v>
      </c>
      <c r="R1164" s="15">
        <v>0.057</v>
      </c>
      <c r="S1164" s="15">
        <v>15.4</v>
      </c>
    </row>
    <row r="1165" ht="12.75">
      <c r="M1165" s="161"/>
    </row>
    <row r="1166" spans="2:19" ht="12.75">
      <c r="B1166" s="15">
        <v>581</v>
      </c>
      <c r="C1166" s="160">
        <v>39532</v>
      </c>
      <c r="D1166" s="15">
        <v>40000</v>
      </c>
      <c r="E1166" s="15">
        <v>18.2</v>
      </c>
      <c r="F1166" s="15">
        <v>79.6</v>
      </c>
      <c r="G1166" s="15">
        <v>16.79</v>
      </c>
      <c r="H1166" s="15">
        <v>0.8</v>
      </c>
      <c r="I1166" s="15">
        <v>583.8</v>
      </c>
      <c r="J1166" s="15">
        <v>15.3</v>
      </c>
      <c r="K1166" s="15">
        <v>7.44</v>
      </c>
      <c r="L1166" s="15">
        <v>23</v>
      </c>
      <c r="M1166" s="161">
        <v>23.4</v>
      </c>
      <c r="N1166" s="15">
        <v>-1</v>
      </c>
      <c r="O1166" s="15">
        <v>10.29</v>
      </c>
      <c r="P1166" s="15">
        <v>30.01</v>
      </c>
      <c r="Q1166" s="15">
        <v>0.293</v>
      </c>
      <c r="R1166" s="15">
        <v>0.055</v>
      </c>
      <c r="S1166" s="15">
        <v>14.9</v>
      </c>
    </row>
    <row r="1167" ht="12.75">
      <c r="M1167" s="161"/>
    </row>
    <row r="1168" spans="2:19" ht="12.75">
      <c r="B1168" s="15">
        <v>582</v>
      </c>
      <c r="C1168" s="160">
        <v>39532</v>
      </c>
      <c r="D1168" s="15">
        <v>50000</v>
      </c>
      <c r="E1168" s="15">
        <v>18</v>
      </c>
      <c r="F1168" s="15">
        <v>60.9</v>
      </c>
      <c r="G1168" s="15">
        <v>15.12</v>
      </c>
      <c r="H1168" s="15">
        <v>8.7</v>
      </c>
      <c r="I1168" s="15">
        <v>600.7</v>
      </c>
      <c r="J1168" s="15">
        <v>23.3</v>
      </c>
      <c r="K1168" s="15">
        <v>11.14</v>
      </c>
      <c r="L1168" s="15">
        <v>60</v>
      </c>
      <c r="M1168" s="161">
        <v>89.7</v>
      </c>
      <c r="N1168" s="15">
        <v>-0.9</v>
      </c>
      <c r="O1168" s="15">
        <v>9.5</v>
      </c>
      <c r="P1168" s="15">
        <v>27.55</v>
      </c>
      <c r="Q1168" s="15">
        <v>0.224</v>
      </c>
      <c r="R1168" s="15">
        <v>0.037</v>
      </c>
      <c r="S1168" s="15">
        <v>9.9</v>
      </c>
    </row>
    <row r="1169" ht="12.75">
      <c r="M1169" s="161"/>
    </row>
    <row r="1170" spans="2:19" ht="12.75">
      <c r="B1170" s="15">
        <v>583</v>
      </c>
      <c r="C1170" s="160">
        <v>39532</v>
      </c>
      <c r="D1170" s="15">
        <v>60000</v>
      </c>
      <c r="E1170" s="15">
        <v>0.6</v>
      </c>
      <c r="F1170" s="15">
        <v>2</v>
      </c>
      <c r="G1170" s="15">
        <v>13.82</v>
      </c>
      <c r="H1170" s="15">
        <v>65</v>
      </c>
      <c r="I1170" s="15">
        <v>625.7</v>
      </c>
      <c r="J1170" s="15">
        <v>-2.3</v>
      </c>
      <c r="K1170" s="15">
        <v>18.05</v>
      </c>
      <c r="L1170" s="15">
        <v>137.3</v>
      </c>
      <c r="M1170" s="161">
        <v>200.2</v>
      </c>
      <c r="N1170" s="15">
        <v>-0.9</v>
      </c>
      <c r="O1170" s="15">
        <v>2.39</v>
      </c>
      <c r="P1170" s="15">
        <v>8.68</v>
      </c>
      <c r="Q1170" s="15">
        <v>0.007</v>
      </c>
      <c r="R1170" s="15">
        <v>0.007</v>
      </c>
      <c r="S1170" s="15">
        <v>2</v>
      </c>
    </row>
    <row r="1171" ht="12.75">
      <c r="M1171" s="161"/>
    </row>
    <row r="1172" spans="2:19" ht="12.75">
      <c r="B1172" s="15">
        <v>584</v>
      </c>
      <c r="C1172" s="160">
        <v>39532</v>
      </c>
      <c r="D1172" s="15">
        <v>70000</v>
      </c>
      <c r="E1172" s="15">
        <v>5.9</v>
      </c>
      <c r="F1172" s="15">
        <v>-1.1</v>
      </c>
      <c r="G1172" s="15">
        <v>13.31</v>
      </c>
      <c r="H1172" s="15">
        <v>96.6</v>
      </c>
      <c r="I1172" s="15">
        <v>652.8</v>
      </c>
      <c r="J1172" s="15">
        <v>-14.5</v>
      </c>
      <c r="K1172" s="15">
        <v>22.38</v>
      </c>
      <c r="L1172" s="15">
        <v>184.4</v>
      </c>
      <c r="M1172" s="161">
        <v>261.9</v>
      </c>
      <c r="N1172" s="15">
        <v>-0.9</v>
      </c>
      <c r="O1172" s="15">
        <v>2.64</v>
      </c>
      <c r="P1172" s="15">
        <v>10</v>
      </c>
      <c r="Q1172" s="15">
        <v>0.007</v>
      </c>
      <c r="R1172" s="15">
        <v>0.007</v>
      </c>
      <c r="S1172" s="15">
        <v>-1.2</v>
      </c>
    </row>
    <row r="1173" ht="12.75">
      <c r="M1173" s="161"/>
    </row>
    <row r="1174" spans="2:19" ht="12.75">
      <c r="B1174" s="15">
        <v>585</v>
      </c>
      <c r="C1174" s="160">
        <v>39532</v>
      </c>
      <c r="D1174" s="15">
        <v>80000</v>
      </c>
      <c r="E1174" s="15">
        <v>15.1</v>
      </c>
      <c r="F1174" s="15">
        <v>6.7</v>
      </c>
      <c r="G1174" s="15">
        <v>11.11</v>
      </c>
      <c r="H1174" s="15">
        <v>107.2</v>
      </c>
      <c r="I1174" s="15">
        <v>661.5</v>
      </c>
      <c r="J1174" s="15">
        <v>24</v>
      </c>
      <c r="K1174" s="15">
        <v>22.84</v>
      </c>
      <c r="L1174" s="15">
        <v>188.9</v>
      </c>
      <c r="M1174" s="161">
        <v>269.5</v>
      </c>
      <c r="N1174" s="15">
        <v>-1</v>
      </c>
      <c r="O1174" s="15">
        <v>5.11</v>
      </c>
      <c r="P1174" s="15">
        <v>12.11</v>
      </c>
      <c r="Q1174" s="15">
        <v>7.947</v>
      </c>
      <c r="R1174" s="15">
        <v>0.018</v>
      </c>
      <c r="S1174" s="15">
        <v>2.5</v>
      </c>
    </row>
    <row r="1175" ht="12.75">
      <c r="M1175" s="161"/>
    </row>
    <row r="1176" spans="2:19" ht="12.75">
      <c r="B1176" s="15">
        <v>586</v>
      </c>
      <c r="C1176" s="160">
        <v>39532</v>
      </c>
      <c r="D1176" s="15">
        <v>90000</v>
      </c>
      <c r="E1176" s="15">
        <v>0.5</v>
      </c>
      <c r="F1176" s="15">
        <v>2</v>
      </c>
      <c r="G1176" s="15">
        <v>13.7</v>
      </c>
      <c r="H1176" s="15">
        <v>128.2</v>
      </c>
      <c r="I1176" s="15">
        <v>668.8</v>
      </c>
      <c r="J1176" s="15">
        <v>-2.1</v>
      </c>
      <c r="K1176" s="15">
        <v>22.76</v>
      </c>
      <c r="L1176" s="15">
        <v>187.8</v>
      </c>
      <c r="M1176" s="161">
        <v>268.5</v>
      </c>
      <c r="N1176" s="15">
        <v>-1</v>
      </c>
      <c r="O1176" s="15">
        <v>2.58</v>
      </c>
      <c r="P1176" s="15">
        <v>12.47</v>
      </c>
      <c r="Q1176" s="15">
        <v>0.008</v>
      </c>
      <c r="R1176" s="15">
        <v>0.008</v>
      </c>
      <c r="S1176" s="15">
        <v>2.1</v>
      </c>
    </row>
    <row r="1177" ht="12.75">
      <c r="M1177" s="161"/>
    </row>
    <row r="1178" spans="2:19" ht="12.75">
      <c r="B1178" s="15">
        <v>587</v>
      </c>
      <c r="C1178" s="160">
        <v>39532</v>
      </c>
      <c r="D1178" s="15">
        <v>100000</v>
      </c>
      <c r="E1178" s="15">
        <v>0.5</v>
      </c>
      <c r="F1178" s="15">
        <v>2</v>
      </c>
      <c r="G1178" s="15">
        <v>13.71</v>
      </c>
      <c r="H1178" s="15">
        <v>127.3</v>
      </c>
      <c r="I1178" s="15">
        <v>677</v>
      </c>
      <c r="J1178" s="15">
        <v>-2.5</v>
      </c>
      <c r="K1178" s="15">
        <v>22.54</v>
      </c>
      <c r="L1178" s="15">
        <v>186.1</v>
      </c>
      <c r="M1178" s="161">
        <v>267.2</v>
      </c>
      <c r="N1178" s="15">
        <v>-1</v>
      </c>
      <c r="O1178" s="15">
        <v>2.53</v>
      </c>
      <c r="P1178" s="15">
        <v>12.36</v>
      </c>
      <c r="Q1178" s="15">
        <v>0.007</v>
      </c>
      <c r="R1178" s="15">
        <v>0.008</v>
      </c>
      <c r="S1178" s="15">
        <v>2.1</v>
      </c>
    </row>
    <row r="1179" ht="12.75">
      <c r="M1179" s="161"/>
    </row>
    <row r="1180" spans="2:19" ht="12.75">
      <c r="B1180" s="15">
        <v>588</v>
      </c>
      <c r="C1180" s="160">
        <v>39532</v>
      </c>
      <c r="D1180" s="15">
        <v>110000</v>
      </c>
      <c r="E1180" s="15">
        <v>0.6</v>
      </c>
      <c r="F1180" s="15">
        <v>2.1</v>
      </c>
      <c r="G1180" s="15">
        <v>13.9</v>
      </c>
      <c r="H1180" s="15">
        <v>45.7</v>
      </c>
      <c r="I1180" s="15">
        <v>644.2</v>
      </c>
      <c r="J1180" s="15">
        <v>-2.2</v>
      </c>
      <c r="K1180" s="15">
        <v>16.98</v>
      </c>
      <c r="L1180" s="15">
        <v>126.4</v>
      </c>
      <c r="M1180" s="161">
        <v>191.4</v>
      </c>
      <c r="N1180" s="15">
        <v>-0.9</v>
      </c>
      <c r="O1180" s="15">
        <v>2.54</v>
      </c>
      <c r="P1180" s="15">
        <v>7.83</v>
      </c>
      <c r="Q1180" s="15">
        <v>0.008</v>
      </c>
      <c r="R1180" s="15">
        <v>0.008</v>
      </c>
      <c r="S1180" s="15">
        <v>2.1</v>
      </c>
    </row>
    <row r="1181" ht="12.75">
      <c r="M1181" s="161"/>
    </row>
    <row r="1182" spans="2:19" ht="12.75">
      <c r="B1182" s="15">
        <v>589</v>
      </c>
      <c r="C1182" s="160">
        <v>39532</v>
      </c>
      <c r="D1182" s="15">
        <v>120000</v>
      </c>
      <c r="E1182" s="15">
        <v>0.6</v>
      </c>
      <c r="F1182" s="15">
        <v>2</v>
      </c>
      <c r="G1182" s="15">
        <v>13.9</v>
      </c>
      <c r="H1182" s="15">
        <v>47.3</v>
      </c>
      <c r="I1182" s="15">
        <v>638.9</v>
      </c>
      <c r="J1182" s="15">
        <v>-2.2</v>
      </c>
      <c r="K1182" s="15">
        <v>17.1</v>
      </c>
      <c r="L1182" s="15">
        <v>127.9</v>
      </c>
      <c r="M1182" s="161">
        <v>192.2</v>
      </c>
      <c r="N1182" s="15">
        <v>-1</v>
      </c>
      <c r="O1182" s="15">
        <v>2.48</v>
      </c>
      <c r="P1182" s="15">
        <v>7.64</v>
      </c>
      <c r="Q1182" s="15">
        <v>0.007</v>
      </c>
      <c r="R1182" s="15">
        <v>0.008</v>
      </c>
      <c r="S1182" s="15">
        <v>2.1</v>
      </c>
    </row>
    <row r="1183" ht="12.75">
      <c r="M1183" s="161"/>
    </row>
    <row r="1184" spans="2:19" ht="12.75">
      <c r="B1184" s="15">
        <v>590</v>
      </c>
      <c r="C1184" s="160">
        <v>39532</v>
      </c>
      <c r="D1184" s="15">
        <v>130000</v>
      </c>
      <c r="E1184" s="15">
        <v>0.6</v>
      </c>
      <c r="F1184" s="15">
        <v>2.1</v>
      </c>
      <c r="G1184" s="15">
        <v>13.89</v>
      </c>
      <c r="H1184" s="15">
        <v>46.6</v>
      </c>
      <c r="I1184" s="15">
        <v>638.6</v>
      </c>
      <c r="J1184" s="15">
        <v>-2.3</v>
      </c>
      <c r="K1184" s="15">
        <v>17.09</v>
      </c>
      <c r="L1184" s="15">
        <v>128.4</v>
      </c>
      <c r="M1184" s="161">
        <v>192.7</v>
      </c>
      <c r="N1184" s="15">
        <v>-1</v>
      </c>
      <c r="O1184" s="15">
        <v>2.53</v>
      </c>
      <c r="P1184" s="15">
        <v>7.62</v>
      </c>
      <c r="Q1184" s="15">
        <v>0.008</v>
      </c>
      <c r="R1184" s="15">
        <v>0.008</v>
      </c>
      <c r="S1184" s="15">
        <v>2.1</v>
      </c>
    </row>
    <row r="1185" ht="12.75">
      <c r="M1185" s="161"/>
    </row>
    <row r="1186" spans="2:19" ht="12.75">
      <c r="B1186" s="15">
        <v>591</v>
      </c>
      <c r="C1186" s="160">
        <v>39532</v>
      </c>
      <c r="D1186" s="15">
        <v>140000</v>
      </c>
      <c r="E1186" s="15">
        <v>0.6</v>
      </c>
      <c r="F1186" s="15">
        <v>2</v>
      </c>
      <c r="G1186" s="15">
        <v>13.89</v>
      </c>
      <c r="H1186" s="15">
        <v>48.9</v>
      </c>
      <c r="I1186" s="15">
        <v>638</v>
      </c>
      <c r="J1186" s="15">
        <v>-2.2</v>
      </c>
      <c r="K1186" s="15">
        <v>16.99</v>
      </c>
      <c r="L1186" s="15">
        <v>127.5</v>
      </c>
      <c r="M1186" s="161">
        <v>191.6</v>
      </c>
      <c r="N1186" s="15">
        <v>-1</v>
      </c>
      <c r="O1186" s="15">
        <v>2.5</v>
      </c>
      <c r="P1186" s="15">
        <v>7.77</v>
      </c>
      <c r="Q1186" s="15">
        <v>0.008</v>
      </c>
      <c r="R1186" s="15">
        <v>0.008</v>
      </c>
      <c r="S1186" s="15">
        <v>2.1</v>
      </c>
    </row>
    <row r="1187" ht="12.75">
      <c r="M1187" s="161"/>
    </row>
    <row r="1188" spans="2:19" ht="12.75">
      <c r="B1188" s="15">
        <v>592</v>
      </c>
      <c r="C1188" s="160">
        <v>39532</v>
      </c>
      <c r="D1188" s="15">
        <v>150000</v>
      </c>
      <c r="E1188" s="15">
        <v>0.6</v>
      </c>
      <c r="F1188" s="15">
        <v>2</v>
      </c>
      <c r="G1188" s="15">
        <v>13.88</v>
      </c>
      <c r="H1188" s="15">
        <v>48.1</v>
      </c>
      <c r="I1188" s="15">
        <v>639.2</v>
      </c>
      <c r="J1188" s="15">
        <v>-2.2</v>
      </c>
      <c r="K1188" s="15">
        <v>17.14</v>
      </c>
      <c r="L1188" s="15">
        <v>129</v>
      </c>
      <c r="M1188" s="161">
        <v>193.3</v>
      </c>
      <c r="N1188" s="15">
        <v>-1</v>
      </c>
      <c r="O1188" s="15">
        <v>2.5</v>
      </c>
      <c r="P1188" s="15">
        <v>7.68</v>
      </c>
      <c r="Q1188" s="15">
        <v>0.007</v>
      </c>
      <c r="R1188" s="15">
        <v>0.008</v>
      </c>
      <c r="S1188" s="15">
        <v>2.1</v>
      </c>
    </row>
    <row r="1189" ht="12.75">
      <c r="M1189" s="161"/>
    </row>
    <row r="1190" spans="2:19" ht="12.75">
      <c r="B1190" s="15">
        <v>593</v>
      </c>
      <c r="C1190" s="160">
        <v>39532</v>
      </c>
      <c r="D1190" s="15">
        <v>160000</v>
      </c>
      <c r="E1190" s="15">
        <v>0.6</v>
      </c>
      <c r="F1190" s="15">
        <v>2</v>
      </c>
      <c r="G1190" s="15">
        <v>13.86</v>
      </c>
      <c r="H1190" s="15">
        <v>47.3</v>
      </c>
      <c r="I1190" s="15">
        <v>639.2</v>
      </c>
      <c r="J1190" s="15">
        <v>-2.6</v>
      </c>
      <c r="K1190" s="15">
        <v>17.15</v>
      </c>
      <c r="L1190" s="15">
        <v>128.9</v>
      </c>
      <c r="M1190" s="161">
        <v>193.4</v>
      </c>
      <c r="N1190" s="15">
        <v>-1</v>
      </c>
      <c r="O1190" s="15">
        <v>2.52</v>
      </c>
      <c r="P1190" s="15">
        <v>7.64</v>
      </c>
      <c r="Q1190" s="15">
        <v>0.007</v>
      </c>
      <c r="R1190" s="15">
        <v>0.008</v>
      </c>
      <c r="S1190" s="15">
        <v>2.1</v>
      </c>
    </row>
    <row r="1191" ht="12.75">
      <c r="M1191" s="161"/>
    </row>
    <row r="1192" spans="2:19" ht="12.75">
      <c r="B1192" s="15">
        <v>594</v>
      </c>
      <c r="C1192" s="160">
        <v>39532</v>
      </c>
      <c r="D1192" s="15">
        <v>170000</v>
      </c>
      <c r="E1192" s="15">
        <v>0.6</v>
      </c>
      <c r="F1192" s="15">
        <v>2</v>
      </c>
      <c r="G1192" s="15">
        <v>13.85</v>
      </c>
      <c r="H1192" s="15">
        <v>48.2</v>
      </c>
      <c r="I1192" s="15">
        <v>639.1</v>
      </c>
      <c r="J1192" s="15">
        <v>-2.5</v>
      </c>
      <c r="K1192" s="15">
        <v>17.15</v>
      </c>
      <c r="L1192" s="15">
        <v>129.2</v>
      </c>
      <c r="M1192" s="161">
        <v>193.8</v>
      </c>
      <c r="N1192" s="15">
        <v>-0.9</v>
      </c>
      <c r="O1192" s="15">
        <v>2.52</v>
      </c>
      <c r="P1192" s="15">
        <v>7.67</v>
      </c>
      <c r="Q1192" s="15">
        <v>0.007</v>
      </c>
      <c r="R1192" s="15">
        <v>0.008</v>
      </c>
      <c r="S1192" s="15">
        <v>2.1</v>
      </c>
    </row>
    <row r="1193" ht="12.75">
      <c r="M1193" s="161"/>
    </row>
    <row r="1194" spans="2:19" ht="12.75">
      <c r="B1194" s="15">
        <v>595</v>
      </c>
      <c r="C1194" s="160">
        <v>39532</v>
      </c>
      <c r="D1194" s="15">
        <v>180000</v>
      </c>
      <c r="E1194" s="15">
        <v>0.6</v>
      </c>
      <c r="F1194" s="15">
        <v>2.1</v>
      </c>
      <c r="G1194" s="15">
        <v>13.84</v>
      </c>
      <c r="H1194" s="15">
        <v>47.8</v>
      </c>
      <c r="I1194" s="15">
        <v>638.7</v>
      </c>
      <c r="J1194" s="15">
        <v>-2.1</v>
      </c>
      <c r="K1194" s="15">
        <v>17.08</v>
      </c>
      <c r="L1194" s="15">
        <v>128.5</v>
      </c>
      <c r="M1194" s="161">
        <v>192.9</v>
      </c>
      <c r="N1194" s="15">
        <v>-1</v>
      </c>
      <c r="O1194" s="15">
        <v>2.54</v>
      </c>
      <c r="P1194" s="15">
        <v>7.66</v>
      </c>
      <c r="Q1194" s="15">
        <v>0.008</v>
      </c>
      <c r="R1194" s="15">
        <v>0.008</v>
      </c>
      <c r="S1194" s="15">
        <v>2.1</v>
      </c>
    </row>
    <row r="1195" ht="12.75">
      <c r="M1195" s="161"/>
    </row>
    <row r="1196" spans="2:19" ht="12.75">
      <c r="B1196" s="15">
        <v>596</v>
      </c>
      <c r="C1196" s="160">
        <v>39532</v>
      </c>
      <c r="D1196" s="15">
        <v>190000</v>
      </c>
      <c r="E1196" s="15">
        <v>0.6</v>
      </c>
      <c r="F1196" s="15">
        <v>2</v>
      </c>
      <c r="G1196" s="15">
        <v>13.83</v>
      </c>
      <c r="H1196" s="15">
        <v>48.2</v>
      </c>
      <c r="I1196" s="15">
        <v>639.2</v>
      </c>
      <c r="J1196" s="15">
        <v>-2.1</v>
      </c>
      <c r="K1196" s="15">
        <v>17.15</v>
      </c>
      <c r="L1196" s="15">
        <v>128.6</v>
      </c>
      <c r="M1196" s="161">
        <v>192.9</v>
      </c>
      <c r="N1196" s="15">
        <v>-1</v>
      </c>
      <c r="O1196" s="15">
        <v>2.51</v>
      </c>
      <c r="P1196" s="15">
        <v>7.66</v>
      </c>
      <c r="Q1196" s="15">
        <v>0.007</v>
      </c>
      <c r="R1196" s="15">
        <v>0.008</v>
      </c>
      <c r="S1196" s="15">
        <v>2.1</v>
      </c>
    </row>
    <row r="1197" ht="12.75">
      <c r="M1197" s="161"/>
    </row>
    <row r="1198" spans="2:19" ht="12.75">
      <c r="B1198" s="15">
        <v>597</v>
      </c>
      <c r="C1198" s="160">
        <v>39532</v>
      </c>
      <c r="D1198" s="15">
        <v>200000</v>
      </c>
      <c r="E1198" s="15">
        <v>0.6</v>
      </c>
      <c r="F1198" s="15">
        <v>2</v>
      </c>
      <c r="G1198" s="15">
        <v>13.83</v>
      </c>
      <c r="H1198" s="15">
        <v>48</v>
      </c>
      <c r="I1198" s="15">
        <v>639.5</v>
      </c>
      <c r="J1198" s="15">
        <v>-2.2</v>
      </c>
      <c r="K1198" s="15">
        <v>17.15</v>
      </c>
      <c r="L1198" s="15">
        <v>128.7</v>
      </c>
      <c r="M1198" s="161">
        <v>193</v>
      </c>
      <c r="N1198" s="15">
        <v>-1</v>
      </c>
      <c r="O1198" s="15">
        <v>2.53</v>
      </c>
      <c r="P1198" s="15">
        <v>7.65</v>
      </c>
      <c r="Q1198" s="15">
        <v>0.007</v>
      </c>
      <c r="R1198" s="15">
        <v>0.008</v>
      </c>
      <c r="S1198" s="15">
        <v>2.1</v>
      </c>
    </row>
    <row r="1199" ht="12.75">
      <c r="M1199" s="161"/>
    </row>
    <row r="1200" spans="2:19" ht="12.75">
      <c r="B1200" s="15">
        <v>598</v>
      </c>
      <c r="C1200" s="160">
        <v>39532</v>
      </c>
      <c r="D1200" s="15">
        <v>210000</v>
      </c>
      <c r="E1200" s="15">
        <v>0.6</v>
      </c>
      <c r="F1200" s="15">
        <v>2</v>
      </c>
      <c r="G1200" s="15">
        <v>13.83</v>
      </c>
      <c r="H1200" s="15">
        <v>48.2</v>
      </c>
      <c r="I1200" s="15">
        <v>639.6</v>
      </c>
      <c r="J1200" s="15">
        <v>-2.2</v>
      </c>
      <c r="K1200" s="15">
        <v>17.13</v>
      </c>
      <c r="L1200" s="15">
        <v>128.4</v>
      </c>
      <c r="M1200" s="161">
        <v>192.7</v>
      </c>
      <c r="N1200" s="15">
        <v>-1</v>
      </c>
      <c r="O1200" s="15">
        <v>2.52</v>
      </c>
      <c r="P1200" s="15">
        <v>7.67</v>
      </c>
      <c r="Q1200" s="15">
        <v>0.008</v>
      </c>
      <c r="R1200" s="15">
        <v>0.008</v>
      </c>
      <c r="S1200" s="15">
        <v>2.1</v>
      </c>
    </row>
    <row r="1201" ht="12.75">
      <c r="M1201" s="161"/>
    </row>
    <row r="1202" spans="2:19" ht="12.75">
      <c r="B1202" s="15">
        <v>599</v>
      </c>
      <c r="C1202" s="160">
        <v>39532</v>
      </c>
      <c r="D1202" s="15">
        <v>220000</v>
      </c>
      <c r="E1202" s="15">
        <v>37.1</v>
      </c>
      <c r="F1202" s="15">
        <v>-7.2</v>
      </c>
      <c r="G1202" s="15">
        <v>19.55</v>
      </c>
      <c r="H1202" s="15">
        <v>2.4</v>
      </c>
      <c r="I1202" s="15">
        <v>549.3</v>
      </c>
      <c r="J1202" s="15">
        <v>-32.1</v>
      </c>
      <c r="K1202" s="15">
        <v>1.94</v>
      </c>
      <c r="L1202" s="15">
        <v>8.4</v>
      </c>
      <c r="M1202" s="161">
        <v>14.9</v>
      </c>
      <c r="N1202" s="15">
        <v>-0.9</v>
      </c>
      <c r="O1202" s="15">
        <v>1.59</v>
      </c>
      <c r="P1202" s="15">
        <v>5.45</v>
      </c>
      <c r="Q1202" s="15">
        <v>0.039</v>
      </c>
      <c r="R1202" s="15">
        <v>0.014</v>
      </c>
      <c r="S1202" s="15">
        <v>-15</v>
      </c>
    </row>
    <row r="1204" spans="2:19" ht="12.75">
      <c r="B1204" s="15">
        <v>600</v>
      </c>
      <c r="C1204" s="160">
        <v>39532</v>
      </c>
      <c r="D1204" s="15">
        <v>230000</v>
      </c>
      <c r="E1204" s="15">
        <v>35.5</v>
      </c>
      <c r="F1204" s="15">
        <v>-37.8</v>
      </c>
      <c r="G1204" s="15">
        <v>20.77</v>
      </c>
      <c r="H1204" s="15">
        <v>0.9</v>
      </c>
      <c r="I1204" s="15">
        <v>428.6</v>
      </c>
      <c r="J1204" s="15">
        <v>-124.3</v>
      </c>
      <c r="K1204" s="15">
        <v>0.54</v>
      </c>
      <c r="L1204" s="15">
        <v>0.5</v>
      </c>
      <c r="M1204" s="15">
        <v>1.3</v>
      </c>
      <c r="N1204" s="15">
        <v>-0.9</v>
      </c>
      <c r="O1204" s="15">
        <v>-0.85</v>
      </c>
      <c r="P1204" s="15">
        <v>0.01</v>
      </c>
      <c r="Q1204" s="15">
        <v>0</v>
      </c>
      <c r="R1204" s="15">
        <v>0</v>
      </c>
      <c r="S1204" s="15">
        <v>-39.9</v>
      </c>
    </row>
    <row r="1206" spans="2:19" ht="12.75">
      <c r="B1206" s="15">
        <v>601</v>
      </c>
      <c r="C1206" s="160">
        <v>39533</v>
      </c>
      <c r="D1206" s="15">
        <v>0</v>
      </c>
      <c r="E1206" s="15">
        <v>33.5</v>
      </c>
      <c r="F1206" s="15">
        <v>-36.4</v>
      </c>
      <c r="G1206" s="15">
        <v>20.77</v>
      </c>
      <c r="H1206" s="15">
        <v>1.1</v>
      </c>
      <c r="I1206" s="15">
        <v>404.1</v>
      </c>
      <c r="J1206" s="15">
        <v>-127.2</v>
      </c>
      <c r="K1206" s="15">
        <v>0.3</v>
      </c>
      <c r="L1206" s="15">
        <v>0.5</v>
      </c>
      <c r="M1206" s="15">
        <v>1.3</v>
      </c>
      <c r="N1206" s="15">
        <v>-1</v>
      </c>
      <c r="O1206" s="15">
        <v>-0.85</v>
      </c>
      <c r="P1206" s="15">
        <v>-0.04</v>
      </c>
      <c r="Q1206" s="15">
        <v>0</v>
      </c>
      <c r="R1206" s="15">
        <v>0</v>
      </c>
      <c r="S1206" s="15">
        <v>-38.6</v>
      </c>
    </row>
    <row r="1208" spans="2:19" ht="12.75">
      <c r="B1208" s="15">
        <v>602</v>
      </c>
      <c r="C1208" s="160">
        <v>39533</v>
      </c>
      <c r="D1208" s="15">
        <v>10000</v>
      </c>
      <c r="E1208" s="15">
        <v>31.5</v>
      </c>
      <c r="F1208" s="15">
        <v>-35.2</v>
      </c>
      <c r="G1208" s="15">
        <v>20.76</v>
      </c>
      <c r="H1208" s="15">
        <v>0.9</v>
      </c>
      <c r="I1208" s="15">
        <v>391.2</v>
      </c>
      <c r="J1208" s="15">
        <v>-116.3</v>
      </c>
      <c r="K1208" s="15">
        <v>0.27</v>
      </c>
      <c r="L1208" s="15">
        <v>0.5</v>
      </c>
      <c r="M1208" s="15">
        <v>1.3</v>
      </c>
      <c r="N1208" s="15">
        <v>-1</v>
      </c>
      <c r="O1208" s="15">
        <v>-0.86</v>
      </c>
      <c r="P1208" s="15">
        <v>-0.03</v>
      </c>
      <c r="Q1208" s="15">
        <v>0</v>
      </c>
      <c r="R1208" s="15">
        <v>0</v>
      </c>
      <c r="S1208" s="15">
        <v>-37.4</v>
      </c>
    </row>
    <row r="1210" spans="2:19" ht="12.75">
      <c r="B1210" s="15">
        <v>603</v>
      </c>
      <c r="C1210" s="160">
        <v>39533</v>
      </c>
      <c r="D1210" s="15">
        <v>20000</v>
      </c>
      <c r="E1210" s="15">
        <v>31.3</v>
      </c>
      <c r="F1210" s="15">
        <v>-35.1</v>
      </c>
      <c r="G1210" s="15">
        <v>20.76</v>
      </c>
      <c r="H1210" s="15">
        <v>0.9</v>
      </c>
      <c r="I1210" s="15">
        <v>380.6</v>
      </c>
      <c r="J1210" s="15">
        <v>-113.6</v>
      </c>
      <c r="K1210" s="15">
        <v>0.21</v>
      </c>
      <c r="L1210" s="15">
        <v>0.5</v>
      </c>
      <c r="M1210" s="15">
        <v>1.3</v>
      </c>
      <c r="N1210" s="15">
        <v>-0.9</v>
      </c>
      <c r="O1210" s="15">
        <v>-0.86</v>
      </c>
      <c r="P1210" s="15">
        <v>-0.03</v>
      </c>
      <c r="Q1210" s="15">
        <v>0</v>
      </c>
      <c r="R1210" s="15">
        <v>0</v>
      </c>
      <c r="S1210" s="15">
        <v>-37.6</v>
      </c>
    </row>
    <row r="1212" spans="2:19" ht="12.75">
      <c r="B1212" s="15">
        <v>604</v>
      </c>
      <c r="C1212" s="160">
        <v>39533</v>
      </c>
      <c r="D1212" s="15">
        <v>30000</v>
      </c>
      <c r="E1212" s="15">
        <v>28.1</v>
      </c>
      <c r="F1212" s="15">
        <v>-22.2</v>
      </c>
      <c r="G1212" s="15">
        <v>20.23</v>
      </c>
      <c r="H1212" s="15">
        <v>0.9</v>
      </c>
      <c r="I1212" s="15">
        <v>396.1</v>
      </c>
      <c r="J1212" s="15">
        <v>-90</v>
      </c>
      <c r="K1212" s="15">
        <v>0.88</v>
      </c>
      <c r="L1212" s="15">
        <v>1.6</v>
      </c>
      <c r="M1212" s="161">
        <v>2.4</v>
      </c>
      <c r="N1212" s="15">
        <v>-1</v>
      </c>
      <c r="O1212" s="15">
        <v>0.84</v>
      </c>
      <c r="P1212" s="15">
        <v>3.97</v>
      </c>
      <c r="Q1212" s="15">
        <v>0.027</v>
      </c>
      <c r="R1212" s="15">
        <v>0.01</v>
      </c>
      <c r="S1212" s="15">
        <v>-28.4</v>
      </c>
    </row>
    <row r="1213" ht="12.75">
      <c r="M1213" s="161"/>
    </row>
    <row r="1214" spans="2:19" ht="12.75">
      <c r="B1214" s="15">
        <v>605</v>
      </c>
      <c r="C1214" s="160">
        <v>39533</v>
      </c>
      <c r="D1214" s="15">
        <v>40000</v>
      </c>
      <c r="E1214" s="15">
        <v>32.9</v>
      </c>
      <c r="F1214" s="15">
        <v>41.5</v>
      </c>
      <c r="G1214" s="15">
        <v>18.37</v>
      </c>
      <c r="H1214" s="15">
        <v>0.9</v>
      </c>
      <c r="I1214" s="15">
        <v>557.3</v>
      </c>
      <c r="J1214" s="15">
        <v>8.6</v>
      </c>
      <c r="K1214" s="15">
        <v>3.89</v>
      </c>
      <c r="L1214" s="15">
        <v>9.2</v>
      </c>
      <c r="M1214" s="161">
        <v>9.8</v>
      </c>
      <c r="N1214" s="15">
        <v>-0.9</v>
      </c>
      <c r="O1214" s="15">
        <v>6.43</v>
      </c>
      <c r="P1214" s="15">
        <v>18.35</v>
      </c>
      <c r="Q1214" s="15">
        <v>0.162</v>
      </c>
      <c r="R1214" s="15">
        <v>0.042</v>
      </c>
      <c r="S1214" s="15">
        <v>8.7</v>
      </c>
    </row>
    <row r="1215" ht="12.75">
      <c r="M1215" s="161"/>
    </row>
    <row r="1216" spans="2:19" ht="12.75">
      <c r="B1216" s="15">
        <v>606</v>
      </c>
      <c r="C1216" s="160">
        <v>39533</v>
      </c>
      <c r="D1216" s="15">
        <v>50000</v>
      </c>
      <c r="E1216" s="15">
        <v>32.5</v>
      </c>
      <c r="F1216" s="15">
        <v>-28.7</v>
      </c>
      <c r="G1216" s="15">
        <v>20.75</v>
      </c>
      <c r="H1216" s="15">
        <v>0.9</v>
      </c>
      <c r="I1216" s="15">
        <v>432.1</v>
      </c>
      <c r="J1216" s="15">
        <v>-87.7</v>
      </c>
      <c r="K1216" s="15">
        <v>0.04</v>
      </c>
      <c r="L1216" s="15">
        <v>0.5</v>
      </c>
      <c r="M1216" s="161">
        <v>1.3</v>
      </c>
      <c r="N1216" s="15">
        <v>-0.9</v>
      </c>
      <c r="O1216" s="15">
        <v>-0.77</v>
      </c>
      <c r="P1216" s="15">
        <v>0.14</v>
      </c>
      <c r="Q1216" s="15">
        <v>0</v>
      </c>
      <c r="R1216" s="15">
        <v>0</v>
      </c>
      <c r="S1216" s="15">
        <v>-30.5</v>
      </c>
    </row>
    <row r="1217" ht="12.75">
      <c r="M1217" s="161"/>
    </row>
    <row r="1218" spans="2:19" ht="12.75">
      <c r="B1218" s="15">
        <v>607</v>
      </c>
      <c r="C1218" s="160">
        <v>39533</v>
      </c>
      <c r="D1218" s="15">
        <v>60000</v>
      </c>
      <c r="E1218" s="15">
        <v>29.8</v>
      </c>
      <c r="F1218" s="15">
        <v>-17</v>
      </c>
      <c r="G1218" s="15">
        <v>20.01</v>
      </c>
      <c r="H1218" s="15">
        <v>0.8</v>
      </c>
      <c r="I1218" s="15">
        <v>417.6</v>
      </c>
      <c r="J1218" s="15">
        <v>-85.1</v>
      </c>
      <c r="K1218" s="15">
        <v>1.3</v>
      </c>
      <c r="L1218" s="15">
        <v>2.7</v>
      </c>
      <c r="M1218" s="161">
        <v>3.4</v>
      </c>
      <c r="N1218" s="15">
        <v>-1</v>
      </c>
      <c r="O1218" s="15">
        <v>1.53</v>
      </c>
      <c r="P1218" s="15">
        <v>5.85</v>
      </c>
      <c r="Q1218" s="15">
        <v>0.045</v>
      </c>
      <c r="R1218" s="15">
        <v>0.014</v>
      </c>
      <c r="S1218" s="15">
        <v>-27</v>
      </c>
    </row>
    <row r="1219" ht="12.75">
      <c r="M1219" s="161"/>
    </row>
    <row r="1220" spans="2:19" ht="12.75">
      <c r="B1220" s="15">
        <v>608</v>
      </c>
      <c r="C1220" s="160">
        <v>39533</v>
      </c>
      <c r="D1220" s="15">
        <v>70000</v>
      </c>
      <c r="E1220" s="15">
        <v>19.3</v>
      </c>
      <c r="F1220" s="15">
        <v>56.3</v>
      </c>
      <c r="G1220" s="15">
        <v>15.38</v>
      </c>
      <c r="H1220" s="15">
        <v>42.2</v>
      </c>
      <c r="I1220" s="15">
        <v>603</v>
      </c>
      <c r="J1220" s="15">
        <v>30.3</v>
      </c>
      <c r="K1220" s="15">
        <v>10.5</v>
      </c>
      <c r="L1220" s="15">
        <v>54.5</v>
      </c>
      <c r="M1220" s="161">
        <v>67.5</v>
      </c>
      <c r="N1220" s="15">
        <v>-0.9</v>
      </c>
      <c r="O1220" s="15">
        <v>9.57</v>
      </c>
      <c r="P1220" s="15">
        <v>28.42</v>
      </c>
      <c r="Q1220" s="15">
        <v>0.207</v>
      </c>
      <c r="R1220" s="15">
        <v>0.039</v>
      </c>
      <c r="S1220" s="15">
        <v>10.6</v>
      </c>
    </row>
    <row r="1221" ht="12.75">
      <c r="M1221" s="161"/>
    </row>
    <row r="1222" spans="2:19" ht="12.75">
      <c r="B1222" s="15">
        <v>609</v>
      </c>
      <c r="C1222" s="160">
        <v>39533</v>
      </c>
      <c r="D1222" s="15">
        <v>80000</v>
      </c>
      <c r="E1222" s="15">
        <v>5.6</v>
      </c>
      <c r="F1222" s="15">
        <v>4.4</v>
      </c>
      <c r="G1222" s="15">
        <v>10.79</v>
      </c>
      <c r="H1222" s="15">
        <v>131.4</v>
      </c>
      <c r="I1222" s="15">
        <v>654.1</v>
      </c>
      <c r="J1222" s="15">
        <v>-38</v>
      </c>
      <c r="K1222" s="15">
        <v>22.3</v>
      </c>
      <c r="L1222" s="15">
        <v>183.8</v>
      </c>
      <c r="M1222" s="161">
        <v>261.8</v>
      </c>
      <c r="N1222" s="15">
        <v>-0.9</v>
      </c>
      <c r="O1222" s="15">
        <v>4.09</v>
      </c>
      <c r="P1222" s="15">
        <v>12.06</v>
      </c>
      <c r="Q1222" s="15">
        <v>0.023</v>
      </c>
      <c r="R1222" s="15">
        <v>0.008</v>
      </c>
      <c r="S1222" s="15">
        <v>0.7</v>
      </c>
    </row>
    <row r="1223" ht="12.75">
      <c r="M1223" s="161"/>
    </row>
    <row r="1224" spans="2:19" ht="12.75">
      <c r="B1224" s="15">
        <v>610</v>
      </c>
      <c r="C1224" s="160">
        <v>39533</v>
      </c>
      <c r="D1224" s="15">
        <v>90000</v>
      </c>
      <c r="E1224" s="15">
        <v>1.6</v>
      </c>
      <c r="F1224" s="15">
        <v>4.3</v>
      </c>
      <c r="G1224" s="15">
        <v>13.47</v>
      </c>
      <c r="H1224" s="15">
        <v>140.3</v>
      </c>
      <c r="I1224" s="15">
        <v>670.1</v>
      </c>
      <c r="J1224" s="15">
        <v>4.8</v>
      </c>
      <c r="K1224" s="15">
        <v>22.53</v>
      </c>
      <c r="L1224" s="15">
        <v>185.3</v>
      </c>
      <c r="M1224" s="161">
        <v>265.7</v>
      </c>
      <c r="N1224" s="15">
        <v>-0.9</v>
      </c>
      <c r="O1224" s="15">
        <v>2.92</v>
      </c>
      <c r="P1224" s="15">
        <v>12.35</v>
      </c>
      <c r="Q1224" s="15">
        <v>0.016</v>
      </c>
      <c r="R1224" s="15">
        <v>0.014</v>
      </c>
      <c r="S1224" s="15">
        <v>3.6</v>
      </c>
    </row>
    <row r="1225" ht="12.75">
      <c r="M1225" s="161"/>
    </row>
    <row r="1226" spans="2:19" ht="12.75">
      <c r="B1226" s="15">
        <v>611</v>
      </c>
      <c r="C1226" s="160">
        <v>39533</v>
      </c>
      <c r="D1226" s="15">
        <v>100000</v>
      </c>
      <c r="E1226" s="15">
        <v>0.5</v>
      </c>
      <c r="F1226" s="15">
        <v>5.5</v>
      </c>
      <c r="G1226" s="15">
        <v>13.88</v>
      </c>
      <c r="H1226" s="15">
        <v>52.3</v>
      </c>
      <c r="I1226" s="15">
        <v>644</v>
      </c>
      <c r="J1226" s="15">
        <v>-1.9</v>
      </c>
      <c r="K1226" s="15">
        <v>16.58</v>
      </c>
      <c r="L1226" s="15">
        <v>121.7</v>
      </c>
      <c r="M1226" s="161">
        <v>186.8</v>
      </c>
      <c r="N1226" s="15">
        <v>-1</v>
      </c>
      <c r="O1226" s="15">
        <v>2.87</v>
      </c>
      <c r="P1226" s="15">
        <v>9.14</v>
      </c>
      <c r="Q1226" s="15">
        <v>0.02</v>
      </c>
      <c r="R1226" s="15">
        <v>0.009</v>
      </c>
      <c r="S1226" s="15">
        <v>2.4</v>
      </c>
    </row>
    <row r="1227" ht="12.75">
      <c r="M1227" s="161"/>
    </row>
    <row r="1228" spans="2:19" ht="12.75">
      <c r="B1228" s="15">
        <v>612</v>
      </c>
      <c r="C1228" s="160">
        <v>39533</v>
      </c>
      <c r="D1228" s="15">
        <v>110000</v>
      </c>
      <c r="E1228" s="15">
        <v>26.2</v>
      </c>
      <c r="F1228" s="15">
        <v>5.2</v>
      </c>
      <c r="G1228" s="15">
        <v>20.21</v>
      </c>
      <c r="H1228" s="15">
        <v>1</v>
      </c>
      <c r="I1228" s="15">
        <v>544.5</v>
      </c>
      <c r="J1228" s="15">
        <v>-136.7</v>
      </c>
      <c r="K1228" s="15">
        <v>0.64</v>
      </c>
      <c r="L1228" s="15">
        <v>2.3</v>
      </c>
      <c r="M1228" s="161">
        <v>4</v>
      </c>
      <c r="N1228" s="15">
        <v>-1</v>
      </c>
      <c r="O1228" s="15">
        <v>1.42</v>
      </c>
      <c r="P1228" s="15">
        <v>3.36</v>
      </c>
      <c r="Q1228" s="15">
        <v>0.03</v>
      </c>
      <c r="R1228" s="15">
        <v>0.016</v>
      </c>
      <c r="S1228" s="15">
        <v>1</v>
      </c>
    </row>
    <row r="1230" spans="2:19" ht="12.75">
      <c r="B1230" s="15">
        <v>613</v>
      </c>
      <c r="C1230" s="160">
        <v>39533</v>
      </c>
      <c r="D1230" s="15">
        <v>120000</v>
      </c>
      <c r="E1230" s="15">
        <v>8.7</v>
      </c>
      <c r="F1230" s="15">
        <v>-7.2</v>
      </c>
      <c r="G1230" s="15">
        <v>20.81</v>
      </c>
      <c r="H1230" s="15">
        <v>0.9</v>
      </c>
      <c r="I1230" s="15">
        <v>448.6</v>
      </c>
      <c r="J1230" s="15">
        <v>-176.5</v>
      </c>
      <c r="K1230" s="15">
        <v>0.04</v>
      </c>
      <c r="L1230" s="15">
        <v>0.5</v>
      </c>
      <c r="M1230" s="15">
        <v>1.3</v>
      </c>
      <c r="N1230" s="15">
        <v>-0.9</v>
      </c>
      <c r="O1230" s="15">
        <v>-0.12</v>
      </c>
      <c r="P1230" s="15">
        <v>0.01</v>
      </c>
      <c r="Q1230" s="15">
        <v>0</v>
      </c>
      <c r="R1230" s="15">
        <v>0</v>
      </c>
      <c r="S1230" s="15">
        <v>-8.6</v>
      </c>
    </row>
    <row r="1232" spans="2:19" ht="12.75">
      <c r="B1232" s="15">
        <v>614</v>
      </c>
      <c r="C1232" s="160">
        <v>39533</v>
      </c>
      <c r="D1232" s="15">
        <v>130000</v>
      </c>
      <c r="E1232" s="15">
        <v>7.2</v>
      </c>
      <c r="F1232" s="15">
        <v>-8.8</v>
      </c>
      <c r="G1232" s="15">
        <v>20.81</v>
      </c>
      <c r="H1232" s="15">
        <v>0.9</v>
      </c>
      <c r="I1232" s="15">
        <v>432.6</v>
      </c>
      <c r="J1232" s="15">
        <v>-204.5</v>
      </c>
      <c r="K1232" s="15">
        <v>0.19</v>
      </c>
      <c r="L1232" s="15">
        <v>0.5</v>
      </c>
      <c r="M1232" s="15">
        <v>1.3</v>
      </c>
      <c r="N1232" s="15">
        <v>-1</v>
      </c>
      <c r="O1232" s="15">
        <v>-0.13</v>
      </c>
      <c r="P1232" s="15">
        <v>-0.03</v>
      </c>
      <c r="Q1232" s="15">
        <v>0</v>
      </c>
      <c r="R1232" s="15">
        <v>0</v>
      </c>
      <c r="S1232" s="15">
        <v>-9.1</v>
      </c>
    </row>
    <row r="1234" spans="2:19" ht="12.75">
      <c r="B1234" s="15">
        <v>615</v>
      </c>
      <c r="C1234" s="160">
        <v>39533</v>
      </c>
      <c r="D1234" s="15">
        <v>140000</v>
      </c>
      <c r="E1234" s="15">
        <v>8.9</v>
      </c>
      <c r="F1234" s="15">
        <v>-8.7</v>
      </c>
      <c r="G1234" s="15">
        <v>20.81</v>
      </c>
      <c r="H1234" s="15">
        <v>0.9</v>
      </c>
      <c r="I1234" s="15">
        <v>425.7</v>
      </c>
      <c r="J1234" s="15">
        <v>-206.2</v>
      </c>
      <c r="K1234" s="15">
        <v>0.1</v>
      </c>
      <c r="L1234" s="15">
        <v>0.5</v>
      </c>
      <c r="M1234" s="15">
        <v>1.3</v>
      </c>
      <c r="N1234" s="15">
        <v>-1</v>
      </c>
      <c r="O1234" s="15">
        <v>-0.13</v>
      </c>
      <c r="P1234" s="15">
        <v>-0.03</v>
      </c>
      <c r="Q1234" s="15">
        <v>0</v>
      </c>
      <c r="R1234" s="15">
        <v>0</v>
      </c>
      <c r="S1234" s="15">
        <v>-9.1</v>
      </c>
    </row>
    <row r="1236" spans="2:19" ht="12.75">
      <c r="B1236" s="15">
        <v>616</v>
      </c>
      <c r="C1236" s="160">
        <v>39533</v>
      </c>
      <c r="D1236" s="15">
        <v>150000</v>
      </c>
      <c r="E1236" s="15">
        <v>9.1</v>
      </c>
      <c r="F1236" s="15">
        <v>-8.7</v>
      </c>
      <c r="G1236" s="15">
        <v>20.81</v>
      </c>
      <c r="H1236" s="15">
        <v>0.8</v>
      </c>
      <c r="I1236" s="15">
        <v>419.6</v>
      </c>
      <c r="J1236" s="15">
        <v>-169.8</v>
      </c>
      <c r="K1236" s="15">
        <v>0.42</v>
      </c>
      <c r="L1236" s="15">
        <v>0.5</v>
      </c>
      <c r="M1236" s="15">
        <v>1.3</v>
      </c>
      <c r="N1236" s="15">
        <v>-1</v>
      </c>
      <c r="O1236" s="15">
        <v>-0.13</v>
      </c>
      <c r="P1236" s="15">
        <v>-0.03</v>
      </c>
      <c r="Q1236" s="15">
        <v>0</v>
      </c>
      <c r="R1236" s="15">
        <v>0</v>
      </c>
      <c r="S1236" s="15">
        <v>-8.9</v>
      </c>
    </row>
    <row r="1238" spans="2:19" ht="12.75">
      <c r="B1238" s="15">
        <v>617</v>
      </c>
      <c r="C1238" s="160">
        <v>39533</v>
      </c>
      <c r="D1238" s="15">
        <v>160000</v>
      </c>
      <c r="E1238" s="15">
        <v>8</v>
      </c>
      <c r="F1238" s="15">
        <v>-9.4</v>
      </c>
      <c r="G1238" s="15">
        <v>20.82</v>
      </c>
      <c r="H1238" s="15">
        <v>0.9</v>
      </c>
      <c r="I1238" s="15">
        <v>414.8</v>
      </c>
      <c r="J1238" s="15">
        <v>-206.1</v>
      </c>
      <c r="K1238" s="15">
        <v>0.16</v>
      </c>
      <c r="L1238" s="15">
        <v>0.5</v>
      </c>
      <c r="M1238" s="15">
        <v>1.3</v>
      </c>
      <c r="N1238" s="15">
        <v>-0.9</v>
      </c>
      <c r="O1238" s="15">
        <v>-0.13</v>
      </c>
      <c r="P1238" s="15">
        <v>-0.03</v>
      </c>
      <c r="Q1238" s="15">
        <v>0</v>
      </c>
      <c r="R1238" s="15">
        <v>0</v>
      </c>
      <c r="S1238" s="15">
        <v>-10.3</v>
      </c>
    </row>
    <row r="1240" spans="2:19" ht="12.75">
      <c r="B1240" s="15">
        <v>618</v>
      </c>
      <c r="C1240" s="160">
        <v>39533</v>
      </c>
      <c r="D1240" s="15">
        <v>170000</v>
      </c>
      <c r="E1240" s="15">
        <v>16.6</v>
      </c>
      <c r="F1240" s="15">
        <v>-19.5</v>
      </c>
      <c r="G1240" s="15">
        <v>20.86</v>
      </c>
      <c r="H1240" s="15">
        <v>0.8</v>
      </c>
      <c r="I1240" s="15">
        <v>409.2</v>
      </c>
      <c r="J1240" s="15">
        <v>-451.9</v>
      </c>
      <c r="K1240" s="15">
        <v>0.07</v>
      </c>
      <c r="L1240" s="15">
        <v>0.5</v>
      </c>
      <c r="M1240" s="15">
        <v>1.3</v>
      </c>
      <c r="N1240" s="15">
        <v>-1</v>
      </c>
      <c r="O1240" s="15">
        <v>-0.14</v>
      </c>
      <c r="P1240" s="15">
        <v>-0.03</v>
      </c>
      <c r="Q1240" s="15">
        <v>0.004</v>
      </c>
      <c r="R1240" s="15">
        <v>0.004</v>
      </c>
      <c r="S1240" s="15">
        <v>-23.3</v>
      </c>
    </row>
    <row r="1242" spans="2:19" ht="12.75">
      <c r="B1242" s="15">
        <v>619</v>
      </c>
      <c r="C1242" s="160">
        <v>39533</v>
      </c>
      <c r="D1242" s="15">
        <v>180000</v>
      </c>
      <c r="E1242" s="15">
        <v>11</v>
      </c>
      <c r="F1242" s="15">
        <v>-13.5</v>
      </c>
      <c r="G1242" s="15">
        <v>20.91</v>
      </c>
      <c r="H1242" s="15">
        <v>0.8</v>
      </c>
      <c r="I1242" s="15">
        <v>403.2</v>
      </c>
      <c r="J1242" s="15">
        <v>-292.7</v>
      </c>
      <c r="K1242" s="15">
        <v>0.04</v>
      </c>
      <c r="L1242" s="15">
        <v>0.5</v>
      </c>
      <c r="M1242" s="15">
        <v>1.2</v>
      </c>
      <c r="N1242" s="15">
        <v>-1.1</v>
      </c>
      <c r="O1242" s="15">
        <v>-0.14</v>
      </c>
      <c r="P1242" s="15">
        <v>-0.03</v>
      </c>
      <c r="Q1242" s="15">
        <v>22.207</v>
      </c>
      <c r="R1242" s="15">
        <v>0.063</v>
      </c>
      <c r="S1242" s="15">
        <v>-13.9</v>
      </c>
    </row>
    <row r="1244" spans="2:19" ht="12.75">
      <c r="B1244" s="15">
        <v>620</v>
      </c>
      <c r="C1244" s="160">
        <v>39533</v>
      </c>
      <c r="D1244" s="15">
        <v>190000</v>
      </c>
      <c r="E1244" s="15">
        <v>0.3</v>
      </c>
      <c r="F1244" s="15">
        <v>-0.4</v>
      </c>
      <c r="G1244" s="15">
        <v>20.95</v>
      </c>
      <c r="H1244" s="15">
        <v>0.9</v>
      </c>
      <c r="I1244" s="15">
        <v>397.5</v>
      </c>
      <c r="J1244" s="15">
        <v>-32</v>
      </c>
      <c r="K1244" s="15">
        <v>0.04</v>
      </c>
      <c r="L1244" s="15">
        <v>0.5</v>
      </c>
      <c r="M1244" s="15">
        <v>1.2</v>
      </c>
      <c r="N1244" s="15">
        <v>-1</v>
      </c>
      <c r="O1244" s="15">
        <v>-0.14</v>
      </c>
      <c r="P1244" s="15">
        <v>-0.03</v>
      </c>
      <c r="Q1244" s="15">
        <v>0.064</v>
      </c>
      <c r="R1244" s="15">
        <v>0.071</v>
      </c>
      <c r="S1244" s="15">
        <v>-0.6</v>
      </c>
    </row>
    <row r="1246" spans="2:19" ht="12.75">
      <c r="B1246" s="15">
        <v>621</v>
      </c>
      <c r="C1246" s="160">
        <v>39533</v>
      </c>
      <c r="D1246" s="15">
        <v>200000</v>
      </c>
      <c r="E1246" s="15">
        <v>0</v>
      </c>
      <c r="F1246" s="15">
        <v>0</v>
      </c>
      <c r="G1246" s="15">
        <v>20.97</v>
      </c>
      <c r="H1246" s="15">
        <v>0.7</v>
      </c>
      <c r="I1246" s="15">
        <v>392.4</v>
      </c>
      <c r="J1246" s="15">
        <v>0</v>
      </c>
      <c r="K1246" s="15">
        <v>0.04</v>
      </c>
      <c r="L1246" s="15">
        <v>0.5</v>
      </c>
      <c r="M1246" s="15">
        <v>1.3</v>
      </c>
      <c r="N1246" s="15">
        <v>-1</v>
      </c>
      <c r="O1246" s="15">
        <v>-0.14</v>
      </c>
      <c r="P1246" s="15">
        <v>-0.03</v>
      </c>
      <c r="Q1246" s="15">
        <v>0.041</v>
      </c>
      <c r="R1246" s="15">
        <v>0.045</v>
      </c>
      <c r="S1246" s="15">
        <v>0</v>
      </c>
    </row>
    <row r="1248" spans="2:19" ht="12.75">
      <c r="B1248" s="15">
        <v>622</v>
      </c>
      <c r="C1248" s="160">
        <v>39533</v>
      </c>
      <c r="D1248" s="15">
        <v>210000</v>
      </c>
      <c r="E1248" s="15">
        <v>0</v>
      </c>
      <c r="F1248" s="15">
        <v>0</v>
      </c>
      <c r="G1248" s="15">
        <v>20.99</v>
      </c>
      <c r="H1248" s="15">
        <v>0.9</v>
      </c>
      <c r="I1248" s="15">
        <v>377.2</v>
      </c>
      <c r="J1248" s="15">
        <v>0</v>
      </c>
      <c r="K1248" s="15">
        <v>0.04</v>
      </c>
      <c r="L1248" s="15">
        <v>0.5</v>
      </c>
      <c r="M1248" s="15">
        <v>1.3</v>
      </c>
      <c r="N1248" s="15">
        <v>-1</v>
      </c>
      <c r="O1248" s="15">
        <v>-0.14</v>
      </c>
      <c r="P1248" s="15">
        <v>-0.05</v>
      </c>
      <c r="Q1248" s="15">
        <v>0.031</v>
      </c>
      <c r="R1248" s="15">
        <v>0.034</v>
      </c>
      <c r="S1248" s="15">
        <v>0</v>
      </c>
    </row>
    <row r="1250" spans="2:19" ht="12.75">
      <c r="B1250" s="15">
        <v>623</v>
      </c>
      <c r="C1250" s="160">
        <v>39533</v>
      </c>
      <c r="D1250" s="15">
        <v>220000</v>
      </c>
      <c r="E1250" s="15">
        <v>0</v>
      </c>
      <c r="F1250" s="15">
        <v>0</v>
      </c>
      <c r="G1250" s="15">
        <v>21.01</v>
      </c>
      <c r="H1250" s="15">
        <v>0.8</v>
      </c>
      <c r="I1250" s="15">
        <v>350.4</v>
      </c>
      <c r="J1250" s="15">
        <v>0</v>
      </c>
      <c r="K1250" s="15">
        <v>0.09</v>
      </c>
      <c r="L1250" s="15">
        <v>0.5</v>
      </c>
      <c r="M1250" s="15">
        <v>1.3</v>
      </c>
      <c r="N1250" s="15">
        <v>-1</v>
      </c>
      <c r="O1250" s="15">
        <v>-0.14</v>
      </c>
      <c r="P1250" s="15">
        <v>-0.06</v>
      </c>
      <c r="Q1250" s="15">
        <v>0.026</v>
      </c>
      <c r="R1250" s="15">
        <v>0.029</v>
      </c>
      <c r="S1250" s="15">
        <v>0</v>
      </c>
    </row>
    <row r="1252" spans="2:19" ht="12.75">
      <c r="B1252" s="15">
        <v>624</v>
      </c>
      <c r="C1252" s="160">
        <v>39533</v>
      </c>
      <c r="D1252" s="15">
        <v>230000</v>
      </c>
      <c r="E1252" s="15">
        <v>0</v>
      </c>
      <c r="F1252" s="15">
        <v>0</v>
      </c>
      <c r="G1252" s="15">
        <v>21.03</v>
      </c>
      <c r="H1252" s="15">
        <v>0.8</v>
      </c>
      <c r="I1252" s="15">
        <v>338.7</v>
      </c>
      <c r="J1252" s="15">
        <v>0</v>
      </c>
      <c r="K1252" s="15">
        <v>0.12</v>
      </c>
      <c r="L1252" s="15">
        <v>0.5</v>
      </c>
      <c r="M1252" s="15">
        <v>1.3</v>
      </c>
      <c r="N1252" s="15">
        <v>-1</v>
      </c>
      <c r="O1252" s="15">
        <v>-0.14</v>
      </c>
      <c r="P1252" s="15">
        <v>-0.05</v>
      </c>
      <c r="Q1252" s="15">
        <v>0.022</v>
      </c>
      <c r="R1252" s="15">
        <v>0.024</v>
      </c>
      <c r="S1252" s="15">
        <v>0</v>
      </c>
    </row>
    <row r="1254" spans="2:19" ht="12.75">
      <c r="B1254" s="15">
        <v>625</v>
      </c>
      <c r="C1254" s="160">
        <v>39534</v>
      </c>
      <c r="D1254" s="15">
        <v>0</v>
      </c>
      <c r="E1254" s="15">
        <v>0</v>
      </c>
      <c r="F1254" s="15">
        <v>0</v>
      </c>
      <c r="G1254" s="15">
        <v>21.04</v>
      </c>
      <c r="H1254" s="15">
        <v>0.9</v>
      </c>
      <c r="I1254" s="15">
        <v>334</v>
      </c>
      <c r="J1254" s="15">
        <v>0</v>
      </c>
      <c r="K1254" s="15">
        <v>0.04</v>
      </c>
      <c r="L1254" s="15">
        <v>0.5</v>
      </c>
      <c r="M1254" s="15">
        <v>1.3</v>
      </c>
      <c r="N1254" s="15">
        <v>-1</v>
      </c>
      <c r="O1254" s="15">
        <v>-0.13</v>
      </c>
      <c r="P1254" s="15">
        <v>-0.05</v>
      </c>
      <c r="Q1254" s="15">
        <v>0.019</v>
      </c>
      <c r="R1254" s="15">
        <v>0.02</v>
      </c>
      <c r="S1254" s="15">
        <v>0</v>
      </c>
    </row>
    <row r="1256" spans="2:19" ht="12.75">
      <c r="B1256" s="15">
        <v>626</v>
      </c>
      <c r="C1256" s="160">
        <v>39534</v>
      </c>
      <c r="D1256" s="15">
        <v>10000</v>
      </c>
      <c r="E1256" s="15">
        <v>0</v>
      </c>
      <c r="F1256" s="15">
        <v>0</v>
      </c>
      <c r="G1256" s="15">
        <v>20.98</v>
      </c>
      <c r="H1256" s="15">
        <v>0.8</v>
      </c>
      <c r="I1256" s="15">
        <v>330.5</v>
      </c>
      <c r="J1256" s="15">
        <v>0</v>
      </c>
      <c r="K1256" s="15">
        <v>0.04</v>
      </c>
      <c r="L1256" s="15">
        <v>0.5</v>
      </c>
      <c r="M1256" s="15">
        <v>1.3</v>
      </c>
      <c r="N1256" s="15">
        <v>-1</v>
      </c>
      <c r="O1256" s="15">
        <v>-0.13</v>
      </c>
      <c r="P1256" s="15">
        <v>-0.04</v>
      </c>
      <c r="Q1256" s="15">
        <v>0.018</v>
      </c>
      <c r="R1256" s="15">
        <v>0.019</v>
      </c>
      <c r="S1256" s="15">
        <v>0</v>
      </c>
    </row>
    <row r="1258" spans="2:19" ht="12.75">
      <c r="B1258" s="15">
        <v>627</v>
      </c>
      <c r="C1258" s="160">
        <v>39534</v>
      </c>
      <c r="D1258" s="15">
        <v>20000</v>
      </c>
      <c r="E1258" s="15">
        <v>0</v>
      </c>
      <c r="F1258" s="15">
        <v>0</v>
      </c>
      <c r="G1258" s="15">
        <v>21.07</v>
      </c>
      <c r="H1258" s="15">
        <v>0.7</v>
      </c>
      <c r="I1258" s="15">
        <v>326.6</v>
      </c>
      <c r="J1258" s="15">
        <v>0</v>
      </c>
      <c r="K1258" s="15">
        <v>0.04</v>
      </c>
      <c r="L1258" s="15">
        <v>0.5</v>
      </c>
      <c r="M1258" s="15">
        <v>1.3</v>
      </c>
      <c r="N1258" s="15">
        <v>-1</v>
      </c>
      <c r="O1258" s="15">
        <v>-0.14</v>
      </c>
      <c r="P1258" s="15">
        <v>-0.03</v>
      </c>
      <c r="Q1258" s="15">
        <v>0.016</v>
      </c>
      <c r="R1258" s="15">
        <v>0.018</v>
      </c>
      <c r="S1258" s="15">
        <v>0</v>
      </c>
    </row>
    <row r="1260" spans="2:19" ht="12.75">
      <c r="B1260" s="15">
        <v>628</v>
      </c>
      <c r="C1260" s="160">
        <v>39534</v>
      </c>
      <c r="D1260" s="15">
        <v>30000</v>
      </c>
      <c r="E1260" s="15">
        <v>0</v>
      </c>
      <c r="F1260" s="15">
        <v>0</v>
      </c>
      <c r="G1260" s="15">
        <v>21.01</v>
      </c>
      <c r="H1260" s="15">
        <v>0.7</v>
      </c>
      <c r="I1260" s="15">
        <v>323.3</v>
      </c>
      <c r="J1260" s="15">
        <v>0</v>
      </c>
      <c r="K1260" s="15">
        <v>0.07</v>
      </c>
      <c r="L1260" s="15">
        <v>0.5</v>
      </c>
      <c r="M1260" s="15">
        <v>1.3</v>
      </c>
      <c r="N1260" s="15">
        <v>-1</v>
      </c>
      <c r="O1260" s="15">
        <v>-0.13</v>
      </c>
      <c r="P1260" s="15">
        <v>-0.04</v>
      </c>
      <c r="Q1260" s="15">
        <v>0.015</v>
      </c>
      <c r="R1260" s="15">
        <v>0.016</v>
      </c>
      <c r="S1260" s="15">
        <v>0</v>
      </c>
    </row>
    <row r="1262" spans="2:19" ht="12.75">
      <c r="B1262" s="15">
        <v>629</v>
      </c>
      <c r="C1262" s="160">
        <v>39534</v>
      </c>
      <c r="D1262" s="15">
        <v>40000</v>
      </c>
      <c r="E1262" s="15">
        <v>0</v>
      </c>
      <c r="F1262" s="15">
        <v>0</v>
      </c>
      <c r="G1262" s="15">
        <v>21.09</v>
      </c>
      <c r="H1262" s="15">
        <v>0.9</v>
      </c>
      <c r="I1262" s="15">
        <v>320.3</v>
      </c>
      <c r="J1262" s="15">
        <v>0</v>
      </c>
      <c r="K1262" s="15">
        <v>0.05</v>
      </c>
      <c r="L1262" s="15">
        <v>0.5</v>
      </c>
      <c r="M1262" s="15">
        <v>1.3</v>
      </c>
      <c r="N1262" s="15">
        <v>-1</v>
      </c>
      <c r="O1262" s="15">
        <v>-0.14</v>
      </c>
      <c r="P1262" s="15">
        <v>-0.03</v>
      </c>
      <c r="Q1262" s="15">
        <v>0.014</v>
      </c>
      <c r="R1262" s="15">
        <v>0.016</v>
      </c>
      <c r="S1262" s="15">
        <v>0</v>
      </c>
    </row>
    <row r="1264" spans="2:19" ht="12.75">
      <c r="B1264" s="15">
        <v>630</v>
      </c>
      <c r="C1264" s="160">
        <v>39534</v>
      </c>
      <c r="D1264" s="15">
        <v>50000</v>
      </c>
      <c r="E1264" s="15">
        <v>0</v>
      </c>
      <c r="F1264" s="15">
        <v>0</v>
      </c>
      <c r="G1264" s="15">
        <v>21.09</v>
      </c>
      <c r="H1264" s="15">
        <v>0.9</v>
      </c>
      <c r="I1264" s="15">
        <v>317.2</v>
      </c>
      <c r="J1264" s="15">
        <v>0</v>
      </c>
      <c r="K1264" s="15">
        <v>0.09</v>
      </c>
      <c r="L1264" s="15">
        <v>0.5</v>
      </c>
      <c r="M1264" s="15">
        <v>1.3</v>
      </c>
      <c r="N1264" s="15">
        <v>-1</v>
      </c>
      <c r="O1264" s="15">
        <v>-0.14</v>
      </c>
      <c r="P1264" s="15">
        <v>-0.03</v>
      </c>
      <c r="Q1264" s="15">
        <v>0.013</v>
      </c>
      <c r="R1264" s="15">
        <v>0.015</v>
      </c>
      <c r="S1264" s="15">
        <v>0</v>
      </c>
    </row>
    <row r="1266" spans="2:19" ht="12.75">
      <c r="B1266" s="15">
        <v>631</v>
      </c>
      <c r="C1266" s="160">
        <v>39534</v>
      </c>
      <c r="D1266" s="15">
        <v>60000</v>
      </c>
      <c r="E1266" s="15">
        <v>0</v>
      </c>
      <c r="F1266" s="15">
        <v>0</v>
      </c>
      <c r="G1266" s="15">
        <v>21.1</v>
      </c>
      <c r="H1266" s="15">
        <v>0.9</v>
      </c>
      <c r="I1266" s="15">
        <v>314.3</v>
      </c>
      <c r="J1266" s="15">
        <v>0</v>
      </c>
      <c r="K1266" s="15">
        <v>0.05</v>
      </c>
      <c r="L1266" s="15">
        <v>0.5</v>
      </c>
      <c r="M1266" s="15">
        <v>1.3</v>
      </c>
      <c r="N1266" s="15">
        <v>-1</v>
      </c>
      <c r="O1266" s="15">
        <v>-0.14</v>
      </c>
      <c r="P1266" s="15">
        <v>-0.05</v>
      </c>
      <c r="Q1266" s="15">
        <v>0.013</v>
      </c>
      <c r="R1266" s="15">
        <v>0.015</v>
      </c>
      <c r="S1266" s="15">
        <v>0</v>
      </c>
    </row>
    <row r="1268" spans="2:19" ht="12.75">
      <c r="B1268" s="15">
        <v>632</v>
      </c>
      <c r="C1268" s="160">
        <v>39534</v>
      </c>
      <c r="D1268" s="15">
        <v>70000</v>
      </c>
      <c r="E1268" s="15">
        <v>0</v>
      </c>
      <c r="F1268" s="15">
        <v>0</v>
      </c>
      <c r="G1268" s="15">
        <v>21.1</v>
      </c>
      <c r="H1268" s="15">
        <v>0.8</v>
      </c>
      <c r="I1268" s="15">
        <v>310.9</v>
      </c>
      <c r="J1268" s="15">
        <v>0</v>
      </c>
      <c r="K1268" s="15">
        <v>0.05</v>
      </c>
      <c r="L1268" s="15">
        <v>0.5</v>
      </c>
      <c r="M1268" s="15">
        <v>1.3</v>
      </c>
      <c r="N1268" s="15">
        <v>-1</v>
      </c>
      <c r="O1268" s="15">
        <v>-0.13</v>
      </c>
      <c r="P1268" s="15">
        <v>-0.04</v>
      </c>
      <c r="Q1268" s="15">
        <v>0.013</v>
      </c>
      <c r="R1268" s="15">
        <v>0.014</v>
      </c>
      <c r="S1268" s="15">
        <v>0</v>
      </c>
    </row>
    <row r="1270" spans="2:19" ht="12.75">
      <c r="B1270" s="15">
        <v>633</v>
      </c>
      <c r="C1270" s="160">
        <v>39534</v>
      </c>
      <c r="D1270" s="15">
        <v>80000</v>
      </c>
      <c r="E1270" s="15">
        <v>0</v>
      </c>
      <c r="F1270" s="15">
        <v>0</v>
      </c>
      <c r="G1270" s="15">
        <v>21.04</v>
      </c>
      <c r="H1270" s="15">
        <v>0.9</v>
      </c>
      <c r="I1270" s="15">
        <v>307.6</v>
      </c>
      <c r="J1270" s="15">
        <v>0</v>
      </c>
      <c r="K1270" s="15">
        <v>0.13</v>
      </c>
      <c r="L1270" s="15">
        <v>0.5</v>
      </c>
      <c r="M1270" s="15">
        <v>1.3</v>
      </c>
      <c r="N1270" s="15">
        <v>-1</v>
      </c>
      <c r="O1270" s="15">
        <v>-0.13</v>
      </c>
      <c r="P1270" s="15">
        <v>-0.04</v>
      </c>
      <c r="Q1270" s="15">
        <v>0.013</v>
      </c>
      <c r="R1270" s="15">
        <v>0.014</v>
      </c>
      <c r="S1270" s="15">
        <v>0</v>
      </c>
    </row>
    <row r="1272" spans="2:19" ht="12.75">
      <c r="B1272" s="15">
        <v>634</v>
      </c>
      <c r="C1272" s="160">
        <v>39534</v>
      </c>
      <c r="D1272" s="15">
        <v>90000</v>
      </c>
      <c r="E1272" s="15">
        <v>0</v>
      </c>
      <c r="F1272" s="15">
        <v>0</v>
      </c>
      <c r="G1272" s="15">
        <v>21.12</v>
      </c>
      <c r="H1272" s="15">
        <v>0.8</v>
      </c>
      <c r="I1272" s="15">
        <v>304.5</v>
      </c>
      <c r="J1272" s="15">
        <v>0</v>
      </c>
      <c r="K1272" s="15">
        <v>0.04</v>
      </c>
      <c r="L1272" s="15">
        <v>0.5</v>
      </c>
      <c r="M1272" s="15">
        <v>1.3</v>
      </c>
      <c r="N1272" s="15">
        <v>-1</v>
      </c>
      <c r="O1272" s="15">
        <v>-0.13</v>
      </c>
      <c r="P1272" s="15">
        <v>2.09</v>
      </c>
      <c r="Q1272" s="15">
        <v>0.012</v>
      </c>
      <c r="R1272" s="15">
        <v>0.013</v>
      </c>
      <c r="S1272" s="15">
        <v>0</v>
      </c>
    </row>
    <row r="1274" spans="2:19" ht="12.75">
      <c r="B1274" s="15">
        <v>635</v>
      </c>
      <c r="C1274" s="160">
        <v>39534</v>
      </c>
      <c r="D1274" s="15">
        <v>100000</v>
      </c>
      <c r="E1274" s="15">
        <v>0</v>
      </c>
      <c r="F1274" s="15">
        <v>0</v>
      </c>
      <c r="G1274" s="15">
        <v>21.13</v>
      </c>
      <c r="H1274" s="15">
        <v>0.9</v>
      </c>
      <c r="I1274" s="15">
        <v>301.2</v>
      </c>
      <c r="J1274" s="15">
        <v>0</v>
      </c>
      <c r="K1274" s="15">
        <v>0.04</v>
      </c>
      <c r="L1274" s="15">
        <v>0.5</v>
      </c>
      <c r="M1274" s="15">
        <v>1.3</v>
      </c>
      <c r="N1274" s="15">
        <v>-1</v>
      </c>
      <c r="O1274" s="15">
        <v>-0.13</v>
      </c>
      <c r="P1274" s="15">
        <v>-0.03</v>
      </c>
      <c r="Q1274" s="15">
        <v>0.012</v>
      </c>
      <c r="R1274" s="15">
        <v>0.013</v>
      </c>
      <c r="S1274" s="15">
        <v>0</v>
      </c>
    </row>
    <row r="1276" spans="2:19" ht="12.75">
      <c r="B1276" s="15">
        <v>636</v>
      </c>
      <c r="C1276" s="160">
        <v>39534</v>
      </c>
      <c r="D1276" s="15">
        <v>110000</v>
      </c>
      <c r="E1276" s="15">
        <v>0</v>
      </c>
      <c r="F1276" s="15">
        <v>0</v>
      </c>
      <c r="G1276" s="15">
        <v>21.13</v>
      </c>
      <c r="H1276" s="15">
        <v>0.7</v>
      </c>
      <c r="I1276" s="15">
        <v>297.7</v>
      </c>
      <c r="J1276" s="15">
        <v>0</v>
      </c>
      <c r="K1276" s="15">
        <v>0.04</v>
      </c>
      <c r="L1276" s="15">
        <v>0.5</v>
      </c>
      <c r="M1276" s="15">
        <v>1.3</v>
      </c>
      <c r="N1276" s="15">
        <v>-1</v>
      </c>
      <c r="O1276" s="15">
        <v>-0.13</v>
      </c>
      <c r="P1276" s="15">
        <v>-0.04</v>
      </c>
      <c r="Q1276" s="15">
        <v>0.012</v>
      </c>
      <c r="R1276" s="15">
        <v>0.013</v>
      </c>
      <c r="S1276" s="15">
        <v>0</v>
      </c>
    </row>
    <row r="1278" spans="2:19" ht="12.75">
      <c r="B1278" s="15">
        <v>637</v>
      </c>
      <c r="C1278" s="160">
        <v>39534</v>
      </c>
      <c r="D1278" s="15">
        <v>120000</v>
      </c>
      <c r="E1278" s="15">
        <v>0</v>
      </c>
      <c r="F1278" s="15">
        <v>0</v>
      </c>
      <c r="G1278" s="15">
        <v>21.12</v>
      </c>
      <c r="H1278" s="15">
        <v>0.8</v>
      </c>
      <c r="I1278" s="15">
        <v>294</v>
      </c>
      <c r="J1278" s="15">
        <v>0</v>
      </c>
      <c r="K1278" s="15">
        <v>0.17</v>
      </c>
      <c r="L1278" s="15">
        <v>0.5</v>
      </c>
      <c r="M1278" s="15">
        <v>1.3</v>
      </c>
      <c r="N1278" s="15">
        <v>-1</v>
      </c>
      <c r="O1278" s="15">
        <v>-0.14</v>
      </c>
      <c r="P1278" s="15">
        <v>-0.05</v>
      </c>
      <c r="Q1278" s="15">
        <v>0.011</v>
      </c>
      <c r="R1278" s="15">
        <v>0.013</v>
      </c>
      <c r="S1278" s="15">
        <v>0</v>
      </c>
    </row>
    <row r="1280" spans="2:19" ht="12.75">
      <c r="B1280" s="15">
        <v>638</v>
      </c>
      <c r="C1280" s="160">
        <v>39534</v>
      </c>
      <c r="D1280" s="15">
        <v>130000</v>
      </c>
      <c r="E1280" s="15">
        <v>0</v>
      </c>
      <c r="F1280" s="15">
        <v>0</v>
      </c>
      <c r="G1280" s="15">
        <v>21.12</v>
      </c>
      <c r="H1280" s="15">
        <v>0.8</v>
      </c>
      <c r="I1280" s="15">
        <v>290.3</v>
      </c>
      <c r="J1280" s="15">
        <v>0</v>
      </c>
      <c r="K1280" s="15">
        <v>0.1</v>
      </c>
      <c r="L1280" s="15">
        <v>0.5</v>
      </c>
      <c r="M1280" s="15">
        <v>1.3</v>
      </c>
      <c r="N1280" s="15">
        <v>-1</v>
      </c>
      <c r="O1280" s="15">
        <v>-0.13</v>
      </c>
      <c r="P1280" s="15">
        <v>-0.07</v>
      </c>
      <c r="Q1280" s="15">
        <v>0.013</v>
      </c>
      <c r="R1280" s="15">
        <v>0.014</v>
      </c>
      <c r="S1280" s="15">
        <v>0</v>
      </c>
    </row>
    <row r="1282" spans="2:19" ht="12.75">
      <c r="B1282" s="15">
        <v>639</v>
      </c>
      <c r="C1282" s="160">
        <v>39534</v>
      </c>
      <c r="D1282" s="15">
        <v>140000</v>
      </c>
      <c r="E1282" s="15">
        <v>0</v>
      </c>
      <c r="F1282" s="15">
        <v>0</v>
      </c>
      <c r="G1282" s="15">
        <v>21.04</v>
      </c>
      <c r="H1282" s="15">
        <v>0.9</v>
      </c>
      <c r="I1282" s="15">
        <v>286.7</v>
      </c>
      <c r="J1282" s="15">
        <v>0</v>
      </c>
      <c r="K1282" s="15">
        <v>0.04</v>
      </c>
      <c r="L1282" s="15">
        <v>0.5</v>
      </c>
      <c r="M1282" s="15">
        <v>1.3</v>
      </c>
      <c r="N1282" s="15">
        <v>-1</v>
      </c>
      <c r="O1282" s="15">
        <v>-0.13</v>
      </c>
      <c r="P1282" s="15">
        <v>-0.07</v>
      </c>
      <c r="Q1282" s="15">
        <v>0.011</v>
      </c>
      <c r="R1282" s="15">
        <v>0.014</v>
      </c>
      <c r="S1282" s="15">
        <v>0</v>
      </c>
    </row>
    <row r="1284" spans="2:19" ht="12.75">
      <c r="B1284" s="15">
        <v>640</v>
      </c>
      <c r="C1284" s="160">
        <v>39534</v>
      </c>
      <c r="D1284" s="15">
        <v>150000</v>
      </c>
      <c r="E1284" s="15">
        <v>0</v>
      </c>
      <c r="F1284" s="15">
        <v>0</v>
      </c>
      <c r="G1284" s="15">
        <v>21.11</v>
      </c>
      <c r="H1284" s="15">
        <v>0.9</v>
      </c>
      <c r="I1284" s="15">
        <v>283.3</v>
      </c>
      <c r="J1284" s="15">
        <v>0</v>
      </c>
      <c r="K1284" s="15">
        <v>0.04</v>
      </c>
      <c r="L1284" s="15">
        <v>0.5</v>
      </c>
      <c r="M1284" s="15">
        <v>1.3</v>
      </c>
      <c r="N1284" s="15">
        <v>-1</v>
      </c>
      <c r="O1284" s="15">
        <v>-0.13</v>
      </c>
      <c r="P1284" s="15">
        <v>-0.06</v>
      </c>
      <c r="Q1284" s="15">
        <v>0.012</v>
      </c>
      <c r="R1284" s="15">
        <v>0.014</v>
      </c>
      <c r="S1284" s="15">
        <v>0</v>
      </c>
    </row>
    <row r="1286" spans="2:19" ht="12.75">
      <c r="B1286" s="15">
        <v>641</v>
      </c>
      <c r="C1286" s="160">
        <v>39534</v>
      </c>
      <c r="D1286" s="15">
        <v>160000</v>
      </c>
      <c r="E1286" s="15">
        <v>0</v>
      </c>
      <c r="F1286" s="15">
        <v>0</v>
      </c>
      <c r="G1286" s="15">
        <v>21.08</v>
      </c>
      <c r="H1286" s="15">
        <v>0.9</v>
      </c>
      <c r="I1286" s="15">
        <v>280.1</v>
      </c>
      <c r="J1286" s="15">
        <v>0</v>
      </c>
      <c r="K1286" s="15">
        <v>0.04</v>
      </c>
      <c r="L1286" s="15">
        <v>0.5</v>
      </c>
      <c r="M1286" s="15">
        <v>1.3</v>
      </c>
      <c r="N1286" s="15">
        <v>-1</v>
      </c>
      <c r="O1286" s="15">
        <v>-0.14</v>
      </c>
      <c r="P1286" s="15">
        <v>-0.07</v>
      </c>
      <c r="Q1286" s="15">
        <v>0.014</v>
      </c>
      <c r="R1286" s="15">
        <v>0.016</v>
      </c>
      <c r="S1286" s="15">
        <v>0</v>
      </c>
    </row>
    <row r="1288" spans="2:19" ht="12.75">
      <c r="B1288" s="15">
        <v>642</v>
      </c>
      <c r="C1288" s="160">
        <v>39534</v>
      </c>
      <c r="D1288" s="15">
        <v>170000</v>
      </c>
      <c r="E1288" s="15">
        <v>0</v>
      </c>
      <c r="F1288" s="15">
        <v>0</v>
      </c>
      <c r="G1288" s="15">
        <v>21.06</v>
      </c>
      <c r="H1288" s="15">
        <v>0.8</v>
      </c>
      <c r="I1288" s="15">
        <v>276.6</v>
      </c>
      <c r="J1288" s="15">
        <v>0</v>
      </c>
      <c r="K1288" s="15">
        <v>0.13</v>
      </c>
      <c r="L1288" s="15">
        <v>0.5</v>
      </c>
      <c r="M1288" s="15">
        <v>1.3</v>
      </c>
      <c r="N1288" s="15">
        <v>-1</v>
      </c>
      <c r="O1288" s="15">
        <v>-0.13</v>
      </c>
      <c r="P1288" s="15">
        <v>-0.06</v>
      </c>
      <c r="Q1288" s="15">
        <v>0.017</v>
      </c>
      <c r="R1288" s="15">
        <v>0.018</v>
      </c>
      <c r="S1288" s="15">
        <v>0</v>
      </c>
    </row>
    <row r="1290" spans="2:19" ht="12.75">
      <c r="B1290" s="15">
        <v>643</v>
      </c>
      <c r="C1290" s="160">
        <v>39534</v>
      </c>
      <c r="D1290" s="15">
        <v>180000</v>
      </c>
      <c r="E1290" s="15">
        <v>0</v>
      </c>
      <c r="F1290" s="15">
        <v>0</v>
      </c>
      <c r="G1290" s="15">
        <v>21.04</v>
      </c>
      <c r="H1290" s="15">
        <v>0.8</v>
      </c>
      <c r="I1290" s="15">
        <v>273.1</v>
      </c>
      <c r="J1290" s="15">
        <v>0</v>
      </c>
      <c r="K1290" s="15">
        <v>0.4</v>
      </c>
      <c r="L1290" s="15">
        <v>0.5</v>
      </c>
      <c r="M1290" s="15">
        <v>1.3</v>
      </c>
      <c r="N1290" s="15">
        <v>-1</v>
      </c>
      <c r="O1290" s="15">
        <v>-0.13</v>
      </c>
      <c r="P1290" s="15">
        <v>-0.07</v>
      </c>
      <c r="Q1290" s="15">
        <v>0.021</v>
      </c>
      <c r="R1290" s="15">
        <v>0.022</v>
      </c>
      <c r="S1290" s="15">
        <v>0</v>
      </c>
    </row>
    <row r="1292" spans="2:19" ht="12.75">
      <c r="B1292" s="15">
        <v>644</v>
      </c>
      <c r="C1292" s="160">
        <v>39534</v>
      </c>
      <c r="D1292" s="15">
        <v>190000</v>
      </c>
      <c r="E1292" s="15">
        <v>0</v>
      </c>
      <c r="F1292" s="15">
        <v>0</v>
      </c>
      <c r="G1292" s="15">
        <v>20.95</v>
      </c>
      <c r="H1292" s="15">
        <v>0.9</v>
      </c>
      <c r="I1292" s="15">
        <v>269.4</v>
      </c>
      <c r="J1292" s="15">
        <v>0</v>
      </c>
      <c r="K1292" s="15">
        <v>0.16</v>
      </c>
      <c r="L1292" s="15">
        <v>0.5</v>
      </c>
      <c r="M1292" s="15">
        <v>1.3</v>
      </c>
      <c r="N1292" s="15">
        <v>-1</v>
      </c>
      <c r="O1292" s="15">
        <v>-0.13</v>
      </c>
      <c r="P1292" s="15">
        <v>-0.07</v>
      </c>
      <c r="Q1292" s="15">
        <v>0.021</v>
      </c>
      <c r="R1292" s="15">
        <v>0.024</v>
      </c>
      <c r="S1292" s="15">
        <v>0</v>
      </c>
    </row>
    <row r="1294" spans="2:19" ht="12.75">
      <c r="B1294" s="15">
        <v>645</v>
      </c>
      <c r="C1294" s="160">
        <v>39534</v>
      </c>
      <c r="D1294" s="15">
        <v>200000</v>
      </c>
      <c r="E1294" s="15">
        <v>0</v>
      </c>
      <c r="F1294" s="15">
        <v>0</v>
      </c>
      <c r="G1294" s="15">
        <v>21.01</v>
      </c>
      <c r="H1294" s="15">
        <v>0.8</v>
      </c>
      <c r="I1294" s="15">
        <v>265.9</v>
      </c>
      <c r="J1294" s="15">
        <v>0</v>
      </c>
      <c r="K1294" s="15">
        <v>0.04</v>
      </c>
      <c r="L1294" s="15">
        <v>0.5</v>
      </c>
      <c r="M1294" s="15">
        <v>1.3</v>
      </c>
      <c r="N1294" s="15">
        <v>-1</v>
      </c>
      <c r="O1294" s="15">
        <v>-0.13</v>
      </c>
      <c r="P1294" s="15">
        <v>-0.06</v>
      </c>
      <c r="Q1294" s="15">
        <v>0.025</v>
      </c>
      <c r="R1294" s="15">
        <v>0.027</v>
      </c>
      <c r="S1294" s="15">
        <v>0</v>
      </c>
    </row>
    <row r="1296" spans="2:19" ht="12.75">
      <c r="B1296" s="15">
        <v>646</v>
      </c>
      <c r="C1296" s="160">
        <v>39534</v>
      </c>
      <c r="D1296" s="15">
        <v>210000</v>
      </c>
      <c r="E1296" s="15">
        <v>0</v>
      </c>
      <c r="F1296" s="15">
        <v>0</v>
      </c>
      <c r="G1296" s="15">
        <v>21</v>
      </c>
      <c r="H1296" s="15">
        <v>1</v>
      </c>
      <c r="I1296" s="15">
        <v>262.2</v>
      </c>
      <c r="J1296" s="15">
        <v>0</v>
      </c>
      <c r="K1296" s="15">
        <v>0.04</v>
      </c>
      <c r="L1296" s="15">
        <v>0.5</v>
      </c>
      <c r="M1296" s="15">
        <v>1.3</v>
      </c>
      <c r="N1296" s="15">
        <v>-1</v>
      </c>
      <c r="O1296" s="15">
        <v>-0.13</v>
      </c>
      <c r="P1296" s="15">
        <v>-0.07</v>
      </c>
      <c r="Q1296" s="15">
        <v>0.028</v>
      </c>
      <c r="R1296" s="15">
        <v>0.031</v>
      </c>
      <c r="S1296" s="15">
        <v>0</v>
      </c>
    </row>
    <row r="1298" spans="2:19" ht="12.75">
      <c r="B1298" s="15">
        <v>647</v>
      </c>
      <c r="C1298" s="160">
        <v>39534</v>
      </c>
      <c r="D1298" s="15">
        <v>220000</v>
      </c>
      <c r="E1298" s="15">
        <v>0</v>
      </c>
      <c r="F1298" s="15">
        <v>0</v>
      </c>
      <c r="G1298" s="15">
        <v>20.98</v>
      </c>
      <c r="H1298" s="15">
        <v>0.8</v>
      </c>
      <c r="I1298" s="15">
        <v>258.5</v>
      </c>
      <c r="J1298" s="15">
        <v>0</v>
      </c>
      <c r="K1298" s="15">
        <v>0.04</v>
      </c>
      <c r="L1298" s="15">
        <v>0.5</v>
      </c>
      <c r="M1298" s="15">
        <v>1.3</v>
      </c>
      <c r="N1298" s="15">
        <v>-1</v>
      </c>
      <c r="O1298" s="15">
        <v>-0.13</v>
      </c>
      <c r="P1298" s="15">
        <v>-0.06</v>
      </c>
      <c r="Q1298" s="15">
        <v>0.04</v>
      </c>
      <c r="R1298" s="15">
        <v>0.041</v>
      </c>
      <c r="S1298" s="15">
        <v>0</v>
      </c>
    </row>
    <row r="1300" spans="2:19" ht="12.75">
      <c r="B1300" s="15">
        <v>648</v>
      </c>
      <c r="C1300" s="160">
        <v>39534</v>
      </c>
      <c r="D1300" s="15">
        <v>230000</v>
      </c>
      <c r="E1300" s="15">
        <v>0</v>
      </c>
      <c r="F1300" s="15">
        <v>0</v>
      </c>
      <c r="G1300" s="15">
        <v>20.96</v>
      </c>
      <c r="H1300" s="15">
        <v>0.8</v>
      </c>
      <c r="I1300" s="15">
        <v>255</v>
      </c>
      <c r="J1300" s="15">
        <v>0</v>
      </c>
      <c r="K1300" s="15">
        <v>0.04</v>
      </c>
      <c r="L1300" s="15">
        <v>0.5</v>
      </c>
      <c r="M1300" s="15">
        <v>1.3</v>
      </c>
      <c r="N1300" s="15">
        <v>-1</v>
      </c>
      <c r="O1300" s="15">
        <v>-0.13</v>
      </c>
      <c r="P1300" s="15">
        <v>-0.07</v>
      </c>
      <c r="Q1300" s="15">
        <v>0.055</v>
      </c>
      <c r="R1300" s="15">
        <v>0.06</v>
      </c>
      <c r="S1300" s="15">
        <v>0</v>
      </c>
    </row>
    <row r="1302" spans="2:19" ht="12.75">
      <c r="B1302" s="15">
        <v>649</v>
      </c>
      <c r="C1302" s="160">
        <v>39535</v>
      </c>
      <c r="D1302" s="15">
        <v>0</v>
      </c>
      <c r="E1302" s="15">
        <v>3.7</v>
      </c>
      <c r="F1302" s="15">
        <v>-5</v>
      </c>
      <c r="G1302" s="15">
        <v>20.92</v>
      </c>
      <c r="H1302" s="15">
        <v>0.8</v>
      </c>
      <c r="I1302" s="15">
        <v>251.6</v>
      </c>
      <c r="J1302" s="15">
        <v>-95.4</v>
      </c>
      <c r="K1302" s="15">
        <v>0.04</v>
      </c>
      <c r="L1302" s="15">
        <v>0.5</v>
      </c>
      <c r="M1302" s="15">
        <v>1.3</v>
      </c>
      <c r="N1302" s="15">
        <v>-1</v>
      </c>
      <c r="O1302" s="15">
        <v>-0.13</v>
      </c>
      <c r="P1302" s="15">
        <v>-0.07</v>
      </c>
      <c r="Q1302" s="15">
        <v>11.147</v>
      </c>
      <c r="R1302" s="15">
        <v>0.079</v>
      </c>
      <c r="S1302" s="15">
        <v>-4.3</v>
      </c>
    </row>
    <row r="1304" spans="2:19" ht="12.75">
      <c r="B1304" s="15">
        <v>650</v>
      </c>
      <c r="C1304" s="160">
        <v>39535</v>
      </c>
      <c r="D1304" s="15">
        <v>10000</v>
      </c>
      <c r="E1304" s="15">
        <v>23.6</v>
      </c>
      <c r="F1304" s="15">
        <v>-22.4</v>
      </c>
      <c r="G1304" s="15">
        <v>20.89</v>
      </c>
      <c r="H1304" s="15">
        <v>0.8</v>
      </c>
      <c r="I1304" s="15">
        <v>248.2</v>
      </c>
      <c r="J1304" s="15">
        <v>-519.4</v>
      </c>
      <c r="K1304" s="15">
        <v>0.04</v>
      </c>
      <c r="L1304" s="15">
        <v>0.5</v>
      </c>
      <c r="M1304" s="15">
        <v>1.3</v>
      </c>
      <c r="N1304" s="15">
        <v>-1</v>
      </c>
      <c r="O1304" s="15">
        <v>-0.14</v>
      </c>
      <c r="P1304" s="15">
        <v>-0.06</v>
      </c>
      <c r="Q1304" s="15">
        <v>12.676</v>
      </c>
      <c r="R1304" s="15">
        <v>0.019</v>
      </c>
      <c r="S1304" s="15">
        <v>-26.6</v>
      </c>
    </row>
    <row r="1306" spans="2:19" ht="12.75">
      <c r="B1306" s="15">
        <v>651</v>
      </c>
      <c r="C1306" s="160">
        <v>39535</v>
      </c>
      <c r="D1306" s="15">
        <v>20000</v>
      </c>
      <c r="E1306" s="15">
        <v>23.6</v>
      </c>
      <c r="F1306" s="15">
        <v>-19</v>
      </c>
      <c r="G1306" s="15">
        <v>20.86</v>
      </c>
      <c r="H1306" s="15">
        <v>1</v>
      </c>
      <c r="I1306" s="15">
        <v>244.8</v>
      </c>
      <c r="J1306" s="15">
        <v>-474.1</v>
      </c>
      <c r="K1306" s="15">
        <v>0.04</v>
      </c>
      <c r="L1306" s="15">
        <v>0.5</v>
      </c>
      <c r="M1306" s="15">
        <v>1.3</v>
      </c>
      <c r="N1306" s="15">
        <v>-1</v>
      </c>
      <c r="O1306" s="15">
        <v>-0.13</v>
      </c>
      <c r="P1306" s="15">
        <v>-0.06</v>
      </c>
      <c r="Q1306" s="15">
        <v>0.003</v>
      </c>
      <c r="R1306" s="15">
        <v>0.001</v>
      </c>
      <c r="S1306" s="15">
        <v>-23.2</v>
      </c>
    </row>
    <row r="1308" spans="2:19" ht="12.75">
      <c r="B1308" s="15">
        <v>652</v>
      </c>
      <c r="C1308" s="160">
        <v>39535</v>
      </c>
      <c r="D1308" s="15">
        <v>30000</v>
      </c>
      <c r="E1308" s="15">
        <v>16.4</v>
      </c>
      <c r="F1308" s="15">
        <v>-13.9</v>
      </c>
      <c r="G1308" s="15">
        <v>20.84</v>
      </c>
      <c r="H1308" s="15">
        <v>0.8</v>
      </c>
      <c r="I1308" s="15">
        <v>236.2</v>
      </c>
      <c r="J1308" s="15">
        <v>-287.2</v>
      </c>
      <c r="K1308" s="15">
        <v>0.04</v>
      </c>
      <c r="L1308" s="15">
        <v>0.5</v>
      </c>
      <c r="M1308" s="15">
        <v>1.3</v>
      </c>
      <c r="N1308" s="15">
        <v>-1</v>
      </c>
      <c r="O1308" s="15">
        <v>-0.14</v>
      </c>
      <c r="P1308" s="15">
        <v>-0.07</v>
      </c>
      <c r="Q1308" s="15">
        <v>0</v>
      </c>
      <c r="R1308" s="15">
        <v>0</v>
      </c>
      <c r="S1308" s="15">
        <v>-16.1</v>
      </c>
    </row>
    <row r="1310" spans="2:19" ht="12.75">
      <c r="B1310" s="15">
        <v>653</v>
      </c>
      <c r="C1310" s="160">
        <v>39535</v>
      </c>
      <c r="D1310" s="15">
        <v>40000</v>
      </c>
      <c r="E1310" s="15">
        <v>9.9</v>
      </c>
      <c r="F1310" s="15">
        <v>-9.8</v>
      </c>
      <c r="G1310" s="15">
        <v>20.82</v>
      </c>
      <c r="H1310" s="15">
        <v>0.8</v>
      </c>
      <c r="I1310" s="15">
        <v>219</v>
      </c>
      <c r="J1310" s="15">
        <v>-219.2</v>
      </c>
      <c r="K1310" s="15">
        <v>0.04</v>
      </c>
      <c r="L1310" s="15">
        <v>0.5</v>
      </c>
      <c r="M1310" s="15">
        <v>1.3</v>
      </c>
      <c r="N1310" s="15">
        <v>-0.9</v>
      </c>
      <c r="O1310" s="15">
        <v>-0.14</v>
      </c>
      <c r="P1310" s="15">
        <v>-0.07</v>
      </c>
      <c r="Q1310" s="15">
        <v>0</v>
      </c>
      <c r="R1310" s="15">
        <v>0</v>
      </c>
      <c r="S1310" s="15">
        <v>-11.3</v>
      </c>
    </row>
    <row r="1312" spans="2:19" ht="12.75">
      <c r="B1312" s="15">
        <v>654</v>
      </c>
      <c r="C1312" s="160">
        <v>39535</v>
      </c>
      <c r="D1312" s="15">
        <v>50000</v>
      </c>
      <c r="E1312" s="15">
        <v>7.6</v>
      </c>
      <c r="F1312" s="15">
        <v>-7.4</v>
      </c>
      <c r="G1312" s="15">
        <v>20.8</v>
      </c>
      <c r="H1312" s="15">
        <v>0.8</v>
      </c>
      <c r="I1312" s="15">
        <v>208.1</v>
      </c>
      <c r="J1312" s="15">
        <v>-180.3</v>
      </c>
      <c r="K1312" s="15">
        <v>0.04</v>
      </c>
      <c r="L1312" s="15">
        <v>0.5</v>
      </c>
      <c r="M1312" s="15">
        <v>1.3</v>
      </c>
      <c r="N1312" s="15">
        <v>-1</v>
      </c>
      <c r="O1312" s="15">
        <v>-0.14</v>
      </c>
      <c r="P1312" s="15">
        <v>-0.06</v>
      </c>
      <c r="Q1312" s="15">
        <v>0</v>
      </c>
      <c r="R1312" s="15">
        <v>0</v>
      </c>
      <c r="S1312" s="15">
        <v>-9.1</v>
      </c>
    </row>
    <row r="1314" spans="2:19" ht="12.75">
      <c r="B1314" s="15">
        <v>655</v>
      </c>
      <c r="C1314" s="160">
        <v>39535</v>
      </c>
      <c r="D1314" s="15">
        <v>60000</v>
      </c>
      <c r="E1314" s="15">
        <v>6.2</v>
      </c>
      <c r="F1314" s="15">
        <v>-5.3</v>
      </c>
      <c r="G1314" s="15">
        <v>20.7</v>
      </c>
      <c r="H1314" s="15">
        <v>0.7</v>
      </c>
      <c r="I1314" s="15">
        <v>202.4</v>
      </c>
      <c r="J1314" s="15">
        <v>-125</v>
      </c>
      <c r="K1314" s="15">
        <v>0.04</v>
      </c>
      <c r="L1314" s="15">
        <v>0.5</v>
      </c>
      <c r="M1314" s="15">
        <v>1.3</v>
      </c>
      <c r="N1314" s="15">
        <v>-1</v>
      </c>
      <c r="O1314" s="15">
        <v>-0.14</v>
      </c>
      <c r="P1314" s="15">
        <v>-0.05</v>
      </c>
      <c r="Q1314" s="15">
        <v>0</v>
      </c>
      <c r="R1314" s="15">
        <v>0</v>
      </c>
      <c r="S1314" s="15">
        <v>-6.7</v>
      </c>
    </row>
    <row r="1316" spans="2:19" ht="12.75">
      <c r="B1316" s="15">
        <v>656</v>
      </c>
      <c r="C1316" s="160">
        <v>39535</v>
      </c>
      <c r="D1316" s="15">
        <v>70000</v>
      </c>
      <c r="E1316" s="15">
        <v>5.6</v>
      </c>
      <c r="F1316" s="15">
        <v>-4.9</v>
      </c>
      <c r="G1316" s="15">
        <v>20.75</v>
      </c>
      <c r="H1316" s="15">
        <v>0.8</v>
      </c>
      <c r="I1316" s="15">
        <v>198.5</v>
      </c>
      <c r="J1316" s="15">
        <v>-109.5</v>
      </c>
      <c r="K1316" s="15">
        <v>0.04</v>
      </c>
      <c r="L1316" s="15">
        <v>0.5</v>
      </c>
      <c r="M1316" s="15">
        <v>1.3</v>
      </c>
      <c r="N1316" s="15">
        <v>-1</v>
      </c>
      <c r="O1316" s="15">
        <v>-0.14</v>
      </c>
      <c r="P1316" s="15">
        <v>-0.07</v>
      </c>
      <c r="Q1316" s="15">
        <v>0</v>
      </c>
      <c r="R1316" s="15">
        <v>0</v>
      </c>
      <c r="S1316" s="15">
        <v>-5.6</v>
      </c>
    </row>
    <row r="1318" spans="2:19" ht="12.75">
      <c r="B1318" s="15">
        <v>657</v>
      </c>
      <c r="C1318" s="160">
        <v>39535</v>
      </c>
      <c r="D1318" s="15">
        <v>80000</v>
      </c>
      <c r="E1318" s="15">
        <v>5.3</v>
      </c>
      <c r="F1318" s="15">
        <v>-4.1</v>
      </c>
      <c r="G1318" s="15">
        <v>20.73</v>
      </c>
      <c r="H1318" s="15">
        <v>0.8</v>
      </c>
      <c r="I1318" s="15">
        <v>196.1</v>
      </c>
      <c r="J1318" s="15">
        <v>-108.7</v>
      </c>
      <c r="K1318" s="15">
        <v>0.04</v>
      </c>
      <c r="L1318" s="15">
        <v>0.5</v>
      </c>
      <c r="M1318" s="15">
        <v>1.3</v>
      </c>
      <c r="N1318" s="15">
        <v>-1</v>
      </c>
      <c r="O1318" s="15">
        <v>-0.14</v>
      </c>
      <c r="P1318" s="15">
        <v>-0.07</v>
      </c>
      <c r="Q1318" s="15">
        <v>0</v>
      </c>
      <c r="R1318" s="15">
        <v>0</v>
      </c>
      <c r="S1318" s="15">
        <v>-4.9</v>
      </c>
    </row>
    <row r="1320" spans="2:19" ht="12.75">
      <c r="B1320" s="15">
        <v>658</v>
      </c>
      <c r="C1320" s="160">
        <v>39535</v>
      </c>
      <c r="D1320" s="15">
        <v>90000</v>
      </c>
      <c r="E1320" s="15">
        <v>4.1</v>
      </c>
      <c r="F1320" s="15">
        <v>-4.1</v>
      </c>
      <c r="G1320" s="15">
        <v>20.73</v>
      </c>
      <c r="H1320" s="15">
        <v>0.8</v>
      </c>
      <c r="I1320" s="15">
        <v>195.1</v>
      </c>
      <c r="J1320" s="15">
        <v>-109.9</v>
      </c>
      <c r="K1320" s="15">
        <v>0.04</v>
      </c>
      <c r="L1320" s="15">
        <v>0.5</v>
      </c>
      <c r="M1320" s="15">
        <v>1.3</v>
      </c>
      <c r="N1320" s="15">
        <v>-1</v>
      </c>
      <c r="O1320" s="15">
        <v>-0.14</v>
      </c>
      <c r="P1320" s="15">
        <v>2.06</v>
      </c>
      <c r="Q1320" s="15">
        <v>0</v>
      </c>
      <c r="R1320" s="15">
        <v>0</v>
      </c>
      <c r="S1320" s="15">
        <v>-4.6</v>
      </c>
    </row>
    <row r="1322" spans="2:19" ht="12.75">
      <c r="B1322" s="15">
        <v>659</v>
      </c>
      <c r="C1322" s="160">
        <v>39535</v>
      </c>
      <c r="D1322" s="15">
        <v>100000</v>
      </c>
      <c r="E1322" s="15">
        <v>11.9</v>
      </c>
      <c r="F1322" s="15">
        <v>6.1</v>
      </c>
      <c r="G1322" s="15">
        <v>20.07</v>
      </c>
      <c r="H1322" s="15">
        <v>0.8</v>
      </c>
      <c r="I1322" s="15">
        <v>202.6</v>
      </c>
      <c r="J1322" s="15">
        <v>18.3</v>
      </c>
      <c r="K1322" s="15">
        <v>1.15</v>
      </c>
      <c r="L1322" s="15">
        <v>1.8</v>
      </c>
      <c r="M1322" s="161">
        <v>2.6</v>
      </c>
      <c r="N1322" s="15">
        <v>-1</v>
      </c>
      <c r="O1322" s="15">
        <v>1.81</v>
      </c>
      <c r="P1322" s="15">
        <v>4.84</v>
      </c>
      <c r="Q1322" s="15">
        <v>0.035</v>
      </c>
      <c r="R1322" s="15">
        <v>0.012</v>
      </c>
      <c r="S1322" s="15">
        <v>-0.1</v>
      </c>
    </row>
    <row r="1323" ht="12.75">
      <c r="M1323" s="161"/>
    </row>
    <row r="1324" spans="2:19" ht="12.75">
      <c r="B1324" s="15">
        <v>660</v>
      </c>
      <c r="C1324" s="160">
        <v>39535</v>
      </c>
      <c r="D1324" s="15">
        <v>110000</v>
      </c>
      <c r="E1324" s="15">
        <v>18</v>
      </c>
      <c r="F1324" s="15">
        <v>76.9</v>
      </c>
      <c r="G1324" s="15">
        <v>16.71</v>
      </c>
      <c r="H1324" s="15">
        <v>0.8</v>
      </c>
      <c r="I1324" s="15">
        <v>523.7</v>
      </c>
      <c r="J1324" s="15">
        <v>16.1</v>
      </c>
      <c r="K1324" s="15">
        <v>7.2</v>
      </c>
      <c r="L1324" s="15">
        <v>21</v>
      </c>
      <c r="M1324" s="161">
        <v>21.4</v>
      </c>
      <c r="N1324" s="15">
        <v>-1</v>
      </c>
      <c r="O1324" s="15">
        <v>10.29</v>
      </c>
      <c r="P1324" s="15">
        <v>30.01</v>
      </c>
      <c r="Q1324" s="15">
        <v>0.283</v>
      </c>
      <c r="R1324" s="15">
        <v>0.054</v>
      </c>
      <c r="S1324" s="15">
        <v>14.6</v>
      </c>
    </row>
    <row r="1325" ht="12.75">
      <c r="M1325" s="161"/>
    </row>
    <row r="1326" spans="2:19" ht="12.75">
      <c r="B1326" s="15">
        <v>661</v>
      </c>
      <c r="C1326" s="160">
        <v>39535</v>
      </c>
      <c r="D1326" s="15">
        <v>120000</v>
      </c>
      <c r="E1326" s="15">
        <v>19</v>
      </c>
      <c r="F1326" s="15">
        <v>52.8</v>
      </c>
      <c r="G1326" s="15">
        <v>15.19</v>
      </c>
      <c r="H1326" s="15">
        <v>63.9</v>
      </c>
      <c r="I1326" s="15">
        <v>602.5</v>
      </c>
      <c r="J1326" s="15">
        <v>25</v>
      </c>
      <c r="K1326" s="15">
        <v>10.58</v>
      </c>
      <c r="L1326" s="15">
        <v>54.8</v>
      </c>
      <c r="M1326" s="161">
        <v>78.8</v>
      </c>
      <c r="N1326" s="15">
        <v>-1</v>
      </c>
      <c r="O1326" s="15">
        <v>9.75</v>
      </c>
      <c r="P1326" s="15">
        <v>28.58</v>
      </c>
      <c r="Q1326" s="15">
        <v>0.194</v>
      </c>
      <c r="R1326" s="15">
        <v>0.038</v>
      </c>
      <c r="S1326" s="15">
        <v>10.3</v>
      </c>
    </row>
    <row r="1327" ht="12.75">
      <c r="M1327" s="161"/>
    </row>
    <row r="1328" spans="2:19" ht="12.75">
      <c r="B1328" s="15">
        <v>662</v>
      </c>
      <c r="C1328" s="160">
        <v>39535</v>
      </c>
      <c r="D1328" s="15">
        <v>130000</v>
      </c>
      <c r="E1328" s="15">
        <v>1.2</v>
      </c>
      <c r="F1328" s="15">
        <v>4.4</v>
      </c>
      <c r="G1328" s="15">
        <v>12.03</v>
      </c>
      <c r="H1328" s="15">
        <v>81.8</v>
      </c>
      <c r="I1328" s="15">
        <v>633.7</v>
      </c>
      <c r="J1328" s="15">
        <v>18.3</v>
      </c>
      <c r="K1328" s="15">
        <v>20.43</v>
      </c>
      <c r="L1328" s="15">
        <v>165</v>
      </c>
      <c r="M1328" s="161">
        <v>235.1</v>
      </c>
      <c r="N1328" s="15">
        <v>-1</v>
      </c>
      <c r="O1328" s="15">
        <v>3.68</v>
      </c>
      <c r="P1328" s="15">
        <v>9.24</v>
      </c>
      <c r="Q1328" s="15">
        <v>0.017</v>
      </c>
      <c r="R1328" s="15">
        <v>0.008</v>
      </c>
      <c r="S1328" s="15">
        <v>2</v>
      </c>
    </row>
    <row r="1329" ht="12.75">
      <c r="M1329" s="161"/>
    </row>
    <row r="1330" spans="2:19" ht="12.75">
      <c r="B1330" s="15">
        <v>663</v>
      </c>
      <c r="C1330" s="160">
        <v>39535</v>
      </c>
      <c r="D1330" s="15">
        <v>140000</v>
      </c>
      <c r="E1330" s="15">
        <v>2.2</v>
      </c>
      <c r="F1330" s="15">
        <v>5.5</v>
      </c>
      <c r="G1330" s="15">
        <v>12.21</v>
      </c>
      <c r="H1330" s="15">
        <v>136.7</v>
      </c>
      <c r="I1330" s="15">
        <v>656.9</v>
      </c>
      <c r="J1330" s="15">
        <v>1.6</v>
      </c>
      <c r="K1330" s="15">
        <v>22.55</v>
      </c>
      <c r="L1330" s="15">
        <v>185.6</v>
      </c>
      <c r="M1330" s="161">
        <v>265.4</v>
      </c>
      <c r="N1330" s="15">
        <v>-1</v>
      </c>
      <c r="O1330" s="15">
        <v>3.59</v>
      </c>
      <c r="P1330" s="15">
        <v>12.03</v>
      </c>
      <c r="Q1330" s="15">
        <v>0.02</v>
      </c>
      <c r="R1330" s="15">
        <v>0.013</v>
      </c>
      <c r="S1330" s="15">
        <v>3.6</v>
      </c>
    </row>
    <row r="1331" ht="12.75">
      <c r="M1331" s="161"/>
    </row>
    <row r="1332" spans="2:19" ht="12.75">
      <c r="B1332" s="15">
        <v>664</v>
      </c>
      <c r="C1332" s="160">
        <v>39535</v>
      </c>
      <c r="D1332" s="15">
        <v>150000</v>
      </c>
      <c r="E1332" s="15">
        <v>0</v>
      </c>
      <c r="F1332" s="15">
        <v>2.1</v>
      </c>
      <c r="G1332" s="15">
        <v>13.6</v>
      </c>
      <c r="H1332" s="15">
        <v>130.8</v>
      </c>
      <c r="I1332" s="15">
        <v>665.4</v>
      </c>
      <c r="J1332" s="15">
        <v>-2.1</v>
      </c>
      <c r="K1332" s="15">
        <v>22.56</v>
      </c>
      <c r="L1332" s="15">
        <v>186</v>
      </c>
      <c r="M1332" s="161">
        <v>266.1</v>
      </c>
      <c r="N1332" s="15">
        <v>-1</v>
      </c>
      <c r="O1332" s="15">
        <v>2.6</v>
      </c>
      <c r="P1332" s="15">
        <v>11.97</v>
      </c>
      <c r="Q1332" s="15">
        <v>0.008</v>
      </c>
      <c r="R1332" s="15">
        <v>0.008</v>
      </c>
      <c r="S1332" s="15">
        <v>2.1</v>
      </c>
    </row>
    <row r="1333" ht="12.75">
      <c r="M1333" s="161"/>
    </row>
    <row r="1334" spans="2:19" ht="12.75">
      <c r="B1334" s="15">
        <v>665</v>
      </c>
      <c r="C1334" s="160">
        <v>39535</v>
      </c>
      <c r="D1334" s="15">
        <v>160000</v>
      </c>
      <c r="E1334" s="15">
        <v>0</v>
      </c>
      <c r="F1334" s="15">
        <v>2</v>
      </c>
      <c r="G1334" s="15">
        <v>13.62</v>
      </c>
      <c r="H1334" s="15">
        <v>128.5</v>
      </c>
      <c r="I1334" s="15">
        <v>673.9</v>
      </c>
      <c r="J1334" s="15">
        <v>-2.4</v>
      </c>
      <c r="K1334" s="15">
        <v>22.59</v>
      </c>
      <c r="L1334" s="15">
        <v>185.7</v>
      </c>
      <c r="M1334" s="161">
        <v>266.7</v>
      </c>
      <c r="N1334" s="15">
        <v>-1</v>
      </c>
      <c r="O1334" s="15">
        <v>2.56</v>
      </c>
      <c r="P1334" s="15">
        <v>11.74</v>
      </c>
      <c r="Q1334" s="15">
        <v>0.008</v>
      </c>
      <c r="R1334" s="15">
        <v>0.008</v>
      </c>
      <c r="S1334" s="15">
        <v>2.1</v>
      </c>
    </row>
    <row r="1335" ht="12.75">
      <c r="M1335" s="161"/>
    </row>
    <row r="1336" spans="2:19" ht="12.75">
      <c r="B1336" s="15">
        <v>666</v>
      </c>
      <c r="C1336" s="160">
        <v>39535</v>
      </c>
      <c r="D1336" s="15">
        <v>170000</v>
      </c>
      <c r="E1336" s="15">
        <v>0</v>
      </c>
      <c r="F1336" s="15">
        <v>2.1</v>
      </c>
      <c r="G1336" s="15">
        <v>13.61</v>
      </c>
      <c r="H1336" s="15">
        <v>134.7</v>
      </c>
      <c r="I1336" s="15">
        <v>674.7</v>
      </c>
      <c r="J1336" s="15">
        <v>-1.9</v>
      </c>
      <c r="K1336" s="15">
        <v>22.59</v>
      </c>
      <c r="L1336" s="15">
        <v>185.8</v>
      </c>
      <c r="M1336" s="161">
        <v>266.6</v>
      </c>
      <c r="N1336" s="15">
        <v>-1</v>
      </c>
      <c r="O1336" s="15">
        <v>2.65</v>
      </c>
      <c r="P1336" s="15">
        <v>12.15</v>
      </c>
      <c r="Q1336" s="15">
        <v>0.008</v>
      </c>
      <c r="R1336" s="15">
        <v>0.008</v>
      </c>
      <c r="S1336" s="15">
        <v>2.1</v>
      </c>
    </row>
    <row r="1337" ht="12.75">
      <c r="M1337" s="161"/>
    </row>
    <row r="1338" spans="2:19" ht="12.75">
      <c r="B1338" s="15">
        <v>667</v>
      </c>
      <c r="C1338" s="160">
        <v>39535</v>
      </c>
      <c r="D1338" s="15">
        <v>180000</v>
      </c>
      <c r="E1338" s="15">
        <v>0</v>
      </c>
      <c r="F1338" s="15">
        <v>2.1</v>
      </c>
      <c r="G1338" s="15">
        <v>13.61</v>
      </c>
      <c r="H1338" s="15">
        <v>132.6</v>
      </c>
      <c r="I1338" s="15">
        <v>674.6</v>
      </c>
      <c r="J1338" s="15">
        <v>-2</v>
      </c>
      <c r="K1338" s="15">
        <v>22.54</v>
      </c>
      <c r="L1338" s="15">
        <v>186.1</v>
      </c>
      <c r="M1338" s="161">
        <v>266.3</v>
      </c>
      <c r="N1338" s="15">
        <v>-1</v>
      </c>
      <c r="O1338" s="15">
        <v>2.61</v>
      </c>
      <c r="P1338" s="15">
        <v>11.99</v>
      </c>
      <c r="Q1338" s="15">
        <v>0.008</v>
      </c>
      <c r="R1338" s="15">
        <v>0.008</v>
      </c>
      <c r="S1338" s="15">
        <v>2.1</v>
      </c>
    </row>
    <row r="1339" ht="12.75">
      <c r="M1339" s="161"/>
    </row>
    <row r="1340" spans="2:19" ht="12.75">
      <c r="B1340" s="15">
        <v>668</v>
      </c>
      <c r="C1340" s="160">
        <v>39535</v>
      </c>
      <c r="D1340" s="15">
        <v>190000</v>
      </c>
      <c r="E1340" s="15">
        <v>0</v>
      </c>
      <c r="F1340" s="15">
        <v>2.1</v>
      </c>
      <c r="G1340" s="15">
        <v>13.62</v>
      </c>
      <c r="H1340" s="15">
        <v>133.7</v>
      </c>
      <c r="I1340" s="15">
        <v>675.6</v>
      </c>
      <c r="J1340" s="15">
        <v>-2.3</v>
      </c>
      <c r="K1340" s="15">
        <v>22.56</v>
      </c>
      <c r="L1340" s="15">
        <v>186.3</v>
      </c>
      <c r="M1340" s="161">
        <v>266.6</v>
      </c>
      <c r="N1340" s="15">
        <v>-1</v>
      </c>
      <c r="O1340" s="15">
        <v>2.61</v>
      </c>
      <c r="P1340" s="15">
        <v>11.83</v>
      </c>
      <c r="Q1340" s="15">
        <v>0.008</v>
      </c>
      <c r="R1340" s="15">
        <v>0.008</v>
      </c>
      <c r="S1340" s="15">
        <v>2.1</v>
      </c>
    </row>
    <row r="1341" ht="12.75">
      <c r="M1341" s="161"/>
    </row>
    <row r="1342" spans="2:19" ht="12.75">
      <c r="B1342" s="15">
        <v>669</v>
      </c>
      <c r="C1342" s="160">
        <v>39535</v>
      </c>
      <c r="D1342" s="15">
        <v>200000</v>
      </c>
      <c r="E1342" s="15">
        <v>0</v>
      </c>
      <c r="F1342" s="15">
        <v>2.1</v>
      </c>
      <c r="G1342" s="15">
        <v>13.63</v>
      </c>
      <c r="H1342" s="15">
        <v>134.5</v>
      </c>
      <c r="I1342" s="15">
        <v>676.4</v>
      </c>
      <c r="J1342" s="15">
        <v>-2.1</v>
      </c>
      <c r="K1342" s="15">
        <v>22.56</v>
      </c>
      <c r="L1342" s="15">
        <v>186.4</v>
      </c>
      <c r="M1342" s="161">
        <v>266.7</v>
      </c>
      <c r="N1342" s="15">
        <v>-0.9</v>
      </c>
      <c r="O1342" s="15">
        <v>2.6</v>
      </c>
      <c r="P1342" s="15">
        <v>11.85</v>
      </c>
      <c r="Q1342" s="15">
        <v>0.008</v>
      </c>
      <c r="R1342" s="15">
        <v>0.008</v>
      </c>
      <c r="S1342" s="15">
        <v>2.1</v>
      </c>
    </row>
    <row r="1343" ht="12.75">
      <c r="M1343" s="161"/>
    </row>
    <row r="1344" spans="2:19" ht="12.75">
      <c r="B1344" s="15">
        <v>670</v>
      </c>
      <c r="C1344" s="160">
        <v>39535</v>
      </c>
      <c r="D1344" s="15">
        <v>210000</v>
      </c>
      <c r="E1344" s="15">
        <v>0</v>
      </c>
      <c r="F1344" s="15">
        <v>2.1</v>
      </c>
      <c r="G1344" s="15">
        <v>13.63</v>
      </c>
      <c r="H1344" s="15">
        <v>134.2</v>
      </c>
      <c r="I1344" s="15">
        <v>676.9</v>
      </c>
      <c r="J1344" s="15">
        <v>-2.2</v>
      </c>
      <c r="K1344" s="15">
        <v>22.64</v>
      </c>
      <c r="L1344" s="15">
        <v>186.6</v>
      </c>
      <c r="M1344" s="161">
        <v>266.9</v>
      </c>
      <c r="N1344" s="15">
        <v>-0.9</v>
      </c>
      <c r="O1344" s="15">
        <v>2.6</v>
      </c>
      <c r="P1344" s="15">
        <v>11.8</v>
      </c>
      <c r="Q1344" s="15">
        <v>0.008</v>
      </c>
      <c r="R1344" s="15">
        <v>0.008</v>
      </c>
      <c r="S1344" s="15">
        <v>2.1</v>
      </c>
    </row>
    <row r="1345" ht="12.75">
      <c r="M1345" s="161"/>
    </row>
    <row r="1346" spans="2:19" ht="12.75">
      <c r="B1346" s="15">
        <v>671</v>
      </c>
      <c r="C1346" s="160">
        <v>39535</v>
      </c>
      <c r="D1346" s="15">
        <v>220000</v>
      </c>
      <c r="E1346" s="15">
        <v>24.2</v>
      </c>
      <c r="F1346" s="15">
        <v>13.3</v>
      </c>
      <c r="G1346" s="15">
        <v>18.67</v>
      </c>
      <c r="H1346" s="15">
        <v>9.7</v>
      </c>
      <c r="I1346" s="15">
        <v>582.4</v>
      </c>
      <c r="J1346" s="15">
        <v>-35.1</v>
      </c>
      <c r="K1346" s="15">
        <v>4.06</v>
      </c>
      <c r="L1346" s="15">
        <v>23.3</v>
      </c>
      <c r="M1346" s="161">
        <v>39.4</v>
      </c>
      <c r="N1346" s="15">
        <v>-1</v>
      </c>
      <c r="O1346" s="15">
        <v>2.92</v>
      </c>
      <c r="P1346" s="15">
        <v>8</v>
      </c>
      <c r="Q1346" s="15">
        <v>0.054</v>
      </c>
      <c r="R1346" s="15">
        <v>0.02</v>
      </c>
      <c r="S1346" s="15">
        <v>4.1</v>
      </c>
    </row>
    <row r="1348" spans="2:19" ht="12.75">
      <c r="B1348" s="15">
        <v>672</v>
      </c>
      <c r="C1348" s="160">
        <v>39535</v>
      </c>
      <c r="D1348" s="15">
        <v>230000</v>
      </c>
      <c r="E1348" s="15">
        <v>8.9</v>
      </c>
      <c r="F1348" s="15">
        <v>-6.4</v>
      </c>
      <c r="G1348" s="15">
        <v>20.72</v>
      </c>
      <c r="H1348" s="15">
        <v>0.8</v>
      </c>
      <c r="I1348" s="15">
        <v>437.3</v>
      </c>
      <c r="J1348" s="15">
        <v>-177.3</v>
      </c>
      <c r="K1348" s="15">
        <v>0.19</v>
      </c>
      <c r="L1348" s="15">
        <v>0.5</v>
      </c>
      <c r="M1348" s="15">
        <v>1.3</v>
      </c>
      <c r="N1348" s="15">
        <v>-1</v>
      </c>
      <c r="O1348" s="15">
        <v>-0.13</v>
      </c>
      <c r="P1348" s="15">
        <v>0.04</v>
      </c>
      <c r="Q1348" s="15">
        <v>0</v>
      </c>
      <c r="R1348" s="15">
        <v>0</v>
      </c>
      <c r="S1348" s="15">
        <v>-7.4</v>
      </c>
    </row>
    <row r="1350" spans="2:19" ht="12.75">
      <c r="B1350" s="15">
        <v>673</v>
      </c>
      <c r="C1350" s="160">
        <v>39536</v>
      </c>
      <c r="D1350" s="15">
        <v>0</v>
      </c>
      <c r="E1350" s="15">
        <v>9.9</v>
      </c>
      <c r="F1350" s="15">
        <v>-9</v>
      </c>
      <c r="G1350" s="15">
        <v>20.82</v>
      </c>
      <c r="H1350" s="15">
        <v>0.8</v>
      </c>
      <c r="I1350" s="15">
        <v>407.2</v>
      </c>
      <c r="J1350" s="15">
        <v>-230.3</v>
      </c>
      <c r="K1350" s="15">
        <v>0.27</v>
      </c>
      <c r="L1350" s="15">
        <v>0.5</v>
      </c>
      <c r="M1350" s="15">
        <v>1.3</v>
      </c>
      <c r="N1350" s="15">
        <v>-1</v>
      </c>
      <c r="O1350" s="15">
        <v>-0.14</v>
      </c>
      <c r="P1350" s="15">
        <v>-0.03</v>
      </c>
      <c r="Q1350" s="15">
        <v>0</v>
      </c>
      <c r="R1350" s="15">
        <v>0</v>
      </c>
      <c r="S1350" s="15">
        <v>-10.4</v>
      </c>
    </row>
    <row r="1352" spans="2:19" ht="12.75">
      <c r="B1352" s="15">
        <v>674</v>
      </c>
      <c r="C1352" s="160">
        <v>39536</v>
      </c>
      <c r="D1352" s="15">
        <v>10000</v>
      </c>
      <c r="E1352" s="15">
        <v>12</v>
      </c>
      <c r="F1352" s="15">
        <v>-11.1</v>
      </c>
      <c r="G1352" s="15">
        <v>20.83</v>
      </c>
      <c r="H1352" s="15">
        <v>0.8</v>
      </c>
      <c r="I1352" s="15">
        <v>396.4</v>
      </c>
      <c r="J1352" s="15">
        <v>-297.5</v>
      </c>
      <c r="K1352" s="15">
        <v>0.26</v>
      </c>
      <c r="L1352" s="15">
        <v>0.5</v>
      </c>
      <c r="M1352" s="15">
        <v>1.3</v>
      </c>
      <c r="N1352" s="15">
        <v>-1</v>
      </c>
      <c r="O1352" s="15">
        <v>-0.14</v>
      </c>
      <c r="P1352" s="15">
        <v>-0.04</v>
      </c>
      <c r="Q1352" s="15">
        <v>0.001</v>
      </c>
      <c r="R1352" s="15">
        <v>0</v>
      </c>
      <c r="S1352" s="15">
        <v>-13.3</v>
      </c>
    </row>
    <row r="1354" spans="2:19" ht="12.75">
      <c r="B1354" s="15">
        <v>675</v>
      </c>
      <c r="C1354" s="160">
        <v>39536</v>
      </c>
      <c r="D1354" s="15">
        <v>20000</v>
      </c>
      <c r="E1354" s="15">
        <v>17.2</v>
      </c>
      <c r="F1354" s="15">
        <v>-13.7</v>
      </c>
      <c r="G1354" s="15">
        <v>20.85</v>
      </c>
      <c r="H1354" s="15">
        <v>0.7</v>
      </c>
      <c r="I1354" s="15">
        <v>387.9</v>
      </c>
      <c r="J1354" s="15">
        <v>-388.5</v>
      </c>
      <c r="K1354" s="15">
        <v>0.24</v>
      </c>
      <c r="L1354" s="15">
        <v>0.5</v>
      </c>
      <c r="M1354" s="15">
        <v>1.3</v>
      </c>
      <c r="N1354" s="15">
        <v>-1</v>
      </c>
      <c r="O1354" s="15">
        <v>-0.14</v>
      </c>
      <c r="P1354" s="15">
        <v>-0.03</v>
      </c>
      <c r="Q1354" s="15">
        <v>0.001</v>
      </c>
      <c r="R1354" s="15">
        <v>0</v>
      </c>
      <c r="S1354" s="15">
        <v>-17.5</v>
      </c>
    </row>
    <row r="1356" spans="2:19" ht="12.75">
      <c r="B1356" s="15">
        <v>676</v>
      </c>
      <c r="C1356" s="160">
        <v>39536</v>
      </c>
      <c r="D1356" s="15">
        <v>30000</v>
      </c>
      <c r="E1356" s="15">
        <v>25.3</v>
      </c>
      <c r="F1356" s="15">
        <v>-19.8</v>
      </c>
      <c r="G1356" s="15">
        <v>20.86</v>
      </c>
      <c r="H1356" s="15">
        <v>0.8</v>
      </c>
      <c r="I1356" s="15">
        <v>387.4</v>
      </c>
      <c r="J1356" s="15">
        <v>-459.9</v>
      </c>
      <c r="K1356" s="15">
        <v>0.23</v>
      </c>
      <c r="L1356" s="15">
        <v>0.5</v>
      </c>
      <c r="M1356" s="15">
        <v>1.3</v>
      </c>
      <c r="N1356" s="15">
        <v>-1</v>
      </c>
      <c r="O1356" s="15">
        <v>-0.14</v>
      </c>
      <c r="P1356" s="15">
        <v>-0.03</v>
      </c>
      <c r="Q1356" s="15">
        <v>0.001</v>
      </c>
      <c r="R1356" s="15">
        <v>0</v>
      </c>
      <c r="S1356" s="15">
        <v>-24.3</v>
      </c>
    </row>
    <row r="1358" spans="2:19" ht="12.75">
      <c r="B1358" s="15">
        <v>677</v>
      </c>
      <c r="C1358" s="160">
        <v>39536</v>
      </c>
      <c r="D1358" s="15">
        <v>40000</v>
      </c>
      <c r="E1358" s="15">
        <v>27.3</v>
      </c>
      <c r="F1358" s="15">
        <v>-22.9</v>
      </c>
      <c r="G1358" s="15">
        <v>20.87</v>
      </c>
      <c r="H1358" s="15">
        <v>0.8</v>
      </c>
      <c r="I1358" s="15">
        <v>388.1</v>
      </c>
      <c r="J1358" s="15">
        <v>-459.3</v>
      </c>
      <c r="K1358" s="15">
        <v>0.15</v>
      </c>
      <c r="L1358" s="15">
        <v>0.5</v>
      </c>
      <c r="M1358" s="15">
        <v>1.3</v>
      </c>
      <c r="N1358" s="15">
        <v>-1</v>
      </c>
      <c r="O1358" s="15">
        <v>-0.14</v>
      </c>
      <c r="P1358" s="15">
        <v>-0.04</v>
      </c>
      <c r="Q1358" s="15">
        <v>3.168</v>
      </c>
      <c r="R1358" s="15">
        <v>0.002</v>
      </c>
      <c r="S1358" s="15">
        <v>-27.7</v>
      </c>
    </row>
    <row r="1360" spans="2:19" ht="12.75">
      <c r="B1360" s="15">
        <v>678</v>
      </c>
      <c r="C1360" s="160">
        <v>39536</v>
      </c>
      <c r="D1360" s="15">
        <v>50000</v>
      </c>
      <c r="E1360" s="15">
        <v>28.8</v>
      </c>
      <c r="F1360" s="15">
        <v>-27.5</v>
      </c>
      <c r="G1360" s="15">
        <v>20.88</v>
      </c>
      <c r="H1360" s="15">
        <v>0.7</v>
      </c>
      <c r="I1360" s="15">
        <v>385.2</v>
      </c>
      <c r="J1360" s="15">
        <v>-514.6</v>
      </c>
      <c r="K1360" s="15">
        <v>0.12</v>
      </c>
      <c r="L1360" s="15">
        <v>0.5</v>
      </c>
      <c r="M1360" s="15">
        <v>1.3</v>
      </c>
      <c r="N1360" s="15">
        <v>-1.1</v>
      </c>
      <c r="O1360" s="15">
        <v>-0.14</v>
      </c>
      <c r="P1360" s="15">
        <v>-0.04</v>
      </c>
      <c r="Q1360" s="15">
        <v>0.008</v>
      </c>
      <c r="R1360" s="15">
        <v>0.01</v>
      </c>
      <c r="S1360" s="15">
        <v>-29.8</v>
      </c>
    </row>
    <row r="1362" spans="2:19" ht="12.75">
      <c r="B1362" s="15">
        <v>679</v>
      </c>
      <c r="C1362" s="160">
        <v>39536</v>
      </c>
      <c r="D1362" s="15">
        <v>60000</v>
      </c>
      <c r="E1362" s="15">
        <v>25.9</v>
      </c>
      <c r="F1362" s="15">
        <v>-25.9</v>
      </c>
      <c r="G1362" s="15">
        <v>20.89</v>
      </c>
      <c r="H1362" s="15">
        <v>0.6</v>
      </c>
      <c r="I1362" s="15">
        <v>380.2</v>
      </c>
      <c r="J1362" s="15">
        <v>-506</v>
      </c>
      <c r="K1362" s="15">
        <v>0.06</v>
      </c>
      <c r="L1362" s="15">
        <v>0.5</v>
      </c>
      <c r="M1362" s="15">
        <v>1.3</v>
      </c>
      <c r="N1362" s="15">
        <v>-1</v>
      </c>
      <c r="O1362" s="15">
        <v>-0.14</v>
      </c>
      <c r="P1362" s="15">
        <v>-0.04</v>
      </c>
      <c r="Q1362" s="15">
        <v>7.935</v>
      </c>
      <c r="R1362" s="15">
        <v>0.029</v>
      </c>
      <c r="S1362" s="15">
        <v>-27.5</v>
      </c>
    </row>
    <row r="1364" spans="2:19" ht="12.75">
      <c r="B1364" s="15">
        <v>680</v>
      </c>
      <c r="C1364" s="160">
        <v>39536</v>
      </c>
      <c r="D1364" s="15">
        <v>70000</v>
      </c>
      <c r="E1364" s="15">
        <v>9</v>
      </c>
      <c r="F1364" s="15">
        <v>-10</v>
      </c>
      <c r="G1364" s="15">
        <v>20.91</v>
      </c>
      <c r="H1364" s="15">
        <v>0.8</v>
      </c>
      <c r="I1364" s="15">
        <v>374.5</v>
      </c>
      <c r="J1364" s="15">
        <v>-160.4</v>
      </c>
      <c r="K1364" s="15">
        <v>0.16</v>
      </c>
      <c r="L1364" s="15">
        <v>0.5</v>
      </c>
      <c r="M1364" s="15">
        <v>1.3</v>
      </c>
      <c r="N1364" s="15">
        <v>-1</v>
      </c>
      <c r="O1364" s="15">
        <v>-0.14</v>
      </c>
      <c r="P1364" s="15">
        <v>-0.03</v>
      </c>
      <c r="Q1364" s="15">
        <v>22.216</v>
      </c>
      <c r="R1364" s="15">
        <v>0.073</v>
      </c>
      <c r="S1364" s="15">
        <v>-8.5</v>
      </c>
    </row>
    <row r="1366" spans="2:19" ht="12.75">
      <c r="B1366" s="15">
        <v>681</v>
      </c>
      <c r="C1366" s="160">
        <v>39536</v>
      </c>
      <c r="D1366" s="15">
        <v>80000</v>
      </c>
      <c r="E1366" s="15">
        <v>1.8</v>
      </c>
      <c r="F1366" s="15">
        <v>-1.5</v>
      </c>
      <c r="G1366" s="15">
        <v>20.93</v>
      </c>
      <c r="H1366" s="15">
        <v>0.9</v>
      </c>
      <c r="I1366" s="15">
        <v>369.2</v>
      </c>
      <c r="J1366" s="15">
        <v>-38.4</v>
      </c>
      <c r="K1366" s="15">
        <v>0.1</v>
      </c>
      <c r="L1366" s="15">
        <v>0.5</v>
      </c>
      <c r="M1366" s="15">
        <v>1.3</v>
      </c>
      <c r="N1366" s="15">
        <v>-1</v>
      </c>
      <c r="O1366" s="15">
        <v>-0.14</v>
      </c>
      <c r="P1366" s="15">
        <v>-0.04</v>
      </c>
      <c r="Q1366" s="15">
        <v>11.159</v>
      </c>
      <c r="R1366" s="15">
        <v>0.091</v>
      </c>
      <c r="S1366" s="15">
        <v>-1.4</v>
      </c>
    </row>
    <row r="1368" spans="2:19" ht="12.75">
      <c r="B1368" s="15">
        <v>682</v>
      </c>
      <c r="C1368" s="160">
        <v>39536</v>
      </c>
      <c r="D1368" s="15">
        <v>90000</v>
      </c>
      <c r="E1368" s="15">
        <v>1.4</v>
      </c>
      <c r="F1368" s="15">
        <v>-1.4</v>
      </c>
      <c r="G1368" s="15">
        <v>20.94</v>
      </c>
      <c r="H1368" s="15">
        <v>0.8</v>
      </c>
      <c r="I1368" s="15">
        <v>364</v>
      </c>
      <c r="J1368" s="15">
        <v>-24.3</v>
      </c>
      <c r="K1368" s="15">
        <v>0.04</v>
      </c>
      <c r="L1368" s="15">
        <v>0.5</v>
      </c>
      <c r="M1368" s="15">
        <v>1.3</v>
      </c>
      <c r="N1368" s="15">
        <v>-1</v>
      </c>
      <c r="O1368" s="15">
        <v>-0.14</v>
      </c>
      <c r="P1368" s="15">
        <v>2.1</v>
      </c>
      <c r="Q1368" s="15">
        <v>0.06</v>
      </c>
      <c r="R1368" s="15">
        <v>0.071</v>
      </c>
      <c r="S1368" s="15">
        <v>-1.2</v>
      </c>
    </row>
    <row r="1370" spans="2:19" ht="12.75">
      <c r="B1370" s="15">
        <v>683</v>
      </c>
      <c r="C1370" s="160">
        <v>39536</v>
      </c>
      <c r="D1370" s="15">
        <v>100000</v>
      </c>
      <c r="E1370" s="15">
        <v>0</v>
      </c>
      <c r="F1370" s="15">
        <v>0</v>
      </c>
      <c r="G1370" s="15">
        <v>20.96</v>
      </c>
      <c r="H1370" s="15">
        <v>0.8</v>
      </c>
      <c r="I1370" s="15">
        <v>359</v>
      </c>
      <c r="J1370" s="15">
        <v>0</v>
      </c>
      <c r="K1370" s="15">
        <v>0.04</v>
      </c>
      <c r="L1370" s="15">
        <v>0.5</v>
      </c>
      <c r="M1370" s="15">
        <v>1.3</v>
      </c>
      <c r="N1370" s="15">
        <v>-1</v>
      </c>
      <c r="O1370" s="15">
        <v>-0.14</v>
      </c>
      <c r="P1370" s="15">
        <v>-0.02</v>
      </c>
      <c r="Q1370" s="15">
        <v>0.056</v>
      </c>
      <c r="R1370" s="15">
        <v>0.059</v>
      </c>
      <c r="S1370" s="15">
        <v>0</v>
      </c>
    </row>
    <row r="1372" spans="2:19" ht="12.75">
      <c r="B1372" s="15">
        <v>684</v>
      </c>
      <c r="C1372" s="160">
        <v>39536</v>
      </c>
      <c r="D1372" s="15">
        <v>110000</v>
      </c>
      <c r="E1372" s="15">
        <v>0</v>
      </c>
      <c r="F1372" s="15">
        <v>0</v>
      </c>
      <c r="G1372" s="15">
        <v>20.97</v>
      </c>
      <c r="H1372" s="15">
        <v>0.8</v>
      </c>
      <c r="I1372" s="15">
        <v>354.7</v>
      </c>
      <c r="J1372" s="15">
        <v>0</v>
      </c>
      <c r="K1372" s="15">
        <v>0.11</v>
      </c>
      <c r="L1372" s="15">
        <v>0.5</v>
      </c>
      <c r="M1372" s="15">
        <v>1.3</v>
      </c>
      <c r="N1372" s="15">
        <v>-1</v>
      </c>
      <c r="O1372" s="15">
        <v>-0.14</v>
      </c>
      <c r="P1372" s="15">
        <v>-0.03</v>
      </c>
      <c r="Q1372" s="15">
        <v>0.045</v>
      </c>
      <c r="R1372" s="15">
        <v>0.049</v>
      </c>
      <c r="S1372" s="15">
        <v>0</v>
      </c>
    </row>
    <row r="1374" spans="2:19" ht="12.75">
      <c r="B1374" s="15">
        <v>685</v>
      </c>
      <c r="C1374" s="160">
        <v>39536</v>
      </c>
      <c r="D1374" s="15">
        <v>120000</v>
      </c>
      <c r="E1374" s="15">
        <v>0</v>
      </c>
      <c r="F1374" s="15">
        <v>0</v>
      </c>
      <c r="G1374" s="15">
        <v>20.97</v>
      </c>
      <c r="H1374" s="15">
        <v>0.8</v>
      </c>
      <c r="I1374" s="15">
        <v>349.5</v>
      </c>
      <c r="J1374" s="15">
        <v>0</v>
      </c>
      <c r="K1374" s="15">
        <v>0.19</v>
      </c>
      <c r="L1374" s="15">
        <v>0.5</v>
      </c>
      <c r="M1374" s="15">
        <v>1.3</v>
      </c>
      <c r="N1374" s="15">
        <v>-1</v>
      </c>
      <c r="O1374" s="15">
        <v>-0.14</v>
      </c>
      <c r="P1374" s="15">
        <v>-0.04</v>
      </c>
      <c r="Q1374" s="15">
        <v>0.045</v>
      </c>
      <c r="R1374" s="15">
        <v>0.049</v>
      </c>
      <c r="S1374" s="15">
        <v>0</v>
      </c>
    </row>
    <row r="1376" spans="2:19" ht="12.75">
      <c r="B1376" s="15">
        <v>686</v>
      </c>
      <c r="C1376" s="160">
        <v>39536</v>
      </c>
      <c r="D1376" s="15">
        <v>130000</v>
      </c>
      <c r="E1376" s="15">
        <v>0</v>
      </c>
      <c r="F1376" s="15">
        <v>0</v>
      </c>
      <c r="G1376" s="15">
        <v>20.97</v>
      </c>
      <c r="H1376" s="15">
        <v>0.9</v>
      </c>
      <c r="I1376" s="15">
        <v>333.5</v>
      </c>
      <c r="J1376" s="15">
        <v>0</v>
      </c>
      <c r="K1376" s="15">
        <v>0.13</v>
      </c>
      <c r="L1376" s="15">
        <v>0.5</v>
      </c>
      <c r="M1376" s="15">
        <v>1.3</v>
      </c>
      <c r="N1376" s="15">
        <v>-1</v>
      </c>
      <c r="O1376" s="15">
        <v>-0.14</v>
      </c>
      <c r="P1376" s="15">
        <v>-0.06</v>
      </c>
      <c r="Q1376" s="15">
        <v>0.042</v>
      </c>
      <c r="R1376" s="15">
        <v>0.05</v>
      </c>
      <c r="S1376" s="15">
        <v>0</v>
      </c>
    </row>
    <row r="1378" spans="2:19" ht="12.75">
      <c r="B1378" s="15">
        <v>687</v>
      </c>
      <c r="C1378" s="160">
        <v>39536</v>
      </c>
      <c r="D1378" s="15">
        <v>140000</v>
      </c>
      <c r="E1378" s="15">
        <v>0</v>
      </c>
      <c r="F1378" s="15">
        <v>0</v>
      </c>
      <c r="G1378" s="15">
        <v>20.97</v>
      </c>
      <c r="H1378" s="15">
        <v>0.9</v>
      </c>
      <c r="I1378" s="15">
        <v>315.2</v>
      </c>
      <c r="J1378" s="15">
        <v>0</v>
      </c>
      <c r="K1378" s="15">
        <v>0.28</v>
      </c>
      <c r="L1378" s="15">
        <v>0.5</v>
      </c>
      <c r="M1378" s="15">
        <v>1.3</v>
      </c>
      <c r="N1378" s="15">
        <v>-1</v>
      </c>
      <c r="O1378" s="15">
        <v>-0.14</v>
      </c>
      <c r="P1378" s="15">
        <v>-0.06</v>
      </c>
      <c r="Q1378" s="15">
        <v>0.041</v>
      </c>
      <c r="R1378" s="15">
        <v>0.047</v>
      </c>
      <c r="S1378" s="15">
        <v>0</v>
      </c>
    </row>
    <row r="1380" spans="2:19" ht="12.75">
      <c r="B1380" s="15">
        <v>688</v>
      </c>
      <c r="C1380" s="160">
        <v>39536</v>
      </c>
      <c r="D1380" s="15">
        <v>150000</v>
      </c>
      <c r="E1380" s="15">
        <v>0</v>
      </c>
      <c r="F1380" s="15">
        <v>0</v>
      </c>
      <c r="G1380" s="15">
        <v>20.98</v>
      </c>
      <c r="H1380" s="15">
        <v>0.8</v>
      </c>
      <c r="I1380" s="15">
        <v>304</v>
      </c>
      <c r="J1380" s="15">
        <v>0</v>
      </c>
      <c r="K1380" s="15">
        <v>0.26</v>
      </c>
      <c r="L1380" s="15">
        <v>0.5</v>
      </c>
      <c r="M1380" s="15">
        <v>1.3</v>
      </c>
      <c r="N1380" s="15">
        <v>-1</v>
      </c>
      <c r="O1380" s="15">
        <v>-0.14</v>
      </c>
      <c r="P1380" s="15">
        <v>-0.07</v>
      </c>
      <c r="Q1380" s="15">
        <v>0.04</v>
      </c>
      <c r="R1380" s="15">
        <v>0.043</v>
      </c>
      <c r="S1380" s="15">
        <v>0</v>
      </c>
    </row>
    <row r="1382" spans="2:19" ht="12.75">
      <c r="B1382" s="15">
        <v>689</v>
      </c>
      <c r="C1382" s="160">
        <v>39536</v>
      </c>
      <c r="D1382" s="15">
        <v>160000</v>
      </c>
      <c r="E1382" s="15">
        <v>0</v>
      </c>
      <c r="F1382" s="15">
        <v>0</v>
      </c>
      <c r="G1382" s="15">
        <v>20.97</v>
      </c>
      <c r="H1382" s="15">
        <v>0.8</v>
      </c>
      <c r="I1382" s="15">
        <v>298</v>
      </c>
      <c r="J1382" s="15">
        <v>0</v>
      </c>
      <c r="K1382" s="15">
        <v>0.22</v>
      </c>
      <c r="L1382" s="15">
        <v>0.5</v>
      </c>
      <c r="M1382" s="15">
        <v>1.3</v>
      </c>
      <c r="N1382" s="15">
        <v>-1</v>
      </c>
      <c r="O1382" s="15">
        <v>-0.14</v>
      </c>
      <c r="P1382" s="15">
        <v>-0.06</v>
      </c>
      <c r="Q1382" s="15">
        <v>0.04</v>
      </c>
      <c r="R1382" s="15">
        <v>0.044</v>
      </c>
      <c r="S1382" s="15">
        <v>0</v>
      </c>
    </row>
    <row r="1384" spans="2:19" ht="12.75">
      <c r="B1384" s="15">
        <v>690</v>
      </c>
      <c r="C1384" s="160">
        <v>39536</v>
      </c>
      <c r="D1384" s="15">
        <v>170000</v>
      </c>
      <c r="E1384" s="15">
        <v>0</v>
      </c>
      <c r="F1384" s="15">
        <v>0</v>
      </c>
      <c r="G1384" s="15">
        <v>20.96</v>
      </c>
      <c r="H1384" s="15">
        <v>0.8</v>
      </c>
      <c r="I1384" s="15">
        <v>294</v>
      </c>
      <c r="J1384" s="15">
        <v>0</v>
      </c>
      <c r="K1384" s="15">
        <v>0.26</v>
      </c>
      <c r="L1384" s="15">
        <v>0.5</v>
      </c>
      <c r="M1384" s="15">
        <v>1.3</v>
      </c>
      <c r="N1384" s="15">
        <v>-1</v>
      </c>
      <c r="O1384" s="15">
        <v>-0.14</v>
      </c>
      <c r="P1384" s="15">
        <v>-0.07</v>
      </c>
      <c r="Q1384" s="15">
        <v>0.044</v>
      </c>
      <c r="R1384" s="15">
        <v>0.051</v>
      </c>
      <c r="S1384" s="15">
        <v>0</v>
      </c>
    </row>
    <row r="1386" spans="2:19" ht="12.75">
      <c r="B1386" s="15">
        <v>691</v>
      </c>
      <c r="C1386" s="160">
        <v>39536</v>
      </c>
      <c r="D1386" s="15">
        <v>180000</v>
      </c>
      <c r="E1386" s="15">
        <v>0</v>
      </c>
      <c r="F1386" s="15">
        <v>0</v>
      </c>
      <c r="G1386" s="15">
        <v>20.97</v>
      </c>
      <c r="H1386" s="15">
        <v>0.8</v>
      </c>
      <c r="I1386" s="15">
        <v>290.1</v>
      </c>
      <c r="J1386" s="15">
        <v>0</v>
      </c>
      <c r="K1386" s="15">
        <v>0.19</v>
      </c>
      <c r="L1386" s="15">
        <v>0.5</v>
      </c>
      <c r="M1386" s="15">
        <v>1.3</v>
      </c>
      <c r="N1386" s="15">
        <v>-1</v>
      </c>
      <c r="O1386" s="15">
        <v>-0.14</v>
      </c>
      <c r="P1386" s="15">
        <v>-0.06</v>
      </c>
      <c r="Q1386" s="15">
        <v>0.044</v>
      </c>
      <c r="R1386" s="15">
        <v>0.049</v>
      </c>
      <c r="S1386" s="15">
        <v>0</v>
      </c>
    </row>
    <row r="1388" spans="2:19" ht="12.75">
      <c r="B1388" s="15">
        <v>692</v>
      </c>
      <c r="C1388" s="160">
        <v>39536</v>
      </c>
      <c r="D1388" s="15">
        <v>190000</v>
      </c>
      <c r="E1388" s="15">
        <v>0</v>
      </c>
      <c r="F1388" s="15">
        <v>0</v>
      </c>
      <c r="G1388" s="15">
        <v>20.97</v>
      </c>
      <c r="H1388" s="15">
        <v>0.9</v>
      </c>
      <c r="I1388" s="15">
        <v>286.7</v>
      </c>
      <c r="J1388" s="15">
        <v>0</v>
      </c>
      <c r="K1388" s="15">
        <v>0.05</v>
      </c>
      <c r="L1388" s="15">
        <v>0.5</v>
      </c>
      <c r="M1388" s="15">
        <v>1.3</v>
      </c>
      <c r="N1388" s="15">
        <v>-1</v>
      </c>
      <c r="O1388" s="15">
        <v>-0.14</v>
      </c>
      <c r="P1388" s="15">
        <v>-0.07</v>
      </c>
      <c r="Q1388" s="15">
        <v>0.043</v>
      </c>
      <c r="R1388" s="15">
        <v>0.048</v>
      </c>
      <c r="S1388" s="15">
        <v>0</v>
      </c>
    </row>
    <row r="1390" spans="2:19" ht="12.75">
      <c r="B1390" s="15">
        <v>693</v>
      </c>
      <c r="C1390" s="160">
        <v>39536</v>
      </c>
      <c r="D1390" s="15">
        <v>200000</v>
      </c>
      <c r="E1390" s="15">
        <v>0</v>
      </c>
      <c r="F1390" s="15">
        <v>0</v>
      </c>
      <c r="G1390" s="15">
        <v>20.97</v>
      </c>
      <c r="H1390" s="15">
        <v>0.9</v>
      </c>
      <c r="I1390" s="15">
        <v>283.6</v>
      </c>
      <c r="J1390" s="15">
        <v>0</v>
      </c>
      <c r="K1390" s="15">
        <v>0.04</v>
      </c>
      <c r="L1390" s="15">
        <v>0.5</v>
      </c>
      <c r="M1390" s="15">
        <v>1.3</v>
      </c>
      <c r="N1390" s="15">
        <v>-1</v>
      </c>
      <c r="O1390" s="15">
        <v>-0.14</v>
      </c>
      <c r="P1390" s="15">
        <v>-0.06</v>
      </c>
      <c r="Q1390" s="15">
        <v>0.042</v>
      </c>
      <c r="R1390" s="15">
        <v>0.047</v>
      </c>
      <c r="S1390" s="15">
        <v>0</v>
      </c>
    </row>
    <row r="1392" spans="2:19" ht="12.75">
      <c r="B1392" s="15">
        <v>694</v>
      </c>
      <c r="C1392" s="160">
        <v>39536</v>
      </c>
      <c r="D1392" s="15">
        <v>210000</v>
      </c>
      <c r="E1392" s="15">
        <v>0</v>
      </c>
      <c r="F1392" s="15">
        <v>0</v>
      </c>
      <c r="G1392" s="15">
        <v>20.98</v>
      </c>
      <c r="H1392" s="15">
        <v>0.7</v>
      </c>
      <c r="I1392" s="15">
        <v>280.8</v>
      </c>
      <c r="J1392" s="15">
        <v>0</v>
      </c>
      <c r="K1392" s="15">
        <v>0.04</v>
      </c>
      <c r="L1392" s="15">
        <v>0.5</v>
      </c>
      <c r="M1392" s="15">
        <v>1.3</v>
      </c>
      <c r="N1392" s="15">
        <v>-1</v>
      </c>
      <c r="O1392" s="15">
        <v>-0.14</v>
      </c>
      <c r="P1392" s="15">
        <v>-0.07</v>
      </c>
      <c r="Q1392" s="15">
        <v>0.037</v>
      </c>
      <c r="R1392" s="15">
        <v>0.042</v>
      </c>
      <c r="S1392" s="15">
        <v>0</v>
      </c>
    </row>
    <row r="1394" spans="2:19" ht="12.75">
      <c r="B1394" s="15">
        <v>695</v>
      </c>
      <c r="C1394" s="160">
        <v>39536</v>
      </c>
      <c r="D1394" s="15">
        <v>220000</v>
      </c>
      <c r="E1394" s="15">
        <v>0</v>
      </c>
      <c r="F1394" s="15">
        <v>0</v>
      </c>
      <c r="G1394" s="15">
        <v>20.97</v>
      </c>
      <c r="H1394" s="15">
        <v>0.9</v>
      </c>
      <c r="I1394" s="15">
        <v>274.2</v>
      </c>
      <c r="J1394" s="15">
        <v>0</v>
      </c>
      <c r="K1394" s="15">
        <v>0.04</v>
      </c>
      <c r="L1394" s="15">
        <v>0.5</v>
      </c>
      <c r="M1394" s="15">
        <v>1.3</v>
      </c>
      <c r="N1394" s="15">
        <v>-1</v>
      </c>
      <c r="O1394" s="15">
        <v>-0.13</v>
      </c>
      <c r="P1394" s="15">
        <v>-0.06</v>
      </c>
      <c r="Q1394" s="15">
        <v>0.039</v>
      </c>
      <c r="R1394" s="15">
        <v>0.042</v>
      </c>
      <c r="S1394" s="15">
        <v>0</v>
      </c>
    </row>
    <row r="1396" spans="2:19" ht="12.75">
      <c r="B1396" s="15">
        <v>696</v>
      </c>
      <c r="C1396" s="160">
        <v>39536</v>
      </c>
      <c r="D1396" s="15">
        <v>230000</v>
      </c>
      <c r="E1396" s="15">
        <v>10.5</v>
      </c>
      <c r="F1396" s="15">
        <v>20.5</v>
      </c>
      <c r="G1396" s="15">
        <v>19.8</v>
      </c>
      <c r="H1396" s="15">
        <v>0.9</v>
      </c>
      <c r="I1396" s="15">
        <v>295.3</v>
      </c>
      <c r="J1396" s="15">
        <v>66.9</v>
      </c>
      <c r="K1396" s="15">
        <v>2.06</v>
      </c>
      <c r="L1396" s="15">
        <v>4.9</v>
      </c>
      <c r="M1396" s="15">
        <v>5.5</v>
      </c>
      <c r="N1396" s="15">
        <v>-1</v>
      </c>
      <c r="O1396" s="15">
        <v>3.11</v>
      </c>
      <c r="P1396" s="15">
        <v>8.58</v>
      </c>
      <c r="Q1396" s="15">
        <v>0.105</v>
      </c>
      <c r="R1396" s="15">
        <v>0.048</v>
      </c>
      <c r="S1396" s="15">
        <v>5.4</v>
      </c>
    </row>
    <row r="1398" spans="2:19" ht="12.75">
      <c r="B1398" s="15">
        <v>697</v>
      </c>
      <c r="C1398" s="160">
        <v>39537</v>
      </c>
      <c r="D1398" s="15">
        <v>0</v>
      </c>
      <c r="E1398" s="15">
        <v>15.2</v>
      </c>
      <c r="F1398" s="15">
        <v>82.5</v>
      </c>
      <c r="G1398" s="15">
        <v>16.98</v>
      </c>
      <c r="H1398" s="15">
        <v>0.9</v>
      </c>
      <c r="I1398" s="15">
        <v>576.7</v>
      </c>
      <c r="J1398" s="15">
        <v>10.1</v>
      </c>
      <c r="K1398" s="15">
        <v>7.12</v>
      </c>
      <c r="L1398" s="15">
        <v>20.4</v>
      </c>
      <c r="M1398" s="161">
        <v>20.8</v>
      </c>
      <c r="N1398" s="15">
        <v>-1</v>
      </c>
      <c r="O1398" s="15">
        <v>10.29</v>
      </c>
      <c r="P1398" s="15">
        <v>30.01</v>
      </c>
      <c r="Q1398" s="15">
        <v>0.304</v>
      </c>
      <c r="R1398" s="15">
        <v>0.057</v>
      </c>
      <c r="S1398" s="15">
        <v>15.5</v>
      </c>
    </row>
    <row r="1399" ht="12.75">
      <c r="M1399" s="161"/>
    </row>
    <row r="1400" spans="2:19" ht="12.75">
      <c r="B1400" s="15">
        <v>698</v>
      </c>
      <c r="C1400" s="160">
        <v>39537</v>
      </c>
      <c r="D1400" s="15">
        <v>10000</v>
      </c>
      <c r="E1400" s="15">
        <v>24.6</v>
      </c>
      <c r="F1400" s="15">
        <v>61.5</v>
      </c>
      <c r="G1400" s="15">
        <v>16.75</v>
      </c>
      <c r="H1400" s="15">
        <v>0.9</v>
      </c>
      <c r="I1400" s="15">
        <v>599.2</v>
      </c>
      <c r="J1400" s="15">
        <v>65.6</v>
      </c>
      <c r="K1400" s="15">
        <v>7.67</v>
      </c>
      <c r="L1400" s="15">
        <v>23.7</v>
      </c>
      <c r="M1400" s="161">
        <v>24.1</v>
      </c>
      <c r="N1400" s="15">
        <v>-1</v>
      </c>
      <c r="O1400" s="15">
        <v>10.29</v>
      </c>
      <c r="P1400" s="15">
        <v>30.01</v>
      </c>
      <c r="Q1400" s="15">
        <v>0.227</v>
      </c>
      <c r="R1400" s="15">
        <v>0.054</v>
      </c>
      <c r="S1400" s="15">
        <v>14.7</v>
      </c>
    </row>
    <row r="1401" ht="12.75">
      <c r="M1401" s="161"/>
    </row>
    <row r="1402" spans="2:19" ht="12.75">
      <c r="B1402" s="15">
        <v>699</v>
      </c>
      <c r="C1402" s="160">
        <v>39537</v>
      </c>
      <c r="D1402" s="15">
        <v>20000</v>
      </c>
      <c r="E1402" s="15">
        <v>25.3</v>
      </c>
      <c r="F1402" s="15">
        <v>56.9</v>
      </c>
      <c r="G1402" s="15">
        <v>16.23</v>
      </c>
      <c r="H1402" s="15">
        <v>0.8</v>
      </c>
      <c r="I1402" s="15">
        <v>598.1</v>
      </c>
      <c r="J1402" s="15">
        <v>56</v>
      </c>
      <c r="K1402" s="15">
        <v>8.49</v>
      </c>
      <c r="L1402" s="15">
        <v>32.7</v>
      </c>
      <c r="M1402" s="161">
        <v>33</v>
      </c>
      <c r="N1402" s="15">
        <v>-1</v>
      </c>
      <c r="O1402" s="15">
        <v>10.26</v>
      </c>
      <c r="P1402" s="15">
        <v>30.01</v>
      </c>
      <c r="Q1402" s="15">
        <v>0.209</v>
      </c>
      <c r="R1402" s="15">
        <v>0.048</v>
      </c>
      <c r="S1402" s="15">
        <v>13</v>
      </c>
    </row>
    <row r="1403" ht="12.75">
      <c r="M1403" s="161"/>
    </row>
    <row r="1404" spans="2:19" s="162" customFormat="1" ht="12.75">
      <c r="B1404" s="162">
        <v>700</v>
      </c>
      <c r="C1404" s="163">
        <v>39537</v>
      </c>
      <c r="D1404" s="162">
        <v>30000</v>
      </c>
      <c r="E1404" s="162">
        <v>20</v>
      </c>
      <c r="F1404" s="162">
        <v>58.9</v>
      </c>
      <c r="G1404" s="162">
        <v>15.5</v>
      </c>
      <c r="H1404" s="162">
        <v>0.8</v>
      </c>
      <c r="I1404" s="162">
        <v>601</v>
      </c>
      <c r="J1404" s="162">
        <v>31.3</v>
      </c>
      <c r="K1404" s="162">
        <v>10.49</v>
      </c>
      <c r="L1404" s="162">
        <v>54.1</v>
      </c>
      <c r="M1404" s="161">
        <v>69.7</v>
      </c>
      <c r="N1404" s="162">
        <v>-1</v>
      </c>
      <c r="O1404" s="162">
        <v>10.17</v>
      </c>
      <c r="P1404" s="162">
        <v>28.29</v>
      </c>
      <c r="Q1404" s="162">
        <v>0.217</v>
      </c>
      <c r="R1404" s="162">
        <v>0.042</v>
      </c>
      <c r="S1404" s="162">
        <v>11.3</v>
      </c>
    </row>
    <row r="1405" ht="12.75">
      <c r="M1405" s="161"/>
    </row>
    <row r="1406" spans="2:19" ht="12.75">
      <c r="B1406" s="15">
        <v>701</v>
      </c>
      <c r="C1406" s="160">
        <v>39537</v>
      </c>
      <c r="D1406" s="15">
        <v>40000</v>
      </c>
      <c r="E1406" s="15">
        <v>0</v>
      </c>
      <c r="F1406" s="15">
        <v>5</v>
      </c>
      <c r="G1406" s="15">
        <v>13.95</v>
      </c>
      <c r="H1406" s="15">
        <v>47.7</v>
      </c>
      <c r="I1406" s="15">
        <v>638.6</v>
      </c>
      <c r="J1406" s="15">
        <v>-2.6</v>
      </c>
      <c r="K1406" s="15">
        <v>21.71</v>
      </c>
      <c r="L1406" s="15">
        <v>178.4</v>
      </c>
      <c r="M1406" s="161">
        <v>241</v>
      </c>
      <c r="N1406" s="15">
        <v>-1</v>
      </c>
      <c r="O1406" s="15">
        <v>5.87</v>
      </c>
      <c r="P1406" s="15">
        <v>9.78</v>
      </c>
      <c r="Q1406" s="15">
        <v>0.018</v>
      </c>
      <c r="R1406" s="15">
        <v>0.018</v>
      </c>
      <c r="S1406" s="15">
        <v>5</v>
      </c>
    </row>
    <row r="1407" ht="12.75">
      <c r="M1407" s="161"/>
    </row>
    <row r="1408" spans="2:19" s="162" customFormat="1" ht="12.75">
      <c r="B1408" s="162">
        <v>702</v>
      </c>
      <c r="C1408" s="163">
        <v>39537</v>
      </c>
      <c r="D1408" s="162">
        <v>50000</v>
      </c>
      <c r="E1408" s="162">
        <v>5.7</v>
      </c>
      <c r="F1408" s="162">
        <v>6.9</v>
      </c>
      <c r="G1408" s="162">
        <v>10.69</v>
      </c>
      <c r="H1408" s="162">
        <v>155.5</v>
      </c>
      <c r="I1408" s="162">
        <v>636.8</v>
      </c>
      <c r="J1408" s="162">
        <v>28.7</v>
      </c>
      <c r="K1408" s="162">
        <v>18.77</v>
      </c>
      <c r="L1408" s="162">
        <v>147</v>
      </c>
      <c r="M1408" s="161">
        <v>214.3</v>
      </c>
      <c r="N1408" s="162">
        <v>-1</v>
      </c>
      <c r="O1408" s="162">
        <v>4.11</v>
      </c>
      <c r="P1408" s="162">
        <v>8.3</v>
      </c>
      <c r="Q1408" s="162">
        <v>0.031</v>
      </c>
      <c r="R1408" s="162">
        <v>0.015</v>
      </c>
      <c r="S1408" s="162">
        <v>2.6</v>
      </c>
    </row>
    <row r="1409" ht="12.75">
      <c r="M1409" s="161"/>
    </row>
    <row r="1410" spans="2:19" ht="12.75">
      <c r="B1410" s="15">
        <v>703</v>
      </c>
      <c r="C1410" s="160">
        <v>39537</v>
      </c>
      <c r="D1410" s="15">
        <v>60000</v>
      </c>
      <c r="E1410" s="15">
        <v>0.1</v>
      </c>
      <c r="F1410" s="15">
        <v>1.9</v>
      </c>
      <c r="G1410" s="15">
        <v>13.86</v>
      </c>
      <c r="H1410" s="15">
        <v>112.2</v>
      </c>
      <c r="I1410" s="15">
        <v>667.6</v>
      </c>
      <c r="J1410" s="15">
        <v>-2.6</v>
      </c>
      <c r="K1410" s="15">
        <v>22.46</v>
      </c>
      <c r="L1410" s="15">
        <v>185.6</v>
      </c>
      <c r="M1410" s="161">
        <v>264.8</v>
      </c>
      <c r="N1410" s="15">
        <v>-0.9</v>
      </c>
      <c r="O1410" s="15">
        <v>2.35</v>
      </c>
      <c r="P1410" s="15">
        <v>10.68</v>
      </c>
      <c r="Q1410" s="15">
        <v>0.007</v>
      </c>
      <c r="R1410" s="15">
        <v>0.007</v>
      </c>
      <c r="S1410" s="15">
        <v>2</v>
      </c>
    </row>
    <row r="1411" ht="12.75">
      <c r="M1411" s="161"/>
    </row>
    <row r="1412" spans="2:19" ht="12.75">
      <c r="B1412" s="15">
        <v>704</v>
      </c>
      <c r="C1412" s="160">
        <v>39537</v>
      </c>
      <c r="D1412" s="15">
        <v>70000</v>
      </c>
      <c r="E1412" s="15">
        <v>0.1</v>
      </c>
      <c r="F1412" s="15">
        <v>2.2</v>
      </c>
      <c r="G1412" s="15">
        <v>13.94</v>
      </c>
      <c r="H1412" s="15">
        <v>52.7</v>
      </c>
      <c r="I1412" s="15">
        <v>642.7</v>
      </c>
      <c r="J1412" s="15">
        <v>-2.6</v>
      </c>
      <c r="K1412" s="15">
        <v>17.09</v>
      </c>
      <c r="L1412" s="15">
        <v>126.7</v>
      </c>
      <c r="M1412" s="161">
        <v>192.6</v>
      </c>
      <c r="N1412" s="15">
        <v>-1</v>
      </c>
      <c r="O1412" s="15">
        <v>2.57</v>
      </c>
      <c r="P1412" s="15">
        <v>7.82</v>
      </c>
      <c r="Q1412" s="15">
        <v>0.008</v>
      </c>
      <c r="R1412" s="15">
        <v>0.008</v>
      </c>
      <c r="S1412" s="15">
        <v>2.2</v>
      </c>
    </row>
    <row r="1413" ht="12.75">
      <c r="M1413" s="161"/>
    </row>
    <row r="1414" spans="2:19" ht="12.75">
      <c r="B1414" s="15">
        <v>705</v>
      </c>
      <c r="C1414" s="160">
        <v>39537</v>
      </c>
      <c r="D1414" s="15">
        <v>80000</v>
      </c>
      <c r="E1414" s="15">
        <v>0.1</v>
      </c>
      <c r="F1414" s="15">
        <v>2</v>
      </c>
      <c r="G1414" s="15">
        <v>13.94</v>
      </c>
      <c r="H1414" s="15">
        <v>58</v>
      </c>
      <c r="I1414" s="15">
        <v>637.9</v>
      </c>
      <c r="J1414" s="15">
        <v>-2.1</v>
      </c>
      <c r="K1414" s="15">
        <v>17.44</v>
      </c>
      <c r="L1414" s="15">
        <v>131.7</v>
      </c>
      <c r="M1414" s="161">
        <v>197.2</v>
      </c>
      <c r="N1414" s="15">
        <v>-1</v>
      </c>
      <c r="O1414" s="15">
        <v>2.47</v>
      </c>
      <c r="P1414" s="15">
        <v>7.73</v>
      </c>
      <c r="Q1414" s="15">
        <v>0.008</v>
      </c>
      <c r="R1414" s="15">
        <v>0.008</v>
      </c>
      <c r="S1414" s="15">
        <v>2.1</v>
      </c>
    </row>
    <row r="1415" ht="12.75">
      <c r="M1415" s="161"/>
    </row>
    <row r="1416" spans="2:19" ht="12.75">
      <c r="B1416" s="15">
        <v>706</v>
      </c>
      <c r="C1416" s="160">
        <v>39537</v>
      </c>
      <c r="D1416" s="15">
        <v>90000</v>
      </c>
      <c r="E1416" s="15">
        <v>0</v>
      </c>
      <c r="F1416" s="15">
        <v>2.1</v>
      </c>
      <c r="G1416" s="15">
        <v>13.76</v>
      </c>
      <c r="H1416" s="15">
        <v>138.6</v>
      </c>
      <c r="I1416" s="15">
        <v>673</v>
      </c>
      <c r="J1416" s="15">
        <v>-2.3</v>
      </c>
      <c r="K1416" s="15">
        <v>22.81</v>
      </c>
      <c r="L1416" s="15">
        <v>188.7</v>
      </c>
      <c r="M1416" s="161">
        <v>269.1</v>
      </c>
      <c r="N1416" s="15">
        <v>-1</v>
      </c>
      <c r="O1416" s="15">
        <v>2.53</v>
      </c>
      <c r="P1416" s="15">
        <v>11.97</v>
      </c>
      <c r="Q1416" s="15">
        <v>0.008</v>
      </c>
      <c r="R1416" s="15">
        <v>0.008</v>
      </c>
      <c r="S1416" s="15">
        <v>2.1</v>
      </c>
    </row>
    <row r="1417" ht="12.75">
      <c r="M1417" s="161"/>
    </row>
    <row r="1418" spans="2:19" ht="12.75">
      <c r="B1418" s="15">
        <v>707</v>
      </c>
      <c r="C1418" s="160">
        <v>39537</v>
      </c>
      <c r="D1418" s="15">
        <v>100000</v>
      </c>
      <c r="E1418" s="15">
        <v>0</v>
      </c>
      <c r="F1418" s="15">
        <v>2.1</v>
      </c>
      <c r="G1418" s="15">
        <v>13.81</v>
      </c>
      <c r="H1418" s="15">
        <v>131.6</v>
      </c>
      <c r="I1418" s="15">
        <v>676.1</v>
      </c>
      <c r="J1418" s="15">
        <v>-2.5</v>
      </c>
      <c r="K1418" s="15">
        <v>22.68</v>
      </c>
      <c r="L1418" s="15">
        <v>187.4</v>
      </c>
      <c r="M1418" s="161">
        <v>267.5</v>
      </c>
      <c r="N1418" s="15">
        <v>-0.9</v>
      </c>
      <c r="O1418" s="15">
        <v>2.52</v>
      </c>
      <c r="P1418" s="15">
        <v>11.51</v>
      </c>
      <c r="Q1418" s="15">
        <v>0.008</v>
      </c>
      <c r="R1418" s="15">
        <v>0.008</v>
      </c>
      <c r="S1418" s="15">
        <v>2.1</v>
      </c>
    </row>
    <row r="1419" ht="12.75">
      <c r="M1419" s="161"/>
    </row>
    <row r="1420" spans="2:19" ht="12.75">
      <c r="B1420" s="15">
        <v>708</v>
      </c>
      <c r="C1420" s="160">
        <v>39537</v>
      </c>
      <c r="D1420" s="15">
        <v>110000</v>
      </c>
      <c r="E1420" s="15">
        <v>0</v>
      </c>
      <c r="F1420" s="15">
        <v>2</v>
      </c>
      <c r="G1420" s="15">
        <v>13.8</v>
      </c>
      <c r="H1420" s="15">
        <v>136</v>
      </c>
      <c r="I1420" s="15">
        <v>676.7</v>
      </c>
      <c r="J1420" s="15">
        <v>-2.3</v>
      </c>
      <c r="K1420" s="15">
        <v>22.5</v>
      </c>
      <c r="L1420" s="15">
        <v>185.7</v>
      </c>
      <c r="M1420" s="161">
        <v>266.3</v>
      </c>
      <c r="N1420" s="15">
        <v>-1</v>
      </c>
      <c r="O1420" s="15">
        <v>2.47</v>
      </c>
      <c r="P1420" s="15">
        <v>11.74</v>
      </c>
      <c r="Q1420" s="15">
        <v>0.007</v>
      </c>
      <c r="R1420" s="15">
        <v>0.008</v>
      </c>
      <c r="S1420" s="15">
        <v>2.1</v>
      </c>
    </row>
    <row r="1421" ht="12.75">
      <c r="M1421" s="161"/>
    </row>
    <row r="1422" spans="2:19" ht="12.75">
      <c r="B1422" s="15">
        <v>709</v>
      </c>
      <c r="C1422" s="160">
        <v>39537</v>
      </c>
      <c r="D1422" s="15">
        <v>120000</v>
      </c>
      <c r="E1422" s="15">
        <v>0.1</v>
      </c>
      <c r="F1422" s="15">
        <v>2.1</v>
      </c>
      <c r="G1422" s="15">
        <v>13.95</v>
      </c>
      <c r="H1422" s="15">
        <v>51.9</v>
      </c>
      <c r="I1422" s="15">
        <v>641.8</v>
      </c>
      <c r="J1422" s="15">
        <v>-2.2</v>
      </c>
      <c r="K1422" s="15">
        <v>16.98</v>
      </c>
      <c r="L1422" s="15">
        <v>126.9</v>
      </c>
      <c r="M1422" s="161">
        <v>192</v>
      </c>
      <c r="N1422" s="15">
        <v>-1</v>
      </c>
      <c r="O1422" s="15">
        <v>2.49</v>
      </c>
      <c r="P1422" s="15">
        <v>7.67</v>
      </c>
      <c r="Q1422" s="15">
        <v>0.008</v>
      </c>
      <c r="R1422" s="15">
        <v>0.008</v>
      </c>
      <c r="S1422" s="15">
        <v>2.1</v>
      </c>
    </row>
    <row r="1423" ht="12.75">
      <c r="M1423" s="161"/>
    </row>
    <row r="1424" spans="2:19" ht="12.75">
      <c r="B1424" s="15">
        <v>710</v>
      </c>
      <c r="C1424" s="160">
        <v>39537</v>
      </c>
      <c r="D1424" s="15">
        <v>130000</v>
      </c>
      <c r="E1424" s="15">
        <v>0.1</v>
      </c>
      <c r="F1424" s="15">
        <v>2.1</v>
      </c>
      <c r="G1424" s="15">
        <v>13.95</v>
      </c>
      <c r="H1424" s="15">
        <v>52.1</v>
      </c>
      <c r="I1424" s="15">
        <v>638.4</v>
      </c>
      <c r="J1424" s="15">
        <v>-2.1</v>
      </c>
      <c r="K1424" s="15">
        <v>17.16</v>
      </c>
      <c r="L1424" s="15">
        <v>129.2</v>
      </c>
      <c r="M1424" s="161">
        <v>194.2</v>
      </c>
      <c r="N1424" s="15">
        <v>-1</v>
      </c>
      <c r="O1424" s="15">
        <v>2.48</v>
      </c>
      <c r="P1424" s="15">
        <v>7.48</v>
      </c>
      <c r="Q1424" s="15">
        <v>0.008</v>
      </c>
      <c r="R1424" s="15">
        <v>0.008</v>
      </c>
      <c r="S1424" s="15">
        <v>2.1</v>
      </c>
    </row>
    <row r="1425" ht="12.75">
      <c r="M1425" s="161"/>
    </row>
    <row r="1426" spans="2:19" ht="12.75">
      <c r="B1426" s="15">
        <v>711</v>
      </c>
      <c r="C1426" s="160">
        <v>39537</v>
      </c>
      <c r="D1426" s="15">
        <v>140000</v>
      </c>
      <c r="E1426" s="15">
        <v>0.1</v>
      </c>
      <c r="F1426" s="15">
        <v>2</v>
      </c>
      <c r="G1426" s="15">
        <v>13.95</v>
      </c>
      <c r="H1426" s="15">
        <v>53.9</v>
      </c>
      <c r="I1426" s="15">
        <v>637.3</v>
      </c>
      <c r="J1426" s="15">
        <v>-2.4</v>
      </c>
      <c r="K1426" s="15">
        <v>17.11</v>
      </c>
      <c r="L1426" s="15">
        <v>128.7</v>
      </c>
      <c r="M1426" s="161">
        <v>193.5</v>
      </c>
      <c r="N1426" s="15">
        <v>-1</v>
      </c>
      <c r="O1426" s="15">
        <v>2.39</v>
      </c>
      <c r="P1426" s="15">
        <v>7.54</v>
      </c>
      <c r="Q1426" s="15">
        <v>0.007</v>
      </c>
      <c r="R1426" s="15">
        <v>0.008</v>
      </c>
      <c r="S1426" s="15">
        <v>2</v>
      </c>
    </row>
    <row r="1427" ht="12.75">
      <c r="M1427" s="161"/>
    </row>
    <row r="1428" spans="2:19" ht="12.75">
      <c r="B1428" s="15">
        <v>712</v>
      </c>
      <c r="C1428" s="160">
        <v>39537</v>
      </c>
      <c r="D1428" s="15">
        <v>150000</v>
      </c>
      <c r="E1428" s="15">
        <v>0.1</v>
      </c>
      <c r="F1428" s="15">
        <v>2</v>
      </c>
      <c r="G1428" s="15">
        <v>13.96</v>
      </c>
      <c r="H1428" s="15">
        <v>53.9</v>
      </c>
      <c r="I1428" s="15">
        <v>636.9</v>
      </c>
      <c r="J1428" s="15">
        <v>-2.4</v>
      </c>
      <c r="K1428" s="15">
        <v>17.13</v>
      </c>
      <c r="L1428" s="15">
        <v>128.9</v>
      </c>
      <c r="M1428" s="161">
        <v>193.9</v>
      </c>
      <c r="N1428" s="15">
        <v>-1</v>
      </c>
      <c r="O1428" s="15">
        <v>2.37</v>
      </c>
      <c r="P1428" s="15">
        <v>7.54</v>
      </c>
      <c r="Q1428" s="15">
        <v>0.007</v>
      </c>
      <c r="R1428" s="15">
        <v>0.007</v>
      </c>
      <c r="S1428" s="15">
        <v>2</v>
      </c>
    </row>
    <row r="1429" ht="12.75">
      <c r="M1429" s="161"/>
    </row>
    <row r="1430" spans="2:19" ht="12.75">
      <c r="B1430" s="15">
        <v>713</v>
      </c>
      <c r="C1430" s="160">
        <v>39537</v>
      </c>
      <c r="D1430" s="15">
        <v>160000</v>
      </c>
      <c r="E1430" s="15">
        <v>0.1</v>
      </c>
      <c r="F1430" s="15">
        <v>2</v>
      </c>
      <c r="G1430" s="15">
        <v>13.95</v>
      </c>
      <c r="H1430" s="15">
        <v>60</v>
      </c>
      <c r="I1430" s="15">
        <v>636.3</v>
      </c>
      <c r="J1430" s="15">
        <v>-2.1</v>
      </c>
      <c r="K1430" s="15">
        <v>17.54</v>
      </c>
      <c r="L1430" s="15">
        <v>132.6</v>
      </c>
      <c r="M1430" s="161">
        <v>197.8</v>
      </c>
      <c r="N1430" s="15">
        <v>-1</v>
      </c>
      <c r="O1430" s="15">
        <v>2.37</v>
      </c>
      <c r="P1430" s="15">
        <v>7.72</v>
      </c>
      <c r="Q1430" s="15">
        <v>0.007</v>
      </c>
      <c r="R1430" s="15">
        <v>0.007</v>
      </c>
      <c r="S1430" s="15">
        <v>2</v>
      </c>
    </row>
    <row r="1431" ht="12.75">
      <c r="M1431" s="161"/>
    </row>
    <row r="1432" spans="2:19" ht="12.75">
      <c r="B1432" s="15">
        <v>714</v>
      </c>
      <c r="C1432" s="160">
        <v>39537</v>
      </c>
      <c r="D1432" s="15">
        <v>170000</v>
      </c>
      <c r="E1432" s="15">
        <v>0</v>
      </c>
      <c r="F1432" s="15">
        <v>2</v>
      </c>
      <c r="G1432" s="15">
        <v>13.87</v>
      </c>
      <c r="H1432" s="15">
        <v>117.8</v>
      </c>
      <c r="I1432" s="15">
        <v>670.2</v>
      </c>
      <c r="J1432" s="15">
        <v>-2.1</v>
      </c>
      <c r="K1432" s="15">
        <v>22.44</v>
      </c>
      <c r="L1432" s="15">
        <v>184.8</v>
      </c>
      <c r="M1432" s="161">
        <v>263.8</v>
      </c>
      <c r="N1432" s="15">
        <v>-1</v>
      </c>
      <c r="O1432" s="15">
        <v>2.42</v>
      </c>
      <c r="P1432" s="15">
        <v>10.33</v>
      </c>
      <c r="Q1432" s="15">
        <v>0.007</v>
      </c>
      <c r="R1432" s="15">
        <v>0.007</v>
      </c>
      <c r="S1432" s="15">
        <v>2</v>
      </c>
    </row>
    <row r="1433" ht="12.75">
      <c r="M1433" s="161"/>
    </row>
    <row r="1434" spans="2:19" ht="12.75">
      <c r="B1434" s="15">
        <v>715</v>
      </c>
      <c r="C1434" s="160">
        <v>39537</v>
      </c>
      <c r="D1434" s="15">
        <v>180000</v>
      </c>
      <c r="E1434" s="15">
        <v>0</v>
      </c>
      <c r="F1434" s="15">
        <v>2.1</v>
      </c>
      <c r="G1434" s="15">
        <v>13.78</v>
      </c>
      <c r="H1434" s="15">
        <v>139.7</v>
      </c>
      <c r="I1434" s="15">
        <v>670.4</v>
      </c>
      <c r="J1434" s="15">
        <v>-2.3</v>
      </c>
      <c r="K1434" s="15">
        <v>22.79</v>
      </c>
      <c r="L1434" s="15">
        <v>187.2</v>
      </c>
      <c r="M1434" s="161">
        <v>268.3</v>
      </c>
      <c r="N1434" s="15">
        <v>-0.9</v>
      </c>
      <c r="O1434" s="15">
        <v>2.55</v>
      </c>
      <c r="P1434" s="15">
        <v>12.08</v>
      </c>
      <c r="Q1434" s="15">
        <v>0.008</v>
      </c>
      <c r="R1434" s="15">
        <v>0.008</v>
      </c>
      <c r="S1434" s="15">
        <v>2.1</v>
      </c>
    </row>
    <row r="1435" ht="12.75">
      <c r="M1435" s="161"/>
    </row>
    <row r="1436" spans="2:19" ht="12.75">
      <c r="B1436" s="15">
        <v>716</v>
      </c>
      <c r="C1436" s="160">
        <v>39537</v>
      </c>
      <c r="D1436" s="15">
        <v>190000</v>
      </c>
      <c r="E1436" s="15">
        <v>0</v>
      </c>
      <c r="F1436" s="15">
        <v>2.1</v>
      </c>
      <c r="G1436" s="15">
        <v>13.78</v>
      </c>
      <c r="H1436" s="15">
        <v>139.7</v>
      </c>
      <c r="I1436" s="15">
        <v>677.4</v>
      </c>
      <c r="J1436" s="15">
        <v>-2.1</v>
      </c>
      <c r="K1436" s="15">
        <v>22.81</v>
      </c>
      <c r="L1436" s="15">
        <v>187.6</v>
      </c>
      <c r="M1436" s="161">
        <v>268.6</v>
      </c>
      <c r="N1436" s="15">
        <v>-1</v>
      </c>
      <c r="O1436" s="15">
        <v>2.54</v>
      </c>
      <c r="P1436" s="15">
        <v>12.08</v>
      </c>
      <c r="Q1436" s="15">
        <v>0.008</v>
      </c>
      <c r="R1436" s="15">
        <v>0.008</v>
      </c>
      <c r="S1436" s="15">
        <v>2.1</v>
      </c>
    </row>
    <row r="1437" ht="12.75">
      <c r="M1437" s="161"/>
    </row>
    <row r="1438" spans="2:19" ht="12.75">
      <c r="B1438" s="15">
        <v>717</v>
      </c>
      <c r="C1438" s="160">
        <v>39537</v>
      </c>
      <c r="D1438" s="15">
        <v>200000</v>
      </c>
      <c r="E1438" s="15">
        <v>0</v>
      </c>
      <c r="F1438" s="15">
        <v>2.1</v>
      </c>
      <c r="G1438" s="15">
        <v>13.79</v>
      </c>
      <c r="H1438" s="15">
        <v>138.1</v>
      </c>
      <c r="I1438" s="15">
        <v>678.3</v>
      </c>
      <c r="J1438" s="15">
        <v>-2.4</v>
      </c>
      <c r="K1438" s="15">
        <v>22.83</v>
      </c>
      <c r="L1438" s="15">
        <v>188.3</v>
      </c>
      <c r="M1438" s="161">
        <v>269.5</v>
      </c>
      <c r="N1438" s="15">
        <v>-1</v>
      </c>
      <c r="O1438" s="15">
        <v>2.54</v>
      </c>
      <c r="P1438" s="15">
        <v>11.94</v>
      </c>
      <c r="Q1438" s="15">
        <v>0.008</v>
      </c>
      <c r="R1438" s="15">
        <v>0.008</v>
      </c>
      <c r="S1438" s="15">
        <v>2.1</v>
      </c>
    </row>
    <row r="1439" ht="12.75">
      <c r="M1439" s="161"/>
    </row>
    <row r="1440" spans="2:19" ht="12.75">
      <c r="B1440" s="15">
        <v>718</v>
      </c>
      <c r="C1440" s="160">
        <v>39537</v>
      </c>
      <c r="D1440" s="15">
        <v>210000</v>
      </c>
      <c r="E1440" s="15">
        <v>0</v>
      </c>
      <c r="F1440" s="15">
        <v>2.1</v>
      </c>
      <c r="G1440" s="15">
        <v>13.79</v>
      </c>
      <c r="H1440" s="15">
        <v>136.8</v>
      </c>
      <c r="I1440" s="15">
        <v>678.5</v>
      </c>
      <c r="J1440" s="15">
        <v>-2.4</v>
      </c>
      <c r="K1440" s="15">
        <v>22.93</v>
      </c>
      <c r="L1440" s="15">
        <v>188.8</v>
      </c>
      <c r="M1440" s="161">
        <v>270</v>
      </c>
      <c r="N1440" s="15">
        <v>-1</v>
      </c>
      <c r="O1440" s="15">
        <v>2.52</v>
      </c>
      <c r="P1440" s="15">
        <v>11.78</v>
      </c>
      <c r="Q1440" s="15">
        <v>0.008</v>
      </c>
      <c r="R1440" s="15">
        <v>0.008</v>
      </c>
      <c r="S1440" s="15">
        <v>2.1</v>
      </c>
    </row>
    <row r="1441" ht="12.75">
      <c r="M1441" s="161"/>
    </row>
    <row r="1442" spans="2:19" ht="12.75">
      <c r="B1442" s="15">
        <v>719</v>
      </c>
      <c r="C1442" s="160">
        <v>39537</v>
      </c>
      <c r="D1442" s="15">
        <v>220000</v>
      </c>
      <c r="E1442" s="15">
        <v>0.1</v>
      </c>
      <c r="F1442" s="15">
        <v>2.1</v>
      </c>
      <c r="G1442" s="15">
        <v>13.98</v>
      </c>
      <c r="H1442" s="15">
        <v>53</v>
      </c>
      <c r="I1442" s="15">
        <v>645</v>
      </c>
      <c r="J1442" s="15">
        <v>-2.3</v>
      </c>
      <c r="K1442" s="15">
        <v>16.88</v>
      </c>
      <c r="L1442" s="15">
        <v>124.1</v>
      </c>
      <c r="M1442" s="161">
        <v>189.2</v>
      </c>
      <c r="N1442" s="15">
        <v>-1</v>
      </c>
      <c r="O1442" s="15">
        <v>2.54</v>
      </c>
      <c r="P1442" s="15">
        <v>8.07</v>
      </c>
      <c r="Q1442" s="15">
        <v>0.008</v>
      </c>
      <c r="R1442" s="15">
        <v>0.008</v>
      </c>
      <c r="S1442" s="15">
        <v>2.2</v>
      </c>
    </row>
    <row r="1443" ht="12.75">
      <c r="M1443" s="161"/>
    </row>
    <row r="1444" spans="2:19" ht="12.75">
      <c r="B1444" s="15">
        <v>720</v>
      </c>
      <c r="C1444" s="160">
        <v>39537</v>
      </c>
      <c r="D1444" s="15">
        <v>230000</v>
      </c>
      <c r="E1444" s="15">
        <v>0.1</v>
      </c>
      <c r="F1444" s="15">
        <v>2</v>
      </c>
      <c r="G1444" s="15">
        <v>13.99</v>
      </c>
      <c r="H1444" s="15">
        <v>52.6</v>
      </c>
      <c r="I1444" s="15">
        <v>639.2</v>
      </c>
      <c r="J1444" s="15">
        <v>-2.6</v>
      </c>
      <c r="K1444" s="15">
        <v>17.23</v>
      </c>
      <c r="L1444" s="15">
        <v>128.5</v>
      </c>
      <c r="M1444" s="161">
        <v>193.3</v>
      </c>
      <c r="N1444" s="15">
        <v>-0.9</v>
      </c>
      <c r="O1444" s="15">
        <v>2.44</v>
      </c>
      <c r="P1444" s="15">
        <v>7.58</v>
      </c>
      <c r="Q1444" s="15">
        <v>0.008</v>
      </c>
      <c r="R1444" s="15">
        <v>0.008</v>
      </c>
      <c r="S1444" s="15">
        <v>2.1</v>
      </c>
    </row>
    <row r="1445" ht="12.75">
      <c r="M1445" s="161"/>
    </row>
    <row r="1446" spans="2:19" ht="12.75">
      <c r="B1446" s="15">
        <v>721</v>
      </c>
      <c r="C1446" s="160">
        <v>39538</v>
      </c>
      <c r="D1446" s="15">
        <v>0</v>
      </c>
      <c r="E1446" s="15">
        <v>0.1</v>
      </c>
      <c r="F1446" s="15">
        <v>2.1</v>
      </c>
      <c r="G1446" s="15">
        <v>14</v>
      </c>
      <c r="H1446" s="15">
        <v>51.5</v>
      </c>
      <c r="I1446" s="15">
        <v>638.8</v>
      </c>
      <c r="J1446" s="15">
        <v>-2.3</v>
      </c>
      <c r="K1446" s="15">
        <v>17.25</v>
      </c>
      <c r="L1446" s="15">
        <v>128.3</v>
      </c>
      <c r="M1446" s="161">
        <v>193.2</v>
      </c>
      <c r="N1446" s="15">
        <v>-0.9</v>
      </c>
      <c r="O1446" s="15">
        <v>2.49</v>
      </c>
      <c r="P1446" s="15">
        <v>7.53</v>
      </c>
      <c r="Q1446" s="15">
        <v>0.008</v>
      </c>
      <c r="R1446" s="15">
        <v>0.008</v>
      </c>
      <c r="S1446" s="15">
        <v>2.1</v>
      </c>
    </row>
    <row r="1447" ht="12.75">
      <c r="M1447" s="161"/>
    </row>
    <row r="1448" spans="2:19" ht="12.75">
      <c r="B1448" s="15">
        <v>722</v>
      </c>
      <c r="C1448" s="160">
        <v>39538</v>
      </c>
      <c r="D1448" s="15">
        <v>10000</v>
      </c>
      <c r="E1448" s="15">
        <v>0.1</v>
      </c>
      <c r="F1448" s="15">
        <v>2.1</v>
      </c>
      <c r="G1448" s="15">
        <v>14.01</v>
      </c>
      <c r="H1448" s="15">
        <v>51.9</v>
      </c>
      <c r="I1448" s="15">
        <v>638.6</v>
      </c>
      <c r="J1448" s="15">
        <v>-2.3</v>
      </c>
      <c r="K1448" s="15">
        <v>17.22</v>
      </c>
      <c r="L1448" s="15">
        <v>128.2</v>
      </c>
      <c r="M1448" s="161">
        <v>193.1</v>
      </c>
      <c r="N1448" s="15">
        <v>-1</v>
      </c>
      <c r="O1448" s="15">
        <v>2.46</v>
      </c>
      <c r="P1448" s="15">
        <v>7.54</v>
      </c>
      <c r="Q1448" s="15">
        <v>0.008</v>
      </c>
      <c r="R1448" s="15">
        <v>0.008</v>
      </c>
      <c r="S1448" s="15">
        <v>2.1</v>
      </c>
    </row>
    <row r="1449" ht="12.75">
      <c r="M1449" s="161"/>
    </row>
    <row r="1450" spans="2:19" ht="12.75">
      <c r="B1450" s="15">
        <v>723</v>
      </c>
      <c r="C1450" s="160">
        <v>39538</v>
      </c>
      <c r="D1450" s="15">
        <v>20000</v>
      </c>
      <c r="E1450" s="15">
        <v>0.1</v>
      </c>
      <c r="F1450" s="15">
        <v>2.1</v>
      </c>
      <c r="G1450" s="15">
        <v>14</v>
      </c>
      <c r="H1450" s="15">
        <v>52.5</v>
      </c>
      <c r="I1450" s="15">
        <v>638.6</v>
      </c>
      <c r="J1450" s="15">
        <v>-2.3</v>
      </c>
      <c r="K1450" s="15">
        <v>17.28</v>
      </c>
      <c r="L1450" s="15">
        <v>128.8</v>
      </c>
      <c r="M1450" s="161">
        <v>193.9</v>
      </c>
      <c r="N1450" s="15">
        <v>-0.9</v>
      </c>
      <c r="O1450" s="15">
        <v>2.45</v>
      </c>
      <c r="P1450" s="15">
        <v>7.52</v>
      </c>
      <c r="Q1450" s="15">
        <v>0.008</v>
      </c>
      <c r="R1450" s="15">
        <v>0.008</v>
      </c>
      <c r="S1450" s="15">
        <v>2.1</v>
      </c>
    </row>
    <row r="1451" ht="12.75">
      <c r="M1451" s="161"/>
    </row>
    <row r="1452" spans="2:19" ht="12.75">
      <c r="B1452" s="15">
        <v>724</v>
      </c>
      <c r="C1452" s="160">
        <v>39538</v>
      </c>
      <c r="D1452" s="15">
        <v>30000</v>
      </c>
      <c r="E1452" s="15">
        <v>0.1</v>
      </c>
      <c r="F1452" s="15">
        <v>2.1</v>
      </c>
      <c r="G1452" s="15">
        <v>14.01</v>
      </c>
      <c r="H1452" s="15">
        <v>52</v>
      </c>
      <c r="I1452" s="15">
        <v>638.8</v>
      </c>
      <c r="J1452" s="15">
        <v>-2.6</v>
      </c>
      <c r="K1452" s="15">
        <v>17.26</v>
      </c>
      <c r="L1452" s="15">
        <v>128.3</v>
      </c>
      <c r="M1452" s="161">
        <v>193.1</v>
      </c>
      <c r="N1452" s="15">
        <v>-0.9</v>
      </c>
      <c r="O1452" s="15">
        <v>2.47</v>
      </c>
      <c r="P1452" s="15">
        <v>7.55</v>
      </c>
      <c r="Q1452" s="15">
        <v>0.008</v>
      </c>
      <c r="R1452" s="15">
        <v>0.008</v>
      </c>
      <c r="S1452" s="15">
        <v>2.1</v>
      </c>
    </row>
    <row r="1453" ht="12.75">
      <c r="M1453" s="161"/>
    </row>
    <row r="1454" spans="2:19" ht="12.75">
      <c r="B1454" s="15">
        <v>725</v>
      </c>
      <c r="C1454" s="160">
        <v>39538</v>
      </c>
      <c r="D1454" s="15">
        <v>40000</v>
      </c>
      <c r="E1454" s="15">
        <v>0.1</v>
      </c>
      <c r="F1454" s="15">
        <v>2.1</v>
      </c>
      <c r="G1454" s="15">
        <v>14.01</v>
      </c>
      <c r="H1454" s="15">
        <v>52.8</v>
      </c>
      <c r="I1454" s="15">
        <v>639.3</v>
      </c>
      <c r="J1454" s="15">
        <v>-2.7</v>
      </c>
      <c r="K1454" s="15">
        <v>17.37</v>
      </c>
      <c r="L1454" s="15">
        <v>129.2</v>
      </c>
      <c r="M1454" s="161">
        <v>194.4</v>
      </c>
      <c r="N1454" s="15">
        <v>-1</v>
      </c>
      <c r="O1454" s="15">
        <v>2.47</v>
      </c>
      <c r="P1454" s="15">
        <v>7.58</v>
      </c>
      <c r="Q1454" s="15">
        <v>0.008</v>
      </c>
      <c r="R1454" s="15">
        <v>0.008</v>
      </c>
      <c r="S1454" s="15">
        <v>2.1</v>
      </c>
    </row>
    <row r="1455" ht="12.75">
      <c r="M1455" s="161"/>
    </row>
    <row r="1456" spans="2:19" ht="12.75">
      <c r="B1456" s="15">
        <v>726</v>
      </c>
      <c r="C1456" s="160">
        <v>39538</v>
      </c>
      <c r="D1456" s="15">
        <v>50000</v>
      </c>
      <c r="E1456" s="15">
        <v>0.1</v>
      </c>
      <c r="F1456" s="15">
        <v>2.1</v>
      </c>
      <c r="G1456" s="15">
        <v>14</v>
      </c>
      <c r="H1456" s="15">
        <v>57.2</v>
      </c>
      <c r="I1456" s="15">
        <v>639.2</v>
      </c>
      <c r="J1456" s="15">
        <v>-2.4</v>
      </c>
      <c r="K1456" s="15">
        <v>17.54</v>
      </c>
      <c r="L1456" s="15">
        <v>131.7</v>
      </c>
      <c r="M1456" s="161">
        <v>196.8</v>
      </c>
      <c r="N1456" s="15">
        <v>-0.9</v>
      </c>
      <c r="O1456" s="15">
        <v>2.47</v>
      </c>
      <c r="P1456" s="15">
        <v>7.67</v>
      </c>
      <c r="Q1456" s="15">
        <v>0.008</v>
      </c>
      <c r="R1456" s="15">
        <v>0.008</v>
      </c>
      <c r="S1456" s="15">
        <v>2.1</v>
      </c>
    </row>
    <row r="1457" ht="12.75">
      <c r="M1457" s="161"/>
    </row>
    <row r="1458" spans="2:19" ht="12.75">
      <c r="B1458" s="15">
        <v>727</v>
      </c>
      <c r="C1458" s="160">
        <v>39538</v>
      </c>
      <c r="D1458" s="15">
        <v>60000</v>
      </c>
      <c r="E1458" s="15">
        <v>2.6</v>
      </c>
      <c r="F1458" s="15">
        <v>4.6</v>
      </c>
      <c r="G1458" s="15">
        <v>11.81</v>
      </c>
      <c r="H1458" s="15">
        <v>128.7</v>
      </c>
      <c r="I1458" s="15">
        <v>672.8</v>
      </c>
      <c r="J1458" s="15">
        <v>26.6</v>
      </c>
      <c r="K1458" s="15">
        <v>22.84</v>
      </c>
      <c r="L1458" s="15">
        <v>188</v>
      </c>
      <c r="M1458" s="161">
        <v>267.7</v>
      </c>
      <c r="N1458" s="15">
        <v>-0.9</v>
      </c>
      <c r="O1458" s="15">
        <v>3.94</v>
      </c>
      <c r="P1458" s="15">
        <v>10.76</v>
      </c>
      <c r="Q1458" s="15">
        <v>0.019</v>
      </c>
      <c r="R1458" s="15">
        <v>0.01</v>
      </c>
      <c r="S1458" s="15">
        <v>2.3</v>
      </c>
    </row>
    <row r="1459" ht="12.75">
      <c r="M1459" s="161"/>
    </row>
    <row r="1460" spans="2:19" ht="12.75">
      <c r="B1460" s="15">
        <v>728</v>
      </c>
      <c r="C1460" s="160">
        <v>39538</v>
      </c>
      <c r="D1460" s="15">
        <v>70000</v>
      </c>
      <c r="E1460" s="15">
        <v>1.4</v>
      </c>
      <c r="F1460" s="15">
        <v>4</v>
      </c>
      <c r="G1460" s="15">
        <v>12.79</v>
      </c>
      <c r="H1460" s="15">
        <v>127</v>
      </c>
      <c r="I1460" s="15">
        <v>677.3</v>
      </c>
      <c r="J1460" s="15">
        <v>11.8</v>
      </c>
      <c r="K1460" s="15">
        <v>22.92</v>
      </c>
      <c r="L1460" s="15">
        <v>188.7</v>
      </c>
      <c r="M1460" s="161">
        <v>269.2</v>
      </c>
      <c r="N1460" s="15">
        <v>-0.9</v>
      </c>
      <c r="O1460" s="15">
        <v>3.08</v>
      </c>
      <c r="P1460" s="15">
        <v>11.35</v>
      </c>
      <c r="Q1460" s="15">
        <v>0.015</v>
      </c>
      <c r="R1460" s="15">
        <v>0.008</v>
      </c>
      <c r="S1460" s="15">
        <v>2.1</v>
      </c>
    </row>
    <row r="1461" ht="12.75">
      <c r="M1461" s="161"/>
    </row>
    <row r="1462" spans="2:19" ht="12.75">
      <c r="B1462" s="15">
        <v>729</v>
      </c>
      <c r="C1462" s="160">
        <v>39538</v>
      </c>
      <c r="D1462" s="15">
        <v>80000</v>
      </c>
      <c r="E1462" s="15">
        <v>0</v>
      </c>
      <c r="F1462" s="15">
        <v>2</v>
      </c>
      <c r="G1462" s="15">
        <v>13.91</v>
      </c>
      <c r="H1462" s="15">
        <v>121.4</v>
      </c>
      <c r="I1462" s="15">
        <v>676.7</v>
      </c>
      <c r="J1462" s="15">
        <v>-2.6</v>
      </c>
      <c r="K1462" s="15">
        <v>22.83</v>
      </c>
      <c r="L1462" s="15">
        <v>188</v>
      </c>
      <c r="M1462" s="161">
        <v>268.1</v>
      </c>
      <c r="N1462" s="15">
        <v>-0.9</v>
      </c>
      <c r="O1462" s="15">
        <v>2.43</v>
      </c>
      <c r="P1462" s="15">
        <v>11.18</v>
      </c>
      <c r="Q1462" s="15">
        <v>0.007</v>
      </c>
      <c r="R1462" s="15">
        <v>0.008</v>
      </c>
      <c r="S1462" s="15">
        <v>2.1</v>
      </c>
    </row>
    <row r="1463" ht="12.75">
      <c r="M1463" s="161"/>
    </row>
    <row r="1464" spans="2:19" ht="12.75">
      <c r="B1464" s="15">
        <v>730</v>
      </c>
      <c r="C1464" s="160">
        <v>39538</v>
      </c>
      <c r="D1464" s="15">
        <v>90000</v>
      </c>
      <c r="E1464" s="15">
        <v>0</v>
      </c>
      <c r="F1464" s="15">
        <v>2.1</v>
      </c>
      <c r="G1464" s="15">
        <v>13.88</v>
      </c>
      <c r="H1464" s="15">
        <v>127.6</v>
      </c>
      <c r="I1464" s="15">
        <v>677.5</v>
      </c>
      <c r="J1464" s="15">
        <v>-2.6</v>
      </c>
      <c r="K1464" s="15">
        <v>22.9</v>
      </c>
      <c r="L1464" s="15">
        <v>188.8</v>
      </c>
      <c r="M1464" s="161">
        <v>269.5</v>
      </c>
      <c r="N1464" s="15">
        <v>-0.9</v>
      </c>
      <c r="O1464" s="15">
        <v>2.51</v>
      </c>
      <c r="P1464" s="15">
        <v>11.82</v>
      </c>
      <c r="Q1464" s="15">
        <v>0.008</v>
      </c>
      <c r="R1464" s="15">
        <v>0.008</v>
      </c>
      <c r="S1464" s="15">
        <v>2.1</v>
      </c>
    </row>
    <row r="1465" ht="12.75">
      <c r="M1465" s="161"/>
    </row>
    <row r="1466" spans="2:19" ht="12.75">
      <c r="B1466" s="15">
        <v>731</v>
      </c>
      <c r="C1466" s="160">
        <v>39538</v>
      </c>
      <c r="D1466" s="15">
        <v>100000</v>
      </c>
      <c r="E1466" s="15">
        <v>0</v>
      </c>
      <c r="F1466" s="15">
        <v>2.1</v>
      </c>
      <c r="G1466" s="15">
        <v>13.87</v>
      </c>
      <c r="H1466" s="15">
        <v>131.8</v>
      </c>
      <c r="I1466" s="15">
        <v>678.3</v>
      </c>
      <c r="J1466" s="15">
        <v>-2.1</v>
      </c>
      <c r="K1466" s="15">
        <v>22.82</v>
      </c>
      <c r="L1466" s="15">
        <v>188.6</v>
      </c>
      <c r="M1466" s="161">
        <v>269.5</v>
      </c>
      <c r="N1466" s="15">
        <v>-0.9</v>
      </c>
      <c r="O1466" s="15">
        <v>2.52</v>
      </c>
      <c r="P1466" s="15">
        <v>12.08</v>
      </c>
      <c r="Q1466" s="15">
        <v>0.008</v>
      </c>
      <c r="R1466" s="15">
        <v>0.008</v>
      </c>
      <c r="S1466" s="15">
        <v>2.1</v>
      </c>
    </row>
    <row r="1467" ht="12.75">
      <c r="M1467" s="161"/>
    </row>
    <row r="1468" spans="2:19" ht="12.75">
      <c r="B1468" s="15">
        <v>732</v>
      </c>
      <c r="C1468" s="160">
        <v>39538</v>
      </c>
      <c r="D1468" s="15">
        <v>110000</v>
      </c>
      <c r="E1468" s="15">
        <v>0</v>
      </c>
      <c r="F1468" s="15">
        <v>2.1</v>
      </c>
      <c r="G1468" s="15">
        <v>13.86</v>
      </c>
      <c r="H1468" s="15">
        <v>134.8</v>
      </c>
      <c r="I1468" s="15">
        <v>678.3</v>
      </c>
      <c r="J1468" s="15">
        <v>-2.6</v>
      </c>
      <c r="K1468" s="15">
        <v>22.8</v>
      </c>
      <c r="L1468" s="15">
        <v>187.7</v>
      </c>
      <c r="M1468" s="161">
        <v>268.9</v>
      </c>
      <c r="N1468" s="15">
        <v>-1</v>
      </c>
      <c r="O1468" s="15">
        <v>2.52</v>
      </c>
      <c r="P1468" s="15">
        <v>12.32</v>
      </c>
      <c r="Q1468" s="15">
        <v>0.008</v>
      </c>
      <c r="R1468" s="15">
        <v>0.008</v>
      </c>
      <c r="S1468" s="15">
        <v>2.1</v>
      </c>
    </row>
    <row r="1469" ht="12.75">
      <c r="M1469" s="161"/>
    </row>
    <row r="1470" spans="2:19" ht="12.75">
      <c r="B1470" s="15">
        <v>733</v>
      </c>
      <c r="C1470" s="160">
        <v>39538</v>
      </c>
      <c r="D1470" s="15">
        <v>120000</v>
      </c>
      <c r="E1470" s="15">
        <v>0</v>
      </c>
      <c r="F1470" s="15">
        <v>2.1</v>
      </c>
      <c r="G1470" s="15">
        <v>13.87</v>
      </c>
      <c r="H1470" s="15">
        <v>136.7</v>
      </c>
      <c r="I1470" s="15">
        <v>678.1</v>
      </c>
      <c r="J1470" s="15">
        <v>-2.3</v>
      </c>
      <c r="K1470" s="15">
        <v>22.63</v>
      </c>
      <c r="L1470" s="15">
        <v>186.6</v>
      </c>
      <c r="M1470" s="161">
        <v>267.7</v>
      </c>
      <c r="N1470" s="15">
        <v>-1</v>
      </c>
      <c r="O1470" s="15">
        <v>2.52</v>
      </c>
      <c r="P1470" s="15">
        <v>12.46</v>
      </c>
      <c r="Q1470" s="15">
        <v>0.008</v>
      </c>
      <c r="R1470" s="15">
        <v>0.008</v>
      </c>
      <c r="S1470" s="15">
        <v>2.1</v>
      </c>
    </row>
    <row r="1471" ht="12.75">
      <c r="M1471" s="161"/>
    </row>
    <row r="1472" spans="2:19" ht="12.75">
      <c r="B1472" s="15">
        <v>734</v>
      </c>
      <c r="C1472" s="160">
        <v>39538</v>
      </c>
      <c r="D1472" s="15">
        <v>130000</v>
      </c>
      <c r="E1472" s="15">
        <v>0</v>
      </c>
      <c r="F1472" s="15">
        <v>2.1</v>
      </c>
      <c r="G1472" s="15">
        <v>13.86</v>
      </c>
      <c r="H1472" s="15">
        <v>136</v>
      </c>
      <c r="I1472" s="15">
        <v>677.4</v>
      </c>
      <c r="J1472" s="15">
        <v>-2.4</v>
      </c>
      <c r="K1472" s="15">
        <v>22.6</v>
      </c>
      <c r="L1472" s="15">
        <v>186.4</v>
      </c>
      <c r="M1472" s="161">
        <v>267.5</v>
      </c>
      <c r="N1472" s="15">
        <v>-0.9</v>
      </c>
      <c r="O1472" s="15">
        <v>2.52</v>
      </c>
      <c r="P1472" s="15">
        <v>12.46</v>
      </c>
      <c r="Q1472" s="15">
        <v>0.008</v>
      </c>
      <c r="R1472" s="15">
        <v>0.008</v>
      </c>
      <c r="S1472" s="15">
        <v>2.1</v>
      </c>
    </row>
    <row r="1473" ht="12.75">
      <c r="M1473" s="161"/>
    </row>
    <row r="1474" spans="2:19" ht="12.75">
      <c r="B1474" s="15">
        <v>735</v>
      </c>
      <c r="C1474" s="160">
        <v>39538</v>
      </c>
      <c r="D1474" s="15">
        <v>140000</v>
      </c>
      <c r="E1474" s="15">
        <v>0</v>
      </c>
      <c r="F1474" s="15">
        <v>2.1</v>
      </c>
      <c r="G1474" s="15">
        <v>13.86</v>
      </c>
      <c r="H1474" s="15">
        <v>135.7</v>
      </c>
      <c r="I1474" s="15">
        <v>676.8</v>
      </c>
      <c r="J1474" s="15">
        <v>-2</v>
      </c>
      <c r="K1474" s="15">
        <v>22.61</v>
      </c>
      <c r="L1474" s="15">
        <v>186.5</v>
      </c>
      <c r="M1474" s="161">
        <v>267.6</v>
      </c>
      <c r="N1474" s="15">
        <v>-1</v>
      </c>
      <c r="O1474" s="15">
        <v>2.51</v>
      </c>
      <c r="P1474" s="15">
        <v>12.45</v>
      </c>
      <c r="Q1474" s="15">
        <v>0.008</v>
      </c>
      <c r="R1474" s="15">
        <v>0.008</v>
      </c>
      <c r="S1474" s="15">
        <v>2.1</v>
      </c>
    </row>
    <row r="1475" ht="12.75">
      <c r="M1475" s="161"/>
    </row>
    <row r="1476" spans="2:19" ht="12.75">
      <c r="B1476" s="15">
        <v>736</v>
      </c>
      <c r="C1476" s="160">
        <v>39538</v>
      </c>
      <c r="D1476" s="15">
        <v>150000</v>
      </c>
      <c r="E1476" s="15">
        <v>0</v>
      </c>
      <c r="F1476" s="15">
        <v>2.1</v>
      </c>
      <c r="G1476" s="15">
        <v>13.85</v>
      </c>
      <c r="H1476" s="15">
        <v>135.3</v>
      </c>
      <c r="I1476" s="15">
        <v>676.6</v>
      </c>
      <c r="J1476" s="15">
        <v>-2.7</v>
      </c>
      <c r="K1476" s="15">
        <v>22.63</v>
      </c>
      <c r="L1476" s="15">
        <v>186.5</v>
      </c>
      <c r="M1476" s="161">
        <v>267.7</v>
      </c>
      <c r="N1476" s="15">
        <v>-0.9</v>
      </c>
      <c r="O1476" s="15">
        <v>2.52</v>
      </c>
      <c r="P1476" s="15">
        <v>12.47</v>
      </c>
      <c r="Q1476" s="15">
        <v>0.008</v>
      </c>
      <c r="R1476" s="15">
        <v>0.008</v>
      </c>
      <c r="S1476" s="15">
        <v>2.1</v>
      </c>
    </row>
    <row r="1477" ht="12.75">
      <c r="M1477" s="161"/>
    </row>
    <row r="1478" spans="2:19" ht="12.75">
      <c r="B1478" s="15">
        <v>737</v>
      </c>
      <c r="C1478" s="160">
        <v>39538</v>
      </c>
      <c r="D1478" s="15">
        <v>160000</v>
      </c>
      <c r="E1478" s="15">
        <v>0</v>
      </c>
      <c r="F1478" s="15">
        <v>2.1</v>
      </c>
      <c r="G1478" s="15">
        <v>13.85</v>
      </c>
      <c r="H1478" s="15">
        <v>136.6</v>
      </c>
      <c r="I1478" s="15">
        <v>676.7</v>
      </c>
      <c r="J1478" s="15">
        <v>-2.3</v>
      </c>
      <c r="K1478" s="15">
        <v>22.54</v>
      </c>
      <c r="L1478" s="15">
        <v>185.9</v>
      </c>
      <c r="M1478" s="161">
        <v>267.1</v>
      </c>
      <c r="N1478" s="15">
        <v>-1</v>
      </c>
      <c r="O1478" s="15">
        <v>2.52</v>
      </c>
      <c r="P1478" s="15">
        <v>12.54</v>
      </c>
      <c r="Q1478" s="15">
        <v>0.008</v>
      </c>
      <c r="R1478" s="15">
        <v>0.008</v>
      </c>
      <c r="S1478" s="15">
        <v>2.1</v>
      </c>
    </row>
    <row r="1479" ht="12.75">
      <c r="M1479" s="161"/>
    </row>
    <row r="1480" spans="2:19" ht="12.75">
      <c r="B1480" s="15">
        <v>738</v>
      </c>
      <c r="C1480" s="160">
        <v>39538</v>
      </c>
      <c r="D1480" s="15">
        <v>170000</v>
      </c>
      <c r="E1480" s="15">
        <v>0</v>
      </c>
      <c r="F1480" s="15">
        <v>2.1</v>
      </c>
      <c r="G1480" s="15">
        <v>13.85</v>
      </c>
      <c r="H1480" s="15">
        <v>136.6</v>
      </c>
      <c r="I1480" s="15">
        <v>676.2</v>
      </c>
      <c r="J1480" s="15">
        <v>-2.3</v>
      </c>
      <c r="K1480" s="15">
        <v>22.53</v>
      </c>
      <c r="L1480" s="15">
        <v>185.5</v>
      </c>
      <c r="M1480" s="161">
        <v>266.7</v>
      </c>
      <c r="N1480" s="15">
        <v>-0.9</v>
      </c>
      <c r="O1480" s="15">
        <v>2.51</v>
      </c>
      <c r="P1480" s="15">
        <v>12.55</v>
      </c>
      <c r="Q1480" s="15">
        <v>0.008</v>
      </c>
      <c r="R1480" s="15">
        <v>0.008</v>
      </c>
      <c r="S1480" s="15">
        <v>2.1</v>
      </c>
    </row>
    <row r="1481" ht="12.75">
      <c r="M1481" s="161"/>
    </row>
    <row r="1482" spans="2:19" ht="12.75">
      <c r="B1482" s="15">
        <v>739</v>
      </c>
      <c r="C1482" s="160">
        <v>39538</v>
      </c>
      <c r="D1482" s="15">
        <v>180000</v>
      </c>
      <c r="E1482" s="15">
        <v>0</v>
      </c>
      <c r="F1482" s="15">
        <v>2.1</v>
      </c>
      <c r="G1482" s="15">
        <v>13.86</v>
      </c>
      <c r="H1482" s="15">
        <v>136</v>
      </c>
      <c r="I1482" s="15">
        <v>675</v>
      </c>
      <c r="J1482" s="15">
        <v>-2.2</v>
      </c>
      <c r="K1482" s="15">
        <v>22.54</v>
      </c>
      <c r="L1482" s="15">
        <v>185.6</v>
      </c>
      <c r="M1482" s="161">
        <v>266.7</v>
      </c>
      <c r="N1482" s="15">
        <v>-1</v>
      </c>
      <c r="O1482" s="15">
        <v>2.51</v>
      </c>
      <c r="P1482" s="15">
        <v>12.5</v>
      </c>
      <c r="Q1482" s="15">
        <v>0.008</v>
      </c>
      <c r="R1482" s="15">
        <v>0.008</v>
      </c>
      <c r="S1482" s="15">
        <v>2.1</v>
      </c>
    </row>
    <row r="1483" ht="12.75">
      <c r="M1483" s="161"/>
    </row>
    <row r="1484" spans="2:19" ht="12.75">
      <c r="B1484" s="15">
        <v>740</v>
      </c>
      <c r="C1484" s="160">
        <v>39538</v>
      </c>
      <c r="D1484" s="15">
        <v>190000</v>
      </c>
      <c r="E1484" s="15">
        <v>0.3</v>
      </c>
      <c r="F1484" s="15">
        <v>1.7</v>
      </c>
      <c r="G1484" s="15">
        <v>14.82</v>
      </c>
      <c r="H1484" s="15">
        <v>115.3</v>
      </c>
      <c r="I1484" s="15">
        <v>673.3</v>
      </c>
      <c r="J1484" s="15">
        <v>-1.2</v>
      </c>
      <c r="K1484" s="15">
        <v>19.26</v>
      </c>
      <c r="L1484" s="15">
        <v>157.6</v>
      </c>
      <c r="M1484" s="161">
        <v>226.5</v>
      </c>
      <c r="N1484" s="15">
        <v>-1</v>
      </c>
      <c r="O1484" s="15">
        <v>2.11</v>
      </c>
      <c r="P1484" s="15">
        <v>10.7</v>
      </c>
      <c r="Q1484" s="15">
        <v>0.017</v>
      </c>
      <c r="R1484" s="15">
        <v>0.017</v>
      </c>
      <c r="S1484" s="15">
        <v>1.7</v>
      </c>
    </row>
    <row r="1486" spans="2:19" ht="12.75">
      <c r="B1486" s="15">
        <v>741</v>
      </c>
      <c r="C1486" s="160">
        <v>39538</v>
      </c>
      <c r="D1486" s="15">
        <v>200000</v>
      </c>
      <c r="E1486" s="15">
        <v>0</v>
      </c>
      <c r="F1486" s="15">
        <v>0</v>
      </c>
      <c r="G1486" s="15">
        <v>21.08</v>
      </c>
      <c r="H1486" s="15">
        <v>1</v>
      </c>
      <c r="I1486" s="15">
        <v>511</v>
      </c>
      <c r="J1486" s="15">
        <v>0</v>
      </c>
      <c r="K1486" s="15">
        <v>0.21</v>
      </c>
      <c r="L1486" s="15">
        <v>0.5</v>
      </c>
      <c r="M1486" s="15">
        <v>1.3</v>
      </c>
      <c r="N1486" s="15">
        <v>-1</v>
      </c>
      <c r="O1486" s="15">
        <v>-0.55</v>
      </c>
      <c r="P1486" s="15">
        <v>0</v>
      </c>
      <c r="Q1486" s="15">
        <v>0.063</v>
      </c>
      <c r="R1486" s="15">
        <v>0.065</v>
      </c>
      <c r="S1486" s="15">
        <v>0</v>
      </c>
    </row>
    <row r="1488" spans="2:19" ht="12.75">
      <c r="B1488" s="15">
        <v>742</v>
      </c>
      <c r="C1488" s="160">
        <v>39538</v>
      </c>
      <c r="D1488" s="15">
        <v>210000</v>
      </c>
      <c r="E1488" s="15">
        <v>10.7</v>
      </c>
      <c r="F1488" s="15">
        <v>36.1</v>
      </c>
      <c r="G1488" s="15">
        <v>18.73</v>
      </c>
      <c r="H1488" s="15">
        <v>0.9</v>
      </c>
      <c r="I1488" s="15">
        <v>534.2</v>
      </c>
      <c r="J1488" s="15">
        <v>10.3</v>
      </c>
      <c r="K1488" s="15">
        <v>4.2</v>
      </c>
      <c r="L1488" s="15">
        <v>14.5</v>
      </c>
      <c r="M1488" s="161">
        <v>15</v>
      </c>
      <c r="N1488" s="15">
        <v>-1</v>
      </c>
      <c r="O1488" s="15">
        <v>4.92</v>
      </c>
      <c r="P1488" s="15">
        <v>15.74</v>
      </c>
      <c r="Q1488" s="15">
        <v>0.161</v>
      </c>
      <c r="R1488" s="15">
        <v>0.056</v>
      </c>
      <c r="S1488" s="15">
        <v>7.3</v>
      </c>
    </row>
    <row r="1489" ht="12.75">
      <c r="M1489" s="161"/>
    </row>
    <row r="1490" spans="2:19" ht="12.75">
      <c r="B1490" s="15">
        <v>743</v>
      </c>
      <c r="C1490" s="160">
        <v>39538</v>
      </c>
      <c r="D1490" s="15">
        <v>220000</v>
      </c>
      <c r="E1490" s="15">
        <v>19.5</v>
      </c>
      <c r="F1490" s="15">
        <v>70.3</v>
      </c>
      <c r="G1490" s="15">
        <v>15.3</v>
      </c>
      <c r="H1490" s="15">
        <v>13.5</v>
      </c>
      <c r="I1490" s="15">
        <v>612.1</v>
      </c>
      <c r="J1490" s="15">
        <v>28.3</v>
      </c>
      <c r="K1490" s="15">
        <v>10.85</v>
      </c>
      <c r="L1490" s="15">
        <v>57.1</v>
      </c>
      <c r="M1490" s="161">
        <v>88.4</v>
      </c>
      <c r="N1490" s="15">
        <v>-1</v>
      </c>
      <c r="O1490" s="15">
        <v>9.83</v>
      </c>
      <c r="P1490" s="15">
        <v>28.86</v>
      </c>
      <c r="Q1490" s="15">
        <v>0.259</v>
      </c>
      <c r="R1490" s="15">
        <v>0.039</v>
      </c>
      <c r="S1490" s="15">
        <v>10.5</v>
      </c>
    </row>
    <row r="1491" ht="12.75">
      <c r="M1491" s="161"/>
    </row>
    <row r="1492" spans="2:19" ht="12.75">
      <c r="B1492" s="15">
        <v>744</v>
      </c>
      <c r="C1492" s="160">
        <v>39538</v>
      </c>
      <c r="D1492" s="15">
        <v>230000</v>
      </c>
      <c r="E1492" s="15">
        <v>0.1</v>
      </c>
      <c r="F1492" s="15">
        <v>2</v>
      </c>
      <c r="G1492" s="15">
        <v>13.84</v>
      </c>
      <c r="H1492" s="15">
        <v>139.6</v>
      </c>
      <c r="I1492" s="15">
        <v>659.3</v>
      </c>
      <c r="J1492" s="15">
        <v>-2.3</v>
      </c>
      <c r="K1492" s="15">
        <v>23.03</v>
      </c>
      <c r="L1492" s="15">
        <v>189.8</v>
      </c>
      <c r="M1492" s="161">
        <v>270.5</v>
      </c>
      <c r="N1492" s="15">
        <v>-0.9</v>
      </c>
      <c r="O1492" s="15">
        <v>2.43</v>
      </c>
      <c r="P1492" s="15">
        <v>13.11</v>
      </c>
      <c r="Q1492" s="15">
        <v>0.007</v>
      </c>
      <c r="R1492" s="15">
        <v>0.008</v>
      </c>
      <c r="S1492" s="15">
        <v>2</v>
      </c>
    </row>
    <row r="1494" spans="2:4" ht="12.75">
      <c r="B1494" s="15">
        <v>745</v>
      </c>
      <c r="C1494" s="15" t="s">
        <v>94</v>
      </c>
      <c r="D1494" s="15" t="s">
        <v>94</v>
      </c>
    </row>
    <row r="1496" spans="2:20" ht="12.75">
      <c r="B1496" s="15">
        <v>746</v>
      </c>
      <c r="C1496" s="15" t="s">
        <v>94</v>
      </c>
      <c r="D1496" s="15" t="s">
        <v>94</v>
      </c>
      <c r="E1496" s="15">
        <v>452.921</v>
      </c>
      <c r="F1496" s="15">
        <v>5.246</v>
      </c>
      <c r="G1496" s="15">
        <v>4.73</v>
      </c>
      <c r="H1496" s="15">
        <v>-0.953</v>
      </c>
      <c r="I1496" s="15" t="s">
        <v>95</v>
      </c>
      <c r="J1496" s="15">
        <v>12.081</v>
      </c>
      <c r="K1496" s="15">
        <v>-81.922</v>
      </c>
      <c r="L1496" s="15">
        <v>7.563</v>
      </c>
      <c r="M1496" s="162">
        <v>57.484</v>
      </c>
      <c r="N1496" s="15">
        <v>84.265</v>
      </c>
      <c r="O1496" s="15">
        <v>34.678</v>
      </c>
      <c r="P1496" s="15">
        <v>1.437</v>
      </c>
      <c r="Q1496" s="15">
        <v>-2.396</v>
      </c>
      <c r="R1496" s="15">
        <v>19.159</v>
      </c>
      <c r="S1496" s="15">
        <v>18.003</v>
      </c>
      <c r="T1496" s="15">
        <v>-6.078</v>
      </c>
    </row>
    <row r="1499" spans="12:15" ht="12.75">
      <c r="L1499" s="180" t="s">
        <v>128</v>
      </c>
      <c r="M1499" s="161">
        <f>SUM(M696:M726,M782:M822,M830:M872,M880:M918,M928:M966,M982:M1000,M1164:M1202,M1212:M1228,M1322:M1346,M1398:M1484,M1488:M1492)</f>
        <v>36379.399999999994</v>
      </c>
      <c r="N1499" s="161"/>
      <c r="O1499" s="161"/>
    </row>
    <row r="1500" spans="12:15" ht="12.75">
      <c r="L1500" s="180" t="s">
        <v>129</v>
      </c>
      <c r="M1500" s="161"/>
      <c r="N1500" s="161"/>
      <c r="O1500" s="161"/>
    </row>
    <row r="1501" spans="12:15" ht="12.75">
      <c r="L1501" s="180" t="s">
        <v>130</v>
      </c>
      <c r="M1501" s="161"/>
      <c r="N1501" s="161"/>
      <c r="O1501" s="161"/>
    </row>
  </sheetData>
  <printOptions/>
  <pageMargins left="0.75" right="0.75" top="1" bottom="1" header="0.5" footer="0.5"/>
  <pageSetup fitToHeight="25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="75" zoomScaleSheetLayoutView="75" workbookViewId="0" topLeftCell="A1">
      <selection activeCell="M12" sqref="M12"/>
    </sheetView>
  </sheetViews>
  <sheetFormatPr defaultColWidth="9.140625" defaultRowHeight="12.75"/>
  <cols>
    <col min="1" max="1" width="21.421875" style="0" customWidth="1"/>
    <col min="2" max="2" width="16.7109375" style="0" customWidth="1"/>
    <col min="3" max="3" width="11.00390625" style="0" customWidth="1"/>
    <col min="4" max="4" width="16.28125" style="0" bestFit="1" customWidth="1"/>
    <col min="5" max="5" width="17.8515625" style="0" customWidth="1"/>
    <col min="6" max="6" width="12.140625" style="0" customWidth="1"/>
    <col min="12" max="12" width="1.8515625" style="0" customWidth="1"/>
  </cols>
  <sheetData>
    <row r="2" spans="1:10" ht="20.25">
      <c r="A2" s="187" t="s">
        <v>35</v>
      </c>
      <c r="B2" s="182"/>
      <c r="C2" s="182"/>
      <c r="D2" s="182"/>
      <c r="E2" s="182"/>
      <c r="F2" s="182"/>
      <c r="G2" s="56"/>
      <c r="H2" s="15"/>
      <c r="I2" s="15"/>
      <c r="J2" s="15"/>
    </row>
    <row r="3" ht="12.75">
      <c r="A3" s="57" t="s">
        <v>98</v>
      </c>
    </row>
    <row r="4" spans="1:7" ht="12.75">
      <c r="A4" s="3" t="s">
        <v>33</v>
      </c>
      <c r="B4" s="3" t="s">
        <v>36</v>
      </c>
      <c r="C4" s="3" t="s">
        <v>28</v>
      </c>
      <c r="D4" s="3" t="s">
        <v>37</v>
      </c>
      <c r="E4" s="3" t="s">
        <v>29</v>
      </c>
      <c r="F4" s="3"/>
      <c r="G4" s="3" t="s">
        <v>38</v>
      </c>
    </row>
    <row r="5" spans="1:7" ht="12.75">
      <c r="A5" s="3" t="s">
        <v>44</v>
      </c>
      <c r="B5" s="54" t="s">
        <v>96</v>
      </c>
      <c r="C5" s="3" t="s">
        <v>45</v>
      </c>
      <c r="D5" s="3"/>
      <c r="E5" s="97" t="s">
        <v>62</v>
      </c>
      <c r="F5" s="3"/>
      <c r="G5" t="s">
        <v>97</v>
      </c>
    </row>
    <row r="6" spans="1:6" ht="12.75">
      <c r="A6" s="3"/>
      <c r="B6" s="54"/>
      <c r="C6" s="3"/>
      <c r="D6" s="3"/>
      <c r="E6" s="3"/>
      <c r="F6" s="3"/>
    </row>
    <row r="7" spans="1:6" ht="12.75">
      <c r="A7" s="3"/>
      <c r="B7" s="54"/>
      <c r="C7" s="3"/>
      <c r="D7" s="3"/>
      <c r="E7" s="3"/>
      <c r="F7" s="3"/>
    </row>
    <row r="8" spans="1:6" ht="12.75">
      <c r="A8" s="3"/>
      <c r="B8" s="54"/>
      <c r="C8" s="3"/>
      <c r="D8" s="3"/>
      <c r="E8" s="3"/>
      <c r="F8" s="3"/>
    </row>
    <row r="9" spans="1:6" ht="12.75">
      <c r="A9" s="3"/>
      <c r="B9" s="54"/>
      <c r="C9" s="3"/>
      <c r="D9" s="3"/>
      <c r="E9" s="3"/>
      <c r="F9" s="3"/>
    </row>
    <row r="10" spans="1:6" ht="12.75">
      <c r="A10" s="3"/>
      <c r="B10" s="54"/>
      <c r="C10" s="3"/>
      <c r="D10" s="3"/>
      <c r="E10" s="3"/>
      <c r="F10" s="3"/>
    </row>
    <row r="11" spans="1:6" ht="12.75">
      <c r="A11" s="3"/>
      <c r="B11" s="54"/>
      <c r="C11" s="3"/>
      <c r="D11" s="3"/>
      <c r="E11" s="3"/>
      <c r="F11" s="3"/>
    </row>
    <row r="12" spans="1:6" ht="12.75">
      <c r="A12" s="3"/>
      <c r="B12" s="54"/>
      <c r="C12" s="3"/>
      <c r="D12" s="3"/>
      <c r="E12" s="3"/>
      <c r="F12" s="3"/>
    </row>
    <row r="15" spans="1:10" ht="21.75" customHeight="1">
      <c r="A15" s="187" t="s">
        <v>39</v>
      </c>
      <c r="B15" s="187"/>
      <c r="C15" s="187"/>
      <c r="D15" s="187"/>
      <c r="E15" s="187"/>
      <c r="F15" s="187"/>
      <c r="G15" s="187"/>
      <c r="H15" s="187"/>
      <c r="I15" s="187"/>
      <c r="J15" s="187"/>
    </row>
    <row r="16" spans="1:9" ht="14.25" customHeight="1">
      <c r="A16" s="188" t="s">
        <v>99</v>
      </c>
      <c r="B16" s="188"/>
      <c r="C16" s="188"/>
      <c r="D16" s="188"/>
      <c r="E16" s="188"/>
      <c r="F16" s="188"/>
      <c r="G16" s="188"/>
      <c r="H16" s="188"/>
      <c r="I16" s="188"/>
    </row>
    <row r="17" spans="1:10" ht="11.25" customHeight="1">
      <c r="A17" s="12" t="s">
        <v>33</v>
      </c>
      <c r="B17" s="12" t="s">
        <v>36</v>
      </c>
      <c r="C17" s="12" t="s">
        <v>28</v>
      </c>
      <c r="D17" s="12" t="s">
        <v>37</v>
      </c>
      <c r="E17" s="12" t="s">
        <v>25</v>
      </c>
      <c r="F17" s="12" t="s">
        <v>0</v>
      </c>
      <c r="G17" s="12" t="s">
        <v>1</v>
      </c>
      <c r="H17" s="12" t="s">
        <v>34</v>
      </c>
      <c r="I17" s="12" t="s">
        <v>29</v>
      </c>
      <c r="J17" s="12" t="s">
        <v>38</v>
      </c>
    </row>
    <row r="18" spans="1:10" ht="11.25" customHeight="1">
      <c r="A18" s="12" t="s">
        <v>103</v>
      </c>
      <c r="B18" s="58" t="s">
        <v>101</v>
      </c>
      <c r="C18" s="12" t="s">
        <v>100</v>
      </c>
      <c r="D18" s="12" t="s">
        <v>102</v>
      </c>
      <c r="E18" s="12" t="s">
        <v>104</v>
      </c>
      <c r="F18" s="12">
        <v>58</v>
      </c>
      <c r="G18" s="12">
        <v>58</v>
      </c>
      <c r="H18" s="12">
        <v>2.5</v>
      </c>
      <c r="I18" s="12" t="s">
        <v>105</v>
      </c>
      <c r="J18" s="12" t="s">
        <v>106</v>
      </c>
    </row>
    <row r="19" spans="1:10" ht="11.25" customHeight="1">
      <c r="A19" s="12" t="s">
        <v>26</v>
      </c>
      <c r="B19" s="58" t="s">
        <v>101</v>
      </c>
      <c r="C19" s="12" t="s">
        <v>100</v>
      </c>
      <c r="D19" s="12" t="s">
        <v>102</v>
      </c>
      <c r="E19" s="12">
        <v>28.8</v>
      </c>
      <c r="F19" s="12">
        <v>28.8</v>
      </c>
      <c r="G19" s="12">
        <v>28.8</v>
      </c>
      <c r="H19" s="12">
        <v>6</v>
      </c>
      <c r="I19" s="12" t="s">
        <v>105</v>
      </c>
      <c r="J19" s="12" t="s">
        <v>106</v>
      </c>
    </row>
    <row r="20" spans="1:10" ht="11.25" customHeight="1">
      <c r="A20" s="12"/>
      <c r="B20" s="58"/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/>
      <c r="B21" s="58"/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/>
      <c r="B22" s="58"/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/>
      <c r="B23" s="58"/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/>
      <c r="B24" s="58"/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/>
      <c r="B25" s="58"/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/>
      <c r="B26" s="58"/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/>
      <c r="B27" s="58"/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/>
      <c r="B28" s="58"/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/>
      <c r="B29" s="58"/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/>
      <c r="B30" s="58"/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/>
      <c r="B31" s="58"/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/>
      <c r="B32" s="58"/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/>
      <c r="B33" s="58"/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/>
      <c r="B34" s="58"/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/>
      <c r="B35" s="58"/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/>
      <c r="B36" s="58"/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/>
      <c r="B37" s="58"/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/>
      <c r="B38" s="58"/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/>
      <c r="B39" s="58"/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/>
      <c r="B40" s="58"/>
      <c r="C40" s="12"/>
      <c r="D40" s="12"/>
      <c r="E40" s="12"/>
      <c r="F40" s="12"/>
      <c r="G40" s="12"/>
      <c r="H40" s="12"/>
      <c r="I40" s="12"/>
      <c r="J40" s="12"/>
    </row>
  </sheetData>
  <mergeCells count="3">
    <mergeCell ref="A2:F2"/>
    <mergeCell ref="A15:J15"/>
    <mergeCell ref="A16:I16"/>
  </mergeCells>
  <printOptions/>
  <pageMargins left="0.75" right="0.75" top="1" bottom="1" header="0.5" footer="0.5"/>
  <pageSetup horizontalDpi="300" verticalDpi="3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M12" sqref="M12"/>
    </sheetView>
  </sheetViews>
  <sheetFormatPr defaultColWidth="9.140625" defaultRowHeight="12.75"/>
  <sheetData>
    <row r="2" ht="12.75">
      <c r="A2" s="57" t="s">
        <v>66</v>
      </c>
    </row>
    <row r="3" ht="12.75">
      <c r="A3" t="s">
        <v>65</v>
      </c>
    </row>
    <row r="5" spans="1:3" ht="12.75">
      <c r="A5" s="130" t="s">
        <v>67</v>
      </c>
      <c r="C5" s="130" t="s">
        <v>68</v>
      </c>
    </row>
    <row r="6" spans="1:3" ht="12.75">
      <c r="A6" s="104">
        <v>39538</v>
      </c>
      <c r="C6">
        <v>444</v>
      </c>
    </row>
    <row r="7" spans="1:3" ht="12.75">
      <c r="A7" s="104">
        <v>39538</v>
      </c>
      <c r="C7">
        <v>421</v>
      </c>
    </row>
    <row r="8" spans="1:3" ht="12.75">
      <c r="A8" s="104">
        <v>39537</v>
      </c>
      <c r="C8">
        <v>458</v>
      </c>
    </row>
    <row r="10" spans="2:4" ht="12.75">
      <c r="B10" s="164" t="s">
        <v>107</v>
      </c>
      <c r="C10" s="165">
        <f>AVERAGE(C6:C8)</f>
        <v>441</v>
      </c>
      <c r="D10" t="s">
        <v>108</v>
      </c>
    </row>
    <row r="13" ht="12.75">
      <c r="A13" s="57" t="s">
        <v>112</v>
      </c>
    </row>
    <row r="14" ht="12.75">
      <c r="D14" t="s">
        <v>110</v>
      </c>
    </row>
    <row r="15" spans="3:4" ht="12.75">
      <c r="C15" s="171">
        <v>5E-06</v>
      </c>
      <c r="D15" t="s">
        <v>117</v>
      </c>
    </row>
    <row r="16" spans="3:4" ht="12.75">
      <c r="C16" s="171">
        <v>8.34</v>
      </c>
      <c r="D16" t="s">
        <v>119</v>
      </c>
    </row>
    <row r="17" spans="3:4" ht="12.75">
      <c r="C17" s="171">
        <v>77000</v>
      </c>
      <c r="D17" t="s">
        <v>118</v>
      </c>
    </row>
    <row r="20" spans="2:4" ht="12.75">
      <c r="B20" s="164" t="s">
        <v>111</v>
      </c>
      <c r="C20" s="165">
        <f>(C10/1000000)*C17*60*C16*C15</f>
        <v>0.08496041400000001</v>
      </c>
      <c r="D20" t="s">
        <v>109</v>
      </c>
    </row>
    <row r="23" ht="12.75">
      <c r="A23" s="57" t="s">
        <v>121</v>
      </c>
    </row>
    <row r="25" spans="2:4" ht="12.75">
      <c r="B25" s="166" t="s">
        <v>6</v>
      </c>
      <c r="C25" s="166" t="s">
        <v>10</v>
      </c>
      <c r="D25" s="166" t="s">
        <v>113</v>
      </c>
    </row>
    <row r="26" spans="2:5" ht="12.75">
      <c r="B26" s="15" t="s">
        <v>115</v>
      </c>
      <c r="C26" s="171">
        <v>579.2</v>
      </c>
      <c r="D26" s="169">
        <f>$C$20*C26</f>
        <v>49.20907178880001</v>
      </c>
      <c r="E26" t="s">
        <v>116</v>
      </c>
    </row>
    <row r="27" spans="2:5" ht="12.75">
      <c r="B27" s="15" t="s">
        <v>70</v>
      </c>
      <c r="C27" s="171">
        <v>333.93</v>
      </c>
      <c r="D27" s="169">
        <f>$C$20*C27</f>
        <v>28.370831047020005</v>
      </c>
      <c r="E27" t="s">
        <v>116</v>
      </c>
    </row>
    <row r="28" spans="2:5" ht="12.75">
      <c r="B28" s="167" t="s">
        <v>71</v>
      </c>
      <c r="C28" s="172">
        <v>313.72</v>
      </c>
      <c r="D28" s="170">
        <f>$C$20*C28</f>
        <v>26.653781080080005</v>
      </c>
      <c r="E28" s="168" t="s">
        <v>116</v>
      </c>
    </row>
    <row r="29" spans="2:4" ht="12.75">
      <c r="B29" s="15"/>
      <c r="C29" s="15"/>
      <c r="D29" s="15"/>
    </row>
    <row r="30" spans="3:5" ht="12.75">
      <c r="C30" s="164" t="s">
        <v>120</v>
      </c>
      <c r="D30" s="173">
        <f>SUM(D26:D28)/2000</f>
        <v>0.05211684195795001</v>
      </c>
      <c r="E30" t="s"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M12" sqref="M12"/>
    </sheetView>
  </sheetViews>
  <sheetFormatPr defaultColWidth="9.140625" defaultRowHeight="12.75"/>
  <cols>
    <col min="1" max="1" width="17.421875" style="0" customWidth="1"/>
    <col min="4" max="4" width="13.7109375" style="0" customWidth="1"/>
    <col min="5" max="5" width="10.7109375" style="0" customWidth="1"/>
    <col min="6" max="6" width="11.28125" style="0" customWidth="1"/>
  </cols>
  <sheetData>
    <row r="2" spans="1:6" ht="12.75">
      <c r="A2" s="57" t="s">
        <v>122</v>
      </c>
      <c r="E2" t="s">
        <v>30</v>
      </c>
      <c r="F2">
        <v>2111</v>
      </c>
    </row>
    <row r="3" ht="12.75">
      <c r="A3" s="42" t="s">
        <v>24</v>
      </c>
    </row>
    <row r="5" ht="12.75">
      <c r="A5" s="174"/>
    </row>
    <row r="6" spans="2:5" ht="12.75">
      <c r="B6" s="164" t="s">
        <v>123</v>
      </c>
      <c r="C6" s="175">
        <v>1</v>
      </c>
      <c r="D6" t="s">
        <v>10</v>
      </c>
      <c r="E6" s="166"/>
    </row>
    <row r="8" spans="1:5" ht="12.75">
      <c r="A8" s="176" t="s">
        <v>31</v>
      </c>
      <c r="B8" s="177" t="s">
        <v>124</v>
      </c>
      <c r="E8" s="166" t="s">
        <v>113</v>
      </c>
    </row>
    <row r="9" spans="1:6" ht="12.75">
      <c r="A9" t="s">
        <v>27</v>
      </c>
      <c r="B9">
        <v>14.57</v>
      </c>
      <c r="C9" t="s">
        <v>109</v>
      </c>
      <c r="D9" s="29"/>
      <c r="E9" s="178">
        <f>$C$6*B9/2000</f>
        <v>0.007285</v>
      </c>
      <c r="F9" t="s">
        <v>114</v>
      </c>
    </row>
    <row r="10" spans="1:6" ht="12.75">
      <c r="A10" t="s">
        <v>26</v>
      </c>
      <c r="B10">
        <v>0.55</v>
      </c>
      <c r="C10" t="s">
        <v>109</v>
      </c>
      <c r="D10" s="29"/>
      <c r="E10" s="179">
        <f>$C$6*B10/2000</f>
        <v>0.000275</v>
      </c>
      <c r="F10" t="s">
        <v>114</v>
      </c>
    </row>
    <row r="11" spans="1:6" ht="12.75">
      <c r="A11" t="s">
        <v>32</v>
      </c>
      <c r="B11">
        <v>0.29</v>
      </c>
      <c r="C11" t="s">
        <v>109</v>
      </c>
      <c r="D11" s="29"/>
      <c r="E11" s="179">
        <f>$C$6*B11/2000</f>
        <v>0.000145</v>
      </c>
      <c r="F11" t="s">
        <v>114</v>
      </c>
    </row>
    <row r="12" spans="1:6" ht="12.75">
      <c r="A12" t="s">
        <v>125</v>
      </c>
      <c r="B12">
        <v>0.68</v>
      </c>
      <c r="C12" t="s">
        <v>109</v>
      </c>
      <c r="D12" s="29"/>
      <c r="E12" s="179">
        <f>$C$6*B12/2000</f>
        <v>0.00034</v>
      </c>
      <c r="F12" t="s">
        <v>114</v>
      </c>
    </row>
    <row r="13" spans="1:6" ht="12.75">
      <c r="A13" t="s">
        <v>126</v>
      </c>
      <c r="B13">
        <v>0.06</v>
      </c>
      <c r="C13" t="s">
        <v>109</v>
      </c>
      <c r="E13" s="179">
        <f>$C$6*B13/2000</f>
        <v>2.9999999999999997E-05</v>
      </c>
      <c r="F13" t="s">
        <v>114</v>
      </c>
    </row>
    <row r="14" ht="12.75">
      <c r="B14" s="33"/>
    </row>
    <row r="15" ht="12.75">
      <c r="B15" s="174" t="s">
        <v>127</v>
      </c>
    </row>
    <row r="18" spans="2:6" ht="12.75">
      <c r="B18" s="5"/>
      <c r="D18" s="30"/>
      <c r="E18" s="31"/>
      <c r="F18" s="31"/>
    </row>
    <row r="19" spans="2:6" ht="12.75">
      <c r="B19" s="5"/>
      <c r="D19" s="30"/>
      <c r="E19" s="31"/>
      <c r="F19" s="31"/>
    </row>
    <row r="20" spans="2:6" ht="12.75">
      <c r="B20" s="5"/>
      <c r="D20" s="30"/>
      <c r="E20" s="31"/>
      <c r="F20" s="31"/>
    </row>
    <row r="21" spans="2:6" ht="12.75">
      <c r="B21" s="5"/>
      <c r="D21" s="30"/>
      <c r="E21" s="31"/>
      <c r="F21" s="31"/>
    </row>
    <row r="22" spans="2:6" ht="12.75">
      <c r="B22" s="5"/>
      <c r="D22" s="30"/>
      <c r="E22" s="31"/>
      <c r="F22" s="31"/>
    </row>
    <row r="23" spans="4:6" ht="12.75">
      <c r="D23" s="30"/>
      <c r="E23" s="31"/>
      <c r="F23" s="32"/>
    </row>
    <row r="24" ht="12.75">
      <c r="A24" s="33"/>
    </row>
    <row r="35" ht="12.75">
      <c r="B35" s="49"/>
    </row>
    <row r="36" ht="12.75">
      <c r="B36" s="5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Cogentrix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Patterson</dc:creator>
  <cp:keywords/>
  <dc:description/>
  <cp:lastModifiedBy>Bill Steiner</cp:lastModifiedBy>
  <cp:lastPrinted>2008-07-29T20:38:03Z</cp:lastPrinted>
  <dcterms:created xsi:type="dcterms:W3CDTF">1998-04-20T18:23:20Z</dcterms:created>
  <dcterms:modified xsi:type="dcterms:W3CDTF">2008-11-21T20:41:02Z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2138888164</vt:i4>
  </property>
  <property fmtid="{D5CDD505-2E9C-101B-9397-08002B2CF9AE}" pid="3" name="_EmailSubject">
    <vt:lpwstr>Emission Validation for 2007 - Revised Emission Calculation Spreadsheet for 1st Qtr 2008</vt:lpwstr>
  </property>
  <property fmtid="{D5CDD505-2E9C-101B-9397-08002B2CF9AE}" pid="4" name="_AuthorEmail">
    <vt:lpwstr>wess@swcleanair.org</vt:lpwstr>
  </property>
  <property fmtid="{D5CDD505-2E9C-101B-9397-08002B2CF9AE}" pid="5" name="_AuthorEmailDisplayName">
    <vt:lpwstr>Wess Safford</vt:lpwstr>
  </property>
  <property fmtid="{D5CDD505-2E9C-101B-9397-08002B2CF9AE}" pid="6" name="_ReviewingToolsShownOnce">
    <vt:lpwstr/>
  </property>
  <property fmtid="{D5CDD505-2E9C-101B-9397-08002B2CF9AE}" pid="7" name="DocumentSetType">
    <vt:lpwstr>Initial Filing</vt:lpwstr>
  </property>
  <property fmtid="{D5CDD505-2E9C-101B-9397-08002B2CF9AE}" pid="8" name="IsHighlyConfidential">
    <vt:lpwstr>0</vt:lpwstr>
  </property>
  <property fmtid="{D5CDD505-2E9C-101B-9397-08002B2CF9AE}" pid="9" name="DocketNumber">
    <vt:lpwstr>082128</vt:lpwstr>
  </property>
  <property fmtid="{D5CDD505-2E9C-101B-9397-08002B2CF9AE}" pid="10" name="IsConfidential">
    <vt:lpwstr>0</vt:lpwstr>
  </property>
  <property fmtid="{D5CDD505-2E9C-101B-9397-08002B2CF9AE}" pid="11" name="Date1">
    <vt:lpwstr>2008-11-25T00:00:00Z</vt:lpwstr>
  </property>
  <property fmtid="{D5CDD505-2E9C-101B-9397-08002B2CF9AE}" pid="12" name="CaseType">
    <vt:lpwstr>Petition for Accounting Order</vt:lpwstr>
  </property>
  <property fmtid="{D5CDD505-2E9C-101B-9397-08002B2CF9AE}" pid="13" name="OpenedDate">
    <vt:lpwstr>2008-11-25T00:00:00Z</vt:lpwstr>
  </property>
  <property fmtid="{D5CDD505-2E9C-101B-9397-08002B2CF9AE}" pid="14" name="Prefix">
    <vt:lpwstr>UE</vt:lpwstr>
  </property>
  <property fmtid="{D5CDD505-2E9C-101B-9397-08002B2CF9AE}" pid="15" name="CaseCompanyNames">
    <vt:lpwstr>Puget Sound Energy</vt:lpwstr>
  </property>
  <property fmtid="{D5CDD505-2E9C-101B-9397-08002B2CF9AE}" pid="16" name="IndustryCode">
    <vt:lpwstr>140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