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4310" windowHeight="8415" firstSheet="1" activeTab="3"/>
  </bookViews>
  <sheets>
    <sheet name="Exhibit C-5 page 4 Notes" sheetId="1" r:id="rId1"/>
    <sheet name="Exhibit C-5 page 3 Summary Stat" sheetId="2" r:id="rId2"/>
    <sheet name="Exhibit C-5 page 2" sheetId="3" r:id="rId3"/>
    <sheet name="Exhibit C-5 Page 1" sheetId="4" r:id="rId4"/>
  </sheets>
  <definedNames>
    <definedName name="_xlnm.Print_Area" localSheetId="3">'Exhibit C-5 Page 1'!$B$1:$H$73</definedName>
    <definedName name="_xlnm.Print_Area" localSheetId="2">'Exhibit C-5 page 2'!$B$1:$H$73</definedName>
    <definedName name="_xlnm.Print_Area" localSheetId="1">'Exhibit C-5 page 3 Summary Stat'!$A$1:$J$32</definedName>
    <definedName name="_xlnm.Print_Area" localSheetId="0">'Exhibit C-5 page 4 Notes'!$A$1:$L$32</definedName>
  </definedNames>
  <calcPr fullCalcOnLoad="1"/>
</workbook>
</file>

<file path=xl/sharedStrings.xml><?xml version="1.0" encoding="utf-8"?>
<sst xmlns="http://schemas.openxmlformats.org/spreadsheetml/2006/main" count="180" uniqueCount="102">
  <si>
    <t>June 2006</t>
  </si>
  <si>
    <t>Total</t>
  </si>
  <si>
    <t>Bellevue</t>
  </si>
  <si>
    <t>Bellingham</t>
  </si>
  <si>
    <t>Bremerton</t>
  </si>
  <si>
    <t>Port Orchard</t>
  </si>
  <si>
    <t>Spokane</t>
  </si>
  <si>
    <t>Tacoma</t>
  </si>
  <si>
    <t>Yakima</t>
  </si>
  <si>
    <t>Des Moines</t>
  </si>
  <si>
    <t>Kent</t>
  </si>
  <si>
    <t>Olympia</t>
  </si>
  <si>
    <t>Moses Lake</t>
  </si>
  <si>
    <t>Auburn</t>
  </si>
  <si>
    <t>Aberdeen-Hoquiam</t>
  </si>
  <si>
    <t>Battle Ground</t>
  </si>
  <si>
    <t>Belfair</t>
  </si>
  <si>
    <t>Black Diamond</t>
  </si>
  <si>
    <t>Buckley</t>
  </si>
  <si>
    <t>Castle Rock</t>
  </si>
  <si>
    <t>Centralia</t>
  </si>
  <si>
    <t>Chehalis</t>
  </si>
  <si>
    <t>Cle Elum</t>
  </si>
  <si>
    <t>Colfax</t>
  </si>
  <si>
    <t>Colville</t>
  </si>
  <si>
    <t>Copalis</t>
  </si>
  <si>
    <t>Coulee Dam</t>
  </si>
  <si>
    <t>Crystal Mountain</t>
  </si>
  <si>
    <t>Dayton</t>
  </si>
  <si>
    <t>Deer Park</t>
  </si>
  <si>
    <t>Easton</t>
  </si>
  <si>
    <t>Elk</t>
  </si>
  <si>
    <t>Enumclaw</t>
  </si>
  <si>
    <t>Ephrata</t>
  </si>
  <si>
    <t>Graham</t>
  </si>
  <si>
    <t>Green Bluff</t>
  </si>
  <si>
    <t>Hoodsport</t>
  </si>
  <si>
    <t>Issaquah</t>
  </si>
  <si>
    <t>Liberty Lake</t>
  </si>
  <si>
    <t>LongView Kelso</t>
  </si>
  <si>
    <t>Loon Lake</t>
  </si>
  <si>
    <t>Maple Valley</t>
  </si>
  <si>
    <t>Newman Lake</t>
  </si>
  <si>
    <t>Northport</t>
  </si>
  <si>
    <t>Omak</t>
  </si>
  <si>
    <t>Oroville</t>
  </si>
  <si>
    <t>Othello</t>
  </si>
  <si>
    <t>Pasco</t>
  </si>
  <si>
    <t>Pateros</t>
  </si>
  <si>
    <t>Pomeroy</t>
  </si>
  <si>
    <t>Port Angeles</t>
  </si>
  <si>
    <t>Port Ludlow</t>
  </si>
  <si>
    <t>Port Townsend</t>
  </si>
  <si>
    <t>Puyallup</t>
  </si>
  <si>
    <t>Renton</t>
  </si>
  <si>
    <t>Ridgefield</t>
  </si>
  <si>
    <t>Rochester</t>
  </si>
  <si>
    <t>Roy</t>
  </si>
  <si>
    <t>Seattle</t>
  </si>
  <si>
    <t>Sequim</t>
  </si>
  <si>
    <t>Shelton</t>
  </si>
  <si>
    <t>Silverdale</t>
  </si>
  <si>
    <t>Springdale</t>
  </si>
  <si>
    <t>Sumner</t>
  </si>
  <si>
    <t>Vancouver</t>
  </si>
  <si>
    <t>Waitsburg</t>
  </si>
  <si>
    <t>Walla Walla</t>
  </si>
  <si>
    <t>Warden</t>
  </si>
  <si>
    <t>Winlock</t>
  </si>
  <si>
    <t>Access Line Density 2000</t>
  </si>
  <si>
    <t>Access Line Density 2006</t>
  </si>
  <si>
    <t>Square Miles</t>
  </si>
  <si>
    <t>Exchange</t>
  </si>
  <si>
    <t>2000 Access Line Density</t>
  </si>
  <si>
    <t>2006 Access Line Density</t>
  </si>
  <si>
    <t>Percent Change in Access Lines and Density</t>
  </si>
  <si>
    <t>2000 Access Lines</t>
  </si>
  <si>
    <t>2006 Access Lines</t>
  </si>
  <si>
    <t>EXCHANGES</t>
  </si>
  <si>
    <t>Access Lines 2000</t>
  </si>
  <si>
    <t>Access Lines 2006</t>
  </si>
  <si>
    <t>Average</t>
  </si>
  <si>
    <t>Maximum</t>
  </si>
  <si>
    <t>Minimum</t>
  </si>
  <si>
    <t>Total Rural</t>
  </si>
  <si>
    <t>Average Rural</t>
  </si>
  <si>
    <t>Maximum Rural</t>
  </si>
  <si>
    <t>Minimum Rural</t>
  </si>
  <si>
    <t>Total Urban</t>
  </si>
  <si>
    <t>Average Urban</t>
  </si>
  <si>
    <t>Maximum Urban</t>
  </si>
  <si>
    <t>Minimum Urban</t>
  </si>
  <si>
    <t>Percent Urban</t>
  </si>
  <si>
    <t>Access Lines</t>
  </si>
  <si>
    <t>Access Line Density</t>
  </si>
  <si>
    <t>Total Revenue</t>
  </si>
  <si>
    <t>Revenue Per Access line</t>
  </si>
  <si>
    <t>Commission Basis Rate of Return</t>
  </si>
  <si>
    <t>December 2000</t>
  </si>
  <si>
    <t>Seattle              1984 CPI =1, 2006 = 3.2</t>
  </si>
  <si>
    <t xml:space="preserve">Rate Base </t>
  </si>
  <si>
    <t>Rate Base Per Access Line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</si>
</sst>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mmmm\-yy;@"/>
    <numFmt numFmtId="167" formatCode="0.0%"/>
    <numFmt numFmtId="168" formatCode="#,##0.0"/>
    <numFmt numFmtId="169" formatCode="0.000"/>
    <numFmt numFmtId="170" formatCode="&quot;$&quot;#,##0"/>
    <numFmt numFmtId="171" formatCode="&quot;$&quot;#,##0.00"/>
    <numFmt numFmtId="172" formatCode="&quot;$&quot;#,##0.000"/>
    <numFmt numFmtId="173" formatCode="&quot;$&quot;#,##0.0"/>
  </numFmts>
  <fonts count="8">
    <font>
      <sz val="10"/>
      <name val="Arial"/>
      <family val="0"/>
    </font>
    <font>
      <u val="single"/>
      <sz val="10"/>
      <color indexed="12"/>
      <name val="Arial"/>
      <family val="0"/>
    </font>
    <font>
      <u val="single"/>
      <sz val="10"/>
      <color indexed="36"/>
      <name val="Arial"/>
      <family val="0"/>
    </font>
    <font>
      <sz val="8"/>
      <name val="Arial"/>
      <family val="0"/>
    </font>
    <font>
      <sz val="10"/>
      <name val="Times New Roman"/>
      <family val="1"/>
    </font>
    <font>
      <sz val="12"/>
      <name val="Times New Roman"/>
      <family val="1"/>
    </font>
    <font>
      <b/>
      <sz val="12"/>
      <name val="Times New Roman"/>
      <family val="1"/>
    </font>
    <font>
      <sz val="12"/>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31">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0" fillId="0" borderId="0" xfId="0" applyFill="1" applyAlignment="1">
      <alignment/>
    </xf>
    <xf numFmtId="0" fontId="0" fillId="0" borderId="0" xfId="0" applyAlignment="1">
      <alignment wrapText="1"/>
    </xf>
    <xf numFmtId="168" fontId="0" fillId="0" borderId="0" xfId="0" applyNumberFormat="1" applyAlignment="1">
      <alignment/>
    </xf>
    <xf numFmtId="0" fontId="4" fillId="0" borderId="0" xfId="0" applyFont="1" applyAlignment="1">
      <alignment/>
    </xf>
    <xf numFmtId="0" fontId="5" fillId="0" borderId="0" xfId="0" applyFont="1" applyAlignment="1">
      <alignment/>
    </xf>
    <xf numFmtId="3" fontId="5" fillId="0" borderId="1" xfId="0" applyNumberFormat="1" applyFont="1" applyBorder="1" applyAlignment="1">
      <alignment/>
    </xf>
    <xf numFmtId="3" fontId="5" fillId="0" borderId="1" xfId="0" applyNumberFormat="1" applyFont="1" applyFill="1" applyBorder="1" applyAlignment="1">
      <alignment/>
    </xf>
    <xf numFmtId="3" fontId="5" fillId="2" borderId="1" xfId="0" applyNumberFormat="1" applyFont="1" applyFill="1" applyBorder="1" applyAlignment="1">
      <alignment/>
    </xf>
    <xf numFmtId="0" fontId="5" fillId="0" borderId="0" xfId="0" applyFont="1" applyFill="1" applyAlignment="1">
      <alignment/>
    </xf>
    <xf numFmtId="168" fontId="5" fillId="0" borderId="0" xfId="0" applyNumberFormat="1" applyFont="1" applyAlignment="1">
      <alignment/>
    </xf>
    <xf numFmtId="1" fontId="5" fillId="0" borderId="2" xfId="0" applyNumberFormat="1" applyFont="1" applyFill="1" applyBorder="1" applyAlignment="1">
      <alignment/>
    </xf>
    <xf numFmtId="3" fontId="5" fillId="0" borderId="3" xfId="0" applyNumberFormat="1" applyFont="1" applyBorder="1" applyAlignment="1">
      <alignment/>
    </xf>
    <xf numFmtId="1" fontId="5" fillId="0" borderId="4" xfId="0" applyNumberFormat="1" applyFont="1" applyFill="1" applyBorder="1" applyAlignment="1">
      <alignment/>
    </xf>
    <xf numFmtId="1" fontId="5" fillId="2" borderId="4" xfId="0" applyNumberFormat="1" applyFont="1" applyFill="1" applyBorder="1" applyAlignment="1">
      <alignment/>
    </xf>
    <xf numFmtId="0" fontId="6" fillId="0" borderId="5" xfId="0" applyFont="1" applyFill="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168" fontId="6" fillId="0" borderId="7" xfId="0" applyNumberFormat="1" applyFont="1" applyBorder="1" applyAlignment="1">
      <alignment horizontal="center" wrapText="1"/>
    </xf>
    <xf numFmtId="168" fontId="6" fillId="0" borderId="6" xfId="0" applyNumberFormat="1" applyFont="1" applyBorder="1" applyAlignment="1">
      <alignment horizontal="center" wrapText="1"/>
    </xf>
    <xf numFmtId="0" fontId="6" fillId="0" borderId="8" xfId="0" applyFont="1" applyBorder="1" applyAlignment="1">
      <alignment horizontal="center" wrapText="1"/>
    </xf>
    <xf numFmtId="0" fontId="5" fillId="0" borderId="0" xfId="0" applyFont="1" applyBorder="1" applyAlignment="1">
      <alignment/>
    </xf>
    <xf numFmtId="1" fontId="5" fillId="0" borderId="0" xfId="0" applyNumberFormat="1" applyFont="1" applyFill="1" applyBorder="1" applyAlignment="1">
      <alignment/>
    </xf>
    <xf numFmtId="3" fontId="5" fillId="0" borderId="0" xfId="0" applyNumberFormat="1" applyFont="1" applyBorder="1" applyAlignment="1">
      <alignment/>
    </xf>
    <xf numFmtId="1" fontId="5" fillId="2" borderId="9" xfId="0" applyNumberFormat="1" applyFont="1" applyFill="1" applyBorder="1" applyAlignment="1">
      <alignment/>
    </xf>
    <xf numFmtId="3" fontId="5" fillId="2" borderId="10" xfId="0" applyNumberFormat="1" applyFont="1" applyFill="1" applyBorder="1" applyAlignment="1">
      <alignment/>
    </xf>
    <xf numFmtId="3" fontId="5" fillId="3" borderId="3" xfId="0" applyNumberFormat="1" applyFont="1" applyFill="1" applyBorder="1" applyAlignment="1">
      <alignment/>
    </xf>
    <xf numFmtId="3" fontId="5" fillId="3" borderId="1" xfId="0" applyNumberFormat="1" applyFont="1" applyFill="1" applyBorder="1" applyAlignment="1">
      <alignment/>
    </xf>
    <xf numFmtId="0" fontId="5" fillId="0" borderId="5"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1" fontId="5" fillId="3" borderId="11" xfId="0" applyNumberFormat="1" applyFont="1" applyFill="1" applyBorder="1" applyAlignment="1">
      <alignment/>
    </xf>
    <xf numFmtId="1" fontId="5" fillId="3" borderId="5" xfId="0" applyNumberFormat="1" applyFont="1" applyFill="1" applyBorder="1" applyAlignment="1">
      <alignment/>
    </xf>
    <xf numFmtId="1" fontId="5" fillId="3" borderId="14" xfId="0" applyNumberFormat="1" applyFont="1" applyFill="1" applyBorder="1" applyAlignment="1">
      <alignment/>
    </xf>
    <xf numFmtId="0" fontId="5" fillId="0" borderId="15" xfId="0" applyFont="1" applyBorder="1" applyAlignment="1">
      <alignment/>
    </xf>
    <xf numFmtId="0" fontId="5" fillId="0" borderId="16" xfId="0" applyFont="1" applyBorder="1" applyAlignment="1">
      <alignment/>
    </xf>
    <xf numFmtId="171" fontId="5" fillId="0" borderId="0" xfId="0" applyNumberFormat="1" applyFont="1" applyAlignment="1">
      <alignment/>
    </xf>
    <xf numFmtId="1" fontId="5" fillId="3" borderId="0" xfId="0" applyNumberFormat="1" applyFont="1" applyFill="1" applyBorder="1" applyAlignment="1">
      <alignment/>
    </xf>
    <xf numFmtId="0" fontId="7" fillId="0" borderId="0" xfId="0" applyFont="1" applyAlignment="1">
      <alignment/>
    </xf>
    <xf numFmtId="0" fontId="5" fillId="3" borderId="17" xfId="0" applyFont="1" applyFill="1" applyBorder="1" applyAlignment="1">
      <alignment/>
    </xf>
    <xf numFmtId="0" fontId="5" fillId="3" borderId="18" xfId="0" applyFont="1" applyFill="1" applyBorder="1" applyAlignment="1">
      <alignment/>
    </xf>
    <xf numFmtId="3" fontId="5" fillId="0" borderId="19" xfId="0" applyNumberFormat="1" applyFont="1" applyBorder="1" applyAlignment="1">
      <alignment/>
    </xf>
    <xf numFmtId="170" fontId="5" fillId="0" borderId="18" xfId="0" applyNumberFormat="1" applyFont="1" applyBorder="1" applyAlignment="1">
      <alignment/>
    </xf>
    <xf numFmtId="0" fontId="5" fillId="0" borderId="20" xfId="0" applyFont="1" applyBorder="1" applyAlignment="1">
      <alignment/>
    </xf>
    <xf numFmtId="0" fontId="5" fillId="3" borderId="11" xfId="0" applyFont="1" applyFill="1" applyBorder="1" applyAlignment="1">
      <alignment/>
    </xf>
    <xf numFmtId="0" fontId="5" fillId="3" borderId="12" xfId="0" applyFont="1" applyFill="1" applyBorder="1" applyAlignment="1">
      <alignment/>
    </xf>
    <xf numFmtId="0" fontId="6" fillId="0" borderId="12" xfId="0" applyFont="1" applyBorder="1" applyAlignment="1">
      <alignment/>
    </xf>
    <xf numFmtId="0" fontId="6" fillId="0" borderId="12" xfId="0" applyFont="1" applyBorder="1" applyAlignment="1">
      <alignment horizontal="center" wrapText="1"/>
    </xf>
    <xf numFmtId="0" fontId="6" fillId="0" borderId="13" xfId="0" applyFont="1" applyBorder="1" applyAlignment="1">
      <alignment horizontal="center" wrapText="1"/>
    </xf>
    <xf numFmtId="1" fontId="5" fillId="3" borderId="21" xfId="0" applyNumberFormat="1" applyFont="1" applyFill="1" applyBorder="1" applyAlignment="1">
      <alignment/>
    </xf>
    <xf numFmtId="0" fontId="5" fillId="3" borderId="13" xfId="0" applyFont="1" applyFill="1" applyBorder="1" applyAlignment="1">
      <alignment/>
    </xf>
    <xf numFmtId="0" fontId="5" fillId="3" borderId="22" xfId="0" applyFont="1" applyFill="1" applyBorder="1" applyAlignment="1">
      <alignment/>
    </xf>
    <xf numFmtId="1" fontId="6" fillId="0" borderId="6" xfId="0" applyNumberFormat="1" applyFont="1" applyBorder="1" applyAlignment="1">
      <alignment horizontal="center"/>
    </xf>
    <xf numFmtId="166" fontId="6" fillId="0" borderId="12" xfId="0" applyNumberFormat="1" applyFont="1" applyBorder="1" applyAlignment="1" quotePrefix="1">
      <alignment/>
    </xf>
    <xf numFmtId="17" fontId="6" fillId="0" borderId="13" xfId="0" applyNumberFormat="1" applyFont="1" applyBorder="1" applyAlignment="1">
      <alignment horizontal="center" wrapText="1"/>
    </xf>
    <xf numFmtId="166" fontId="6" fillId="0" borderId="6" xfId="0" applyNumberFormat="1" applyFont="1" applyBorder="1" applyAlignment="1" quotePrefix="1">
      <alignment/>
    </xf>
    <xf numFmtId="3" fontId="5" fillId="0" borderId="0" xfId="0" applyNumberFormat="1" applyFont="1" applyAlignment="1">
      <alignment/>
    </xf>
    <xf numFmtId="1" fontId="5" fillId="2" borderId="21" xfId="0" applyNumberFormat="1" applyFont="1" applyFill="1" applyBorder="1" applyAlignment="1">
      <alignment/>
    </xf>
    <xf numFmtId="0" fontId="5" fillId="2" borderId="22" xfId="0" applyFont="1" applyFill="1" applyBorder="1" applyAlignment="1">
      <alignment/>
    </xf>
    <xf numFmtId="0" fontId="5" fillId="2" borderId="18" xfId="0" applyFont="1" applyFill="1" applyBorder="1" applyAlignment="1">
      <alignment/>
    </xf>
    <xf numFmtId="0" fontId="0" fillId="2" borderId="0" xfId="0" applyFill="1" applyAlignment="1">
      <alignment/>
    </xf>
    <xf numFmtId="1" fontId="5" fillId="2" borderId="14" xfId="0" applyNumberFormat="1" applyFont="1" applyFill="1" applyBorder="1" applyAlignment="1">
      <alignment/>
    </xf>
    <xf numFmtId="0" fontId="5" fillId="2" borderId="16" xfId="0" applyFont="1" applyFill="1" applyBorder="1" applyAlignment="1">
      <alignment/>
    </xf>
    <xf numFmtId="167" fontId="5" fillId="2" borderId="20" xfId="0" applyNumberFormat="1" applyFont="1" applyFill="1" applyBorder="1" applyAlignment="1">
      <alignment/>
    </xf>
    <xf numFmtId="167" fontId="5" fillId="2" borderId="10" xfId="0" applyNumberFormat="1" applyFont="1" applyFill="1" applyBorder="1" applyAlignment="1">
      <alignment/>
    </xf>
    <xf numFmtId="0" fontId="5" fillId="0" borderId="17" xfId="0" applyNumberFormat="1" applyFont="1" applyBorder="1" applyAlignment="1">
      <alignment/>
    </xf>
    <xf numFmtId="0" fontId="6" fillId="0" borderId="6" xfId="0" applyNumberFormat="1" applyFont="1" applyBorder="1" applyAlignment="1" quotePrefix="1">
      <alignment horizontal="center"/>
    </xf>
    <xf numFmtId="3" fontId="5" fillId="4" borderId="3" xfId="0" applyNumberFormat="1" applyFont="1" applyFill="1" applyBorder="1" applyAlignment="1">
      <alignment/>
    </xf>
    <xf numFmtId="168" fontId="5" fillId="4" borderId="3" xfId="0" applyNumberFormat="1" applyFont="1" applyFill="1" applyBorder="1" applyAlignment="1">
      <alignment/>
    </xf>
    <xf numFmtId="167" fontId="5" fillId="4" borderId="23" xfId="0" applyNumberFormat="1" applyFont="1" applyFill="1" applyBorder="1" applyAlignment="1">
      <alignment/>
    </xf>
    <xf numFmtId="3" fontId="5" fillId="4" borderId="1" xfId="0" applyNumberFormat="1" applyFont="1" applyFill="1" applyBorder="1" applyAlignment="1">
      <alignment/>
    </xf>
    <xf numFmtId="168" fontId="5" fillId="4" borderId="1" xfId="0" applyNumberFormat="1" applyFont="1" applyFill="1" applyBorder="1" applyAlignment="1">
      <alignment/>
    </xf>
    <xf numFmtId="167" fontId="5" fillId="4" borderId="24" xfId="0" applyNumberFormat="1" applyFont="1" applyFill="1" applyBorder="1" applyAlignment="1">
      <alignment/>
    </xf>
    <xf numFmtId="3" fontId="5" fillId="4" borderId="10" xfId="0" applyNumberFormat="1" applyFont="1" applyFill="1" applyBorder="1" applyAlignment="1">
      <alignment/>
    </xf>
    <xf numFmtId="168" fontId="5" fillId="4" borderId="10" xfId="0" applyNumberFormat="1" applyFont="1" applyFill="1" applyBorder="1" applyAlignment="1">
      <alignment/>
    </xf>
    <xf numFmtId="167" fontId="5" fillId="4" borderId="25" xfId="0" applyNumberFormat="1" applyFont="1" applyFill="1" applyBorder="1" applyAlignment="1">
      <alignment/>
    </xf>
    <xf numFmtId="3" fontId="5" fillId="4" borderId="0" xfId="0" applyNumberFormat="1" applyFont="1" applyFill="1" applyBorder="1" applyAlignment="1">
      <alignment/>
    </xf>
    <xf numFmtId="0" fontId="5" fillId="4" borderId="0" xfId="0" applyFont="1" applyFill="1" applyBorder="1" applyAlignment="1">
      <alignment/>
    </xf>
    <xf numFmtId="168" fontId="5" fillId="4" borderId="0" xfId="0" applyNumberFormat="1" applyFont="1" applyFill="1" applyBorder="1" applyAlignment="1">
      <alignment/>
    </xf>
    <xf numFmtId="167" fontId="5" fillId="4" borderId="0" xfId="0" applyNumberFormat="1" applyFont="1" applyFill="1" applyBorder="1" applyAlignment="1">
      <alignment/>
    </xf>
    <xf numFmtId="3" fontId="5" fillId="4" borderId="23" xfId="0" applyNumberFormat="1" applyFont="1" applyFill="1" applyBorder="1" applyAlignment="1">
      <alignment/>
    </xf>
    <xf numFmtId="167" fontId="5" fillId="4" borderId="10" xfId="0" applyNumberFormat="1" applyFont="1" applyFill="1" applyBorder="1" applyAlignment="1">
      <alignment/>
    </xf>
    <xf numFmtId="3" fontId="5" fillId="4" borderId="25" xfId="0" applyNumberFormat="1" applyFont="1" applyFill="1" applyBorder="1" applyAlignment="1">
      <alignment/>
    </xf>
    <xf numFmtId="3" fontId="5" fillId="4" borderId="26" xfId="0" applyNumberFormat="1" applyFont="1" applyFill="1" applyBorder="1" applyAlignment="1">
      <alignment/>
    </xf>
    <xf numFmtId="0" fontId="5" fillId="4" borderId="23" xfId="0" applyFont="1" applyFill="1" applyBorder="1" applyAlignment="1">
      <alignment/>
    </xf>
    <xf numFmtId="1" fontId="5" fillId="4" borderId="27" xfId="0" applyNumberFormat="1" applyFont="1" applyFill="1" applyBorder="1" applyAlignment="1">
      <alignment/>
    </xf>
    <xf numFmtId="1" fontId="5" fillId="4" borderId="28" xfId="0" applyNumberFormat="1" applyFont="1" applyFill="1" applyBorder="1" applyAlignment="1">
      <alignment/>
    </xf>
    <xf numFmtId="0" fontId="5" fillId="4" borderId="24" xfId="0" applyFont="1" applyFill="1" applyBorder="1" applyAlignment="1">
      <alignment/>
    </xf>
    <xf numFmtId="170" fontId="5" fillId="4" borderId="1" xfId="0" applyNumberFormat="1" applyFont="1" applyFill="1" applyBorder="1" applyAlignment="1">
      <alignment/>
    </xf>
    <xf numFmtId="170" fontId="5" fillId="4" borderId="29" xfId="0" applyNumberFormat="1" applyFont="1" applyFill="1" applyBorder="1" applyAlignment="1">
      <alignment/>
    </xf>
    <xf numFmtId="170" fontId="5" fillId="4" borderId="24" xfId="0" applyNumberFormat="1" applyFont="1" applyFill="1" applyBorder="1" applyAlignment="1">
      <alignment/>
    </xf>
    <xf numFmtId="10" fontId="5" fillId="4" borderId="10" xfId="0" applyNumberFormat="1" applyFont="1" applyFill="1" applyBorder="1" applyAlignment="1">
      <alignment/>
    </xf>
    <xf numFmtId="10" fontId="5" fillId="4" borderId="30" xfId="0" applyNumberFormat="1" applyFont="1" applyFill="1" applyBorder="1" applyAlignment="1">
      <alignment/>
    </xf>
    <xf numFmtId="0" fontId="5" fillId="4" borderId="25"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85725</xdr:rowOff>
    </xdr:from>
    <xdr:to>
      <xdr:col>11</xdr:col>
      <xdr:colOff>257175</xdr:colOff>
      <xdr:row>31</xdr:row>
      <xdr:rowOff>57150</xdr:rowOff>
    </xdr:to>
    <xdr:sp>
      <xdr:nvSpPr>
        <xdr:cNvPr id="1" name="TextBox 1"/>
        <xdr:cNvSpPr txBox="1">
          <a:spLocks noChangeArrowheads="1"/>
        </xdr:cNvSpPr>
      </xdr:nvSpPr>
      <xdr:spPr>
        <a:xfrm>
          <a:off x="152400" y="85725"/>
          <a:ext cx="6810375" cy="541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 Data Source: Exhibit ___- C (DLT-2-C). Excludes Lewiston and Napavine due to mapping or possibly naming issues.
2. Wire centers are aggregated to exchange level as follows:
  a. Bremerton = Bremerton + Crosby + Sunnyslope
  b. Bellevue = Bellevue Glencourt + Bellevue Sherwood
  c. Bellingham = Bellingham Lummi + Bellingham Regent
  d. Des Moines = Des Moines + Federal Way
  e. Kent = 3 Kent Wire Centers
  f. Moses Lake = 2 Moses Lake Wire Centers
  g. Olympia = Olympia Whitehall + Olympia Evergreen + Lacey
  h. Port Angeles = Port Angeles + Joyce
  i. Port Orchards = Port Orchards + Colby
  j. Seattle= All Seattle Wire Centers + Mercer Island + Bainbridge Island
  k. Spokane = All Spokane Wire Centers
  l. Tacoma = All Tacoma Wire Centers
  m. Vancouver = Vancouver North + Vancouver Oxford + Orchards
  n. Yakima = 2 Yakima Wire Centers 
3. Assume exchanges with access line density per square mile greater than 100 are urban (See, The Annual Report on the Status of the Washington Telecommunications Industry, Presented to the Legislature January 12, 1987, by the Washington Utilities and Transportation Commission, page 73).
4. December 2000 Investment, ROR Source: Qwest Response to Staff Data Request 5, Attachment C Page 10 of 21, Lines 152 and 153, Column N.
5. December 2006 Investment, ROR Source: Qwest Response to Staff Data Request 5, Attachment H, Page 1 of 10, Lines 26 and 42.
6. December 2000 Revenue Source: Qwest Response to Staff Data Request 5, Attachment C, Page 8 of 21, Line 60 Column N.
7. December 2006 Revenue Source: Qwest Response to Staff Data Request 5, Attachment H, Page 1 of 10, Line 5.
8. CPI source: Washington State Economic Revenue Forecast Council,  June 2006 Forecast, http://www.erfc.wa.gov/pubs/jun06pub.pdf, page 140.
9. 1985 Data Source The Annual Report on the Status of the Telecommunications Industry, Presented to the Washington State Legislature, January 12, 1987 by the Washington Utilities and Transportation Commission, Figures 23 and 25.
10. Assumes exchanges with more than 100 access lines per square mile are urban.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5:B15"/>
  <sheetViews>
    <sheetView workbookViewId="0" topLeftCell="A1">
      <selection activeCell="N6" sqref="N5:N6"/>
    </sheetView>
  </sheetViews>
  <sheetFormatPr defaultColWidth="9.140625" defaultRowHeight="12.75"/>
  <sheetData>
    <row r="5" ht="15.75">
      <c r="B5" s="9"/>
    </row>
    <row r="6" ht="15.75">
      <c r="B6" s="9"/>
    </row>
    <row r="7" ht="15.75">
      <c r="B7" s="9"/>
    </row>
    <row r="8" ht="15.75">
      <c r="B8" s="5"/>
    </row>
    <row r="9" ht="15.75">
      <c r="B9" s="40"/>
    </row>
    <row r="10" ht="15.75">
      <c r="B10" s="40"/>
    </row>
    <row r="11" ht="15.75">
      <c r="B11" s="40"/>
    </row>
    <row r="12" ht="15.75">
      <c r="B12" s="40"/>
    </row>
    <row r="13" ht="15.75">
      <c r="B13" s="40"/>
    </row>
    <row r="14" ht="15.75">
      <c r="B14" s="40"/>
    </row>
    <row r="15" ht="15.75">
      <c r="B15" s="40"/>
    </row>
  </sheetData>
  <printOptions/>
  <pageMargins left="0.75" right="0.75" top="2.11" bottom="1" header="0.5" footer="0.5"/>
  <pageSetup fitToHeight="1" fitToWidth="1" horizontalDpi="600" verticalDpi="600" orientation="portrait" scale="83" r:id="rId2"/>
  <headerFooter alignWithMargins="0">
    <oddHeader>&amp;L
&amp;"Times New Roman,Bold"&amp;14Straw Man Notes.&amp;R&amp;"Times New Roman,Bold"&amp;12Exhibit ___ - C (TLW-5-C)
Docket UT-061625
Witness: Tom Wilson
CONFIDENTIAL VERSION
Page 4 of 4</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29"/>
  <sheetViews>
    <sheetView workbookViewId="0" topLeftCell="A1">
      <selection activeCell="K4" sqref="K4"/>
    </sheetView>
  </sheetViews>
  <sheetFormatPr defaultColWidth="9.140625" defaultRowHeight="12.75"/>
  <cols>
    <col min="3" max="3" width="15.140625" style="0" customWidth="1"/>
    <col min="4" max="4" width="15.7109375" style="0" customWidth="1"/>
    <col min="5" max="5" width="17.28125" style="0" customWidth="1"/>
    <col min="6" max="6" width="16.140625" style="0" customWidth="1"/>
    <col min="7" max="7" width="16.421875" style="0" customWidth="1"/>
    <col min="8" max="8" width="15.140625" style="0" customWidth="1"/>
    <col min="10" max="10" width="9.28125" style="41" customWidth="1"/>
  </cols>
  <sheetData>
    <row r="1" spans="1:10" ht="111" thickBot="1">
      <c r="A1" s="47"/>
      <c r="B1" s="48"/>
      <c r="C1" s="55" t="s">
        <v>78</v>
      </c>
      <c r="D1" s="49" t="s">
        <v>71</v>
      </c>
      <c r="E1" s="16" t="s">
        <v>79</v>
      </c>
      <c r="F1" s="50" t="s">
        <v>80</v>
      </c>
      <c r="G1" s="16" t="s">
        <v>69</v>
      </c>
      <c r="H1" s="16" t="s">
        <v>70</v>
      </c>
      <c r="I1" s="50"/>
      <c r="J1" s="51" t="s">
        <v>75</v>
      </c>
    </row>
    <row r="2" spans="1:10" ht="15.75">
      <c r="A2" s="34" t="s">
        <v>1</v>
      </c>
      <c r="B2" s="53"/>
      <c r="C2" s="42">
        <f>COUNT('Exhibit C-5 Page 1'!A2:A68)</f>
        <v>67</v>
      </c>
      <c r="D2" s="26">
        <f>'Exhibit C-5 Page 1'!C69</f>
        <v>12606.819244544342</v>
      </c>
      <c r="E2" s="70"/>
      <c r="F2" s="70"/>
      <c r="G2" s="70"/>
      <c r="H2" s="70"/>
      <c r="I2" s="70"/>
      <c r="J2" s="83"/>
    </row>
    <row r="3" spans="1:10" ht="15.75">
      <c r="A3" s="52" t="s">
        <v>81</v>
      </c>
      <c r="B3" s="54"/>
      <c r="C3" s="43"/>
      <c r="D3" s="27">
        <f>AVERAGE('Exhibit C-5 Page 1'!C2:C68)</f>
        <v>188.16148126185584</v>
      </c>
      <c r="E3" s="73"/>
      <c r="F3" s="73"/>
      <c r="G3" s="73"/>
      <c r="H3" s="73"/>
      <c r="I3" s="73"/>
      <c r="J3" s="75"/>
    </row>
    <row r="4" spans="1:10" ht="15.75">
      <c r="A4" s="52" t="s">
        <v>82</v>
      </c>
      <c r="B4" s="54"/>
      <c r="C4" s="43"/>
      <c r="D4" s="27">
        <f>MAX('Exhibit C-5 Page 1'!C2:C68)</f>
        <v>655.5204111821338</v>
      </c>
      <c r="E4" s="73"/>
      <c r="F4" s="73"/>
      <c r="G4" s="73"/>
      <c r="H4" s="73"/>
      <c r="I4" s="73"/>
      <c r="J4" s="75"/>
    </row>
    <row r="5" spans="1:10" ht="15.75">
      <c r="A5" s="52" t="s">
        <v>83</v>
      </c>
      <c r="B5" s="54"/>
      <c r="C5" s="43"/>
      <c r="D5" s="27">
        <f>MIN('Exhibit C-5 Page 1'!C2:C68)</f>
        <v>10.482539752926998</v>
      </c>
      <c r="E5" s="73"/>
      <c r="F5" s="73"/>
      <c r="G5" s="73"/>
      <c r="H5" s="73"/>
      <c r="I5" s="73"/>
      <c r="J5" s="75"/>
    </row>
    <row r="6" spans="1:10" ht="15.75">
      <c r="A6" s="52" t="s">
        <v>84</v>
      </c>
      <c r="B6" s="54"/>
      <c r="C6" s="43">
        <f>COUNT('Exhibit C-5 Page 1'!A2:A42)</f>
        <v>41</v>
      </c>
      <c r="D6" s="27">
        <f>SUM('Exhibit C-5 Page 1'!C2:C42)</f>
        <v>9357.97669618059</v>
      </c>
      <c r="E6" s="73"/>
      <c r="F6" s="73"/>
      <c r="G6" s="73"/>
      <c r="H6" s="73"/>
      <c r="I6" s="73"/>
      <c r="J6" s="75"/>
    </row>
    <row r="7" spans="1:10" ht="15.75">
      <c r="A7" s="52" t="s">
        <v>85</v>
      </c>
      <c r="B7" s="54"/>
      <c r="C7" s="43"/>
      <c r="D7" s="27">
        <f>AVERAGE('Exhibit C-5 Page 1'!C2:C42)</f>
        <v>228.24333405318515</v>
      </c>
      <c r="E7" s="73"/>
      <c r="F7" s="73"/>
      <c r="G7" s="73"/>
      <c r="H7" s="73"/>
      <c r="I7" s="73"/>
      <c r="J7" s="75"/>
    </row>
    <row r="8" spans="1:10" ht="15.75">
      <c r="A8" s="52" t="s">
        <v>86</v>
      </c>
      <c r="B8" s="54"/>
      <c r="C8" s="43"/>
      <c r="D8" s="27">
        <f>MAX('Exhibit C-5 Page 1'!C2:C42)</f>
        <v>655.5204111821338</v>
      </c>
      <c r="E8" s="73"/>
      <c r="F8" s="73"/>
      <c r="G8" s="73"/>
      <c r="H8" s="73"/>
      <c r="I8" s="73"/>
      <c r="J8" s="75"/>
    </row>
    <row r="9" spans="1:10" ht="15.75">
      <c r="A9" s="52" t="s">
        <v>87</v>
      </c>
      <c r="B9" s="54"/>
      <c r="C9" s="43"/>
      <c r="D9" s="27">
        <f>MIN('Exhibit C-5 Page 1'!C2:C42)</f>
        <v>29.10204616757059</v>
      </c>
      <c r="E9" s="73"/>
      <c r="F9" s="73"/>
      <c r="G9" s="73"/>
      <c r="H9" s="73"/>
      <c r="I9" s="73"/>
      <c r="J9" s="75"/>
    </row>
    <row r="10" spans="1:10" s="63" customFormat="1" ht="15.75">
      <c r="A10" s="60" t="s">
        <v>88</v>
      </c>
      <c r="B10" s="61"/>
      <c r="C10" s="62">
        <f>COUNT('Exhibit C-5 Page 1'!A43:A68)</f>
        <v>26</v>
      </c>
      <c r="D10" s="8">
        <f>SUM('Exhibit C-5 Page 1'!C43:C68)</f>
        <v>3248.842548363751</v>
      </c>
      <c r="E10" s="73"/>
      <c r="F10" s="73"/>
      <c r="G10" s="73"/>
      <c r="H10" s="73"/>
      <c r="I10" s="73"/>
      <c r="J10" s="75"/>
    </row>
    <row r="11" spans="1:10" s="63" customFormat="1" ht="15.75">
      <c r="A11" s="60" t="s">
        <v>89</v>
      </c>
      <c r="B11" s="61"/>
      <c r="C11" s="62"/>
      <c r="D11" s="8">
        <f>AVERAGE('Exhibit C-5 Page 1'!C43:C68)</f>
        <v>124.95548262937504</v>
      </c>
      <c r="E11" s="73"/>
      <c r="F11" s="73"/>
      <c r="G11" s="73"/>
      <c r="H11" s="73"/>
      <c r="I11" s="73"/>
      <c r="J11" s="75"/>
    </row>
    <row r="12" spans="1:10" s="63" customFormat="1" ht="15.75">
      <c r="A12" s="60" t="s">
        <v>90</v>
      </c>
      <c r="B12" s="61"/>
      <c r="C12" s="62"/>
      <c r="D12" s="8">
        <f>MAX('Exhibit C-5 Page 1'!C43:C68)</f>
        <v>556.0520045483241</v>
      </c>
      <c r="E12" s="73"/>
      <c r="F12" s="73"/>
      <c r="G12" s="73"/>
      <c r="H12" s="73"/>
      <c r="I12" s="73"/>
      <c r="J12" s="75"/>
    </row>
    <row r="13" spans="1:10" s="63" customFormat="1" ht="15.75">
      <c r="A13" s="60" t="s">
        <v>91</v>
      </c>
      <c r="B13" s="61"/>
      <c r="C13" s="62"/>
      <c r="D13" s="8">
        <f>MIN('Exhibit C-5 Page 1'!C43:C68)</f>
        <v>10.482539752926998</v>
      </c>
      <c r="E13" s="73"/>
      <c r="F13" s="73"/>
      <c r="G13" s="73"/>
      <c r="H13" s="73"/>
      <c r="I13" s="73"/>
      <c r="J13" s="75"/>
    </row>
    <row r="14" spans="1:10" s="63" customFormat="1" ht="16.5" thickBot="1">
      <c r="A14" s="64" t="s">
        <v>92</v>
      </c>
      <c r="B14" s="65"/>
      <c r="C14" s="66">
        <f>C10/C2</f>
        <v>0.3880597014925373</v>
      </c>
      <c r="D14" s="67">
        <f>D10/D2</f>
        <v>0.25770517410802907</v>
      </c>
      <c r="E14" s="84"/>
      <c r="F14" s="84"/>
      <c r="G14" s="84"/>
      <c r="H14" s="84"/>
      <c r="I14" s="76"/>
      <c r="J14" s="85"/>
    </row>
    <row r="15" spans="1:11" ht="16.5" thickBot="1">
      <c r="A15" s="5"/>
      <c r="B15" s="5"/>
      <c r="C15" s="5"/>
      <c r="D15" s="5"/>
      <c r="E15" s="5"/>
      <c r="F15" s="59"/>
      <c r="G15" s="5"/>
      <c r="H15" s="5"/>
      <c r="I15" s="5"/>
      <c r="J15" s="5"/>
      <c r="K15" s="4"/>
    </row>
    <row r="16" spans="1:11" ht="48" thickBot="1">
      <c r="A16" s="31"/>
      <c r="B16" s="32"/>
      <c r="C16" s="32"/>
      <c r="D16" s="32"/>
      <c r="E16" s="69">
        <v>1985</v>
      </c>
      <c r="F16" s="56" t="s">
        <v>98</v>
      </c>
      <c r="G16" s="58" t="s">
        <v>0</v>
      </c>
      <c r="H16" s="57" t="s">
        <v>99</v>
      </c>
      <c r="I16" s="2"/>
      <c r="J16" s="5"/>
      <c r="K16" s="4"/>
    </row>
    <row r="17" spans="1:11" ht="16.5" thickBot="1">
      <c r="A17" s="28" t="s">
        <v>93</v>
      </c>
      <c r="B17" s="29"/>
      <c r="C17" s="29"/>
      <c r="D17" s="30"/>
      <c r="E17" s="68">
        <v>1653403</v>
      </c>
      <c r="F17" s="70"/>
      <c r="G17" s="86"/>
      <c r="H17" s="87"/>
      <c r="I17" s="5"/>
      <c r="J17" s="5"/>
      <c r="K17" s="4"/>
    </row>
    <row r="18" spans="1:11" ht="16.5" thickBot="1">
      <c r="A18" s="31" t="s">
        <v>94</v>
      </c>
      <c r="B18" s="32"/>
      <c r="C18" s="32"/>
      <c r="D18" s="33"/>
      <c r="E18" s="44">
        <v>1480</v>
      </c>
      <c r="F18" s="88"/>
      <c r="G18" s="89"/>
      <c r="H18" s="90"/>
      <c r="I18" s="5"/>
      <c r="J18" s="5"/>
      <c r="K18" s="4"/>
    </row>
    <row r="19" spans="1:11" ht="16.5" thickBot="1">
      <c r="A19" s="34" t="s">
        <v>100</v>
      </c>
      <c r="B19" s="32"/>
      <c r="C19" s="32"/>
      <c r="D19" s="33"/>
      <c r="E19" s="45">
        <f>E20*E17</f>
        <v>2056833332</v>
      </c>
      <c r="F19" s="91"/>
      <c r="G19" s="92"/>
      <c r="H19" s="93"/>
      <c r="I19" s="5"/>
      <c r="J19" s="5"/>
      <c r="K19" s="4"/>
    </row>
    <row r="20" spans="1:11" ht="16.5" thickBot="1">
      <c r="A20" s="35" t="s">
        <v>101</v>
      </c>
      <c r="B20" s="29"/>
      <c r="C20" s="29"/>
      <c r="D20" s="30"/>
      <c r="E20" s="45">
        <v>1244</v>
      </c>
      <c r="F20" s="91"/>
      <c r="G20" s="92"/>
      <c r="H20" s="93"/>
      <c r="I20" s="5"/>
      <c r="J20" s="5"/>
      <c r="K20" s="4"/>
    </row>
    <row r="21" spans="1:11" ht="16.5" thickBot="1">
      <c r="A21" s="36" t="s">
        <v>95</v>
      </c>
      <c r="B21" s="37"/>
      <c r="C21" s="37"/>
      <c r="D21" s="38"/>
      <c r="E21" s="45">
        <f>E22*E17</f>
        <v>1015189442</v>
      </c>
      <c r="F21" s="91"/>
      <c r="G21" s="92"/>
      <c r="H21" s="93"/>
      <c r="I21" s="5"/>
      <c r="J21" s="5"/>
      <c r="K21" s="4"/>
    </row>
    <row r="22" spans="1:11" ht="16.5" thickBot="1">
      <c r="A22" s="36" t="s">
        <v>96</v>
      </c>
      <c r="B22" s="37"/>
      <c r="C22" s="37"/>
      <c r="D22" s="38"/>
      <c r="E22" s="45">
        <v>614</v>
      </c>
      <c r="F22" s="91"/>
      <c r="G22" s="92"/>
      <c r="H22" s="93"/>
      <c r="I22" s="5"/>
      <c r="J22" s="5"/>
      <c r="K22" s="4"/>
    </row>
    <row r="23" spans="1:11" ht="16.5" thickBot="1">
      <c r="A23" s="36" t="s">
        <v>97</v>
      </c>
      <c r="B23" s="37"/>
      <c r="C23" s="37"/>
      <c r="D23" s="38"/>
      <c r="E23" s="46"/>
      <c r="F23" s="94"/>
      <c r="G23" s="95"/>
      <c r="H23" s="96"/>
      <c r="I23" s="5"/>
      <c r="J23" s="5"/>
      <c r="K23" s="4"/>
    </row>
    <row r="24" spans="1:11" ht="15.75">
      <c r="A24" s="5"/>
      <c r="B24" s="5"/>
      <c r="C24" s="5"/>
      <c r="D24" s="5"/>
      <c r="E24" s="5"/>
      <c r="F24" s="39"/>
      <c r="G24" s="5"/>
      <c r="H24" s="5"/>
      <c r="I24" s="5"/>
      <c r="J24" s="5"/>
      <c r="K24" s="4"/>
    </row>
    <row r="25" spans="2:11" ht="15.75">
      <c r="B25" s="5"/>
      <c r="C25" s="5"/>
      <c r="D25" s="5"/>
      <c r="E25" s="5"/>
      <c r="F25" s="5"/>
      <c r="G25" s="5"/>
      <c r="H25" s="5"/>
      <c r="I25" s="5"/>
      <c r="J25" s="5"/>
      <c r="K25" s="4"/>
    </row>
    <row r="26" spans="2:11" ht="15.75">
      <c r="B26" s="5"/>
      <c r="C26" s="5"/>
      <c r="D26" s="5"/>
      <c r="E26" s="5"/>
      <c r="F26" s="5"/>
      <c r="G26" s="5"/>
      <c r="H26" s="5"/>
      <c r="I26" s="5"/>
      <c r="J26" s="5"/>
      <c r="K26" s="4"/>
    </row>
    <row r="27" spans="2:11" ht="15.75">
      <c r="B27" s="5"/>
      <c r="C27" s="5"/>
      <c r="D27" s="5"/>
      <c r="E27" s="5"/>
      <c r="F27" s="5"/>
      <c r="G27" s="5"/>
      <c r="H27" s="5"/>
      <c r="I27" s="5"/>
      <c r="J27" s="5"/>
      <c r="K27" s="4"/>
    </row>
    <row r="28" spans="2:11" ht="15.75">
      <c r="B28" s="5"/>
      <c r="C28" s="5"/>
      <c r="D28" s="5"/>
      <c r="E28" s="5"/>
      <c r="F28" s="5"/>
      <c r="G28" s="5"/>
      <c r="H28" s="5"/>
      <c r="I28" s="5"/>
      <c r="J28" s="5"/>
      <c r="K28" s="4"/>
    </row>
    <row r="29" spans="2:9" ht="15.75">
      <c r="B29" s="5"/>
      <c r="C29" s="5"/>
      <c r="D29" s="5"/>
      <c r="E29" s="5"/>
      <c r="F29" s="5"/>
      <c r="G29" s="5"/>
      <c r="H29" s="5"/>
      <c r="I29" s="41"/>
    </row>
  </sheetData>
  <printOptions/>
  <pageMargins left="0.75" right="0.75" top="1.75" bottom="1" header="0.5" footer="0.5"/>
  <pageSetup fitToHeight="1" fitToWidth="1" horizontalDpi="600" verticalDpi="600" orientation="landscape" scale="67" r:id="rId1"/>
  <headerFooter alignWithMargins="0">
    <oddHeader>&amp;L&amp;"Times New Roman,Bold"&amp;12Summary: Rural vs Urban Density, Investment and ROR Straw Man Analysis&amp;R&amp;"Times New Roman,Bold"&amp;12Exhibit No. ___ C (TLW-5C)
Docket No. UT-061625&amp;"Arial,Bold"
&amp;"Times New Roman,Bold"Witness: Tom Wilson
REDACTED 
Page 3 of 4</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zoomScale="75" zoomScaleNormal="75" workbookViewId="0" topLeftCell="A1">
      <selection activeCell="I5" sqref="I5"/>
    </sheetView>
  </sheetViews>
  <sheetFormatPr defaultColWidth="9.140625" defaultRowHeight="12.75"/>
  <cols>
    <col min="1" max="1" width="9.421875" style="0" customWidth="1"/>
    <col min="2" max="2" width="21.28125" style="1" customWidth="1"/>
    <col min="3" max="3" width="9.28125" style="0" customWidth="1"/>
    <col min="4" max="4" width="30.7109375" style="0" customWidth="1"/>
    <col min="5" max="5" width="31.421875" style="0" customWidth="1"/>
    <col min="6" max="6" width="21.00390625" style="3" customWidth="1"/>
    <col min="7" max="7" width="19.7109375" style="3" customWidth="1"/>
    <col min="8" max="8" width="19.421875" style="0" customWidth="1"/>
  </cols>
  <sheetData>
    <row r="1" spans="1:11" ht="48" thickBot="1">
      <c r="A1" s="21"/>
      <c r="B1" s="15" t="s">
        <v>72</v>
      </c>
      <c r="C1" s="16" t="s">
        <v>71</v>
      </c>
      <c r="D1" s="17" t="s">
        <v>76</v>
      </c>
      <c r="E1" s="16" t="s">
        <v>77</v>
      </c>
      <c r="F1" s="18" t="s">
        <v>73</v>
      </c>
      <c r="G1" s="19" t="s">
        <v>74</v>
      </c>
      <c r="H1" s="20" t="s">
        <v>75</v>
      </c>
      <c r="I1" s="2"/>
      <c r="J1" s="2"/>
      <c r="K1" s="2"/>
    </row>
    <row r="2" spans="1:8" ht="15.75">
      <c r="A2" s="21">
        <v>1</v>
      </c>
      <c r="B2" s="11" t="s">
        <v>62</v>
      </c>
      <c r="C2" s="12">
        <v>334.5764196291753</v>
      </c>
      <c r="D2" s="70"/>
      <c r="E2" s="70"/>
      <c r="F2" s="71"/>
      <c r="G2" s="71"/>
      <c r="H2" s="72"/>
    </row>
    <row r="3" spans="1:8" ht="15.75">
      <c r="A3" s="21">
        <v>2</v>
      </c>
      <c r="B3" s="13" t="s">
        <v>43</v>
      </c>
      <c r="C3" s="6">
        <v>335.8011759469697</v>
      </c>
      <c r="D3" s="73"/>
      <c r="E3" s="73"/>
      <c r="F3" s="74"/>
      <c r="G3" s="74"/>
      <c r="H3" s="75"/>
    </row>
    <row r="4" spans="1:8" ht="15.75">
      <c r="A4" s="21">
        <v>3</v>
      </c>
      <c r="B4" s="13" t="s">
        <v>29</v>
      </c>
      <c r="C4" s="6">
        <v>216.79351901759068</v>
      </c>
      <c r="D4" s="73"/>
      <c r="E4" s="73"/>
      <c r="F4" s="74"/>
      <c r="G4" s="74"/>
      <c r="H4" s="75"/>
    </row>
    <row r="5" spans="1:8" ht="15.75">
      <c r="A5" s="21">
        <v>4</v>
      </c>
      <c r="B5" s="13" t="s">
        <v>47</v>
      </c>
      <c r="C5" s="6">
        <v>463.19556442980945</v>
      </c>
      <c r="D5" s="73"/>
      <c r="E5" s="73"/>
      <c r="F5" s="74"/>
      <c r="G5" s="74"/>
      <c r="H5" s="75"/>
    </row>
    <row r="6" spans="1:8" ht="15.75">
      <c r="A6" s="21">
        <v>5</v>
      </c>
      <c r="B6" s="13" t="s">
        <v>30</v>
      </c>
      <c r="C6" s="6">
        <v>83.73626210363578</v>
      </c>
      <c r="D6" s="73"/>
      <c r="E6" s="73"/>
      <c r="F6" s="74"/>
      <c r="G6" s="74"/>
      <c r="H6" s="75"/>
    </row>
    <row r="7" spans="1:8" ht="15.75">
      <c r="A7" s="21">
        <v>6</v>
      </c>
      <c r="B7" s="13" t="s">
        <v>36</v>
      </c>
      <c r="C7" s="6">
        <v>82.90092795748679</v>
      </c>
      <c r="D7" s="73"/>
      <c r="E7" s="73"/>
      <c r="F7" s="74"/>
      <c r="G7" s="74"/>
      <c r="H7" s="75"/>
    </row>
    <row r="8" spans="1:8" ht="15.75">
      <c r="A8" s="21">
        <v>7</v>
      </c>
      <c r="B8" s="13" t="s">
        <v>31</v>
      </c>
      <c r="C8" s="6">
        <v>129.83148423223713</v>
      </c>
      <c r="D8" s="73"/>
      <c r="E8" s="73"/>
      <c r="F8" s="74"/>
      <c r="G8" s="74"/>
      <c r="H8" s="75"/>
    </row>
    <row r="9" spans="1:8" ht="15.75">
      <c r="A9" s="21">
        <v>8</v>
      </c>
      <c r="B9" s="14" t="s">
        <v>15</v>
      </c>
      <c r="C9" s="8">
        <v>64.30062294572141</v>
      </c>
      <c r="D9" s="73"/>
      <c r="E9" s="73"/>
      <c r="F9" s="74"/>
      <c r="G9" s="74"/>
      <c r="H9" s="75"/>
    </row>
    <row r="10" spans="1:8" ht="15.75">
      <c r="A10" s="21">
        <v>9</v>
      </c>
      <c r="B10" s="13" t="s">
        <v>57</v>
      </c>
      <c r="C10" s="6">
        <v>29.10204616757059</v>
      </c>
      <c r="D10" s="73"/>
      <c r="E10" s="73"/>
      <c r="F10" s="74"/>
      <c r="G10" s="74"/>
      <c r="H10" s="75"/>
    </row>
    <row r="11" spans="1:8" ht="15.75">
      <c r="A11" s="21">
        <v>10</v>
      </c>
      <c r="B11" s="13" t="s">
        <v>35</v>
      </c>
      <c r="C11" s="6">
        <v>106.17988768365474</v>
      </c>
      <c r="D11" s="73"/>
      <c r="E11" s="73"/>
      <c r="F11" s="74"/>
      <c r="G11" s="74"/>
      <c r="H11" s="75"/>
    </row>
    <row r="12" spans="1:8" ht="15.75">
      <c r="A12" s="21">
        <v>11</v>
      </c>
      <c r="B12" s="13" t="s">
        <v>27</v>
      </c>
      <c r="C12" s="6">
        <v>34.92453280948691</v>
      </c>
      <c r="D12" s="73"/>
      <c r="E12" s="73"/>
      <c r="F12" s="74"/>
      <c r="G12" s="74"/>
      <c r="H12" s="75"/>
    </row>
    <row r="13" spans="1:8" ht="15.75">
      <c r="A13" s="21">
        <v>12</v>
      </c>
      <c r="B13" s="14" t="s">
        <v>59</v>
      </c>
      <c r="C13" s="8">
        <v>116.38766969517619</v>
      </c>
      <c r="D13" s="73"/>
      <c r="E13" s="73"/>
      <c r="F13" s="74"/>
      <c r="G13" s="74"/>
      <c r="H13" s="75"/>
    </row>
    <row r="14" spans="1:8" ht="15.75">
      <c r="A14" s="21">
        <v>13</v>
      </c>
      <c r="B14" s="13" t="s">
        <v>22</v>
      </c>
      <c r="C14" s="6">
        <v>128.5052209836289</v>
      </c>
      <c r="D14" s="73"/>
      <c r="E14" s="73"/>
      <c r="F14" s="74"/>
      <c r="G14" s="74"/>
      <c r="H14" s="75"/>
    </row>
    <row r="15" spans="1:8" ht="15.75">
      <c r="A15" s="21">
        <v>14</v>
      </c>
      <c r="B15" s="13" t="s">
        <v>51</v>
      </c>
      <c r="C15" s="6">
        <v>32.76344569630969</v>
      </c>
      <c r="D15" s="73"/>
      <c r="E15" s="73"/>
      <c r="F15" s="74"/>
      <c r="G15" s="74"/>
      <c r="H15" s="75"/>
    </row>
    <row r="16" spans="1:8" ht="15.75">
      <c r="A16" s="21">
        <v>15</v>
      </c>
      <c r="B16" s="13" t="s">
        <v>55</v>
      </c>
      <c r="C16" s="6">
        <v>50.40897783839819</v>
      </c>
      <c r="D16" s="73"/>
      <c r="E16" s="73"/>
      <c r="F16" s="74"/>
      <c r="G16" s="74"/>
      <c r="H16" s="75"/>
    </row>
    <row r="17" spans="1:8" ht="15.75">
      <c r="A17" s="21">
        <v>16</v>
      </c>
      <c r="B17" s="13" t="s">
        <v>68</v>
      </c>
      <c r="C17" s="6">
        <v>66.64814462235996</v>
      </c>
      <c r="D17" s="73"/>
      <c r="E17" s="73"/>
      <c r="F17" s="74"/>
      <c r="G17" s="74"/>
      <c r="H17" s="75"/>
    </row>
    <row r="18" spans="1:8" ht="15.75">
      <c r="A18" s="21">
        <v>17</v>
      </c>
      <c r="B18" s="13" t="s">
        <v>40</v>
      </c>
      <c r="C18" s="6">
        <v>56.45530806681876</v>
      </c>
      <c r="D18" s="73"/>
      <c r="E18" s="73"/>
      <c r="F18" s="74"/>
      <c r="G18" s="74"/>
      <c r="H18" s="75"/>
    </row>
    <row r="19" spans="1:8" ht="15.75">
      <c r="A19" s="21">
        <v>18</v>
      </c>
      <c r="B19" s="13" t="s">
        <v>56</v>
      </c>
      <c r="C19" s="6">
        <v>212.43628301516586</v>
      </c>
      <c r="D19" s="73"/>
      <c r="E19" s="73"/>
      <c r="F19" s="74"/>
      <c r="G19" s="74"/>
      <c r="H19" s="75"/>
    </row>
    <row r="20" spans="1:8" ht="15.75">
      <c r="A20" s="21">
        <v>19</v>
      </c>
      <c r="B20" s="13" t="s">
        <v>16</v>
      </c>
      <c r="C20" s="6">
        <v>111.37792604202536</v>
      </c>
      <c r="D20" s="73"/>
      <c r="E20" s="73"/>
      <c r="F20" s="74"/>
      <c r="G20" s="74"/>
      <c r="H20" s="75"/>
    </row>
    <row r="21" spans="1:8" ht="15.75">
      <c r="A21" s="21">
        <v>20</v>
      </c>
      <c r="B21" s="13" t="s">
        <v>25</v>
      </c>
      <c r="C21" s="6">
        <v>68.22392302607037</v>
      </c>
      <c r="D21" s="73"/>
      <c r="E21" s="73"/>
      <c r="F21" s="74"/>
      <c r="G21" s="74"/>
      <c r="H21" s="75"/>
    </row>
    <row r="22" spans="1:8" ht="15.75">
      <c r="A22" s="21">
        <v>21</v>
      </c>
      <c r="B22" s="13" t="s">
        <v>19</v>
      </c>
      <c r="C22" s="6">
        <v>198.32651439071108</v>
      </c>
      <c r="D22" s="73"/>
      <c r="E22" s="73"/>
      <c r="F22" s="74"/>
      <c r="G22" s="74"/>
      <c r="H22" s="75"/>
    </row>
    <row r="23" spans="1:8" ht="15.75">
      <c r="A23" s="21">
        <v>22</v>
      </c>
      <c r="B23" s="13" t="s">
        <v>60</v>
      </c>
      <c r="C23" s="6">
        <v>372.10057634584484</v>
      </c>
      <c r="D23" s="73"/>
      <c r="E23" s="73"/>
      <c r="F23" s="74"/>
      <c r="G23" s="74"/>
      <c r="H23" s="75"/>
    </row>
    <row r="24" spans="1:8" ht="15.75">
      <c r="A24" s="21">
        <v>23</v>
      </c>
      <c r="B24" s="14" t="s">
        <v>52</v>
      </c>
      <c r="C24" s="8">
        <v>50.55148834940312</v>
      </c>
      <c r="D24" s="73"/>
      <c r="E24" s="73"/>
      <c r="F24" s="74"/>
      <c r="G24" s="74"/>
      <c r="H24" s="75"/>
    </row>
    <row r="25" spans="1:8" ht="15.75">
      <c r="A25" s="21">
        <v>24</v>
      </c>
      <c r="B25" s="14" t="s">
        <v>34</v>
      </c>
      <c r="C25" s="8">
        <v>68.99744618127295</v>
      </c>
      <c r="D25" s="73"/>
      <c r="E25" s="73"/>
      <c r="F25" s="74"/>
      <c r="G25" s="74"/>
      <c r="H25" s="75"/>
    </row>
    <row r="26" spans="1:8" ht="15.75">
      <c r="A26" s="21">
        <v>25</v>
      </c>
      <c r="B26" s="13" t="s">
        <v>48</v>
      </c>
      <c r="C26" s="6">
        <v>160.76392913976412</v>
      </c>
      <c r="D26" s="73"/>
      <c r="E26" s="73"/>
      <c r="F26" s="74"/>
      <c r="G26" s="74"/>
      <c r="H26" s="75"/>
    </row>
    <row r="27" spans="1:8" ht="15.75">
      <c r="A27" s="21">
        <v>26</v>
      </c>
      <c r="B27" s="14" t="s">
        <v>41</v>
      </c>
      <c r="C27" s="8">
        <v>48.09560485501321</v>
      </c>
      <c r="D27" s="73"/>
      <c r="E27" s="73"/>
      <c r="F27" s="74"/>
      <c r="G27" s="74"/>
      <c r="H27" s="75"/>
    </row>
    <row r="28" spans="1:8" ht="15.75">
      <c r="A28" s="21">
        <v>27</v>
      </c>
      <c r="B28" s="13" t="s">
        <v>24</v>
      </c>
      <c r="C28" s="6">
        <v>603.9934065513086</v>
      </c>
      <c r="D28" s="73"/>
      <c r="E28" s="73"/>
      <c r="F28" s="74"/>
      <c r="G28" s="74"/>
      <c r="H28" s="75"/>
    </row>
    <row r="29" spans="1:8" ht="15.75">
      <c r="A29" s="21">
        <v>28</v>
      </c>
      <c r="B29" s="13" t="s">
        <v>17</v>
      </c>
      <c r="C29" s="6">
        <v>159.97571216533228</v>
      </c>
      <c r="D29" s="73"/>
      <c r="E29" s="73"/>
      <c r="F29" s="74"/>
      <c r="G29" s="74"/>
      <c r="H29" s="75"/>
    </row>
    <row r="30" spans="1:8" ht="15.75">
      <c r="A30" s="21">
        <v>29</v>
      </c>
      <c r="B30" s="13" t="s">
        <v>49</v>
      </c>
      <c r="C30" s="6">
        <v>645.1982670526286</v>
      </c>
      <c r="D30" s="73"/>
      <c r="E30" s="73"/>
      <c r="F30" s="74"/>
      <c r="G30" s="74"/>
      <c r="H30" s="75"/>
    </row>
    <row r="31" spans="1:8" ht="15.75">
      <c r="A31" s="21">
        <v>30</v>
      </c>
      <c r="B31" s="14" t="s">
        <v>37</v>
      </c>
      <c r="C31" s="8">
        <v>52.12948650819273</v>
      </c>
      <c r="D31" s="73"/>
      <c r="E31" s="73"/>
      <c r="F31" s="74"/>
      <c r="G31" s="74"/>
      <c r="H31" s="75"/>
    </row>
    <row r="32" spans="1:8" ht="15.75">
      <c r="A32" s="21">
        <v>31</v>
      </c>
      <c r="B32" s="14" t="s">
        <v>4</v>
      </c>
      <c r="C32" s="8">
        <v>92.32955346971131</v>
      </c>
      <c r="D32" s="73"/>
      <c r="E32" s="73"/>
      <c r="F32" s="74"/>
      <c r="G32" s="74"/>
      <c r="H32" s="75"/>
    </row>
    <row r="33" spans="1:8" ht="15.75">
      <c r="A33" s="21">
        <v>32</v>
      </c>
      <c r="B33" s="13" t="s">
        <v>28</v>
      </c>
      <c r="C33" s="6">
        <v>368.35322445692725</v>
      </c>
      <c r="D33" s="73"/>
      <c r="E33" s="73"/>
      <c r="F33" s="74"/>
      <c r="G33" s="74"/>
      <c r="H33" s="75"/>
    </row>
    <row r="34" spans="1:8" ht="15.75">
      <c r="A34" s="21">
        <v>33</v>
      </c>
      <c r="B34" s="13" t="s">
        <v>23</v>
      </c>
      <c r="C34" s="6">
        <v>392.66625498952595</v>
      </c>
      <c r="D34" s="73"/>
      <c r="E34" s="73"/>
      <c r="F34" s="74"/>
      <c r="G34" s="74"/>
      <c r="H34" s="75"/>
    </row>
    <row r="35" spans="1:8" ht="15.75">
      <c r="A35" s="21">
        <v>34</v>
      </c>
      <c r="B35" s="14" t="s">
        <v>38</v>
      </c>
      <c r="C35" s="8">
        <v>10.482539752926998</v>
      </c>
      <c r="D35" s="73"/>
      <c r="E35" s="73"/>
      <c r="F35" s="74"/>
      <c r="G35" s="74"/>
      <c r="H35" s="75"/>
    </row>
    <row r="36" spans="1:8" ht="15.75">
      <c r="A36" s="21">
        <v>35</v>
      </c>
      <c r="B36" s="13" t="s">
        <v>18</v>
      </c>
      <c r="C36" s="7">
        <v>32.353447942026804</v>
      </c>
      <c r="D36" s="73"/>
      <c r="E36" s="73"/>
      <c r="F36" s="74"/>
      <c r="G36" s="74"/>
      <c r="H36" s="75"/>
    </row>
    <row r="37" spans="1:8" ht="15.75">
      <c r="A37" s="21">
        <v>36</v>
      </c>
      <c r="B37" s="13" t="s">
        <v>50</v>
      </c>
      <c r="C37" s="6">
        <v>235.9283941026027</v>
      </c>
      <c r="D37" s="73"/>
      <c r="E37" s="73"/>
      <c r="F37" s="74"/>
      <c r="G37" s="74"/>
      <c r="H37" s="75"/>
    </row>
    <row r="38" spans="1:8" ht="15.75">
      <c r="A38" s="21">
        <v>37</v>
      </c>
      <c r="B38" s="13" t="s">
        <v>46</v>
      </c>
      <c r="C38" s="6">
        <v>329.6635600486398</v>
      </c>
      <c r="D38" s="73"/>
      <c r="E38" s="73"/>
      <c r="F38" s="74"/>
      <c r="G38" s="74"/>
      <c r="H38" s="75"/>
    </row>
    <row r="39" spans="1:8" ht="15.75">
      <c r="A39" s="21">
        <v>38</v>
      </c>
      <c r="B39" s="13" t="s">
        <v>44</v>
      </c>
      <c r="C39" s="6">
        <v>655.5204111821338</v>
      </c>
      <c r="D39" s="73"/>
      <c r="E39" s="73"/>
      <c r="F39" s="74"/>
      <c r="G39" s="74"/>
      <c r="H39" s="75"/>
    </row>
    <row r="40" spans="1:8" ht="15.75">
      <c r="A40" s="21">
        <v>39</v>
      </c>
      <c r="B40" s="14" t="s">
        <v>5</v>
      </c>
      <c r="C40" s="8">
        <v>75.9997424669278</v>
      </c>
      <c r="D40" s="73"/>
      <c r="E40" s="73"/>
      <c r="F40" s="74"/>
      <c r="G40" s="74"/>
      <c r="H40" s="75"/>
    </row>
    <row r="41" spans="1:8" ht="15.75">
      <c r="A41" s="21">
        <v>40</v>
      </c>
      <c r="B41" s="13" t="s">
        <v>42</v>
      </c>
      <c r="C41" s="6">
        <v>36.57563282900023</v>
      </c>
      <c r="D41" s="73"/>
      <c r="E41" s="73"/>
      <c r="F41" s="74"/>
      <c r="G41" s="74"/>
      <c r="H41" s="75"/>
    </row>
    <row r="42" spans="1:8" ht="15.75">
      <c r="A42" s="21">
        <v>41</v>
      </c>
      <c r="B42" s="13" t="s">
        <v>45</v>
      </c>
      <c r="C42" s="6">
        <v>172.75087161601815</v>
      </c>
      <c r="D42" s="73"/>
      <c r="E42" s="73"/>
      <c r="F42" s="74"/>
      <c r="G42" s="74"/>
      <c r="H42" s="75"/>
    </row>
    <row r="43" spans="1:8" ht="15.75">
      <c r="A43" s="21">
        <v>42</v>
      </c>
      <c r="B43" s="13" t="s">
        <v>67</v>
      </c>
      <c r="C43" s="6">
        <v>203.0070836604683</v>
      </c>
      <c r="D43" s="73"/>
      <c r="E43" s="73"/>
      <c r="F43" s="74"/>
      <c r="G43" s="74"/>
      <c r="H43" s="75"/>
    </row>
    <row r="44" spans="1:8" ht="15.75">
      <c r="A44" s="21">
        <v>43</v>
      </c>
      <c r="B44" s="13" t="s">
        <v>21</v>
      </c>
      <c r="C44" s="6">
        <v>196.66791285547234</v>
      </c>
      <c r="D44" s="73"/>
      <c r="E44" s="73"/>
      <c r="F44" s="74"/>
      <c r="G44" s="74"/>
      <c r="H44" s="75"/>
    </row>
    <row r="45" spans="1:8" ht="15.75">
      <c r="A45" s="21">
        <v>44</v>
      </c>
      <c r="B45" s="14" t="s">
        <v>39</v>
      </c>
      <c r="C45" s="8">
        <v>203.50469616692493</v>
      </c>
      <c r="D45" s="73"/>
      <c r="E45" s="73"/>
      <c r="F45" s="74"/>
      <c r="G45" s="74"/>
      <c r="H45" s="75"/>
    </row>
    <row r="46" spans="1:8" ht="15.75">
      <c r="A46" s="21">
        <v>45</v>
      </c>
      <c r="B46" s="13" t="s">
        <v>26</v>
      </c>
      <c r="C46" s="6">
        <v>312.2323351501521</v>
      </c>
      <c r="D46" s="73"/>
      <c r="E46" s="73"/>
      <c r="F46" s="74"/>
      <c r="G46" s="74"/>
      <c r="H46" s="75"/>
    </row>
    <row r="47" spans="1:8" ht="15.75">
      <c r="A47" s="21">
        <v>46</v>
      </c>
      <c r="B47" s="14" t="s">
        <v>32</v>
      </c>
      <c r="C47" s="8">
        <v>63.98427095349805</v>
      </c>
      <c r="D47" s="73"/>
      <c r="E47" s="73"/>
      <c r="F47" s="74"/>
      <c r="G47" s="74"/>
      <c r="H47" s="75"/>
    </row>
    <row r="48" spans="1:8" ht="15.75">
      <c r="A48" s="21">
        <v>47</v>
      </c>
      <c r="B48" s="14" t="s">
        <v>8</v>
      </c>
      <c r="C48" s="8">
        <v>441.4308613980716</v>
      </c>
      <c r="D48" s="73"/>
      <c r="E48" s="73"/>
      <c r="F48" s="74"/>
      <c r="G48" s="74"/>
      <c r="H48" s="75"/>
    </row>
    <row r="49" spans="1:8" ht="15.75">
      <c r="A49" s="21">
        <v>48</v>
      </c>
      <c r="B49" s="13" t="s">
        <v>65</v>
      </c>
      <c r="C49" s="6">
        <v>170.45022585908805</v>
      </c>
      <c r="D49" s="73"/>
      <c r="E49" s="73"/>
      <c r="F49" s="74"/>
      <c r="G49" s="74"/>
      <c r="H49" s="75"/>
    </row>
    <row r="50" spans="1:8" ht="15.75">
      <c r="A50" s="21">
        <v>49</v>
      </c>
      <c r="B50" s="13" t="s">
        <v>66</v>
      </c>
      <c r="C50" s="6">
        <v>427.84888187629133</v>
      </c>
      <c r="D50" s="73"/>
      <c r="E50" s="73"/>
      <c r="F50" s="74"/>
      <c r="G50" s="74"/>
      <c r="H50" s="75"/>
    </row>
    <row r="51" spans="1:8" ht="15.75">
      <c r="A51" s="21">
        <v>50</v>
      </c>
      <c r="B51" s="14" t="s">
        <v>53</v>
      </c>
      <c r="C51" s="8">
        <v>43.88644702565427</v>
      </c>
      <c r="D51" s="73"/>
      <c r="E51" s="73"/>
      <c r="F51" s="74"/>
      <c r="G51" s="74"/>
      <c r="H51" s="75"/>
    </row>
    <row r="52" spans="1:8" ht="15.75">
      <c r="A52" s="21">
        <v>51</v>
      </c>
      <c r="B52" s="14" t="s">
        <v>11</v>
      </c>
      <c r="C52" s="8">
        <v>367.52382312112604</v>
      </c>
      <c r="D52" s="73"/>
      <c r="E52" s="73"/>
      <c r="F52" s="74"/>
      <c r="G52" s="74"/>
      <c r="H52" s="75"/>
    </row>
    <row r="53" spans="1:8" ht="15.75">
      <c r="A53" s="21">
        <v>52</v>
      </c>
      <c r="B53" s="14" t="s">
        <v>3</v>
      </c>
      <c r="C53" s="8">
        <v>130.01952508608815</v>
      </c>
      <c r="D53" s="73"/>
      <c r="E53" s="73"/>
      <c r="F53" s="74"/>
      <c r="G53" s="74"/>
      <c r="H53" s="75"/>
    </row>
    <row r="54" spans="1:8" ht="15.75">
      <c r="A54" s="21">
        <v>53</v>
      </c>
      <c r="B54" s="14" t="s">
        <v>6</v>
      </c>
      <c r="C54" s="8">
        <v>556.0520045483241</v>
      </c>
      <c r="D54" s="73"/>
      <c r="E54" s="73"/>
      <c r="F54" s="74"/>
      <c r="G54" s="74"/>
      <c r="H54" s="75"/>
    </row>
    <row r="55" spans="1:8" ht="15.75">
      <c r="A55" s="21">
        <v>54</v>
      </c>
      <c r="B55" s="13" t="s">
        <v>14</v>
      </c>
      <c r="C55" s="6">
        <v>426.8194041910583</v>
      </c>
      <c r="D55" s="73"/>
      <c r="E55" s="73"/>
      <c r="F55" s="74"/>
      <c r="G55" s="74"/>
      <c r="H55" s="75"/>
    </row>
    <row r="56" spans="1:8" ht="15.75">
      <c r="A56" s="21">
        <v>55</v>
      </c>
      <c r="B56" s="13" t="s">
        <v>12</v>
      </c>
      <c r="C56" s="6">
        <v>406.6464931846878</v>
      </c>
      <c r="D56" s="73"/>
      <c r="E56" s="73"/>
      <c r="F56" s="74"/>
      <c r="G56" s="74"/>
      <c r="H56" s="75"/>
    </row>
    <row r="57" spans="1:8" ht="15.75">
      <c r="A57" s="21">
        <v>56</v>
      </c>
      <c r="B57" s="14" t="s">
        <v>64</v>
      </c>
      <c r="C57" s="8">
        <v>178.64107709158344</v>
      </c>
      <c r="D57" s="73"/>
      <c r="E57" s="73"/>
      <c r="F57" s="74"/>
      <c r="G57" s="74"/>
      <c r="H57" s="75"/>
    </row>
    <row r="58" spans="1:8" ht="15.75">
      <c r="A58" s="21">
        <v>57</v>
      </c>
      <c r="B58" s="14" t="s">
        <v>54</v>
      </c>
      <c r="C58" s="8">
        <v>58.767767902749085</v>
      </c>
      <c r="D58" s="73"/>
      <c r="E58" s="73"/>
      <c r="F58" s="74"/>
      <c r="G58" s="74"/>
      <c r="H58" s="75"/>
    </row>
    <row r="59" spans="1:8" ht="15.75">
      <c r="A59" s="21">
        <v>58</v>
      </c>
      <c r="B59" s="14" t="s">
        <v>13</v>
      </c>
      <c r="C59" s="8">
        <v>55.76844263838671</v>
      </c>
      <c r="D59" s="73"/>
      <c r="E59" s="73"/>
      <c r="F59" s="74"/>
      <c r="G59" s="74"/>
      <c r="H59" s="75"/>
    </row>
    <row r="60" spans="1:8" ht="15.75">
      <c r="A60" s="21">
        <v>59</v>
      </c>
      <c r="B60" s="13" t="s">
        <v>33</v>
      </c>
      <c r="C60" s="6">
        <v>183.85244892066976</v>
      </c>
      <c r="D60" s="73"/>
      <c r="E60" s="73"/>
      <c r="F60" s="74"/>
      <c r="G60" s="74"/>
      <c r="H60" s="75"/>
    </row>
    <row r="61" spans="1:8" ht="15.75">
      <c r="A61" s="21">
        <v>60</v>
      </c>
      <c r="B61" s="13" t="s">
        <v>20</v>
      </c>
      <c r="C61" s="6">
        <v>122.42065840184516</v>
      </c>
      <c r="D61" s="73"/>
      <c r="E61" s="73"/>
      <c r="F61" s="74"/>
      <c r="G61" s="74"/>
      <c r="H61" s="75"/>
    </row>
    <row r="62" spans="1:8" ht="15.75">
      <c r="A62" s="21">
        <v>61</v>
      </c>
      <c r="B62" s="14" t="s">
        <v>10</v>
      </c>
      <c r="C62" s="8">
        <v>60.79199426975723</v>
      </c>
      <c r="D62" s="73"/>
      <c r="E62" s="73"/>
      <c r="F62" s="74"/>
      <c r="G62" s="74"/>
      <c r="H62" s="75"/>
    </row>
    <row r="63" spans="1:8" ht="15.75">
      <c r="A63" s="21">
        <v>62</v>
      </c>
      <c r="B63" s="14" t="s">
        <v>7</v>
      </c>
      <c r="C63" s="8">
        <v>199.94758317478764</v>
      </c>
      <c r="D63" s="73"/>
      <c r="E63" s="73"/>
      <c r="F63" s="74"/>
      <c r="G63" s="74"/>
      <c r="H63" s="75"/>
    </row>
    <row r="64" spans="1:8" ht="15.75">
      <c r="A64" s="21">
        <v>63</v>
      </c>
      <c r="B64" s="14" t="s">
        <v>58</v>
      </c>
      <c r="C64" s="8">
        <f>141.244712573892+27</f>
        <v>168.244712573892</v>
      </c>
      <c r="D64" s="73"/>
      <c r="E64" s="73"/>
      <c r="F64" s="74"/>
      <c r="G64" s="74"/>
      <c r="H64" s="75"/>
    </row>
    <row r="65" spans="1:8" ht="15.75">
      <c r="A65" s="21">
        <v>64</v>
      </c>
      <c r="B65" s="14" t="s">
        <v>9</v>
      </c>
      <c r="C65" s="8">
        <v>21.487577351246845</v>
      </c>
      <c r="D65" s="73"/>
      <c r="E65" s="73"/>
      <c r="F65" s="74"/>
      <c r="G65" s="74"/>
      <c r="H65" s="75"/>
    </row>
    <row r="66" spans="1:8" ht="15.75">
      <c r="A66" s="21">
        <v>65</v>
      </c>
      <c r="B66" s="14" t="s">
        <v>61</v>
      </c>
      <c r="C66" s="8">
        <v>32.6560629311223</v>
      </c>
      <c r="D66" s="73"/>
      <c r="E66" s="73"/>
      <c r="F66" s="74"/>
      <c r="G66" s="74"/>
      <c r="H66" s="75"/>
    </row>
    <row r="67" spans="1:8" ht="15.75">
      <c r="A67" s="21">
        <v>66</v>
      </c>
      <c r="B67" s="14" t="s">
        <v>2</v>
      </c>
      <c r="C67" s="8">
        <v>34.83423134032082</v>
      </c>
      <c r="D67" s="73"/>
      <c r="E67" s="73"/>
      <c r="F67" s="74"/>
      <c r="G67" s="74"/>
      <c r="H67" s="75"/>
    </row>
    <row r="68" spans="1:8" ht="16.5" thickBot="1">
      <c r="A68" s="21">
        <v>67</v>
      </c>
      <c r="B68" s="24" t="s">
        <v>63</v>
      </c>
      <c r="C68" s="25">
        <v>52.02731656587179</v>
      </c>
      <c r="D68" s="76"/>
      <c r="E68" s="76"/>
      <c r="F68" s="77"/>
      <c r="G68" s="77"/>
      <c r="H68" s="78"/>
    </row>
    <row r="69" spans="1:8" ht="15.75">
      <c r="A69" s="21"/>
      <c r="B69" s="22" t="s">
        <v>1</v>
      </c>
      <c r="C69" s="23">
        <f>SUM(C2:C68)</f>
        <v>12606.819244544342</v>
      </c>
      <c r="D69" s="79"/>
      <c r="E69" s="80"/>
      <c r="F69" s="81"/>
      <c r="G69" s="81"/>
      <c r="H69" s="82"/>
    </row>
    <row r="70" spans="1:8" ht="15.75">
      <c r="A70" s="5"/>
      <c r="B70" s="9"/>
      <c r="C70" s="5"/>
      <c r="D70" s="5"/>
      <c r="E70" s="5"/>
      <c r="F70" s="10"/>
      <c r="G70" s="10"/>
      <c r="H70" s="5"/>
    </row>
    <row r="71" spans="1:8" ht="15.75">
      <c r="A71" s="5"/>
      <c r="B71" s="9"/>
      <c r="C71" s="5"/>
      <c r="D71" s="5"/>
      <c r="E71" s="5"/>
      <c r="F71" s="10"/>
      <c r="G71" s="10"/>
      <c r="H71" s="5"/>
    </row>
    <row r="72" ht="15.75">
      <c r="B72" s="9"/>
    </row>
    <row r="73" ht="15.75">
      <c r="B73" s="9"/>
    </row>
  </sheetData>
  <printOptions/>
  <pageMargins left="1.5" right="0.75" top="1.5" bottom="1" header="0.5" footer="0.5"/>
  <pageSetup fitToHeight="1" fitToWidth="1" horizontalDpi="600" verticalDpi="600" orientation="portrait" scale="53" r:id="rId1"/>
  <headerFooter alignWithMargins="0">
    <oddHeader>&amp;L&amp;"Times New Roman,Bold"&amp;12
&amp;14Straw Man - Qwest Exchanges Sorted by Change in 2006 Access Lines Density&amp;R&amp;"Times New Roman,Bold"&amp;12Exhibit No. ___ C (TLW-5C)
Docket No. UT-061625
Witness: Tom Wilson
REDACTED VERSION
Page 2 of 4</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tabSelected="1" zoomScale="75" zoomScaleNormal="75" workbookViewId="0" topLeftCell="A36">
      <selection activeCell="J6" sqref="J6"/>
    </sheetView>
  </sheetViews>
  <sheetFormatPr defaultColWidth="9.140625" defaultRowHeight="12.75"/>
  <cols>
    <col min="1" max="1" width="9.421875" style="0" customWidth="1"/>
    <col min="2" max="2" width="21.28125" style="1" customWidth="1"/>
    <col min="3" max="3" width="9.28125" style="0" customWidth="1"/>
    <col min="4" max="4" width="30.7109375" style="0" customWidth="1"/>
    <col min="5" max="5" width="31.421875" style="0" customWidth="1"/>
    <col min="6" max="6" width="21.00390625" style="3" customWidth="1"/>
    <col min="7" max="7" width="19.7109375" style="3" customWidth="1"/>
    <col min="8" max="8" width="19.421875" style="0" customWidth="1"/>
  </cols>
  <sheetData>
    <row r="1" spans="1:11" ht="48" thickBot="1">
      <c r="A1" s="21"/>
      <c r="B1" s="15" t="s">
        <v>72</v>
      </c>
      <c r="C1" s="16" t="s">
        <v>71</v>
      </c>
      <c r="D1" s="17" t="s">
        <v>76</v>
      </c>
      <c r="E1" s="16" t="s">
        <v>77</v>
      </c>
      <c r="F1" s="18" t="s">
        <v>73</v>
      </c>
      <c r="G1" s="19" t="s">
        <v>74</v>
      </c>
      <c r="H1" s="20" t="s">
        <v>75</v>
      </c>
      <c r="I1" s="2"/>
      <c r="J1" s="2"/>
      <c r="K1" s="2"/>
    </row>
    <row r="2" spans="1:8" ht="15.75">
      <c r="A2" s="21">
        <v>1</v>
      </c>
      <c r="B2" s="11" t="s">
        <v>49</v>
      </c>
      <c r="C2" s="12">
        <v>645.1982670526286</v>
      </c>
      <c r="D2" s="70"/>
      <c r="E2" s="70"/>
      <c r="F2" s="71"/>
      <c r="G2" s="71"/>
      <c r="H2" s="72"/>
    </row>
    <row r="3" spans="1:8" ht="15.75">
      <c r="A3" s="21">
        <v>2</v>
      </c>
      <c r="B3" s="13" t="s">
        <v>43</v>
      </c>
      <c r="C3" s="6">
        <v>335.8011759469697</v>
      </c>
      <c r="D3" s="73"/>
      <c r="E3" s="73"/>
      <c r="F3" s="74"/>
      <c r="G3" s="74"/>
      <c r="H3" s="75"/>
    </row>
    <row r="4" spans="1:8" ht="15.75">
      <c r="A4" s="21">
        <v>3</v>
      </c>
      <c r="B4" s="13" t="s">
        <v>65</v>
      </c>
      <c r="C4" s="6">
        <v>170.45022585908805</v>
      </c>
      <c r="D4" s="73"/>
      <c r="E4" s="73"/>
      <c r="F4" s="74"/>
      <c r="G4" s="74"/>
      <c r="H4" s="75"/>
    </row>
    <row r="5" spans="1:8" ht="15.75">
      <c r="A5" s="21">
        <v>4</v>
      </c>
      <c r="B5" s="13" t="s">
        <v>28</v>
      </c>
      <c r="C5" s="6">
        <v>368.35322445692725</v>
      </c>
      <c r="D5" s="73"/>
      <c r="E5" s="73"/>
      <c r="F5" s="74"/>
      <c r="G5" s="74"/>
      <c r="H5" s="75"/>
    </row>
    <row r="6" spans="1:8" ht="15.75">
      <c r="A6" s="21">
        <v>5</v>
      </c>
      <c r="B6" s="13" t="s">
        <v>48</v>
      </c>
      <c r="C6" s="6">
        <v>160.76392913976412</v>
      </c>
      <c r="D6" s="73"/>
      <c r="E6" s="73"/>
      <c r="F6" s="74"/>
      <c r="G6" s="74"/>
      <c r="H6" s="75"/>
    </row>
    <row r="7" spans="1:8" ht="15.75">
      <c r="A7" s="21">
        <v>6</v>
      </c>
      <c r="B7" s="13" t="s">
        <v>62</v>
      </c>
      <c r="C7" s="6">
        <v>334.5764196291753</v>
      </c>
      <c r="D7" s="73"/>
      <c r="E7" s="73"/>
      <c r="F7" s="74"/>
      <c r="G7" s="74"/>
      <c r="H7" s="75"/>
    </row>
    <row r="8" spans="1:8" ht="15.75">
      <c r="A8" s="21">
        <v>7</v>
      </c>
      <c r="B8" s="13" t="s">
        <v>23</v>
      </c>
      <c r="C8" s="6">
        <v>392.66625498952595</v>
      </c>
      <c r="D8" s="73"/>
      <c r="E8" s="73"/>
      <c r="F8" s="74"/>
      <c r="G8" s="74"/>
      <c r="H8" s="75"/>
    </row>
    <row r="9" spans="1:8" ht="15.75">
      <c r="A9" s="21">
        <v>8</v>
      </c>
      <c r="B9" s="13" t="s">
        <v>67</v>
      </c>
      <c r="C9" s="6">
        <v>203.0070836604683</v>
      </c>
      <c r="D9" s="73"/>
      <c r="E9" s="73"/>
      <c r="F9" s="74"/>
      <c r="G9" s="74"/>
      <c r="H9" s="75"/>
    </row>
    <row r="10" spans="1:8" ht="15.75">
      <c r="A10" s="21">
        <v>9</v>
      </c>
      <c r="B10" s="13" t="s">
        <v>26</v>
      </c>
      <c r="C10" s="6">
        <v>312.2323351501521</v>
      </c>
      <c r="D10" s="73"/>
      <c r="E10" s="73"/>
      <c r="F10" s="74"/>
      <c r="G10" s="74"/>
      <c r="H10" s="75"/>
    </row>
    <row r="11" spans="1:8" ht="15.75">
      <c r="A11" s="21">
        <v>10</v>
      </c>
      <c r="B11" s="13" t="s">
        <v>30</v>
      </c>
      <c r="C11" s="6">
        <v>83.73626210363578</v>
      </c>
      <c r="D11" s="73"/>
      <c r="E11" s="73"/>
      <c r="F11" s="74"/>
      <c r="G11" s="74"/>
      <c r="H11" s="75"/>
    </row>
    <row r="12" spans="1:8" ht="15.75">
      <c r="A12" s="21">
        <v>11</v>
      </c>
      <c r="B12" s="13" t="s">
        <v>45</v>
      </c>
      <c r="C12" s="6">
        <v>172.75087161601815</v>
      </c>
      <c r="D12" s="73"/>
      <c r="E12" s="73"/>
      <c r="F12" s="74"/>
      <c r="G12" s="74"/>
      <c r="H12" s="75"/>
    </row>
    <row r="13" spans="1:8" ht="15.75">
      <c r="A13" s="21">
        <v>12</v>
      </c>
      <c r="B13" s="13" t="s">
        <v>44</v>
      </c>
      <c r="C13" s="6">
        <v>655.5204111821338</v>
      </c>
      <c r="D13" s="73"/>
      <c r="E13" s="73"/>
      <c r="F13" s="74"/>
      <c r="G13" s="74"/>
      <c r="H13" s="75"/>
    </row>
    <row r="14" spans="1:8" ht="15.75">
      <c r="A14" s="21">
        <v>13</v>
      </c>
      <c r="B14" s="13" t="s">
        <v>24</v>
      </c>
      <c r="C14" s="6">
        <v>603.9934065513086</v>
      </c>
      <c r="D14" s="73"/>
      <c r="E14" s="73"/>
      <c r="F14" s="74"/>
      <c r="G14" s="74"/>
      <c r="H14" s="75"/>
    </row>
    <row r="15" spans="1:8" ht="15.75">
      <c r="A15" s="21">
        <v>14</v>
      </c>
      <c r="B15" s="13" t="s">
        <v>46</v>
      </c>
      <c r="C15" s="6">
        <v>329.6635600486398</v>
      </c>
      <c r="D15" s="73"/>
      <c r="E15" s="73"/>
      <c r="F15" s="74"/>
      <c r="G15" s="74"/>
      <c r="H15" s="75"/>
    </row>
    <row r="16" spans="1:8" ht="15.75">
      <c r="A16" s="21">
        <v>15</v>
      </c>
      <c r="B16" s="13" t="s">
        <v>33</v>
      </c>
      <c r="C16" s="6">
        <v>183.85244892066976</v>
      </c>
      <c r="D16" s="73"/>
      <c r="E16" s="73"/>
      <c r="F16" s="74"/>
      <c r="G16" s="74"/>
      <c r="H16" s="75"/>
    </row>
    <row r="17" spans="1:8" ht="15.75">
      <c r="A17" s="21">
        <v>16</v>
      </c>
      <c r="B17" s="13" t="s">
        <v>17</v>
      </c>
      <c r="C17" s="6">
        <v>159.97571216533228</v>
      </c>
      <c r="D17" s="73"/>
      <c r="E17" s="73"/>
      <c r="F17" s="74"/>
      <c r="G17" s="74"/>
      <c r="H17" s="75"/>
    </row>
    <row r="18" spans="1:8" ht="15.75">
      <c r="A18" s="21">
        <v>17</v>
      </c>
      <c r="B18" s="13" t="s">
        <v>27</v>
      </c>
      <c r="C18" s="6">
        <v>34.92453280948691</v>
      </c>
      <c r="D18" s="73"/>
      <c r="E18" s="73"/>
      <c r="F18" s="74"/>
      <c r="G18" s="74"/>
      <c r="H18" s="75"/>
    </row>
    <row r="19" spans="1:8" ht="15.75">
      <c r="A19" s="21">
        <v>18</v>
      </c>
      <c r="B19" s="13" t="s">
        <v>31</v>
      </c>
      <c r="C19" s="6">
        <v>129.83148423223713</v>
      </c>
      <c r="D19" s="73"/>
      <c r="E19" s="73"/>
      <c r="F19" s="74"/>
      <c r="G19" s="74"/>
      <c r="H19" s="75"/>
    </row>
    <row r="20" spans="1:8" ht="15.75">
      <c r="A20" s="21">
        <v>19</v>
      </c>
      <c r="B20" s="13" t="s">
        <v>19</v>
      </c>
      <c r="C20" s="6">
        <v>198.32651439071108</v>
      </c>
      <c r="D20" s="73"/>
      <c r="E20" s="73"/>
      <c r="F20" s="74"/>
      <c r="G20" s="74"/>
      <c r="H20" s="75"/>
    </row>
    <row r="21" spans="1:8" ht="15.75">
      <c r="A21" s="21">
        <v>20</v>
      </c>
      <c r="B21" s="13" t="s">
        <v>40</v>
      </c>
      <c r="C21" s="6">
        <v>56.45530806681876</v>
      </c>
      <c r="D21" s="73"/>
      <c r="E21" s="73"/>
      <c r="F21" s="74"/>
      <c r="G21" s="74"/>
      <c r="H21" s="75"/>
    </row>
    <row r="22" spans="1:8" ht="15.75">
      <c r="A22" s="21">
        <v>21</v>
      </c>
      <c r="B22" s="13" t="s">
        <v>35</v>
      </c>
      <c r="C22" s="6">
        <v>106.17988768365474</v>
      </c>
      <c r="D22" s="73"/>
      <c r="E22" s="73"/>
      <c r="F22" s="74"/>
      <c r="G22" s="74"/>
      <c r="H22" s="75"/>
    </row>
    <row r="23" spans="1:8" ht="15.75">
      <c r="A23" s="21">
        <v>22</v>
      </c>
      <c r="B23" s="13" t="s">
        <v>22</v>
      </c>
      <c r="C23" s="6">
        <v>128.5052209836289</v>
      </c>
      <c r="D23" s="73"/>
      <c r="E23" s="73"/>
      <c r="F23" s="74"/>
      <c r="G23" s="74"/>
      <c r="H23" s="75"/>
    </row>
    <row r="24" spans="1:8" ht="15.75">
      <c r="A24" s="21">
        <v>23</v>
      </c>
      <c r="B24" s="13" t="s">
        <v>56</v>
      </c>
      <c r="C24" s="6">
        <v>212.43628301516586</v>
      </c>
      <c r="D24" s="73"/>
      <c r="E24" s="73"/>
      <c r="F24" s="74"/>
      <c r="G24" s="74"/>
      <c r="H24" s="75"/>
    </row>
    <row r="25" spans="1:8" ht="15.75">
      <c r="A25" s="21">
        <v>24</v>
      </c>
      <c r="B25" s="13" t="s">
        <v>29</v>
      </c>
      <c r="C25" s="6">
        <v>216.79351901759068</v>
      </c>
      <c r="D25" s="73"/>
      <c r="E25" s="73"/>
      <c r="F25" s="74"/>
      <c r="G25" s="74"/>
      <c r="H25" s="75"/>
    </row>
    <row r="26" spans="1:8" ht="15.75">
      <c r="A26" s="21">
        <v>25</v>
      </c>
      <c r="B26" s="13" t="s">
        <v>36</v>
      </c>
      <c r="C26" s="6">
        <v>82.90092795748679</v>
      </c>
      <c r="D26" s="73"/>
      <c r="E26" s="73"/>
      <c r="F26" s="74"/>
      <c r="G26" s="74"/>
      <c r="H26" s="75"/>
    </row>
    <row r="27" spans="1:8" ht="15.75">
      <c r="A27" s="21">
        <v>26</v>
      </c>
      <c r="B27" s="13" t="s">
        <v>68</v>
      </c>
      <c r="C27" s="6">
        <v>66.64814462235996</v>
      </c>
      <c r="D27" s="73"/>
      <c r="E27" s="73"/>
      <c r="F27" s="74"/>
      <c r="G27" s="74"/>
      <c r="H27" s="75"/>
    </row>
    <row r="28" spans="1:8" ht="15.75">
      <c r="A28" s="21">
        <v>27</v>
      </c>
      <c r="B28" s="13" t="s">
        <v>12</v>
      </c>
      <c r="C28" s="6">
        <v>406.6464931846878</v>
      </c>
      <c r="D28" s="73"/>
      <c r="E28" s="73"/>
      <c r="F28" s="74"/>
      <c r="G28" s="74"/>
      <c r="H28" s="75"/>
    </row>
    <row r="29" spans="1:8" ht="15.75">
      <c r="A29" s="21">
        <v>28</v>
      </c>
      <c r="B29" s="13" t="s">
        <v>14</v>
      </c>
      <c r="C29" s="6">
        <v>426.8194041910583</v>
      </c>
      <c r="D29" s="73"/>
      <c r="E29" s="73"/>
      <c r="F29" s="74"/>
      <c r="G29" s="74"/>
      <c r="H29" s="75"/>
    </row>
    <row r="30" spans="1:8" ht="15.75">
      <c r="A30" s="21">
        <v>29</v>
      </c>
      <c r="B30" s="13" t="s">
        <v>21</v>
      </c>
      <c r="C30" s="6">
        <v>196.66791285547234</v>
      </c>
      <c r="D30" s="73"/>
      <c r="E30" s="73"/>
      <c r="F30" s="74"/>
      <c r="G30" s="74"/>
      <c r="H30" s="75"/>
    </row>
    <row r="31" spans="1:8" ht="15.75">
      <c r="A31" s="21">
        <v>30</v>
      </c>
      <c r="B31" s="13" t="s">
        <v>60</v>
      </c>
      <c r="C31" s="6">
        <v>372.10057634584484</v>
      </c>
      <c r="D31" s="73"/>
      <c r="E31" s="73"/>
      <c r="F31" s="74"/>
      <c r="G31" s="74"/>
      <c r="H31" s="75"/>
    </row>
    <row r="32" spans="1:8" ht="15.75">
      <c r="A32" s="21">
        <v>31</v>
      </c>
      <c r="B32" s="13" t="s">
        <v>47</v>
      </c>
      <c r="C32" s="6">
        <v>463.19556442980945</v>
      </c>
      <c r="D32" s="73"/>
      <c r="E32" s="73"/>
      <c r="F32" s="74"/>
      <c r="G32" s="74"/>
      <c r="H32" s="75"/>
    </row>
    <row r="33" spans="1:8" ht="15.75">
      <c r="A33" s="21">
        <v>32</v>
      </c>
      <c r="B33" s="13" t="s">
        <v>66</v>
      </c>
      <c r="C33" s="6">
        <v>427.84888187629133</v>
      </c>
      <c r="D33" s="73"/>
      <c r="E33" s="73"/>
      <c r="F33" s="74"/>
      <c r="G33" s="74"/>
      <c r="H33" s="75"/>
    </row>
    <row r="34" spans="1:8" ht="15.75">
      <c r="A34" s="21">
        <v>33</v>
      </c>
      <c r="B34" s="13" t="s">
        <v>25</v>
      </c>
      <c r="C34" s="6">
        <v>68.22392302607037</v>
      </c>
      <c r="D34" s="73"/>
      <c r="E34" s="73"/>
      <c r="F34" s="74"/>
      <c r="G34" s="74"/>
      <c r="H34" s="75"/>
    </row>
    <row r="35" spans="1:8" ht="15.75">
      <c r="A35" s="21">
        <v>34</v>
      </c>
      <c r="B35" s="13" t="s">
        <v>42</v>
      </c>
      <c r="C35" s="6">
        <v>36.57563282900023</v>
      </c>
      <c r="D35" s="73"/>
      <c r="E35" s="73"/>
      <c r="F35" s="74"/>
      <c r="G35" s="74"/>
      <c r="H35" s="75"/>
    </row>
    <row r="36" spans="1:8" ht="15.75">
      <c r="A36" s="21">
        <v>35</v>
      </c>
      <c r="B36" s="13" t="s">
        <v>16</v>
      </c>
      <c r="C36" s="6">
        <v>111.37792604202536</v>
      </c>
      <c r="D36" s="73"/>
      <c r="E36" s="73"/>
      <c r="F36" s="74"/>
      <c r="G36" s="74"/>
      <c r="H36" s="75"/>
    </row>
    <row r="37" spans="1:8" ht="15.75">
      <c r="A37" s="21">
        <v>36</v>
      </c>
      <c r="B37" s="13" t="s">
        <v>55</v>
      </c>
      <c r="C37" s="6">
        <v>50.40897783839819</v>
      </c>
      <c r="D37" s="73"/>
      <c r="E37" s="73"/>
      <c r="F37" s="74"/>
      <c r="G37" s="74"/>
      <c r="H37" s="75"/>
    </row>
    <row r="38" spans="1:8" ht="15.75">
      <c r="A38" s="21">
        <v>37</v>
      </c>
      <c r="B38" s="13" t="s">
        <v>20</v>
      </c>
      <c r="C38" s="6">
        <v>122.42065840184516</v>
      </c>
      <c r="D38" s="73"/>
      <c r="E38" s="73"/>
      <c r="F38" s="74"/>
      <c r="G38" s="74"/>
      <c r="H38" s="75"/>
    </row>
    <row r="39" spans="1:8" ht="15.75">
      <c r="A39" s="21">
        <v>38</v>
      </c>
      <c r="B39" s="13" t="s">
        <v>50</v>
      </c>
      <c r="C39" s="6">
        <v>235.9283941026027</v>
      </c>
      <c r="D39" s="73"/>
      <c r="E39" s="73"/>
      <c r="F39" s="74"/>
      <c r="G39" s="74"/>
      <c r="H39" s="75"/>
    </row>
    <row r="40" spans="1:8" ht="15.75">
      <c r="A40" s="21">
        <v>39</v>
      </c>
      <c r="B40" s="13" t="s">
        <v>51</v>
      </c>
      <c r="C40" s="6">
        <v>32.76344569630969</v>
      </c>
      <c r="D40" s="73"/>
      <c r="E40" s="73"/>
      <c r="F40" s="74"/>
      <c r="G40" s="74"/>
      <c r="H40" s="75"/>
    </row>
    <row r="41" spans="1:8" ht="15.75">
      <c r="A41" s="21">
        <v>40</v>
      </c>
      <c r="B41" s="13" t="s">
        <v>57</v>
      </c>
      <c r="C41" s="6">
        <v>29.10204616757059</v>
      </c>
      <c r="D41" s="73"/>
      <c r="E41" s="73"/>
      <c r="F41" s="74"/>
      <c r="G41" s="74"/>
      <c r="H41" s="75"/>
    </row>
    <row r="42" spans="1:8" ht="15.75">
      <c r="A42" s="21">
        <v>41</v>
      </c>
      <c r="B42" s="13" t="s">
        <v>18</v>
      </c>
      <c r="C42" s="7">
        <v>32.353447942026804</v>
      </c>
      <c r="D42" s="73"/>
      <c r="E42" s="73"/>
      <c r="F42" s="74"/>
      <c r="G42" s="74"/>
      <c r="H42" s="75"/>
    </row>
    <row r="43" spans="1:8" ht="15.75">
      <c r="A43" s="21">
        <v>42</v>
      </c>
      <c r="B43" s="14" t="s">
        <v>8</v>
      </c>
      <c r="C43" s="8">
        <v>441.4308613980716</v>
      </c>
      <c r="D43" s="73"/>
      <c r="E43" s="73"/>
      <c r="F43" s="74"/>
      <c r="G43" s="74"/>
      <c r="H43" s="75"/>
    </row>
    <row r="44" spans="1:8" ht="15.75">
      <c r="A44" s="21">
        <v>43</v>
      </c>
      <c r="B44" s="14" t="s">
        <v>59</v>
      </c>
      <c r="C44" s="8">
        <v>116.38766969517619</v>
      </c>
      <c r="D44" s="73"/>
      <c r="E44" s="73"/>
      <c r="F44" s="74"/>
      <c r="G44" s="74"/>
      <c r="H44" s="75"/>
    </row>
    <row r="45" spans="1:8" ht="15.75">
      <c r="A45" s="21">
        <v>44</v>
      </c>
      <c r="B45" s="14" t="s">
        <v>32</v>
      </c>
      <c r="C45" s="8">
        <v>63.98427095349805</v>
      </c>
      <c r="D45" s="73"/>
      <c r="E45" s="73"/>
      <c r="F45" s="74"/>
      <c r="G45" s="74"/>
      <c r="H45" s="75"/>
    </row>
    <row r="46" spans="1:8" ht="15.75">
      <c r="A46" s="21">
        <v>45</v>
      </c>
      <c r="B46" s="14" t="s">
        <v>38</v>
      </c>
      <c r="C46" s="8">
        <v>10.482539752926998</v>
      </c>
      <c r="D46" s="73"/>
      <c r="E46" s="73"/>
      <c r="F46" s="74"/>
      <c r="G46" s="74"/>
      <c r="H46" s="75"/>
    </row>
    <row r="47" spans="1:8" ht="15.75">
      <c r="A47" s="21">
        <v>46</v>
      </c>
      <c r="B47" s="14" t="s">
        <v>39</v>
      </c>
      <c r="C47" s="8">
        <v>203.50469616692493</v>
      </c>
      <c r="D47" s="73"/>
      <c r="E47" s="73"/>
      <c r="F47" s="74"/>
      <c r="G47" s="74"/>
      <c r="H47" s="75"/>
    </row>
    <row r="48" spans="1:8" ht="15.75">
      <c r="A48" s="21">
        <v>47</v>
      </c>
      <c r="B48" s="14" t="s">
        <v>15</v>
      </c>
      <c r="C48" s="8">
        <v>64.30062294572141</v>
      </c>
      <c r="D48" s="73"/>
      <c r="E48" s="73"/>
      <c r="F48" s="74"/>
      <c r="G48" s="74"/>
      <c r="H48" s="75"/>
    </row>
    <row r="49" spans="1:8" ht="15.75">
      <c r="A49" s="21">
        <v>48</v>
      </c>
      <c r="B49" s="14" t="s">
        <v>63</v>
      </c>
      <c r="C49" s="8">
        <v>52.02731656587179</v>
      </c>
      <c r="D49" s="73"/>
      <c r="E49" s="73"/>
      <c r="F49" s="74"/>
      <c r="G49" s="74"/>
      <c r="H49" s="75"/>
    </row>
    <row r="50" spans="1:8" ht="15.75">
      <c r="A50" s="21">
        <v>49</v>
      </c>
      <c r="B50" s="14" t="s">
        <v>52</v>
      </c>
      <c r="C50" s="8">
        <v>50.55148834940312</v>
      </c>
      <c r="D50" s="73"/>
      <c r="E50" s="73"/>
      <c r="F50" s="74"/>
      <c r="G50" s="74"/>
      <c r="H50" s="75"/>
    </row>
    <row r="51" spans="1:8" ht="15.75">
      <c r="A51" s="21">
        <v>50</v>
      </c>
      <c r="B51" s="14" t="s">
        <v>11</v>
      </c>
      <c r="C51" s="8">
        <v>367.52382312112604</v>
      </c>
      <c r="D51" s="73"/>
      <c r="E51" s="73"/>
      <c r="F51" s="74"/>
      <c r="G51" s="74"/>
      <c r="H51" s="75"/>
    </row>
    <row r="52" spans="1:8" ht="15.75">
      <c r="A52" s="21">
        <v>51</v>
      </c>
      <c r="B52" s="14" t="s">
        <v>41</v>
      </c>
      <c r="C52" s="8">
        <v>48.09560485501321</v>
      </c>
      <c r="D52" s="73"/>
      <c r="E52" s="73"/>
      <c r="F52" s="74"/>
      <c r="G52" s="74"/>
      <c r="H52" s="75"/>
    </row>
    <row r="53" spans="1:8" ht="15.75">
      <c r="A53" s="21">
        <v>52</v>
      </c>
      <c r="B53" s="14" t="s">
        <v>34</v>
      </c>
      <c r="C53" s="8">
        <v>68.99744618127295</v>
      </c>
      <c r="D53" s="73"/>
      <c r="E53" s="73"/>
      <c r="F53" s="74"/>
      <c r="G53" s="74"/>
      <c r="H53" s="75"/>
    </row>
    <row r="54" spans="1:8" ht="15.75">
      <c r="A54" s="21">
        <v>53</v>
      </c>
      <c r="B54" s="14" t="s">
        <v>5</v>
      </c>
      <c r="C54" s="8">
        <v>75.9997424669278</v>
      </c>
      <c r="D54" s="73"/>
      <c r="E54" s="73"/>
      <c r="F54" s="74"/>
      <c r="G54" s="74"/>
      <c r="H54" s="75"/>
    </row>
    <row r="55" spans="1:8" ht="15.75">
      <c r="A55" s="21">
        <v>54</v>
      </c>
      <c r="B55" s="14" t="s">
        <v>6</v>
      </c>
      <c r="C55" s="8">
        <v>556.0520045483241</v>
      </c>
      <c r="D55" s="73"/>
      <c r="E55" s="73"/>
      <c r="F55" s="74"/>
      <c r="G55" s="74"/>
      <c r="H55" s="75"/>
    </row>
    <row r="56" spans="1:8" ht="15.75">
      <c r="A56" s="21">
        <v>55</v>
      </c>
      <c r="B56" s="14" t="s">
        <v>3</v>
      </c>
      <c r="C56" s="8">
        <v>130.01952508608815</v>
      </c>
      <c r="D56" s="73"/>
      <c r="E56" s="73"/>
      <c r="F56" s="74"/>
      <c r="G56" s="74"/>
      <c r="H56" s="75"/>
    </row>
    <row r="57" spans="1:8" ht="15.75">
      <c r="A57" s="21">
        <v>56</v>
      </c>
      <c r="B57" s="14" t="s">
        <v>4</v>
      </c>
      <c r="C57" s="8">
        <v>92.32955346971131</v>
      </c>
      <c r="D57" s="73"/>
      <c r="E57" s="73"/>
      <c r="F57" s="74"/>
      <c r="G57" s="74"/>
      <c r="H57" s="75"/>
    </row>
    <row r="58" spans="1:8" ht="15.75">
      <c r="A58" s="21">
        <v>57</v>
      </c>
      <c r="B58" s="14" t="s">
        <v>37</v>
      </c>
      <c r="C58" s="8">
        <v>52.12948650819273</v>
      </c>
      <c r="D58" s="73"/>
      <c r="E58" s="73"/>
      <c r="F58" s="74"/>
      <c r="G58" s="74"/>
      <c r="H58" s="75"/>
    </row>
    <row r="59" spans="1:8" ht="15.75">
      <c r="A59" s="21">
        <v>58</v>
      </c>
      <c r="B59" s="14" t="s">
        <v>61</v>
      </c>
      <c r="C59" s="8">
        <v>32.6560629311223</v>
      </c>
      <c r="D59" s="73"/>
      <c r="E59" s="73"/>
      <c r="F59" s="74"/>
      <c r="G59" s="74"/>
      <c r="H59" s="75"/>
    </row>
    <row r="60" spans="1:8" ht="15.75">
      <c r="A60" s="21">
        <v>59</v>
      </c>
      <c r="B60" s="14" t="s">
        <v>13</v>
      </c>
      <c r="C60" s="8">
        <v>55.76844263838671</v>
      </c>
      <c r="D60" s="73"/>
      <c r="E60" s="73"/>
      <c r="F60" s="74"/>
      <c r="G60" s="74"/>
      <c r="H60" s="75"/>
    </row>
    <row r="61" spans="1:8" ht="15.75">
      <c r="A61" s="21">
        <v>60</v>
      </c>
      <c r="B61" s="14" t="s">
        <v>64</v>
      </c>
      <c r="C61" s="8">
        <v>178.64107709158344</v>
      </c>
      <c r="D61" s="73"/>
      <c r="E61" s="73"/>
      <c r="F61" s="74"/>
      <c r="G61" s="74"/>
      <c r="H61" s="75"/>
    </row>
    <row r="62" spans="1:8" ht="15.75">
      <c r="A62" s="21">
        <v>61</v>
      </c>
      <c r="B62" s="14" t="s">
        <v>53</v>
      </c>
      <c r="C62" s="8">
        <v>43.88644702565427</v>
      </c>
      <c r="D62" s="73"/>
      <c r="E62" s="73"/>
      <c r="F62" s="74"/>
      <c r="G62" s="74"/>
      <c r="H62" s="75"/>
    </row>
    <row r="63" spans="1:8" ht="15.75">
      <c r="A63" s="21">
        <v>62</v>
      </c>
      <c r="B63" s="14" t="s">
        <v>54</v>
      </c>
      <c r="C63" s="8">
        <v>58.767767902749085</v>
      </c>
      <c r="D63" s="73"/>
      <c r="E63" s="73"/>
      <c r="F63" s="74"/>
      <c r="G63" s="74"/>
      <c r="H63" s="75"/>
    </row>
    <row r="64" spans="1:8" ht="15.75">
      <c r="A64" s="21">
        <v>63</v>
      </c>
      <c r="B64" s="14" t="s">
        <v>7</v>
      </c>
      <c r="C64" s="8">
        <v>199.94758317478764</v>
      </c>
      <c r="D64" s="73"/>
      <c r="E64" s="73"/>
      <c r="F64" s="74"/>
      <c r="G64" s="74"/>
      <c r="H64" s="75"/>
    </row>
    <row r="65" spans="1:8" ht="15.75">
      <c r="A65" s="21">
        <v>64</v>
      </c>
      <c r="B65" s="14" t="s">
        <v>10</v>
      </c>
      <c r="C65" s="8">
        <v>60.79199426975723</v>
      </c>
      <c r="D65" s="73"/>
      <c r="E65" s="73"/>
      <c r="F65" s="74"/>
      <c r="G65" s="74"/>
      <c r="H65" s="75"/>
    </row>
    <row r="66" spans="1:8" ht="15.75">
      <c r="A66" s="21">
        <v>65</v>
      </c>
      <c r="B66" s="14" t="s">
        <v>9</v>
      </c>
      <c r="C66" s="8">
        <v>21.487577351246845</v>
      </c>
      <c r="D66" s="73"/>
      <c r="E66" s="73"/>
      <c r="F66" s="74"/>
      <c r="G66" s="74"/>
      <c r="H66" s="75"/>
    </row>
    <row r="67" spans="1:8" ht="15.75">
      <c r="A67" s="21">
        <v>66</v>
      </c>
      <c r="B67" s="14" t="s">
        <v>2</v>
      </c>
      <c r="C67" s="8">
        <v>34.83423134032082</v>
      </c>
      <c r="D67" s="73"/>
      <c r="E67" s="73"/>
      <c r="F67" s="74"/>
      <c r="G67" s="74"/>
      <c r="H67" s="75"/>
    </row>
    <row r="68" spans="1:8" ht="16.5" thickBot="1">
      <c r="A68" s="21">
        <v>67</v>
      </c>
      <c r="B68" s="24" t="s">
        <v>58</v>
      </c>
      <c r="C68" s="25">
        <f>141.244712573892+27</f>
        <v>168.244712573892</v>
      </c>
      <c r="D68" s="76"/>
      <c r="E68" s="76"/>
      <c r="F68" s="77"/>
      <c r="G68" s="77"/>
      <c r="H68" s="78"/>
    </row>
    <row r="69" spans="1:8" ht="15.75">
      <c r="A69" s="21"/>
      <c r="B69" s="22" t="s">
        <v>1</v>
      </c>
      <c r="C69" s="23">
        <f>SUM(C2:C68)</f>
        <v>12606.819244544342</v>
      </c>
      <c r="D69" s="79"/>
      <c r="E69" s="80"/>
      <c r="F69" s="81"/>
      <c r="G69" s="81"/>
      <c r="H69" s="82"/>
    </row>
    <row r="70" spans="1:8" ht="15.75">
      <c r="A70" s="5"/>
      <c r="B70" s="9"/>
      <c r="C70" s="5"/>
      <c r="D70" s="5"/>
      <c r="E70" s="5"/>
      <c r="F70" s="10"/>
      <c r="G70" s="10"/>
      <c r="H70" s="5"/>
    </row>
    <row r="71" spans="1:8" ht="15.75">
      <c r="A71" s="5"/>
      <c r="C71" s="5"/>
      <c r="D71" s="5"/>
      <c r="E71" s="5"/>
      <c r="F71" s="10"/>
      <c r="G71" s="10"/>
      <c r="H71" s="5"/>
    </row>
  </sheetData>
  <printOptions/>
  <pageMargins left="1.5" right="0.75" top="1.5" bottom="1" header="0.5" footer="0.5"/>
  <pageSetup fitToHeight="1" fitToWidth="1" horizontalDpi="600" verticalDpi="600" orientation="portrait" scale="53" r:id="rId1"/>
  <headerFooter alignWithMargins="0">
    <oddHeader>&amp;L&amp;"Times New Roman,Bold"&amp;12
&amp;14Straw Man - Qwest Exchanges Sorted by 2006 Access Lines Density&amp;R&amp;"Times New Roman,Bold"&amp;12Exhibit No. ___ C (TLW-5C)
Docket No. UT-061625
Witness: Tom Wilson
REDACTED VERSION
Page 1 of 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dteitze</dc:creator>
  <cp:keywords/>
  <dc:description/>
  <cp:lastModifiedBy>Talia Wilson</cp:lastModifiedBy>
  <cp:lastPrinted>2007-01-24T00:07:49Z</cp:lastPrinted>
  <dcterms:created xsi:type="dcterms:W3CDTF">2006-09-20T17:26:22Z</dcterms:created>
  <dcterms:modified xsi:type="dcterms:W3CDTF">2007-01-25T23:10:20Z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061625</vt:lpwstr>
  </property>
  <property fmtid="{D5CDD505-2E9C-101B-9397-08002B2CF9AE}" pid="6" name="IsConfidenti">
    <vt:lpwstr>0</vt:lpwstr>
  </property>
  <property fmtid="{D5CDD505-2E9C-101B-9397-08002B2CF9AE}" pid="7" name="Dat">
    <vt:lpwstr>2007-01-29T00:00:00Z</vt:lpwstr>
  </property>
  <property fmtid="{D5CDD505-2E9C-101B-9397-08002B2CF9AE}" pid="8" name="CaseTy">
    <vt:lpwstr>Petition</vt:lpwstr>
  </property>
  <property fmtid="{D5CDD505-2E9C-101B-9397-08002B2CF9AE}" pid="9" name="OpenedDa">
    <vt:lpwstr>2006-10-20T00:00:00Z</vt:lpwstr>
  </property>
  <property fmtid="{D5CDD505-2E9C-101B-9397-08002B2CF9AE}" pid="10" name="Pref">
    <vt:lpwstr>UT</vt:lpwstr>
  </property>
  <property fmtid="{D5CDD505-2E9C-101B-9397-08002B2CF9AE}" pid="11" name="CaseCompanyNam">
    <vt:lpwstr>Qwest Corporation</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