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steea\AppData\Roaming\iManage\Work\Recent\007771.0383 - 2024 General Rate Case (Common)\"/>
    </mc:Choice>
  </mc:AlternateContent>
  <xr:revisionPtr revIDLastSave="0" documentId="13_ncr:1_{BC8C56DC-84A4-4596-8885-DEC072FB02B8}" xr6:coauthVersionLast="47" xr6:coauthVersionMax="47" xr10:uidLastSave="{00000000-0000-0000-0000-000000000000}"/>
  <bookViews>
    <workbookView xWindow="-120" yWindow="-120" windowWidth="25440" windowHeight="15390" tabRatio="822" xr2:uid="{00000000-000D-0000-FFFF-FFFF00000000}"/>
  </bookViews>
  <sheets>
    <sheet name="Index" sheetId="18" r:id="rId1"/>
    <sheet name="Cost of Capital" sheetId="11" r:id="rId2"/>
    <sheet name="Electric Adjustments" sheetId="13" r:id="rId3"/>
    <sheet name="Gas Adjustments" sheetId="21" r:id="rId4"/>
    <sheet name="Electric COS &amp; Rate Spread" sheetId="5" r:id="rId5"/>
    <sheet name="Gas COS &amp; Rate Spread" sheetId="8" r:id="rId6"/>
    <sheet name="Electric Rate Design" sheetId="6" r:id="rId7"/>
    <sheet name="Gas Rate Design" sheetId="10" r:id="rId8"/>
    <sheet name="Other Common Issues" sheetId="22" r:id="rId9"/>
    <sheet name="Other Electric Issues" sheetId="3" r:id="rId10"/>
    <sheet name="Other Gas Issues" sheetId="23" r:id="rId11"/>
  </sheets>
  <definedNames>
    <definedName name="_ftn1" localSheetId="2">'Electric Adjustments'!$E$11</definedName>
    <definedName name="_ftnref1" localSheetId="2">'Electric Adjustments'!$E$8</definedName>
    <definedName name="_xlnm.Print_Area" localSheetId="1">'Cost of Capital'!$A$1:$K$15</definedName>
    <definedName name="_xlnm.Print_Area" localSheetId="2">'Electric Adjustments'!$A$1:$T$50</definedName>
    <definedName name="_xlnm.Print_Area" localSheetId="4">'Electric COS &amp; Rate Spread'!$A$1:$G$14</definedName>
    <definedName name="_xlnm.Print_Area" localSheetId="6">'Electric Rate Design'!$A$1:$E$11</definedName>
    <definedName name="_xlnm.Print_Area" localSheetId="5">'Gas COS &amp; Rate Spread'!$A$1:$E$10</definedName>
    <definedName name="_xlnm.Print_Area" localSheetId="7">'Gas Rate Design'!$A$1:$E$7</definedName>
    <definedName name="_xlnm.Print_Area" localSheetId="9">'Other Electric Issues'!$A$1:$E$12</definedName>
    <definedName name="_xlnm.Print_Titles" localSheetId="1">'Cost of Capital'!$A:$B,'Cost of Capital'!$1:$5</definedName>
    <definedName name="_xlnm.Print_Titles" localSheetId="2">'Electric Adjustments'!$A:$E,'Electric Adjustments'!$1:$3</definedName>
    <definedName name="_xlnm.Print_Titles" localSheetId="4">'Electric COS &amp; Rate Spread'!$A:$B</definedName>
    <definedName name="_xlnm.Print_Titles" localSheetId="6">'Electric Rate Design'!$A:$B,'Electric Rate Design'!$1:$1</definedName>
    <definedName name="_xlnm.Print_Titles" localSheetId="5">'Gas COS &amp; Rate Spread'!$A:$B</definedName>
    <definedName name="_xlnm.Print_Titles" localSheetId="7">'Gas Rate Design'!$A:$B,'Gas Rate Design'!$1:$1</definedName>
    <definedName name="_xlnm.Print_Titles" localSheetId="9">'Other Electric Issues'!$A:$B,'Other Electric Issues'!$1:$1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21" l="1"/>
  <c r="I50" i="21"/>
  <c r="H50" i="21"/>
  <c r="G50" i="21"/>
  <c r="F50" i="21"/>
  <c r="K5" i="21"/>
  <c r="K50" i="21" s="1"/>
  <c r="M4" i="21" s="1"/>
  <c r="M50" i="21" s="1"/>
  <c r="A5" i="2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50" i="21" s="1"/>
  <c r="A2" i="5" s="1"/>
  <c r="L4" i="21"/>
  <c r="L50" i="21" s="1"/>
  <c r="J61" i="13"/>
  <c r="I61" i="13"/>
  <c r="H61" i="13"/>
  <c r="G61" i="13"/>
  <c r="F61" i="13"/>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7" i="13" s="1"/>
  <c r="A58" i="13" s="1"/>
  <c r="A59" i="13" s="1"/>
  <c r="A60" i="13" s="1"/>
  <c r="A61" i="13" s="1"/>
  <c r="L4" i="13"/>
  <c r="L61" i="13" s="1"/>
  <c r="K4" i="13"/>
  <c r="K61" i="13" s="1"/>
  <c r="M4" i="13" s="1"/>
  <c r="M61" i="13" s="1"/>
  <c r="A3" i="23" l="1"/>
  <c r="A4" i="23" s="1"/>
  <c r="A5" i="23" s="1"/>
  <c r="A6" i="23" s="1"/>
  <c r="A7" i="23" s="1"/>
  <c r="A8" i="23" s="1"/>
  <c r="A9" i="23" s="1"/>
  <c r="A10" i="23" s="1"/>
  <c r="A3" i="22"/>
  <c r="A4" i="22" s="1"/>
  <c r="A8" i="11" l="1"/>
  <c r="A9" i="11" s="1"/>
  <c r="A12" i="11" s="1"/>
  <c r="A13" i="11" s="1"/>
  <c r="A14" i="11" s="1"/>
  <c r="A15" i="11" s="1"/>
  <c r="A3" i="5" l="1"/>
  <c r="A4" i="5" s="1"/>
  <c r="A5" i="5" s="1"/>
  <c r="A6" i="5" s="1"/>
  <c r="A7" i="5" s="1"/>
  <c r="A8" i="5" s="1"/>
  <c r="A9" i="5" s="1"/>
  <c r="A10" i="5" s="1"/>
  <c r="A11" i="5" s="1"/>
  <c r="A12" i="5" s="1"/>
  <c r="A13" i="5" s="1"/>
  <c r="A17" i="5" s="1"/>
  <c r="A18" i="5" s="1"/>
  <c r="A19" i="5" s="1"/>
  <c r="A20" i="5" s="1"/>
  <c r="A21" i="5" s="1"/>
  <c r="A22" i="5" s="1"/>
  <c r="A23" i="5" s="1"/>
  <c r="A24" i="5" s="1"/>
  <c r="A25" i="5" s="1"/>
  <c r="A26" i="5" s="1"/>
  <c r="A27" i="5" s="1"/>
  <c r="A28" i="5" s="1"/>
  <c r="A2" i="8" s="1"/>
  <c r="A3" i="8" s="1"/>
  <c r="A4" i="8" l="1"/>
  <c r="A5" i="8" s="1"/>
  <c r="A6" i="8" s="1"/>
  <c r="A7" i="8" s="1"/>
  <c r="A8" i="8" s="1"/>
  <c r="A9" i="8" s="1"/>
  <c r="A13" i="8" s="1"/>
  <c r="A14" i="8" s="1"/>
  <c r="A15" i="8" s="1"/>
  <c r="A16" i="8" s="1"/>
  <c r="A17" i="8" s="1"/>
  <c r="A18" i="8" s="1"/>
  <c r="A19" i="8" s="1"/>
  <c r="A20" i="8" s="1"/>
  <c r="A21" i="8" s="1"/>
  <c r="A2" i="6" s="1"/>
  <c r="A3" i="6" s="1"/>
  <c r="A4" i="6" s="1"/>
  <c r="A5" i="6" s="1"/>
  <c r="A6" i="6" s="1"/>
  <c r="A7" i="6" s="1"/>
  <c r="A8" i="6" s="1"/>
  <c r="A9" i="6" s="1"/>
  <c r="A10" i="6" s="1"/>
  <c r="A11" i="6" s="1"/>
  <c r="A12" i="6" s="1"/>
  <c r="A13" i="6" s="1"/>
  <c r="A14" i="6" s="1"/>
  <c r="A2" i="10" s="1"/>
  <c r="A3" i="10" s="1"/>
  <c r="A4" i="10" s="1"/>
  <c r="A5" i="10" s="1"/>
  <c r="A6" i="10" s="1"/>
  <c r="A7" i="10" s="1"/>
  <c r="A8" i="10" s="1"/>
  <c r="A5" i="22" s="1"/>
  <c r="A6" i="22" s="1"/>
  <c r="A7" i="22" s="1"/>
  <c r="A8" i="22" s="1"/>
  <c r="A9" i="22" s="1"/>
  <c r="A10" i="22" s="1"/>
  <c r="A11" i="22" s="1"/>
  <c r="A12" i="22" s="1"/>
  <c r="A13" i="22" s="1"/>
  <c r="A14" i="22" s="1"/>
  <c r="A15" i="22" s="1"/>
  <c r="A16" i="22" s="1"/>
  <c r="A17" i="22" s="1"/>
  <c r="A18" i="22" s="1"/>
  <c r="A19" i="22" s="1"/>
  <c r="A20" i="22" s="1"/>
  <c r="A21" i="22" s="1"/>
  <c r="A22" i="22" s="1"/>
  <c r="A3" i="3"/>
  <c r="A4" i="3" s="1"/>
  <c r="A5" i="3" s="1"/>
  <c r="A6" i="3" l="1"/>
  <c r="A8" i="3" s="1"/>
  <c r="A9" i="3" s="1"/>
  <c r="A10" i="3" s="1"/>
  <c r="A11" i="3" s="1"/>
  <c r="A12" i="3" s="1"/>
  <c r="A13" i="3" s="1"/>
  <c r="A14" i="3" s="1"/>
  <c r="A15" i="3" s="1"/>
  <c r="A7" i="3"/>
  <c r="A16" i="3" l="1"/>
  <c r="A17" i="3" s="1"/>
  <c r="A18" i="3" s="1"/>
  <c r="A22" i="3" l="1"/>
  <c r="A19" i="3"/>
  <c r="A23" i="3" s="1"/>
  <c r="A20" i="3"/>
  <c r="A21" i="3" s="1"/>
</calcChain>
</file>

<file path=xl/sharedStrings.xml><?xml version="1.0" encoding="utf-8"?>
<sst xmlns="http://schemas.openxmlformats.org/spreadsheetml/2006/main" count="3046" uniqueCount="377">
  <si>
    <t>Rate Base</t>
  </si>
  <si>
    <t>Incentive Pay</t>
  </si>
  <si>
    <t>Interest on Customer Deposits</t>
  </si>
  <si>
    <t>Property and Liability Insurance</t>
  </si>
  <si>
    <t>Pension Plan</t>
  </si>
  <si>
    <t>Investment Plan</t>
  </si>
  <si>
    <t>Employee Insurance</t>
  </si>
  <si>
    <t>Environmental Remediation</t>
  </si>
  <si>
    <t>Power Costs</t>
  </si>
  <si>
    <t>Wild Horse Solar</t>
  </si>
  <si>
    <t>CAPITAL STRUCTURE</t>
  </si>
  <si>
    <t>Short-Term Debt</t>
  </si>
  <si>
    <t>Long-Term Debt Component</t>
  </si>
  <si>
    <t>Equity Component</t>
  </si>
  <si>
    <t>COST OF CAPITAL</t>
  </si>
  <si>
    <t>N/A</t>
  </si>
  <si>
    <t>Adj.</t>
  </si>
  <si>
    <t>Issue</t>
  </si>
  <si>
    <t>Description</t>
  </si>
  <si>
    <t>PUBLIC COUNSEL</t>
  </si>
  <si>
    <t>Residential
(Rate Schedule 7)</t>
  </si>
  <si>
    <t>General Service, &lt; 51 kW
(Rate Schedules 8 and 24)</t>
  </si>
  <si>
    <t>Primary Service, Schools
(Rate Schedule 43)</t>
  </si>
  <si>
    <t>High Voltage
(Rate Schedules 46 and 49)</t>
  </si>
  <si>
    <t>Lighting Service
(Rate Schedules 50 - 59)</t>
  </si>
  <si>
    <t>Choice/Retail Wheeling
(Rate Schedules 448 and 449)</t>
  </si>
  <si>
    <t>Residential
(Rate Schedules 16, 23, and 53)</t>
  </si>
  <si>
    <t>Commercial &amp; Industrial
(Rate Schedules 31 and 31T)</t>
  </si>
  <si>
    <t>Large Volume
(Rate Schedules 41 and 41T)</t>
  </si>
  <si>
    <t>Interruptible
(Rate Schedules 85 and 85T)</t>
  </si>
  <si>
    <t>Limited Interruptible
(Rate Schedules 86 and 86T)</t>
  </si>
  <si>
    <t>Non-exclusive Interruptible
(Rate Schedules 87 and 87T)</t>
  </si>
  <si>
    <t>GAS RATE DESIGN</t>
  </si>
  <si>
    <t>OTHER GAS ISSUES</t>
  </si>
  <si>
    <t>OTHER ELECTRIC ISSUES</t>
  </si>
  <si>
    <t>ELECTRIC RATE DESIGN</t>
  </si>
  <si>
    <t>Return on Equity</t>
  </si>
  <si>
    <t>Short-Term Debt Cost</t>
  </si>
  <si>
    <t>Long-Term Debt Cost</t>
  </si>
  <si>
    <t>NOI</t>
  </si>
  <si>
    <t>Injuries &amp; Damages</t>
  </si>
  <si>
    <t>D&amp;O Insurance</t>
  </si>
  <si>
    <t>Rate Case Expense</t>
  </si>
  <si>
    <t>AMA to EOP Rate Base</t>
  </si>
  <si>
    <t>Green Direct</t>
  </si>
  <si>
    <t>Small Secondary General Service
(Rate Schedules 7A, 11, and 25)</t>
  </si>
  <si>
    <t>Secondary General Service
(Rate Schedules 8 and 24)</t>
  </si>
  <si>
    <t>Large Secondary General Service
(Rate Schedules 12, 26, and 26P)</t>
  </si>
  <si>
    <t>Primary General Service
(Rate Schedules 10 and 31)</t>
  </si>
  <si>
    <t>Primary Irrigation &amp; Pumping Service
(Rate Schedule 35)</t>
  </si>
  <si>
    <t>Primary All Electric Schools
(Rate Schedule 43)</t>
  </si>
  <si>
    <t>Special Contract Service
(Special Contract)</t>
  </si>
  <si>
    <t>Street and Area Lighting Service
(Rate Schedules 50 - 59)</t>
  </si>
  <si>
    <t>Wholesale for Resale
(Rate Schedule 5)</t>
  </si>
  <si>
    <t>Rate of Return</t>
  </si>
  <si>
    <t>PUBLIC
COUNSEL</t>
  </si>
  <si>
    <t>ELECTRIC COST OF SERVICE
(Parity Ratios)</t>
  </si>
  <si>
    <t>High Voltage Interruptible Service
(Rate Schedules 46 &amp; 49)</t>
  </si>
  <si>
    <t>Special Contract</t>
  </si>
  <si>
    <t>Retail Wheeling Transportation
(Rate Schedules 449 and 459)</t>
  </si>
  <si>
    <t>Electric Rate Design</t>
  </si>
  <si>
    <t>Gas Rate Design</t>
  </si>
  <si>
    <t>Other Electric Issues</t>
  </si>
  <si>
    <t>Other Gas Issues</t>
  </si>
  <si>
    <t>Cost of Capital</t>
  </si>
  <si>
    <t>Gas Cost of Service and Rate Spread</t>
  </si>
  <si>
    <t>Electric Cost of Service and Rate Spread</t>
  </si>
  <si>
    <t>Index</t>
  </si>
  <si>
    <t>APPLIED ELECTRIC RATE SPREAD</t>
  </si>
  <si>
    <t>Equal Percent of Margin: Apply equal percent of magin rate increases to rate schedules.</t>
  </si>
  <si>
    <t>Excise Tax</t>
  </si>
  <si>
    <t>Deferred Gains and Losses on Property Sales</t>
  </si>
  <si>
    <t>Wage Increase</t>
  </si>
  <si>
    <t>Pro Forma O&amp;M</t>
  </si>
  <si>
    <t>AMR Regulatory Asset</t>
  </si>
  <si>
    <t>AMI Plant and Deferral</t>
  </si>
  <si>
    <t>Test Year Plant Roll Forward</t>
  </si>
  <si>
    <t>Storm Deferral Amortization</t>
  </si>
  <si>
    <t>Large Secondary General Service
(Rate Schedules 12 and 26)</t>
  </si>
  <si>
    <t>High Voltage Interruptible and General Service
(Rate Schedules 46 and 49)</t>
  </si>
  <si>
    <t>Storm Expense Normalization</t>
  </si>
  <si>
    <t>No.</t>
  </si>
  <si>
    <t xml:space="preserve"> GAS ADJUSTMENTS</t>
  </si>
  <si>
    <t xml:space="preserve"> ELECTRIC ADJUSTMENTS</t>
  </si>
  <si>
    <t>Tacoma LNG Upgrades Plant and Deferral</t>
  </si>
  <si>
    <t>Regulatory Assets and Liabilities</t>
  </si>
  <si>
    <t>Test Year</t>
  </si>
  <si>
    <t>Change to Base Rates</t>
  </si>
  <si>
    <t>OTHER COMMON ISSUES</t>
  </si>
  <si>
    <t>Electric Adjustments</t>
  </si>
  <si>
    <t>Gas Adjustments</t>
  </si>
  <si>
    <t>Other Common Issues</t>
  </si>
  <si>
    <t xml:space="preserve">Bad Debt Expense  </t>
  </si>
  <si>
    <t xml:space="preserve">Pass-Through Revenue &amp; Expense  </t>
  </si>
  <si>
    <t xml:space="preserve">Temperature Normalization </t>
  </si>
  <si>
    <t xml:space="preserve">Revenues and Expenses  </t>
  </si>
  <si>
    <t xml:space="preserve">Federal Income Tax </t>
  </si>
  <si>
    <t xml:space="preserve">Tax Benefit of Interest  </t>
  </si>
  <si>
    <t>Check=&gt;</t>
  </si>
  <si>
    <t>Revenue Requirement Generally</t>
  </si>
  <si>
    <t>CAPITAL STRUCTURE / COST OF CAPITAL</t>
  </si>
  <si>
    <t>GAS COST OF SERVICE
(Parity Ratios) [1]</t>
  </si>
  <si>
    <t>APPLIED GAS RATE SPREAD [2]</t>
  </si>
  <si>
    <t>[2] Figures represent base rates increase resulting from rate spread.</t>
  </si>
  <si>
    <t>[1] This document incorporates parity ratios based on the cost allocation set forth in the Company’s as filed case, those ratios are used for illustrative purposes only; this matrix says nothing (explicitly or implicitly) about any party’s position on the Company’s cost allocation.</t>
  </si>
  <si>
    <t>DOCKETS UE-240004/UG-240005 (consol.)</t>
  </si>
  <si>
    <t>PSE</t>
  </si>
  <si>
    <t>STAFF</t>
  </si>
  <si>
    <t>THE ENERGY PROJECT</t>
  </si>
  <si>
    <t>AWEC</t>
  </si>
  <si>
    <t>NWEC</t>
  </si>
  <si>
    <t>JEA</t>
  </si>
  <si>
    <t>NUCOR</t>
  </si>
  <si>
    <t>FEA</t>
  </si>
  <si>
    <t>KROGER</t>
  </si>
  <si>
    <t>MICROSOFT</t>
  </si>
  <si>
    <t>TEP</t>
  </si>
  <si>
    <t>Update and Annualize Depreciation Rates</t>
  </si>
  <si>
    <t xml:space="preserve">Estimated Plant Retirements Rate Base </t>
  </si>
  <si>
    <t>Provisional Pro forma Retirements Depreciation</t>
  </si>
  <si>
    <t>Public Counsel</t>
  </si>
  <si>
    <t>Kroger</t>
  </si>
  <si>
    <t>Microsoft</t>
  </si>
  <si>
    <t>Programmatic Provisional Proforma</t>
  </si>
  <si>
    <t>Customer Driven Programmatic Provisional Proforma</t>
  </si>
  <si>
    <t>Specific Provisional Proforma</t>
  </si>
  <si>
    <t>Projected Provisional Proforma</t>
  </si>
  <si>
    <t>Remove Test Year Deferrals</t>
  </si>
  <si>
    <t>Participatory Funding Grants</t>
  </si>
  <si>
    <t>Targeted Electrification Activities Deferral Amortization</t>
  </si>
  <si>
    <t>Electric Regulatory  Assets &amp; Liab</t>
  </si>
  <si>
    <t>Colstrip Removal</t>
  </si>
  <si>
    <t>Acquisition Adjustment</t>
  </si>
  <si>
    <t>TEP Tracker</t>
  </si>
  <si>
    <t>CETA DR PPA Deferrals</t>
  </si>
  <si>
    <t>CEIP Deferral</t>
  </si>
  <si>
    <t xml:space="preserve">                             -  </t>
  </si>
  <si>
    <t>Long Term Incentive Plan</t>
  </si>
  <si>
    <t>Removal of Tacoma LNG Project 4 mile 16 Inch Pipeline</t>
  </si>
  <si>
    <t xml:space="preserve">                           -  </t>
  </si>
  <si>
    <t>CY 2025: 2.04%
CY 2026: 1.18%</t>
  </si>
  <si>
    <t>CY 2025: 49.46%
CY 2026: 50.32%</t>
  </si>
  <si>
    <t>CY 2025: 5.07%
CY 2026: 4.08%</t>
  </si>
  <si>
    <t>CY 2025: 5.27%
CY 2026: 5.36%</t>
  </si>
  <si>
    <t>CY 2025: 9.50%
CY 2026: 9.50%</t>
  </si>
  <si>
    <t>CY 2025: 48.50%
CY 2026: 48.50%</t>
  </si>
  <si>
    <t>CY 2025: 1.81%
CY 2026: 1.19%</t>
  </si>
  <si>
    <t>CY 2025: 48.19%
CY 2026: 47.81%</t>
  </si>
  <si>
    <t>CY 2025: 50.00%
CY 2026: 51.00%</t>
  </si>
  <si>
    <t>CY 2025: 9.95%
CY 2026: 10.50%</t>
  </si>
  <si>
    <t>CY 2025: 7.65%
CY 2026: 7.99%</t>
  </si>
  <si>
    <t>CY 2025: 1.55%
CY 2026: 1.55%</t>
  </si>
  <si>
    <t>CY 2025: 49.45%
CY 2026: 49.45%</t>
  </si>
  <si>
    <t>CY 2025: 49.00%
CY 2026: 49.00%</t>
  </si>
  <si>
    <t>CY 2025: 4.575%
CY 2026: 4.575%</t>
  </si>
  <si>
    <t>CY 2025: 4.698%
CY 2026: 4.698%</t>
  </si>
  <si>
    <t>CY 2025: 9.375%
CY 2026: 9.375%</t>
  </si>
  <si>
    <t>CY 2025: 6.99%
CY 2026: 6.99%</t>
  </si>
  <si>
    <t>CY 2025: 7.36%
CY 2026: 7.37%</t>
  </si>
  <si>
    <t>AMI (Automated Metering Infrastructure)</t>
  </si>
  <si>
    <t>Baker Dam</t>
  </si>
  <si>
    <t>Beaver Creek</t>
  </si>
  <si>
    <t>Bill Discount Rate Program</t>
  </si>
  <si>
    <t>Chelan Power Sales Agreement</t>
  </si>
  <si>
    <t>Clean Generation Resources Rate Adjustment</t>
  </si>
  <si>
    <t>CEIP (Clean Energy Implementation Plan)</t>
  </si>
  <si>
    <t>CWIP in Rate Base</t>
  </si>
  <si>
    <t>Depreciation Expense</t>
  </si>
  <si>
    <t>Energy Burden Analysis</t>
  </si>
  <si>
    <t>Equity</t>
  </si>
  <si>
    <t>Frederickson Tolling Agreement</t>
  </si>
  <si>
    <t>Long Duration Energy Storage Pilot</t>
  </si>
  <si>
    <t>Low Income</t>
  </si>
  <si>
    <t>O&amp;M (pro forma) - RY1</t>
  </si>
  <si>
    <t>O&amp;M (pro forma) - RY2</t>
  </si>
  <si>
    <t>Performance Metrics</t>
  </si>
  <si>
    <t>Plant Additions (pro forma) - RY1</t>
  </si>
  <si>
    <t>Plant Additions (pro forma) - RY2</t>
  </si>
  <si>
    <t>Power Purchase Agreements ROR</t>
  </si>
  <si>
    <t>Targeted Electrification Pilot</t>
  </si>
  <si>
    <t>Vantage Wind PPA</t>
  </si>
  <si>
    <t>Wildfire Prevention Tracker</t>
  </si>
  <si>
    <t>Multi Year Rate Plan Structure/Annual Review</t>
  </si>
  <si>
    <t>Power Cost Adjustment</t>
  </si>
  <si>
    <t>Time Varying Rate Pilot</t>
  </si>
  <si>
    <t>Trackers Generally</t>
  </si>
  <si>
    <t>Exclusive Interruptible (88T)</t>
  </si>
  <si>
    <t>1.22*</t>
  </si>
  <si>
    <t>•  Set the only charge, a basic charge, for Power Supplier Choice and Retail Wheeling Service (Schedules 448 and 449) at its cost of service. This is an increase of $2,202.45 per month.</t>
  </si>
  <si>
    <t>•  This class has a monthly basic charge and a single-tier energy rate that varies by season.
•  The rate schedule for this class does not have a demand charge. 
•  CY 2025: increase customer charge 30%; increase energy charge by 0.024459 cents per kWh; CY 2026: increase customer charge by 30%; increase energy charge by 0.008616 cents per kWh</t>
  </si>
  <si>
    <t>General Service, 51 - 350 kW
(Rate Schedule 25)</t>
  </si>
  <si>
    <t>General Service, &gt; 350 kW
(Rate Schedules 26 and 31)</t>
  </si>
  <si>
    <t>Primary Service, &gt; Gen &amp; Irr.
(Rate Schedule 35)</t>
  </si>
  <si>
    <t>•  These customers are served under two schedules: High Voltage General Service (Schedule 49) and High Voltage Interruptible Service (Schedule 46). Both schedules have demand charges and a single-block energy charge. The energy rates for these schedules are tied together, and only the demand charge differs to reflect the lower cost of providing interruptible service.                                                                                        •  CY2025: increase demand charge by 30% and increase energy charge (Schedule 46 by 0.011558 cents per kWh; Schedule 49 by 0.011572 cents per kWh)
•  CY2026: increase demand charge by 30% and increase energy charge (Schedule 46 by 0.001592 cents per kWh; Schedule 49 0.001671 cents per kWh)</t>
  </si>
  <si>
    <t>•  CY2025: increase customer charge by 30%, increase seasonal demand charges by 30%, increase energy charge by 0.027618 cents per kWh.
•  CY2026: increase customer charge by 30%, increase seasonal demand charges by 30%, increase energy charge by 0.007840 cents per kWh</t>
  </si>
  <si>
    <t>•  CY2025: increase customer charge by 30%, increase seasonal demand charges by 30%, increase energy charge by 0.014905 cents per kWh.
•  CY2026: increase customer charge by 30%, increase seasonal demand charges by 30%, increase energy charge by 0.000789 cents per kWh</t>
  </si>
  <si>
    <t xml:space="preserve">•  These schedules have basic charges, a single-tier energy charge, and a seasonally-differentiated demand charges.
• Schedule 26: CY2025: increase customer charge by 30%, increase seaosnal demand charges by 30%, increase energy charge by 0.014864 cents per kWh; CY2026: increase customer charge by 30%, increase seasonal demand charges by 30%, decrease by 0.000149 cents per kWh. 
•  Schedule 31: CY2025: increase customer charge by 30%, increase seasonal demand charges by 30%, increase energy charge by 0.014407 cents per kWh; CY2026: increase customer charge by 30%, increase seasonal demand charge by 30%, increase energy charge by 0.000311.
</t>
  </si>
  <si>
    <t>•  This class has a basic charge rate, two-tier seasonal energy rates and a two-tier seasonal demand rate.
•  The first 50 kW tier of billing demand has no demand charge and the demand related costs are recovered in the first tier of the energy rate.
•  CY2025: increase customer charge by 30%, increase seasonal demand charges by 30%, and increase the energy charge by 0.020089 cents per kWh.
•  CY2026: increase customer charge by 30 percent, increase seasonal demand charegs by 30 percent, increase energy charge by 0.005087 cents per kWh.
•  The base energy charges are decreased by the adjusted average decrease of 2.29 percent for all the rates in this class.</t>
  </si>
  <si>
    <t xml:space="preserve">• CY 2025: Increase customer charge by 30%; increase energy charge by 0.027079 cents per kWh.
•  CY 2026: Increase customer charge by 30%; increase energy charge by 0.009159 cents per kWh
</t>
  </si>
  <si>
    <t>•  There are two charges that PSE proposes to set for the special contract – the customer charge and distribution service charges for specific campuses served under the special contract. The customer charge is proposed to be set at its cost of service, which is $471.56 per month or an increase of $164.56. The distribution rate for each of the four campuses is designed to recover customer-specific distribution costs on a levelized basis. PSE reviewed the distribution service charge for each campus and adjusted the distribution transformer, circuit, feeder, and substation costs based on plant additions and retirements that have occurred since PSE’s last 2022 general rate case proceeding. These updates will be made in the special contract contemporaneously with rate changes resulting from this proceeding.</t>
  </si>
  <si>
    <t>PSE is proposing to update overall lighting rates to better reflect cost causation and consolidate lighting schedules into wattage ranges to enhance tariff efficiency and future proof the lighting tariff as lighting equipment and bulb types keep changing. Consolidating lighting schedules into wattage ranges enhances tariff efficiency and future proofing. PSE plans to fully implement the consolidated lighting approach in January 2026, as part of the second-rate year increase. During the first-rate year increase, the current lighting structure will be in place to allow time for IT and billing system configurations.</t>
  </si>
  <si>
    <t>Wildfire Prevention Tracker
(Schedule 141WFP)</t>
  </si>
  <si>
    <t>Decarbonization Rate Adjustment
(Schedule 141DCARB)</t>
  </si>
  <si>
    <t>Clean Generation Resources Rate Adjustment
(Schedules 141CGR)</t>
  </si>
  <si>
    <t>PSE proposes creating Schedule 141WFP, focusing on recovering costs associated with the Company’s Wildfire Mitigation and Response Plan. This includes expenses such as wildfire liability insurance premiums, amortization of previous deferrals from Docket UE-231048, O&amp;M expense, and depreciation and return on rate base projects or services related to wildfire prevention.</t>
  </si>
  <si>
    <t>PSE proposes to create Schedule 141DCARB, to focus on recovering costs associated with the Company’s targeted electrification strategy and decarbonization pilots. This includes projects and services related to low-income heat pump direct installs, gas constrained areas, income-qualified fuel-switching rebates, small business direct installs, multi-family rebates, and the commercial and industrial custom grant pilot, as well as O&amp;M expenses and capital expenses that enable decarbonization implementation.</t>
  </si>
  <si>
    <t>PSE proposes to create Schedule 141CGR, to focus on recovering costs associated with the Company’s clean generation resources to meet the requirements of CETA. Cost recovery will include (i) financing costs incurred during construction, (ii) construction work in progress (“CWIP”) in rate base before the resources are in service, (iii) amounts already accrued as allowance for funds used during construction, and (iv) return on CWIP.</t>
  </si>
  <si>
    <t>Non-exclusive Interruptible
(Rate Schedule 88T)</t>
  </si>
  <si>
    <t>As addressed in GRM-1CT.</t>
  </si>
  <si>
    <t>As addressed in BGM-1T.</t>
  </si>
  <si>
    <t>As addressed in BTC-1T.</t>
  </si>
  <si>
    <t>As addressed in RBB-1T; SEF-1T.</t>
  </si>
  <si>
    <t>As addressed in SEF-1T.</t>
  </si>
  <si>
    <t>As addressed in CLW-1T.</t>
  </si>
  <si>
    <t>As addressed in MPG-1CT.</t>
  </si>
  <si>
    <t>As addressed in LDK-1T.</t>
  </si>
  <si>
    <t>As addressed in WF-1T.</t>
  </si>
  <si>
    <t>As addressed in GA-1T.</t>
  </si>
  <si>
    <t>As addressed in SNS-1T.</t>
  </si>
  <si>
    <t>As addressed in LCM-1T.</t>
  </si>
  <si>
    <t>As addressed in BDJ-1T.</t>
  </si>
  <si>
    <t>As addressed in WF-1T; BLH-1T.</t>
  </si>
  <si>
    <t>As addressed in RDC-1T; SNS-1T.</t>
  </si>
  <si>
    <t>As addressed in MT-CT-1T.</t>
  </si>
  <si>
    <t>As addressed in JM-1T.</t>
  </si>
  <si>
    <t>As addressed in BDJ-1T; CLW-1T.</t>
  </si>
  <si>
    <t>As addressed in RDC-1T.</t>
  </si>
  <si>
    <t>Demand Response PIM</t>
  </si>
  <si>
    <t>As addressed in PK-1T.</t>
  </si>
  <si>
    <t>As addressed in DPK-1T.</t>
  </si>
  <si>
    <t>As addressed in CPC-1HCT.</t>
  </si>
  <si>
    <t>As addressed SNS-1T.</t>
  </si>
  <si>
    <t>As addressed in JDW-1CT.</t>
  </si>
  <si>
    <t>As addressed in RLE-1CT.</t>
  </si>
  <si>
    <t>As addressed in BDM-1T.</t>
  </si>
  <si>
    <t>Gas Capital Investments</t>
  </si>
  <si>
    <t>As addressed in AZA-1T.</t>
  </si>
  <si>
    <t xml:space="preserve">Decarbonization Rate Adjustment </t>
  </si>
  <si>
    <t>As addressed in LDK-1T; BGM-1T.</t>
  </si>
  <si>
    <t>PSE*</t>
  </si>
  <si>
    <t xml:space="preserve">*FEA proposes 1.00 parity for schedules 449 and 459, but uses a proposed COS with these parity ratios. </t>
  </si>
  <si>
    <t>As addressed in TAH-1T; MM-1T.</t>
  </si>
  <si>
    <t>As addressed in DED-1T.</t>
  </si>
  <si>
    <t>Agreed with PSE.</t>
  </si>
  <si>
    <t>As addressed in JB-1T.</t>
  </si>
  <si>
    <t>As addressed in CDW-1T.</t>
  </si>
  <si>
    <t>Climate Commitment Act (CCA)/Decarbonization</t>
  </si>
  <si>
    <t>Disconnections</t>
  </si>
  <si>
    <t>As addressed in DJG-1T; RLE-1CT.</t>
  </si>
  <si>
    <t>*Reflects updated parity ratios per PSE response to MSFT DR 003</t>
  </si>
  <si>
    <t>DED-8 provided the relative increase as a multiple.</t>
  </si>
  <si>
    <t>LDK-1CT, Table 8: Recommended Gas Rate Change as Percent of Average.</t>
  </si>
  <si>
    <t xml:space="preserve">Production O&amp;M and Generation Capital Costs </t>
  </si>
  <si>
    <t>As addressed in MAC-1CT.</t>
  </si>
  <si>
    <t>As addressed in JPH-1CT.</t>
  </si>
  <si>
    <t>As addressed in SEF-1T; JM-1CT.</t>
  </si>
  <si>
    <t>As addressed in JJJ-1T; JM-1T.</t>
  </si>
  <si>
    <t>As addressed in CGP-1CT; SEF-1T.</t>
  </si>
  <si>
    <t>As addressed in NWA-1T.</t>
  </si>
  <si>
    <t>As addressed in DAD-1CT; CGP-1CT; SEF-1T.</t>
  </si>
  <si>
    <t>As addressed in CPC-1HCT; JPH-1CT; CJP-1T.</t>
  </si>
  <si>
    <t>As addressed in CJP-1T; ZCY-1T.</t>
  </si>
  <si>
    <t>As addressed in SJS-1CT; CJP-1T.</t>
  </si>
  <si>
    <t>As addressed in DED-1T</t>
  </si>
  <si>
    <t xml:space="preserve">As addressed in GAW-1T. </t>
  </si>
  <si>
    <t>As addressed in LDK-1T, BGM-1T</t>
  </si>
  <si>
    <t>As addressed in GAW-1T.</t>
  </si>
  <si>
    <t>As addressed in KCH-1T.</t>
  </si>
  <si>
    <t>As addressed in GA-1T; DAD-ICT; SEF-1T.</t>
  </si>
  <si>
    <t>Updated WUTC Filing Fee</t>
  </si>
  <si>
    <t>As addressed in SEF-28T.</t>
  </si>
  <si>
    <t>Updated Regulatory Filing Fee Deferral</t>
  </si>
  <si>
    <t>Finance Leases</t>
  </si>
  <si>
    <t>Wildfire Insurance Premium Deferral Amortization</t>
  </si>
  <si>
    <t>As addressed in CRM-1Tr.</t>
  </si>
  <si>
    <t>Updated Electric Regulatory  Assets &amp; Liab</t>
  </si>
  <si>
    <t>As addressed in DJG-1T.</t>
  </si>
  <si>
    <t>Colstrip Tracker</t>
  </si>
  <si>
    <t>Updated Conversion Factors</t>
  </si>
  <si>
    <t>Adjustment to Pro Forma Gas Revenues Schedule-88T</t>
  </si>
  <si>
    <t>As addressed in SEF-28T; JDT-8T.</t>
  </si>
  <si>
    <t>As addressed in CTM-1T.</t>
  </si>
  <si>
    <t>Schedule 137 REC Tracker</t>
  </si>
  <si>
    <t>FERC Account 565 - Transmission of Electricity by Other" Exemption Request</t>
  </si>
  <si>
    <t>Schedule 141PFG - Intervenor Funding</t>
  </si>
  <si>
    <t>Schedule 141CEI - Clean Energy Implementation</t>
  </si>
  <si>
    <t>Schedule 141N - Rates Not Subject to Refund</t>
  </si>
  <si>
    <t>Schedule 141R - Rates Not Subject to Refund</t>
  </si>
  <si>
    <t>FERC Account 870 - Exemption Request</t>
  </si>
  <si>
    <t>As addressed in JDT-1T.</t>
  </si>
  <si>
    <t>As addressed in SEF-1T; 28T.</t>
  </si>
  <si>
    <t>As addressed in WF-1T; CRM-1Tr.</t>
  </si>
  <si>
    <t>As addressed in DPK-1T; CRM-1Tr.</t>
  </si>
  <si>
    <t>As addressed in WF-1T; CRM-1Tr; PK-1T.</t>
  </si>
  <si>
    <t>Reduced ROE for Growth-Related Gas Capital Investments</t>
  </si>
  <si>
    <t>Electrification PIM</t>
  </si>
  <si>
    <t>Renewable Natural Gas/Hydrogen/
Alternate Fuels Readiness Program</t>
  </si>
  <si>
    <t>As addressed in AZA-1T and AZA-9T.</t>
  </si>
  <si>
    <t>As addressed in AZA-1T and 9T.</t>
  </si>
  <si>
    <t>Demand Response Programs</t>
  </si>
  <si>
    <t>As addressed in WAG-4T.</t>
  </si>
  <si>
    <t>As addressed in BGM-6CT.</t>
  </si>
  <si>
    <t>As addressed in LDK-1T, BGM-6CT.</t>
  </si>
  <si>
    <t>As addressed in MT-CT-1T; MT-CT-6T.</t>
  </si>
  <si>
    <t>As addressed in MT-CT-1T; BTC-1T; BTC-18T.</t>
  </si>
  <si>
    <t>As addressed in MT-CT-1T; BTC-18T.</t>
  </si>
  <si>
    <t>As addressed in RLE-6T.</t>
  </si>
  <si>
    <t>WALMART</t>
  </si>
  <si>
    <t>As addressed in CRM-1Tr; BGM-1CT.</t>
  </si>
  <si>
    <t>As addressed in CRM-1Tr, CRM-10T.</t>
  </si>
  <si>
    <t>As addressed in WF-1T; CRM-1Tr; JDW-24T.</t>
  </si>
  <si>
    <t>As addressed in CRM-1Tr; PK-1T.</t>
  </si>
  <si>
    <t>N/A.</t>
  </si>
  <si>
    <t>Full Cost</t>
  </si>
  <si>
    <t>Per Contract</t>
  </si>
  <si>
    <t>As addressed in BLH-1T.</t>
  </si>
  <si>
    <t>JDT-11T</t>
  </si>
  <si>
    <t>As addressed in JLM-1CTr.</t>
  </si>
  <si>
    <t>CY 2025: 9.40%
CY 2026: 9.40%</t>
  </si>
  <si>
    <t>Walmart</t>
  </si>
  <si>
    <t>As addressed in JB-1T; JM-1T.</t>
  </si>
  <si>
    <t>As addressed in JLM-1T.</t>
  </si>
  <si>
    <t>Schedule 88T Errors</t>
  </si>
  <si>
    <t>As addressed in LDK-1T; BGM-1T; LDK-8T.</t>
  </si>
  <si>
    <t>As addressed in SEF-1T, 28T.</t>
  </si>
  <si>
    <t>WUTC Filing Fee (now 32.21)</t>
  </si>
  <si>
    <t>Regulatory Filing Fee Deferral (now 32.34)</t>
  </si>
  <si>
    <t>Power Costs  Updated on rebuttal. Net revenue change requested is an increase of $192.1 million in 2025 and incremental decrease of $91.6 million for 2026. This is due to power cost update on rebuttal.</t>
  </si>
  <si>
    <t>As addressed in SEF-1T. Rebuttal to Staff's gas residential sales and base rate revenues  as addressed in Exh. AEJ-1T.</t>
  </si>
  <si>
    <t>Regulatory Filing Fee Deferral (now 36.34)</t>
  </si>
  <si>
    <t>As addressed in BGM-1T; LDK-8T.</t>
  </si>
  <si>
    <t>As addressed in WAG-1T; WAG-4T.</t>
  </si>
  <si>
    <r>
      <rPr>
        <b/>
        <sz val="10"/>
        <rFont val="Arial"/>
        <family val="2"/>
      </rPr>
      <t>Delivery Charge</t>
    </r>
    <r>
      <rPr>
        <sz val="10"/>
        <rFont val="Arial"/>
        <family val="2"/>
      </rPr>
      <t xml:space="preserve">
16 - no change
23, 25 - CY 2025: increase 53.3%; CY 2026: decrease 2.9%
</t>
    </r>
    <r>
      <rPr>
        <b/>
        <sz val="10"/>
        <rFont val="Arial"/>
        <family val="2"/>
      </rPr>
      <t xml:space="preserve">Basic Charge
</t>
    </r>
    <r>
      <rPr>
        <sz val="10"/>
        <rFont val="Arial"/>
        <family val="2"/>
      </rPr>
      <t>16 - CY 2025: increase 41.8%; CY 2026: increase 4.5%
23, 25 - CY 2025: increase 18.9%; CY 2026: increase 18.9%</t>
    </r>
  </si>
  <si>
    <r>
      <rPr>
        <b/>
        <sz val="10"/>
        <rFont val="Arial"/>
        <family val="2"/>
      </rPr>
      <t xml:space="preserve">Delivery Charge
</t>
    </r>
    <r>
      <rPr>
        <sz val="10"/>
        <rFont val="Arial"/>
        <family val="2"/>
      </rPr>
      <t>Both Schedules: CY 2025: increase 67.5%; CY2026: decrease 1.9%</t>
    </r>
    <r>
      <rPr>
        <b/>
        <sz val="10"/>
        <rFont val="Arial"/>
        <family val="2"/>
      </rPr>
      <t xml:space="preserve">
</t>
    </r>
    <r>
      <rPr>
        <sz val="10"/>
        <rFont val="Arial"/>
        <family val="2"/>
      </rPr>
      <t xml:space="preserve">
</t>
    </r>
    <r>
      <rPr>
        <b/>
        <sz val="10"/>
        <rFont val="Arial"/>
        <family val="2"/>
      </rPr>
      <t xml:space="preserve">Basic Charge
</t>
    </r>
    <r>
      <rPr>
        <sz val="10"/>
        <rFont val="Arial"/>
        <family val="2"/>
      </rPr>
      <t xml:space="preserve">Schedule 31: CY2025: increase 30%; CY2026: increase 30%
Schedule 31T: no change
</t>
    </r>
    <r>
      <rPr>
        <b/>
        <sz val="10"/>
        <rFont val="Arial"/>
        <family val="2"/>
      </rPr>
      <t>Procurement Charge</t>
    </r>
    <r>
      <rPr>
        <sz val="10"/>
        <rFont val="Arial"/>
        <family val="2"/>
      </rPr>
      <t xml:space="preserve">
Schedule 31: CY2025: increase 24.7%; CY2026: no change
Schedule 31T: no change</t>
    </r>
  </si>
  <si>
    <r>
      <t xml:space="preserve">Delivery Charge
</t>
    </r>
    <r>
      <rPr>
        <sz val="10"/>
        <rFont val="Arial"/>
        <family val="2"/>
      </rPr>
      <t>Both Schedules: CY 2025: increase 82.5%; CY2026: decrease 6.3%</t>
    </r>
    <r>
      <rPr>
        <b/>
        <sz val="10"/>
        <rFont val="Arial"/>
        <family val="2"/>
      </rPr>
      <t xml:space="preserve">
Basic Charge
</t>
    </r>
    <r>
      <rPr>
        <sz val="10"/>
        <rFont val="Arial"/>
        <family val="2"/>
      </rPr>
      <t xml:space="preserve">Schedule 41: CY2025: increase 30%; CY2026: increase 30%
Schedule 41T: no change
</t>
    </r>
    <r>
      <rPr>
        <b/>
        <sz val="10"/>
        <rFont val="Arial"/>
        <family val="2"/>
      </rPr>
      <t xml:space="preserve">
Minimum Bill</t>
    </r>
    <r>
      <rPr>
        <sz val="10"/>
        <rFont val="Arial"/>
        <family val="2"/>
      </rPr>
      <t xml:space="preserve">
Both Schedules: CY2025: increase 82.5; CY2026: decrease 6.3%</t>
    </r>
    <r>
      <rPr>
        <b/>
        <sz val="10"/>
        <rFont val="Arial"/>
        <family val="2"/>
      </rPr>
      <t xml:space="preserve">
Procurement Charge
</t>
    </r>
    <r>
      <rPr>
        <sz val="10"/>
        <rFont val="Arial"/>
        <family val="2"/>
      </rPr>
      <t xml:space="preserve">Schedule 41: CY2025: increase 34.9%; CY2026: no change
</t>
    </r>
    <r>
      <rPr>
        <b/>
        <sz val="10"/>
        <rFont val="Arial"/>
        <family val="2"/>
      </rPr>
      <t xml:space="preserve">Demand Charge
</t>
    </r>
    <r>
      <rPr>
        <sz val="10"/>
        <rFont val="Arial"/>
        <family val="2"/>
      </rPr>
      <t xml:space="preserve">Both Schedules: CY2025: increase 18.2%; CY2026: increase 17.9%
</t>
    </r>
  </si>
  <si>
    <r>
      <t xml:space="preserve">Delivery Charge
</t>
    </r>
    <r>
      <rPr>
        <sz val="10"/>
        <rFont val="Arial"/>
        <family val="2"/>
      </rPr>
      <t>Both Schedules: CY 2025: increase 71.1%; CY2026: increase 0.9%</t>
    </r>
    <r>
      <rPr>
        <b/>
        <sz val="10"/>
        <rFont val="Arial"/>
        <family val="2"/>
      </rPr>
      <t xml:space="preserve">
Basic Charge
</t>
    </r>
    <r>
      <rPr>
        <sz val="10"/>
        <rFont val="Arial"/>
        <family val="2"/>
      </rPr>
      <t xml:space="preserve">Schedule 85: CY2025: increase 30%; CY2026: increase 30%
Schedule 85T: CY2025: increase 14.6%; CY2026: increase 14.6%
</t>
    </r>
    <r>
      <rPr>
        <b/>
        <sz val="10"/>
        <rFont val="Arial"/>
        <family val="2"/>
      </rPr>
      <t xml:space="preserve">
Procurement Charge
</t>
    </r>
    <r>
      <rPr>
        <sz val="10"/>
        <rFont val="Arial"/>
        <family val="2"/>
      </rPr>
      <t xml:space="preserve">Schedule 85: CY2025: increase 55.6%; CY2026: no change
</t>
    </r>
    <r>
      <rPr>
        <b/>
        <sz val="10"/>
        <rFont val="Arial"/>
        <family val="2"/>
      </rPr>
      <t xml:space="preserve">Demand Charge
</t>
    </r>
    <r>
      <rPr>
        <sz val="10"/>
        <rFont val="Arial"/>
        <family val="2"/>
      </rPr>
      <t xml:space="preserve">Both Schedules: CY2025: increase 18.1%; CY2026: increase 18.2%
</t>
    </r>
  </si>
  <si>
    <r>
      <t xml:space="preserve">Delivery Charge
</t>
    </r>
    <r>
      <rPr>
        <sz val="10"/>
        <rFont val="Arial"/>
        <family val="2"/>
      </rPr>
      <t>Both Schedules: CY 2025: increase 38.3%; CY2026: decrease 2.8%</t>
    </r>
    <r>
      <rPr>
        <b/>
        <sz val="10"/>
        <rFont val="Arial"/>
        <family val="2"/>
      </rPr>
      <t xml:space="preserve">
Basic Charge
</t>
    </r>
    <r>
      <rPr>
        <sz val="10"/>
        <rFont val="Arial"/>
        <family val="2"/>
      </rPr>
      <t xml:space="preserve">Schedule 86: CY2025: increase 30%; CY2026: increase 30%
Schedule 86T: no change
</t>
    </r>
    <r>
      <rPr>
        <b/>
        <sz val="10"/>
        <rFont val="Arial"/>
        <family val="2"/>
      </rPr>
      <t xml:space="preserve">
Procurement Charge
</t>
    </r>
    <r>
      <rPr>
        <sz val="10"/>
        <rFont val="Arial"/>
        <family val="2"/>
      </rPr>
      <t xml:space="preserve">Schedule 86: CY2025: increase 34.9%; CY2026: increase 3.8%
Schedule 86T: no change
</t>
    </r>
    <r>
      <rPr>
        <b/>
        <sz val="10"/>
        <rFont val="Arial"/>
        <family val="2"/>
      </rPr>
      <t xml:space="preserve">Demand Charge
</t>
    </r>
    <r>
      <rPr>
        <sz val="10"/>
        <rFont val="Arial"/>
        <family val="2"/>
      </rPr>
      <t xml:space="preserve">Both Schedules: CY2025: increase 17.8%; CY2026: increase 18.2%
</t>
    </r>
  </si>
  <si>
    <r>
      <t xml:space="preserve">Delivery Charge
</t>
    </r>
    <r>
      <rPr>
        <sz val="10"/>
        <rFont val="Arial"/>
        <family val="2"/>
      </rPr>
      <t>Both Schedules: CY2025: increase 77.9%; CY2026: increase 3.7%</t>
    </r>
    <r>
      <rPr>
        <b/>
        <sz val="10"/>
        <rFont val="Arial"/>
        <family val="2"/>
      </rPr>
      <t xml:space="preserve">
Basic Charge
</t>
    </r>
    <r>
      <rPr>
        <sz val="10"/>
        <rFont val="Arial"/>
        <family val="2"/>
      </rPr>
      <t xml:space="preserve">Schedule 87: CY2025: increase 30%; CY2026: increase 30%
Schedule 87T: CY2025: increase 5.6%; CY2026: increase 5.6%
</t>
    </r>
    <r>
      <rPr>
        <b/>
        <sz val="10"/>
        <rFont val="Arial"/>
        <family val="2"/>
      </rPr>
      <t xml:space="preserve">
Procurement Charge
</t>
    </r>
    <r>
      <rPr>
        <sz val="10"/>
        <rFont val="Arial"/>
        <family val="2"/>
      </rPr>
      <t xml:space="preserve">Schedule 87: CY2025: increase 39.3%; CY2026: increase 0%
Schedule 87T: no change
</t>
    </r>
    <r>
      <rPr>
        <b/>
        <sz val="10"/>
        <rFont val="Arial"/>
        <family val="2"/>
      </rPr>
      <t xml:space="preserve">Demand Charge
</t>
    </r>
    <r>
      <rPr>
        <sz val="10"/>
        <rFont val="Arial"/>
        <family val="2"/>
      </rPr>
      <t xml:space="preserve">Both Schedules: CY2025: increase 17.9%; CY2026: increase 18.1%
</t>
    </r>
  </si>
  <si>
    <r>
      <t xml:space="preserve">Delivery Charge
</t>
    </r>
    <r>
      <rPr>
        <sz val="10"/>
        <rFont val="Arial"/>
        <family val="2"/>
      </rPr>
      <t>CY2025: increase 65.8%; CY2026: decrease 20.9%</t>
    </r>
    <r>
      <rPr>
        <b/>
        <sz val="10"/>
        <rFont val="Arial"/>
        <family val="2"/>
      </rPr>
      <t xml:space="preserve">
Basic Charge
</t>
    </r>
    <r>
      <rPr>
        <sz val="10"/>
        <rFont val="Arial"/>
        <family val="2"/>
      </rPr>
      <t xml:space="preserve">CY2025: increase 797.4%; CY2026: increase 0.0%
</t>
    </r>
    <r>
      <rPr>
        <b/>
        <sz val="10"/>
        <rFont val="Arial"/>
        <family val="2"/>
      </rPr>
      <t xml:space="preserve">Demand Charge
</t>
    </r>
    <r>
      <rPr>
        <sz val="10"/>
        <rFont val="Arial"/>
        <family val="2"/>
      </rPr>
      <t xml:space="preserve">CY2025: increase 17.9%; CY2026: increase 18.1%
</t>
    </r>
  </si>
  <si>
    <t>As addressed in RDC-1T; RDC-3T.</t>
  </si>
  <si>
    <t>As addressed in SEF-1T, SEF-28T.</t>
  </si>
  <si>
    <t>As addressed in MS-1T; MS-4T.</t>
  </si>
  <si>
    <t>As addressed in SEF-1T; SEF-28T.</t>
  </si>
  <si>
    <t>As addressed in SEF-1T; SEF-28T; JLM-1CTr, MS-4T.</t>
  </si>
  <si>
    <t>As addressed in MPG-1CT; RLE-6T.</t>
  </si>
  <si>
    <t>As addressed in SEF-1T; CGP-1CT; JLM-1CTr.</t>
  </si>
  <si>
    <t>As addressed in BGM-1T; BGM-6CT.</t>
  </si>
  <si>
    <t>As addressed in WAG-1T; WAG 4-T.</t>
  </si>
  <si>
    <t>As addressed in BGM-1T, BGM-6CT.</t>
  </si>
  <si>
    <t>As addressed in PK-1T; PK-6T.</t>
  </si>
  <si>
    <t>As addressed in BGM-1T; BGM-6CT; LDK-8T.</t>
  </si>
  <si>
    <t>As addressed in BDM-1T; CTM-1T.</t>
  </si>
  <si>
    <t>As addressed in LDK-1T; LDK-8T.</t>
  </si>
  <si>
    <t>Colstrip Regulatory Liability Balances</t>
  </si>
  <si>
    <t>As addressed in SEF-28T</t>
  </si>
  <si>
    <r>
      <rPr>
        <b/>
        <u/>
        <sz val="10"/>
        <color theme="1"/>
        <rFont val="Arial"/>
        <family val="2"/>
      </rPr>
      <t>Scope:</t>
    </r>
    <r>
      <rPr>
        <sz val="10"/>
        <color theme="1"/>
        <rFont val="Arial"/>
        <family val="2"/>
      </rPr>
      <t xml:space="preserve"> This issues list reflects the parties' positions based on the direct testimony and exhibits filed by Puget Sound Energy (PSE) on February 15, 2024, the response testimony and exhibits filed on August 6, 2024 by Commission Staff, Public Counsel, The Energy Project, AWEC, NWEC, JEA, NUCOR, FEA, Kroger, Microsoft, and Walmart, and PSE's rebuttal testimony and exhibits and any cross-answering testimony and exhibits filed on September 18, 2024.
</t>
    </r>
  </si>
  <si>
    <t>As addressed in DJL-1Tr.</t>
  </si>
  <si>
    <t>As addressed in JDT-8T.</t>
  </si>
  <si>
    <t>As addressed in JM-9T.</t>
  </si>
  <si>
    <t>ISSUES MATRIX</t>
  </si>
  <si>
    <r>
      <rPr>
        <b/>
        <u/>
        <sz val="10"/>
        <color theme="1"/>
        <rFont val="Arial"/>
        <family val="2"/>
      </rPr>
      <t>Disclaimer:</t>
    </r>
    <r>
      <rPr>
        <sz val="10"/>
        <color theme="1"/>
        <rFont val="Arial"/>
        <family val="2"/>
      </rPr>
      <t xml:space="preserve"> This issues list is for general information and reference purposes only and is non-binding. A party’s failure to provide a position on an issue in this document does not constitute agreement by that party to the position of any other party nor is it a waiver of a party's ability to take a position on an issue. Party positions are determined on the basis of the evidentiary record, pleadings and briefs on file in the record. Any references to testimony or exhibits herein is for convenience only and is not intended to be comprehensive.</t>
    </r>
  </si>
  <si>
    <t>Updated 10/25/2024</t>
  </si>
  <si>
    <t>As addressed in GRM-1CT</t>
  </si>
  <si>
    <t xml:space="preserve">                         -  </t>
  </si>
  <si>
    <t>As addressed in JDW-1T and JDW-24T</t>
  </si>
  <si>
    <t>S-6.49</t>
  </si>
  <si>
    <t>Restore CGR Tracker Costs</t>
  </si>
  <si>
    <t>As Addressed in CRM-1T</t>
  </si>
  <si>
    <t>S-6.50</t>
  </si>
  <si>
    <t>Restore Dcarb Tracker Costs</t>
  </si>
  <si>
    <t>S-6.51</t>
  </si>
  <si>
    <t>Restore Wildfire Tracker Costs</t>
  </si>
  <si>
    <r>
      <t xml:space="preserve">Staff </t>
    </r>
    <r>
      <rPr>
        <b/>
        <sz val="8"/>
        <rFont val="Arial"/>
        <family val="2"/>
      </rPr>
      <t>(Bold indicates where staff number is different from company)</t>
    </r>
  </si>
  <si>
    <r>
      <t xml:space="preserve">WUTC Filing Fee </t>
    </r>
    <r>
      <rPr>
        <sz val="8"/>
        <rFont val="Arial"/>
        <family val="2"/>
      </rPr>
      <t>(now 36.21)</t>
    </r>
  </si>
  <si>
    <t>As addressed in DPK-1Tr; DPK-5r; DPK-6r.</t>
  </si>
  <si>
    <t xml:space="preserve">As addressed in DPK-1Tr; DPK-7r; DPK-8r. </t>
  </si>
  <si>
    <t>As Addressed in WF-1T.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</si>
</sst>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000"/>
    <numFmt numFmtId="166" formatCode="0.0%"/>
    <numFmt numFmtId="167" formatCode="[$-409]mmmm\ d\,\ yyyy;@"/>
    <numFmt numFmtId="168" formatCode="_(* #,##0_);_(* \(#,##0\);_(* &quot;-&quot;??_);_(@_)"/>
  </numFmts>
  <fonts count="20">
    <font>
      <sz val="10"/>
      <color theme="1"/>
      <name val="Arial"/>
      <family val="2"/>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sz val="10"/>
      <name val="Geneva"/>
    </font>
    <font>
      <b/>
      <u/>
      <sz val="10"/>
      <color theme="1"/>
      <name val="Arial"/>
      <family val="2"/>
    </font>
    <font>
      <u/>
      <sz val="10"/>
      <color theme="10"/>
      <name val="Arial"/>
      <family val="2"/>
    </font>
    <font>
      <b/>
      <u/>
      <sz val="10"/>
      <color theme="10"/>
      <name val="Arial"/>
      <family val="2"/>
    </font>
    <font>
      <sz val="14"/>
      <color theme="1"/>
      <name val="Arial"/>
      <family val="2"/>
    </font>
    <font>
      <b/>
      <sz val="10"/>
      <name val="Arial"/>
      <family val="2"/>
    </font>
    <font>
      <sz val="11"/>
      <color theme="1"/>
      <name val="Calibri"/>
      <family val="2"/>
    </font>
    <font>
      <b/>
      <sz val="10"/>
      <color rgb="FFFF0000"/>
      <name val="Arial"/>
      <family val="2"/>
    </font>
    <font>
      <sz val="8"/>
      <name val="Helv"/>
    </font>
    <font>
      <sz val="14"/>
      <name val="Arial"/>
      <family val="2"/>
    </font>
    <font>
      <sz val="11"/>
      <name val="Calibri"/>
      <family val="2"/>
      <scheme val="minor"/>
    </font>
    <font>
      <sz val="11"/>
      <name val="Aptos"/>
      <family val="2"/>
    </font>
    <font>
      <b/>
      <sz val="8"/>
      <name val="Arial"/>
      <family val="2"/>
    </font>
    <font>
      <sz val="8"/>
      <name val="Arial"/>
      <family val="2"/>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8">
    <xf numFmtId="0" fontId="0" fillId="0" borderId="0"/>
    <xf numFmtId="44" fontId="3"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165" fontId="5" fillId="0" borderId="0">
      <alignment horizontal="left" wrapText="1"/>
    </xf>
    <xf numFmtId="0" fontId="5" fillId="0" borderId="0"/>
    <xf numFmtId="0" fontId="6" fillId="0" borderId="0"/>
    <xf numFmtId="165" fontId="5" fillId="0" borderId="0">
      <alignment horizontal="left" wrapText="1"/>
    </xf>
    <xf numFmtId="44" fontId="5" fillId="0" borderId="0" applyFont="0" applyFill="0" applyBorder="0" applyAlignment="0" applyProtection="0"/>
    <xf numFmtId="43" fontId="5" fillId="0" borderId="0" applyFont="0" applyFill="0" applyBorder="0" applyAlignment="0" applyProtection="0"/>
    <xf numFmtId="9" fontId="3" fillId="0" borderId="0" applyFont="0" applyFill="0" applyBorder="0" applyAlignment="0" applyProtection="0"/>
    <xf numFmtId="0" fontId="8" fillId="0" borderId="0" applyNumberForma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5" fontId="14" fillId="0" borderId="0">
      <alignment horizontal="left" wrapText="1"/>
    </xf>
    <xf numFmtId="0" fontId="5"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cellStyleXfs>
  <cellXfs count="204">
    <xf numFmtId="0" fontId="0" fillId="0" borderId="0" xfId="0"/>
    <xf numFmtId="0" fontId="0" fillId="0" borderId="0" xfId="0"/>
    <xf numFmtId="0" fontId="0" fillId="0" borderId="3" xfId="0"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3" xfId="0" applyBorder="1" applyAlignment="1">
      <alignment horizontal="center" vertical="center"/>
    </xf>
    <xf numFmtId="0" fontId="0" fillId="0" borderId="0" xfId="0" applyAlignment="1">
      <alignment vertical="center"/>
    </xf>
    <xf numFmtId="0" fontId="0" fillId="0" borderId="3" xfId="0" applyBorder="1" applyAlignment="1">
      <alignment vertical="center"/>
    </xf>
    <xf numFmtId="0" fontId="4" fillId="0" borderId="0" xfId="0" applyFont="1" applyAlignment="1">
      <alignment horizontal="center"/>
    </xf>
    <xf numFmtId="0" fontId="0" fillId="0" borderId="0" xfId="0" applyAlignment="1">
      <alignment horizontal="left"/>
    </xf>
    <xf numFmtId="0" fontId="4" fillId="0" borderId="0" xfId="0" applyFont="1"/>
    <xf numFmtId="0" fontId="4" fillId="0" borderId="0" xfId="0" applyFont="1" applyAlignment="1">
      <alignment horizontal="center"/>
    </xf>
    <xf numFmtId="0" fontId="0" fillId="0" borderId="0" xfId="0" applyAlignment="1">
      <alignment horizontal="left" wrapText="1"/>
    </xf>
    <xf numFmtId="0" fontId="10" fillId="0" borderId="0" xfId="0" applyFont="1" applyAlignment="1"/>
    <xf numFmtId="0" fontId="5" fillId="0" borderId="3" xfId="0" applyFont="1" applyBorder="1"/>
    <xf numFmtId="2"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11"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0" xfId="0" applyFont="1"/>
    <xf numFmtId="0" fontId="4" fillId="0" borderId="0" xfId="0" applyFont="1" applyAlignment="1">
      <alignment horizontal="center"/>
    </xf>
    <xf numFmtId="167" fontId="4" fillId="0" borderId="0" xfId="0" quotePrefix="1" applyNumberFormat="1" applyFont="1" applyAlignment="1">
      <alignment horizontal="center"/>
    </xf>
    <xf numFmtId="0" fontId="4" fillId="0" borderId="1" xfId="0" applyFont="1" applyBorder="1" applyAlignment="1">
      <alignment horizontal="center" vertical="center" wrapText="1"/>
    </xf>
    <xf numFmtId="0" fontId="11"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wrapText="1"/>
    </xf>
    <xf numFmtId="166" fontId="5" fillId="0" borderId="3" xfId="0" applyNumberFormat="1" applyFont="1" applyFill="1" applyBorder="1" applyAlignment="1">
      <alignment horizontal="left" vertical="center" wrapText="1"/>
    </xf>
    <xf numFmtId="0" fontId="11" fillId="0" borderId="0" xfId="0" applyFont="1" applyAlignment="1">
      <alignment horizontal="center"/>
    </xf>
    <xf numFmtId="0" fontId="11" fillId="0" borderId="0" xfId="0" applyFont="1"/>
    <xf numFmtId="0" fontId="11" fillId="0" borderId="3" xfId="0" applyFont="1" applyBorder="1" applyAlignment="1">
      <alignment horizontal="center" vertical="center"/>
    </xf>
    <xf numFmtId="164" fontId="5" fillId="0" borderId="0" xfId="1" applyNumberFormat="1" applyFont="1" applyFill="1" applyBorder="1" applyAlignment="1">
      <alignment horizontal="center" vertical="center" wrapText="1"/>
    </xf>
    <xf numFmtId="164" fontId="5" fillId="0" borderId="0" xfId="1" applyNumberFormat="1" applyFont="1" applyBorder="1" applyAlignment="1">
      <alignment horizontal="center" vertical="center" wrapText="1"/>
    </xf>
    <xf numFmtId="0" fontId="15" fillId="0" borderId="0" xfId="0" applyFont="1" applyAlignment="1">
      <alignment wrapText="1"/>
    </xf>
    <xf numFmtId="42" fontId="5" fillId="0" borderId="0" xfId="0" applyNumberFormat="1" applyFont="1" applyAlignment="1">
      <alignment wrapText="1"/>
    </xf>
    <xf numFmtId="44" fontId="5" fillId="0" borderId="0" xfId="0" applyNumberFormat="1" applyFont="1" applyAlignment="1">
      <alignment wrapText="1"/>
    </xf>
    <xf numFmtId="44" fontId="5" fillId="0" borderId="0" xfId="0" applyNumberFormat="1" applyFont="1"/>
    <xf numFmtId="164" fontId="5" fillId="0" borderId="0" xfId="0" applyNumberFormat="1" applyFont="1" applyAlignment="1">
      <alignment wrapText="1"/>
    </xf>
    <xf numFmtId="0" fontId="5" fillId="0" borderId="0" xfId="0" applyFont="1" applyAlignment="1">
      <alignment wrapText="1"/>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Fill="1" applyBorder="1" applyAlignment="1">
      <alignment vertical="center"/>
    </xf>
    <xf numFmtId="0" fontId="5" fillId="0" borderId="0" xfId="0" applyFont="1" applyAlignment="1">
      <alignment horizontal="center" vertical="center" wrapText="1"/>
    </xf>
    <xf numFmtId="0" fontId="15" fillId="0" borderId="0" xfId="0" applyFont="1" applyAlignment="1">
      <alignment horizontal="center" vertical="center"/>
    </xf>
    <xf numFmtId="0" fontId="11" fillId="0" borderId="0" xfId="0" applyFont="1" applyBorder="1" applyAlignment="1">
      <alignment horizontal="center" vertical="center" wrapText="1"/>
    </xf>
    <xf numFmtId="0" fontId="5" fillId="0" borderId="3"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Alignment="1">
      <alignment vertical="center"/>
    </xf>
    <xf numFmtId="0" fontId="5"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5" fillId="0" borderId="0" xfId="0" applyFont="1" applyBorder="1" applyAlignment="1">
      <alignment horizontal="center"/>
    </xf>
    <xf numFmtId="9" fontId="5" fillId="0" borderId="2" xfId="11" applyFont="1" applyFill="1" applyBorder="1" applyAlignment="1">
      <alignment horizontal="center" vertical="center" wrapText="1"/>
    </xf>
    <xf numFmtId="0" fontId="5" fillId="0" borderId="0" xfId="0" applyFont="1" applyAlignment="1">
      <alignment horizontal="left" vertical="center" wrapText="1"/>
    </xf>
    <xf numFmtId="0" fontId="5" fillId="0" borderId="3" xfId="0" applyFont="1" applyFill="1" applyBorder="1" applyAlignment="1">
      <alignment horizontal="center" vertical="center" wrapText="1"/>
    </xf>
    <xf numFmtId="164" fontId="5" fillId="0" borderId="0" xfId="1" applyNumberFormat="1" applyFont="1" applyFill="1" applyBorder="1" applyAlignment="1">
      <alignment horizontal="left" vertical="center" wrapText="1"/>
    </xf>
    <xf numFmtId="0" fontId="5" fillId="0" borderId="0" xfId="0" applyFont="1" applyAlignment="1">
      <alignment vertical="center" wrapText="1"/>
    </xf>
    <xf numFmtId="37" fontId="5" fillId="0" borderId="3" xfId="1" applyNumberFormat="1" applyFont="1" applyFill="1" applyBorder="1" applyAlignment="1">
      <alignment horizontal="center" vertical="center" wrapText="1"/>
    </xf>
    <xf numFmtId="164" fontId="5" fillId="0" borderId="3" xfId="1" applyNumberFormat="1" applyFont="1" applyFill="1" applyBorder="1" applyAlignment="1">
      <alignment horizontal="center" vertical="center" wrapText="1"/>
    </xf>
    <xf numFmtId="0" fontId="5"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xf>
    <xf numFmtId="164" fontId="5" fillId="0" borderId="3" xfId="1" applyNumberFormat="1" applyFont="1" applyFill="1" applyBorder="1" applyAlignment="1">
      <alignment horizontal="center" vertical="center"/>
    </xf>
    <xf numFmtId="164" fontId="5" fillId="0" borderId="3" xfId="0" applyNumberFormat="1" applyFont="1" applyBorder="1" applyAlignment="1">
      <alignment horizontal="center" vertical="center" wrapText="1"/>
    </xf>
    <xf numFmtId="164" fontId="16" fillId="0" borderId="12" xfId="13" applyNumberFormat="1" applyFont="1" applyBorder="1"/>
    <xf numFmtId="41" fontId="5" fillId="0" borderId="3" xfId="1" applyNumberFormat="1" applyFont="1" applyFill="1" applyBorder="1" applyAlignment="1">
      <alignment horizontal="center" vertical="center" wrapText="1"/>
    </xf>
    <xf numFmtId="41" fontId="5" fillId="0" borderId="3" xfId="1" applyNumberFormat="1" applyFont="1" applyFill="1" applyBorder="1" applyAlignment="1">
      <alignment horizontal="center" vertical="center"/>
    </xf>
    <xf numFmtId="42" fontId="5" fillId="0" borderId="0" xfId="0" applyNumberFormat="1" applyFont="1"/>
    <xf numFmtId="0" fontId="5" fillId="0" borderId="3" xfId="0" applyFont="1" applyBorder="1" applyAlignment="1">
      <alignment wrapText="1"/>
    </xf>
    <xf numFmtId="0" fontId="5" fillId="0" borderId="2" xfId="11" applyNumberFormat="1" applyFont="1" applyFill="1" applyBorder="1" applyAlignment="1">
      <alignment horizontal="center" vertical="center" wrapText="1"/>
    </xf>
    <xf numFmtId="0" fontId="5" fillId="0" borderId="2" xfId="11" applyNumberFormat="1" applyFont="1" applyBorder="1" applyAlignment="1">
      <alignment horizontal="center" vertical="center" wrapText="1"/>
    </xf>
    <xf numFmtId="2" fontId="5" fillId="0" borderId="3" xfId="1" applyNumberFormat="1" applyFont="1" applyFill="1" applyBorder="1" applyAlignment="1">
      <alignment horizontal="center" vertical="center" wrapText="1"/>
    </xf>
    <xf numFmtId="0" fontId="5" fillId="0" borderId="3" xfId="11" applyNumberFormat="1" applyFont="1" applyBorder="1" applyAlignment="1">
      <alignment horizontal="center" vertical="center" wrapText="1"/>
    </xf>
    <xf numFmtId="2" fontId="5" fillId="0" borderId="2" xfId="11" applyNumberFormat="1" applyFont="1" applyFill="1" applyBorder="1" applyAlignment="1">
      <alignment horizontal="center" vertical="center" wrapText="1"/>
    </xf>
    <xf numFmtId="0" fontId="5" fillId="0" borderId="0" xfId="0" applyFont="1" applyFill="1" applyAlignment="1">
      <alignment wrapText="1"/>
    </xf>
    <xf numFmtId="9" fontId="5" fillId="0" borderId="2" xfId="11" applyFont="1" applyBorder="1" applyAlignment="1">
      <alignment horizontal="center" vertical="center" wrapText="1"/>
    </xf>
    <xf numFmtId="9" fontId="5" fillId="0" borderId="3" xfId="1" applyNumberFormat="1" applyFont="1" applyFill="1" applyBorder="1" applyAlignment="1">
      <alignment horizontal="center" vertical="center" wrapText="1"/>
    </xf>
    <xf numFmtId="0" fontId="5" fillId="2" borderId="3" xfId="11" applyNumberFormat="1"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wrapText="1"/>
    </xf>
    <xf numFmtId="10" fontId="5" fillId="0" borderId="0" xfId="11" applyNumberFormat="1" applyFont="1" applyFill="1" applyBorder="1" applyAlignment="1">
      <alignment horizontal="left" vertical="center" wrapText="1"/>
    </xf>
    <xf numFmtId="10" fontId="5" fillId="0" borderId="0" xfId="11" applyNumberFormat="1" applyFont="1" applyBorder="1" applyAlignment="1">
      <alignment horizontal="center" vertical="center" wrapText="1"/>
    </xf>
    <xf numFmtId="0" fontId="5" fillId="0" borderId="0" xfId="11" applyNumberFormat="1" applyFont="1" applyFill="1" applyBorder="1" applyAlignment="1">
      <alignment horizontal="left" vertical="center" wrapText="1"/>
    </xf>
    <xf numFmtId="0" fontId="5" fillId="0" borderId="0" xfId="11" applyNumberFormat="1" applyFont="1" applyBorder="1" applyAlignment="1">
      <alignment horizontal="center" vertical="center" wrapText="1"/>
    </xf>
    <xf numFmtId="0" fontId="5" fillId="0" borderId="0" xfId="0" applyFont="1" applyFill="1" applyBorder="1" applyAlignment="1">
      <alignment wrapText="1"/>
    </xf>
    <xf numFmtId="0" fontId="11" fillId="0" borderId="1" xfId="0" applyFont="1" applyBorder="1" applyAlignment="1">
      <alignment horizontal="left" vertical="center"/>
    </xf>
    <xf numFmtId="0" fontId="5" fillId="0" borderId="0" xfId="0" applyFont="1" applyAlignment="1">
      <alignment horizontal="center"/>
    </xf>
    <xf numFmtId="0" fontId="5" fillId="0" borderId="3" xfId="0" applyFont="1" applyFill="1" applyBorder="1" applyAlignment="1">
      <alignment horizontal="left" vertical="top" wrapText="1"/>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5" fillId="0" borderId="9" xfId="0" applyFont="1" applyFill="1" applyBorder="1" applyAlignment="1">
      <alignment horizontal="left" vertical="top" wrapText="1"/>
    </xf>
    <xf numFmtId="164" fontId="5" fillId="0" borderId="9" xfId="1"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xf numFmtId="0" fontId="5" fillId="0" borderId="11" xfId="0" applyFont="1" applyBorder="1" applyAlignment="1">
      <alignment wrapText="1"/>
    </xf>
    <xf numFmtId="0" fontId="5" fillId="0" borderId="11" xfId="0" applyFont="1" applyBorder="1" applyAlignment="1">
      <alignment vertical="center"/>
    </xf>
    <xf numFmtId="0" fontId="5" fillId="0" borderId="11" xfId="0" applyFont="1" applyBorder="1" applyAlignment="1">
      <alignment horizontal="center" vertical="center"/>
    </xf>
    <xf numFmtId="0" fontId="5" fillId="0" borderId="11" xfId="0" applyFont="1" applyBorder="1" applyAlignment="1">
      <alignment horizontal="center"/>
    </xf>
    <xf numFmtId="164" fontId="5" fillId="0" borderId="11" xfId="1" applyNumberFormat="1" applyFont="1" applyFill="1" applyBorder="1" applyAlignment="1">
      <alignment horizontal="left" vertical="center" wrapText="1"/>
    </xf>
    <xf numFmtId="0" fontId="5" fillId="0" borderId="0" xfId="0" applyFont="1" applyBorder="1"/>
    <xf numFmtId="0" fontId="5" fillId="0" borderId="0" xfId="0" applyFont="1" applyBorder="1" applyAlignment="1">
      <alignment vertical="center"/>
    </xf>
    <xf numFmtId="0" fontId="5" fillId="0" borderId="0" xfId="0" applyFont="1" applyAlignment="1">
      <alignment horizontal="left"/>
    </xf>
    <xf numFmtId="0" fontId="5" fillId="0" borderId="3" xfId="0" applyFont="1" applyBorder="1" applyAlignment="1">
      <alignment horizontal="left" vertical="top" wrapText="1"/>
    </xf>
    <xf numFmtId="0" fontId="11" fillId="0" borderId="3" xfId="0" applyFont="1" applyBorder="1" applyAlignment="1">
      <alignment horizontal="left" vertical="top" wrapText="1"/>
    </xf>
    <xf numFmtId="0" fontId="5" fillId="0" borderId="3" xfId="0" applyNumberFormat="1" applyFont="1" applyBorder="1" applyAlignment="1">
      <alignment horizontal="center" vertical="center" wrapText="1"/>
    </xf>
    <xf numFmtId="0" fontId="5" fillId="2" borderId="3" xfId="0" applyFont="1" applyFill="1" applyBorder="1" applyAlignment="1">
      <alignment horizontal="center" vertical="center"/>
    </xf>
    <xf numFmtId="0" fontId="17" fillId="0" borderId="3" xfId="0" applyFont="1" applyBorder="1" applyAlignment="1">
      <alignment horizontal="center" wrapText="1"/>
    </xf>
    <xf numFmtId="0" fontId="5" fillId="0" borderId="0" xfId="0" applyFont="1" applyFill="1" applyAlignment="1">
      <alignment vertical="center" wrapText="1"/>
    </xf>
    <xf numFmtId="0" fontId="5" fillId="0" borderId="11" xfId="0" applyFont="1" applyFill="1" applyBorder="1" applyAlignment="1">
      <alignment wrapText="1"/>
    </xf>
    <xf numFmtId="10" fontId="5" fillId="0" borderId="3" xfId="0"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xf>
    <xf numFmtId="164" fontId="5" fillId="0" borderId="4" xfId="1" applyNumberFormat="1" applyFont="1" applyFill="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2" xfId="0" applyFont="1" applyBorder="1" applyAlignment="1">
      <alignment horizontal="center"/>
    </xf>
    <xf numFmtId="0" fontId="5" fillId="0" borderId="4" xfId="0" applyFont="1" applyBorder="1" applyAlignment="1">
      <alignment horizontal="center"/>
    </xf>
    <xf numFmtId="0" fontId="5" fillId="0" borderId="4" xfId="0" applyFont="1" applyBorder="1" applyAlignment="1">
      <alignment horizontal="left" vertical="center" wrapText="1"/>
    </xf>
    <xf numFmtId="0" fontId="11" fillId="0" borderId="0" xfId="0" applyFont="1" applyAlignment="1">
      <alignment horizontal="center" vertical="center"/>
    </xf>
    <xf numFmtId="0" fontId="11" fillId="0" borderId="3" xfId="0" applyFont="1" applyBorder="1" applyAlignment="1">
      <alignment horizontal="center" vertical="center" wrapText="1"/>
    </xf>
    <xf numFmtId="0" fontId="5" fillId="0" borderId="4" xfId="0" applyFont="1" applyBorder="1" applyAlignment="1">
      <alignment vertical="center" wrapText="1"/>
    </xf>
    <xf numFmtId="0" fontId="11" fillId="0" borderId="0" xfId="0" applyFont="1" applyAlignment="1">
      <alignment vertical="center"/>
    </xf>
    <xf numFmtId="164" fontId="16" fillId="0" borderId="6" xfId="13" applyNumberFormat="1" applyFont="1" applyBorder="1" applyAlignment="1">
      <alignment vertical="center"/>
    </xf>
    <xf numFmtId="164" fontId="16" fillId="0" borderId="12" xfId="13" applyNumberFormat="1" applyFont="1" applyBorder="1" applyAlignment="1">
      <alignment vertical="center"/>
    </xf>
    <xf numFmtId="164" fontId="5" fillId="0" borderId="14" xfId="1" applyNumberFormat="1" applyFont="1" applyFill="1" applyBorder="1" applyAlignment="1">
      <alignment horizontal="center" vertical="center"/>
    </xf>
    <xf numFmtId="0" fontId="11" fillId="0" borderId="14" xfId="0" applyFont="1" applyBorder="1" applyAlignment="1">
      <alignment horizontal="center" vertical="center" wrapText="1"/>
    </xf>
    <xf numFmtId="0" fontId="11" fillId="0" borderId="16" xfId="0" applyFont="1" applyBorder="1" applyAlignment="1">
      <alignment horizontal="center" vertical="center"/>
    </xf>
    <xf numFmtId="0" fontId="11" fillId="0" borderId="4" xfId="0" applyFont="1" applyBorder="1" applyAlignment="1">
      <alignment horizontal="center" vertical="center"/>
    </xf>
    <xf numFmtId="164" fontId="5" fillId="0" borderId="16"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168" fontId="5" fillId="0" borderId="16" xfId="27" applyNumberFormat="1" applyFont="1" applyFill="1" applyBorder="1" applyAlignment="1">
      <alignment vertical="center"/>
    </xf>
    <xf numFmtId="168" fontId="5" fillId="0" borderId="4" xfId="27" applyNumberFormat="1" applyFont="1" applyFill="1" applyBorder="1" applyAlignment="1">
      <alignment vertical="center"/>
    </xf>
    <xf numFmtId="168" fontId="5" fillId="0" borderId="5" xfId="27" applyNumberFormat="1" applyFont="1" applyFill="1" applyBorder="1" applyAlignment="1">
      <alignment horizontal="center" vertical="center"/>
    </xf>
    <xf numFmtId="168" fontId="5" fillId="0" borderId="3" xfId="27" applyNumberFormat="1" applyFont="1" applyFill="1" applyBorder="1" applyAlignment="1">
      <alignment vertical="center"/>
    </xf>
    <xf numFmtId="168" fontId="11" fillId="0" borderId="16" xfId="27" applyNumberFormat="1" applyFont="1" applyFill="1" applyBorder="1" applyAlignment="1">
      <alignment vertical="center"/>
    </xf>
    <xf numFmtId="168" fontId="11" fillId="0" borderId="5" xfId="27" applyNumberFormat="1" applyFont="1" applyFill="1" applyBorder="1" applyAlignment="1">
      <alignment horizontal="center" vertical="center"/>
    </xf>
    <xf numFmtId="168" fontId="11" fillId="0" borderId="16" xfId="27" applyNumberFormat="1" applyFont="1" applyFill="1" applyBorder="1" applyAlignment="1">
      <alignment vertical="center" wrapText="1"/>
    </xf>
    <xf numFmtId="168" fontId="11" fillId="0" borderId="5" xfId="27" applyNumberFormat="1" applyFont="1" applyFill="1" applyBorder="1" applyAlignment="1">
      <alignment horizontal="center" vertical="center" wrapText="1"/>
    </xf>
    <xf numFmtId="164" fontId="5" fillId="3" borderId="16" xfId="1" applyNumberFormat="1" applyFont="1" applyFill="1" applyBorder="1" applyAlignment="1">
      <alignment vertical="center"/>
    </xf>
    <xf numFmtId="168" fontId="5" fillId="3" borderId="4" xfId="27" applyNumberFormat="1" applyFont="1" applyFill="1" applyBorder="1" applyAlignment="1">
      <alignment vertical="center"/>
    </xf>
    <xf numFmtId="168" fontId="5" fillId="3" borderId="5" xfId="27" applyNumberFormat="1" applyFont="1" applyFill="1" applyBorder="1" applyAlignment="1">
      <alignment horizontal="center" vertical="center"/>
    </xf>
    <xf numFmtId="168" fontId="5" fillId="3" borderId="3" xfId="27" applyNumberFormat="1" applyFont="1" applyFill="1" applyBorder="1" applyAlignment="1">
      <alignment vertical="center"/>
    </xf>
    <xf numFmtId="164" fontId="5" fillId="3" borderId="3" xfId="1" applyNumberFormat="1" applyFont="1" applyFill="1" applyBorder="1" applyAlignment="1">
      <alignment horizontal="center" vertical="center" wrapText="1"/>
    </xf>
    <xf numFmtId="164" fontId="5" fillId="3" borderId="3" xfId="1" applyNumberFormat="1" applyFont="1" applyFill="1" applyBorder="1" applyAlignment="1">
      <alignment horizontal="center" vertical="center"/>
    </xf>
    <xf numFmtId="164" fontId="5" fillId="3" borderId="2" xfId="1" applyNumberFormat="1" applyFont="1" applyFill="1" applyBorder="1" applyAlignment="1">
      <alignment horizontal="center" vertical="center"/>
    </xf>
    <xf numFmtId="168" fontId="11" fillId="0" borderId="4" xfId="27" applyNumberFormat="1" applyFont="1" applyFill="1" applyBorder="1" applyAlignment="1">
      <alignment vertical="center"/>
    </xf>
    <xf numFmtId="168" fontId="11" fillId="0" borderId="3" xfId="27" applyNumberFormat="1" applyFont="1" applyFill="1" applyBorder="1" applyAlignment="1">
      <alignment vertical="center"/>
    </xf>
    <xf numFmtId="0" fontId="11" fillId="0" borderId="14" xfId="0" applyFont="1" applyBorder="1" applyAlignment="1">
      <alignment horizontal="center" vertical="center"/>
    </xf>
    <xf numFmtId="0" fontId="5" fillId="0" borderId="2" xfId="0" applyFont="1" applyBorder="1" applyAlignment="1">
      <alignment horizontal="center" wrapText="1"/>
    </xf>
    <xf numFmtId="168" fontId="11" fillId="0" borderId="15" xfId="27" applyNumberFormat="1" applyFont="1" applyFill="1" applyBorder="1" applyAlignment="1">
      <alignment horizontal="center" vertical="center"/>
    </xf>
    <xf numFmtId="168" fontId="11" fillId="0" borderId="2" xfId="27" applyNumberFormat="1" applyFont="1" applyFill="1" applyBorder="1" applyAlignment="1">
      <alignment horizontal="center" vertical="center"/>
    </xf>
    <xf numFmtId="168" fontId="5" fillId="0" borderId="3" xfId="27" applyNumberFormat="1" applyFont="1" applyFill="1" applyBorder="1" applyAlignment="1">
      <alignment horizontal="center" vertical="center"/>
    </xf>
    <xf numFmtId="168" fontId="5" fillId="0" borderId="2" xfId="27" applyNumberFormat="1" applyFont="1" applyFill="1" applyBorder="1" applyAlignment="1">
      <alignment horizontal="center" vertical="center"/>
    </xf>
    <xf numFmtId="168" fontId="5" fillId="0" borderId="15" xfId="27" applyNumberFormat="1" applyFont="1" applyFill="1" applyBorder="1" applyAlignment="1">
      <alignment horizontal="center" vertical="center"/>
    </xf>
    <xf numFmtId="168" fontId="5" fillId="0" borderId="15" xfId="27" applyNumberFormat="1" applyFont="1" applyFill="1" applyBorder="1" applyAlignment="1">
      <alignment horizontal="center" vertical="center" wrapText="1"/>
    </xf>
    <xf numFmtId="168" fontId="5" fillId="0" borderId="2" xfId="27" applyNumberFormat="1" applyFont="1" applyFill="1" applyBorder="1" applyAlignment="1">
      <alignment horizontal="center" vertical="center" wrapText="1"/>
    </xf>
    <xf numFmtId="168" fontId="5" fillId="0" borderId="3" xfId="27" applyNumberFormat="1" applyFont="1" applyFill="1" applyBorder="1" applyAlignment="1">
      <alignment horizontal="center" vertical="center" wrapText="1"/>
    </xf>
    <xf numFmtId="164" fontId="5" fillId="3" borderId="15" xfId="1" applyNumberFormat="1" applyFont="1" applyFill="1" applyBorder="1" applyAlignment="1">
      <alignment horizontal="center" vertical="center"/>
    </xf>
    <xf numFmtId="168" fontId="5" fillId="3" borderId="2" xfId="27" applyNumberFormat="1" applyFont="1" applyFill="1" applyBorder="1" applyAlignment="1">
      <alignment horizontal="center" vertical="center"/>
    </xf>
    <xf numFmtId="164" fontId="5" fillId="0" borderId="14" xfId="0" applyNumberFormat="1" applyFont="1" applyBorder="1" applyAlignment="1">
      <alignment horizontal="center" vertical="center" wrapText="1"/>
    </xf>
    <xf numFmtId="164" fontId="11" fillId="0" borderId="2" xfId="1" applyNumberFormat="1" applyFont="1" applyFill="1" applyBorder="1" applyAlignment="1">
      <alignment horizontal="center" vertical="center"/>
    </xf>
    <xf numFmtId="164" fontId="5" fillId="0" borderId="15" xfId="1" applyNumberFormat="1" applyFont="1" applyFill="1" applyBorder="1" applyAlignment="1">
      <alignment horizontal="center" vertical="center"/>
    </xf>
    <xf numFmtId="0" fontId="9" fillId="0" borderId="0" xfId="12" applyFont="1" applyAlignment="1">
      <alignment horizontal="left"/>
    </xf>
    <xf numFmtId="0" fontId="4" fillId="0" borderId="0" xfId="0" applyFont="1" applyAlignment="1">
      <alignment horizontal="center"/>
    </xf>
    <xf numFmtId="167" fontId="4" fillId="0" borderId="0" xfId="0" quotePrefix="1" applyNumberFormat="1" applyFont="1" applyAlignment="1">
      <alignment horizontal="center"/>
    </xf>
    <xf numFmtId="0" fontId="0" fillId="0" borderId="0" xfId="0" applyAlignment="1">
      <alignment horizontal="left" vertical="center" wrapText="1"/>
    </xf>
    <xf numFmtId="10" fontId="5"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3" fillId="0" borderId="0" xfId="0" applyFont="1" applyAlignment="1">
      <alignment horizontal="center"/>
    </xf>
    <xf numFmtId="0" fontId="4" fillId="0" borderId="1" xfId="0" applyFont="1" applyFill="1" applyBorder="1" applyAlignment="1">
      <alignment horizontal="center" vertical="center" wrapText="1"/>
    </xf>
    <xf numFmtId="166" fontId="5" fillId="0" borderId="3" xfId="0" applyNumberFormat="1" applyFont="1" applyFill="1" applyBorder="1" applyAlignment="1">
      <alignment horizontal="left" vertical="center" wrapText="1"/>
    </xf>
    <xf numFmtId="166" fontId="5" fillId="0" borderId="3" xfId="0" applyNumberFormat="1" applyFont="1" applyBorder="1" applyAlignment="1">
      <alignment horizontal="left" vertical="center" wrapText="1"/>
    </xf>
    <xf numFmtId="166" fontId="5" fillId="0" borderId="3" xfId="0" applyNumberFormat="1" applyFont="1" applyBorder="1" applyAlignment="1">
      <alignment horizontal="center" vertical="center" wrapText="1"/>
    </xf>
    <xf numFmtId="10" fontId="5" fillId="0" borderId="3" xfId="0" applyNumberFormat="1" applyFont="1" applyBorder="1" applyAlignment="1">
      <alignment horizontal="left" vertical="center" wrapText="1"/>
    </xf>
    <xf numFmtId="164" fontId="5" fillId="0" borderId="2" xfId="1" applyNumberFormat="1" applyFont="1" applyFill="1" applyBorder="1" applyAlignment="1">
      <alignment horizontal="center" vertical="center"/>
    </xf>
    <xf numFmtId="164" fontId="5" fillId="0" borderId="4" xfId="1" applyNumberFormat="1" applyFont="1" applyFill="1" applyBorder="1" applyAlignment="1">
      <alignment horizontal="center" vertical="center"/>
    </xf>
    <xf numFmtId="0" fontId="5" fillId="0" borderId="2"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4" xfId="0" applyNumberFormat="1"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164" fontId="5" fillId="0" borderId="2"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11" fillId="0" borderId="1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11" fillId="0" borderId="3" xfId="0" applyFont="1" applyBorder="1" applyAlignment="1">
      <alignment horizontal="center" vertical="center" wrapText="1"/>
    </xf>
  </cellXfs>
  <cellStyles count="28">
    <cellStyle name="Comma" xfId="27" builtinId="3"/>
    <cellStyle name="Comma 15" xfId="10" xr:uid="{00000000-0005-0000-0000-000000000000}"/>
    <cellStyle name="Comma 2" xfId="19" xr:uid="{00000000-0005-0000-0000-000001000000}"/>
    <cellStyle name="Comma 3" xfId="14" xr:uid="{00000000-0005-0000-0000-000002000000}"/>
    <cellStyle name="Comma 3 2" xfId="24" xr:uid="{A59F76D7-C617-4DA6-8B6F-845800A8CF62}"/>
    <cellStyle name="Comma 4" xfId="17" xr:uid="{00000000-0005-0000-0000-000003000000}"/>
    <cellStyle name="Currency" xfId="1" builtinId="4"/>
    <cellStyle name="Currency 10" xfId="20" xr:uid="{00000000-0005-0000-0000-000005000000}"/>
    <cellStyle name="Currency 10 2 2" xfId="3" xr:uid="{00000000-0005-0000-0000-000006000000}"/>
    <cellStyle name="Currency 2" xfId="9" xr:uid="{00000000-0005-0000-0000-000007000000}"/>
    <cellStyle name="Currency 3" xfId="15" xr:uid="{00000000-0005-0000-0000-000008000000}"/>
    <cellStyle name="Currency 3 2" xfId="25" xr:uid="{732009FF-EE50-4B46-93C9-150061C4DBFE}"/>
    <cellStyle name="Hyperlink" xfId="12" builtinId="8"/>
    <cellStyle name="Normal" xfId="0" builtinId="0"/>
    <cellStyle name="Normal 16" xfId="7" xr:uid="{00000000-0005-0000-0000-00000B000000}"/>
    <cellStyle name="Normal 2" xfId="8" xr:uid="{00000000-0005-0000-0000-00000C000000}"/>
    <cellStyle name="Normal 2 10" xfId="4" xr:uid="{00000000-0005-0000-0000-00000D000000}"/>
    <cellStyle name="Normal 2 2" xfId="21" xr:uid="{00000000-0005-0000-0000-00000E000000}"/>
    <cellStyle name="Normal 2 8" xfId="2" xr:uid="{00000000-0005-0000-0000-00000F000000}"/>
    <cellStyle name="Normal 3" xfId="6" xr:uid="{00000000-0005-0000-0000-000010000000}"/>
    <cellStyle name="Normal 3 2" xfId="22" xr:uid="{00000000-0005-0000-0000-000011000000}"/>
    <cellStyle name="Normal 4" xfId="13" xr:uid="{00000000-0005-0000-0000-000012000000}"/>
    <cellStyle name="Normal 4 2" xfId="23" xr:uid="{C540F83C-5955-45A0-8F2D-6161B50919A6}"/>
    <cellStyle name="Percent" xfId="11" builtinId="5"/>
    <cellStyle name="Percent 2" xfId="18" xr:uid="{00000000-0005-0000-0000-000014000000}"/>
    <cellStyle name="Percent 3" xfId="16" xr:uid="{00000000-0005-0000-0000-000015000000}"/>
    <cellStyle name="Percent 3 2" xfId="26" xr:uid="{7FA47CE6-00E4-4703-8D41-27642511222C}"/>
    <cellStyle name="Style 1 10" xfId="5"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imanage.xml" Type="http://schemas.openxmlformats.org/officeDocument/2006/relationships/customXml" Target="/customXML/item.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zoomScale="90" zoomScaleNormal="90" workbookViewId="0">
      <selection activeCell="H23" sqref="H23"/>
    </sheetView>
  </sheetViews>
  <sheetFormatPr defaultRowHeight="12.75"/>
  <cols>
    <col min="1" max="1" width="5.85546875" customWidth="1"/>
    <col min="2" max="2" width="8.85546875" customWidth="1"/>
    <col min="9" max="9" width="8.85546875" customWidth="1"/>
    <col min="10" max="18" width="8.85546875" hidden="1" customWidth="1"/>
  </cols>
  <sheetData>
    <row r="1" spans="1:19">
      <c r="A1" s="168" t="s">
        <v>105</v>
      </c>
      <c r="B1" s="168"/>
      <c r="C1" s="168"/>
      <c r="D1" s="168"/>
      <c r="E1" s="168"/>
      <c r="F1" s="168"/>
      <c r="G1" s="168"/>
      <c r="H1" s="168"/>
      <c r="I1" s="168"/>
      <c r="J1" s="168"/>
      <c r="K1" s="168"/>
      <c r="L1" s="168"/>
      <c r="M1" s="168"/>
      <c r="N1" s="168"/>
      <c r="O1" s="168"/>
      <c r="P1" s="168"/>
      <c r="Q1" s="168"/>
      <c r="R1" s="168"/>
    </row>
    <row r="2" spans="1:19">
      <c r="A2" s="168" t="s">
        <v>359</v>
      </c>
      <c r="B2" s="168"/>
      <c r="C2" s="168"/>
      <c r="D2" s="168"/>
      <c r="E2" s="168"/>
      <c r="F2" s="168"/>
      <c r="G2" s="168"/>
      <c r="H2" s="168"/>
      <c r="I2" s="168"/>
      <c r="J2" s="168"/>
      <c r="K2" s="168"/>
      <c r="L2" s="168"/>
      <c r="M2" s="168"/>
      <c r="N2" s="168"/>
      <c r="O2" s="168"/>
      <c r="P2" s="168"/>
      <c r="Q2" s="168"/>
      <c r="R2" s="168"/>
    </row>
    <row r="3" spans="1:19">
      <c r="A3" s="169" t="s">
        <v>361</v>
      </c>
      <c r="B3" s="169"/>
      <c r="C3" s="169"/>
      <c r="D3" s="169"/>
      <c r="E3" s="169"/>
      <c r="F3" s="169"/>
      <c r="G3" s="169"/>
      <c r="H3" s="169"/>
      <c r="I3" s="169"/>
      <c r="J3" s="169"/>
      <c r="K3" s="169"/>
      <c r="L3" s="169"/>
      <c r="M3" s="169"/>
      <c r="N3" s="169"/>
      <c r="O3" s="169"/>
      <c r="P3" s="169"/>
      <c r="Q3" s="169"/>
      <c r="R3" s="169"/>
    </row>
    <row r="5" spans="1:19" s="1" customFormat="1" ht="101.1" customHeight="1">
      <c r="A5" s="170" t="s">
        <v>355</v>
      </c>
      <c r="B5" s="170"/>
      <c r="C5" s="170"/>
      <c r="D5" s="170"/>
      <c r="E5" s="170"/>
      <c r="F5" s="170"/>
      <c r="G5" s="170"/>
      <c r="H5" s="170"/>
      <c r="I5" s="170"/>
      <c r="J5" s="15"/>
      <c r="K5" s="15"/>
      <c r="L5" s="15"/>
      <c r="M5" s="15"/>
      <c r="N5" s="15"/>
      <c r="O5" s="15"/>
      <c r="P5" s="15"/>
      <c r="Q5" s="15"/>
      <c r="R5" s="15"/>
    </row>
    <row r="6" spans="1:19" ht="96" customHeight="1">
      <c r="A6" s="170" t="s">
        <v>360</v>
      </c>
      <c r="B6" s="170"/>
      <c r="C6" s="170"/>
      <c r="D6" s="170"/>
      <c r="E6" s="170"/>
      <c r="F6" s="170"/>
      <c r="G6" s="170"/>
      <c r="H6" s="170"/>
      <c r="I6" s="170"/>
      <c r="J6" s="170"/>
      <c r="K6" s="170"/>
      <c r="L6" s="170"/>
      <c r="M6" s="170"/>
      <c r="N6" s="170"/>
      <c r="O6" s="170"/>
      <c r="P6" s="170"/>
      <c r="Q6" s="170"/>
      <c r="R6" s="170"/>
    </row>
    <row r="7" spans="1:19" s="1" customFormat="1" ht="22.5" customHeight="1">
      <c r="A7" s="15"/>
      <c r="B7" s="15"/>
      <c r="C7" s="15"/>
      <c r="D7" s="15"/>
      <c r="E7" s="15"/>
      <c r="F7" s="15"/>
      <c r="G7" s="15"/>
      <c r="H7" s="15"/>
      <c r="I7" s="15"/>
      <c r="J7" s="15"/>
      <c r="K7" s="15"/>
      <c r="L7" s="15"/>
      <c r="M7" s="15"/>
      <c r="N7" s="15"/>
      <c r="O7" s="15"/>
      <c r="P7" s="15"/>
      <c r="Q7" s="15"/>
      <c r="R7" s="15"/>
    </row>
    <row r="9" spans="1:19">
      <c r="S9" s="9"/>
    </row>
    <row r="10" spans="1:19">
      <c r="A10" s="11">
        <v>1</v>
      </c>
      <c r="B10" s="167" t="s">
        <v>67</v>
      </c>
      <c r="C10" s="167"/>
      <c r="D10" s="167"/>
      <c r="E10" s="167"/>
      <c r="F10" s="167"/>
      <c r="G10" s="167"/>
      <c r="H10" s="167"/>
      <c r="I10" s="167"/>
      <c r="J10" s="167"/>
      <c r="K10" s="167"/>
      <c r="L10" s="167"/>
      <c r="M10" s="167"/>
      <c r="N10" s="167"/>
      <c r="O10" s="167"/>
      <c r="P10" s="167"/>
      <c r="Q10" s="167"/>
      <c r="R10" s="167"/>
    </row>
    <row r="11" spans="1:19">
      <c r="A11" s="13"/>
    </row>
    <row r="12" spans="1:19">
      <c r="A12" s="11">
        <v>2</v>
      </c>
      <c r="B12" s="167" t="s">
        <v>64</v>
      </c>
      <c r="C12" s="167"/>
      <c r="D12" s="167"/>
      <c r="E12" s="167"/>
      <c r="F12" s="167"/>
      <c r="G12" s="167"/>
      <c r="H12" s="167"/>
      <c r="I12" s="167"/>
      <c r="J12" s="167"/>
      <c r="K12" s="167"/>
      <c r="L12" s="167"/>
      <c r="M12" s="167"/>
      <c r="N12" s="167"/>
      <c r="O12" s="167"/>
      <c r="P12" s="167"/>
      <c r="Q12" s="167"/>
      <c r="R12" s="167"/>
    </row>
    <row r="13" spans="1:19">
      <c r="A13" s="13"/>
      <c r="C13" s="12"/>
      <c r="D13" s="12"/>
      <c r="E13" s="12"/>
      <c r="F13" s="12"/>
      <c r="G13" s="12"/>
      <c r="H13" s="12"/>
      <c r="I13" s="12"/>
      <c r="J13" s="12"/>
      <c r="K13" s="12"/>
      <c r="L13" s="12"/>
      <c r="M13" s="12"/>
      <c r="N13" s="12"/>
      <c r="O13" s="12"/>
      <c r="P13" s="12"/>
      <c r="Q13" s="12"/>
      <c r="R13" s="12"/>
    </row>
    <row r="14" spans="1:19">
      <c r="A14" s="11">
        <v>3</v>
      </c>
      <c r="B14" s="167" t="s">
        <v>89</v>
      </c>
      <c r="C14" s="167"/>
      <c r="D14" s="167"/>
      <c r="E14" s="167"/>
      <c r="F14" s="167"/>
      <c r="G14" s="167"/>
      <c r="H14" s="167"/>
      <c r="I14" s="167"/>
      <c r="J14" s="167"/>
      <c r="K14" s="167"/>
      <c r="L14" s="167"/>
      <c r="M14" s="167"/>
      <c r="N14" s="167"/>
      <c r="O14" s="167"/>
      <c r="P14" s="167"/>
      <c r="Q14" s="167"/>
      <c r="R14" s="167"/>
    </row>
    <row r="15" spans="1:19">
      <c r="A15" s="13"/>
      <c r="C15" s="12"/>
      <c r="D15" s="12"/>
      <c r="E15" s="12"/>
      <c r="F15" s="12"/>
      <c r="G15" s="12"/>
      <c r="H15" s="12"/>
      <c r="I15" s="12"/>
      <c r="J15" s="12"/>
      <c r="K15" s="12"/>
      <c r="L15" s="12"/>
      <c r="M15" s="12"/>
      <c r="N15" s="12"/>
      <c r="O15" s="12"/>
      <c r="P15" s="12"/>
      <c r="Q15" s="12"/>
      <c r="R15" s="12"/>
    </row>
    <row r="16" spans="1:19">
      <c r="A16" s="11">
        <v>4</v>
      </c>
      <c r="B16" s="167" t="s">
        <v>90</v>
      </c>
      <c r="C16" s="167"/>
      <c r="D16" s="167"/>
      <c r="E16" s="167"/>
      <c r="F16" s="167"/>
      <c r="G16" s="167"/>
      <c r="H16" s="167"/>
      <c r="I16" s="167"/>
      <c r="J16" s="167"/>
      <c r="K16" s="167"/>
      <c r="L16" s="167"/>
      <c r="M16" s="167"/>
      <c r="N16" s="167"/>
      <c r="O16" s="167"/>
      <c r="P16" s="167"/>
      <c r="Q16" s="167"/>
      <c r="R16" s="167"/>
    </row>
    <row r="17" spans="1:18">
      <c r="A17" s="13"/>
      <c r="C17" s="12"/>
      <c r="D17" s="12"/>
      <c r="E17" s="12"/>
      <c r="F17" s="12"/>
      <c r="G17" s="12"/>
      <c r="H17" s="12"/>
      <c r="I17" s="12"/>
      <c r="J17" s="12"/>
      <c r="K17" s="12"/>
      <c r="L17" s="12"/>
      <c r="M17" s="12"/>
      <c r="N17" s="12"/>
      <c r="O17" s="12"/>
      <c r="P17" s="12"/>
      <c r="Q17" s="12"/>
      <c r="R17" s="12"/>
    </row>
    <row r="18" spans="1:18">
      <c r="A18" s="11">
        <v>5</v>
      </c>
      <c r="B18" s="167" t="s">
        <v>66</v>
      </c>
      <c r="C18" s="167"/>
      <c r="D18" s="167"/>
      <c r="E18" s="167"/>
      <c r="F18" s="167"/>
      <c r="G18" s="167"/>
      <c r="H18" s="167"/>
      <c r="I18" s="167"/>
      <c r="J18" s="167"/>
      <c r="K18" s="167"/>
      <c r="L18" s="167"/>
      <c r="M18" s="167"/>
      <c r="N18" s="167"/>
      <c r="O18" s="167"/>
      <c r="P18" s="167"/>
      <c r="Q18" s="167"/>
      <c r="R18" s="167"/>
    </row>
    <row r="19" spans="1:18">
      <c r="A19" s="13"/>
    </row>
    <row r="20" spans="1:18">
      <c r="A20" s="11">
        <v>6</v>
      </c>
      <c r="B20" s="167" t="s">
        <v>65</v>
      </c>
      <c r="C20" s="167"/>
      <c r="D20" s="167"/>
      <c r="E20" s="167"/>
      <c r="F20" s="167"/>
      <c r="G20" s="167"/>
      <c r="H20" s="167"/>
      <c r="I20" s="167"/>
      <c r="J20" s="167"/>
      <c r="K20" s="167"/>
      <c r="L20" s="167"/>
      <c r="M20" s="167"/>
      <c r="N20" s="167"/>
      <c r="O20" s="167"/>
      <c r="P20" s="167"/>
      <c r="Q20" s="167"/>
      <c r="R20" s="167"/>
    </row>
    <row r="21" spans="1:18">
      <c r="A21" s="13"/>
    </row>
    <row r="22" spans="1:18">
      <c r="A22" s="11">
        <v>7</v>
      </c>
      <c r="B22" s="167" t="s">
        <v>60</v>
      </c>
      <c r="C22" s="167"/>
      <c r="D22" s="167"/>
      <c r="E22" s="167"/>
      <c r="F22" s="167"/>
      <c r="G22" s="167"/>
      <c r="H22" s="167"/>
      <c r="I22" s="167"/>
      <c r="J22" s="167"/>
      <c r="K22" s="167"/>
      <c r="L22" s="167"/>
      <c r="M22" s="167"/>
      <c r="N22" s="167"/>
      <c r="O22" s="167"/>
      <c r="P22" s="167"/>
      <c r="Q22" s="167"/>
      <c r="R22" s="167"/>
    </row>
    <row r="23" spans="1:18">
      <c r="A23" s="13"/>
    </row>
    <row r="24" spans="1:18">
      <c r="A24" s="11">
        <v>8</v>
      </c>
      <c r="B24" s="167" t="s">
        <v>61</v>
      </c>
      <c r="C24" s="167"/>
      <c r="D24" s="167"/>
      <c r="E24" s="167"/>
      <c r="F24" s="167"/>
      <c r="G24" s="167"/>
      <c r="H24" s="167"/>
      <c r="I24" s="167"/>
      <c r="J24" s="167"/>
      <c r="K24" s="167"/>
      <c r="L24" s="167"/>
      <c r="M24" s="167"/>
      <c r="N24" s="167"/>
      <c r="O24" s="167"/>
      <c r="P24" s="167"/>
      <c r="Q24" s="167"/>
      <c r="R24" s="167"/>
    </row>
    <row r="25" spans="1:18">
      <c r="A25" s="13"/>
    </row>
    <row r="26" spans="1:18" s="1" customFormat="1">
      <c r="A26" s="14">
        <v>9</v>
      </c>
      <c r="B26" s="167" t="s">
        <v>91</v>
      </c>
      <c r="C26" s="167"/>
      <c r="D26" s="167"/>
      <c r="E26" s="167"/>
      <c r="F26" s="167"/>
      <c r="G26" s="167"/>
      <c r="H26" s="167"/>
      <c r="I26" s="167"/>
      <c r="J26" s="167"/>
      <c r="K26" s="167"/>
      <c r="L26" s="167"/>
      <c r="M26" s="167"/>
      <c r="N26" s="167"/>
      <c r="O26" s="167"/>
      <c r="P26" s="167"/>
      <c r="Q26" s="167"/>
      <c r="R26" s="167"/>
    </row>
    <row r="27" spans="1:18" s="1" customFormat="1">
      <c r="A27" s="13"/>
    </row>
    <row r="28" spans="1:18">
      <c r="A28" s="11">
        <v>10</v>
      </c>
      <c r="B28" s="167" t="s">
        <v>62</v>
      </c>
      <c r="C28" s="167"/>
      <c r="D28" s="167"/>
      <c r="E28" s="167"/>
      <c r="F28" s="167"/>
      <c r="G28" s="167"/>
      <c r="H28" s="167"/>
      <c r="I28" s="167"/>
      <c r="J28" s="167"/>
      <c r="K28" s="167"/>
      <c r="L28" s="167"/>
      <c r="M28" s="167"/>
      <c r="N28" s="167"/>
      <c r="O28" s="167"/>
      <c r="P28" s="167"/>
      <c r="Q28" s="167"/>
      <c r="R28" s="167"/>
    </row>
    <row r="29" spans="1:18">
      <c r="A29" s="13"/>
    </row>
    <row r="30" spans="1:18">
      <c r="A30" s="11">
        <v>11</v>
      </c>
      <c r="B30" s="167" t="s">
        <v>63</v>
      </c>
      <c r="C30" s="167"/>
      <c r="D30" s="167"/>
      <c r="E30" s="167"/>
      <c r="F30" s="167"/>
      <c r="G30" s="167"/>
      <c r="H30" s="167"/>
      <c r="I30" s="167"/>
      <c r="J30" s="167"/>
      <c r="K30" s="167"/>
      <c r="L30" s="167"/>
      <c r="M30" s="167"/>
      <c r="N30" s="167"/>
      <c r="O30" s="167"/>
      <c r="P30" s="167"/>
      <c r="Q30" s="167"/>
      <c r="R30" s="167"/>
    </row>
    <row r="31" spans="1:18">
      <c r="A31" s="13"/>
    </row>
    <row r="32" spans="1:18">
      <c r="A32" s="11"/>
    </row>
  </sheetData>
  <mergeCells count="16">
    <mergeCell ref="A1:R1"/>
    <mergeCell ref="A2:R2"/>
    <mergeCell ref="A3:R3"/>
    <mergeCell ref="A6:R6"/>
    <mergeCell ref="B10:R10"/>
    <mergeCell ref="A5:I5"/>
    <mergeCell ref="B18:R18"/>
    <mergeCell ref="B12:R12"/>
    <mergeCell ref="B14:R14"/>
    <mergeCell ref="B16:R16"/>
    <mergeCell ref="B20:R20"/>
    <mergeCell ref="B22:R22"/>
    <mergeCell ref="B24:R24"/>
    <mergeCell ref="B28:R28"/>
    <mergeCell ref="B30:R30"/>
    <mergeCell ref="B26:R26"/>
  </mergeCells>
  <hyperlinks>
    <hyperlink ref="B10:R10" location="Index!A1" display="Index" xr:uid="{00000000-0004-0000-0000-000000000000}"/>
    <hyperlink ref="B12:R12" location="'Cost of Capital'!A1" display="Cost of Capital" xr:uid="{00000000-0004-0000-0000-000001000000}"/>
    <hyperlink ref="B14:R14" location="'Electric Adjustments'!A1" display="Electric Adjustments" xr:uid="{00000000-0004-0000-0000-000002000000}"/>
    <hyperlink ref="B16:R16" location="'Gas Adjustments'!A1" display="Gas Adjustments" xr:uid="{00000000-0004-0000-0000-000003000000}"/>
    <hyperlink ref="B18:R18" location="'Electric COS &amp; Rate Spread'!A1" display="Electric Cost of Service and Rate Spread" xr:uid="{00000000-0004-0000-0000-000004000000}"/>
    <hyperlink ref="B20:R20" location="'Gas COS &amp; Rate Spread'!Print_Area" display="Gas Cost of Service and Rate Spread" xr:uid="{00000000-0004-0000-0000-000005000000}"/>
    <hyperlink ref="B22:R22" location="'Electric Rate Design'!Print_Area" display="Electric Rate Design" xr:uid="{00000000-0004-0000-0000-000006000000}"/>
    <hyperlink ref="B24:R24" location="'Gas Rate Design'!Print_Area" display="Gas Rate Design" xr:uid="{00000000-0004-0000-0000-000007000000}"/>
    <hyperlink ref="B28:R28" location="'Other Electric Issues'!Print_Area" display="Other Electric Issues" xr:uid="{00000000-0004-0000-0000-000008000000}"/>
    <hyperlink ref="B30:R30" location="'Other Gas Issues'!A1" display="Other Gas Issues" xr:uid="{00000000-0004-0000-0000-000009000000}"/>
    <hyperlink ref="B26:R26" location="'Other Common Issues'!A1" display="Other Common Issues" xr:uid="{00000000-0004-0000-0000-00000A000000}"/>
  </hyperlinks>
  <pageMargins left="1" right="1" top="1" bottom="1" header="0.5" footer="0.5"/>
  <pageSetup orientation="portrait" verticalDpi="90" r:id="rId1"/>
  <headerFooter>
    <oddFooter>&amp;RPage &amp;P of &amp;N&amp;L&amp;A
&amp;"Times New Roman,Regular"&amp;8 158304751.3
&amp;"Times New Roman,Regular"&amp;8 169691662.1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8"/>
  <sheetViews>
    <sheetView zoomScaleNormal="100" zoomScaleSheetLayoutView="100" workbookViewId="0">
      <pane xSplit="1" ySplit="1" topLeftCell="B2" activePane="bottomRight" state="frozen"/>
      <selection pane="topRight" activeCell="B1" sqref="B1"/>
      <selection pane="bottomLeft" activeCell="A2" sqref="A2"/>
      <selection pane="bottomRight" activeCell="C28" sqref="C28"/>
    </sheetView>
  </sheetViews>
  <sheetFormatPr defaultColWidth="9.140625" defaultRowHeight="12.75"/>
  <cols>
    <col min="1" max="1" width="9.140625" style="28" customWidth="1"/>
    <col min="2" max="2" width="28.85546875" style="28" customWidth="1"/>
    <col min="3" max="3" width="41.28515625" style="28" customWidth="1"/>
    <col min="4" max="4" width="35.85546875" style="28" customWidth="1"/>
    <col min="5" max="5" width="27.140625" style="28" customWidth="1"/>
    <col min="6" max="6" width="28.42578125" style="28" customWidth="1"/>
    <col min="7" max="14" width="27.85546875" style="28" customWidth="1"/>
    <col min="15" max="16384" width="9.140625" style="28"/>
  </cols>
  <sheetData>
    <row r="1" spans="1:14" ht="12" customHeight="1">
      <c r="A1" s="27" t="s">
        <v>81</v>
      </c>
      <c r="B1" s="20" t="s">
        <v>34</v>
      </c>
      <c r="C1" s="20" t="s">
        <v>106</v>
      </c>
      <c r="D1" s="20" t="s">
        <v>107</v>
      </c>
      <c r="E1" s="20" t="s">
        <v>19</v>
      </c>
      <c r="F1" s="20" t="s">
        <v>116</v>
      </c>
      <c r="G1" s="20" t="s">
        <v>109</v>
      </c>
      <c r="H1" s="20" t="s">
        <v>110</v>
      </c>
      <c r="I1" s="20" t="s">
        <v>111</v>
      </c>
      <c r="J1" s="20" t="s">
        <v>112</v>
      </c>
      <c r="K1" s="20" t="s">
        <v>113</v>
      </c>
      <c r="L1" s="20" t="s">
        <v>114</v>
      </c>
      <c r="M1" s="20" t="s">
        <v>115</v>
      </c>
      <c r="N1" s="20" t="s">
        <v>319</v>
      </c>
    </row>
    <row r="2" spans="1:14">
      <c r="A2" s="21">
        <v>191</v>
      </c>
      <c r="B2" s="22" t="s">
        <v>160</v>
      </c>
      <c r="C2" s="60" t="s">
        <v>254</v>
      </c>
      <c r="D2" s="60" t="s">
        <v>15</v>
      </c>
      <c r="E2" s="21" t="s">
        <v>15</v>
      </c>
      <c r="F2" s="60" t="s">
        <v>15</v>
      </c>
      <c r="G2" s="21" t="s">
        <v>15</v>
      </c>
      <c r="H2" s="21" t="s">
        <v>15</v>
      </c>
      <c r="I2" s="21" t="s">
        <v>15</v>
      </c>
      <c r="J2" s="21" t="s">
        <v>15</v>
      </c>
      <c r="K2" s="21" t="s">
        <v>15</v>
      </c>
      <c r="L2" s="21" t="s">
        <v>15</v>
      </c>
      <c r="M2" s="21" t="s">
        <v>15</v>
      </c>
      <c r="N2" s="21" t="s">
        <v>15</v>
      </c>
    </row>
    <row r="3" spans="1:14">
      <c r="A3" s="21">
        <f t="shared" ref="A3:A21" si="0">A2+1</f>
        <v>192</v>
      </c>
      <c r="B3" s="22" t="s">
        <v>161</v>
      </c>
      <c r="C3" s="63" t="s">
        <v>260</v>
      </c>
      <c r="D3" s="63" t="s">
        <v>309</v>
      </c>
      <c r="E3" s="21" t="s">
        <v>15</v>
      </c>
      <c r="F3" s="64" t="s">
        <v>15</v>
      </c>
      <c r="G3" s="64" t="s">
        <v>15</v>
      </c>
      <c r="H3" s="64" t="s">
        <v>15</v>
      </c>
      <c r="I3" s="64" t="s">
        <v>300</v>
      </c>
      <c r="J3" s="64" t="s">
        <v>15</v>
      </c>
      <c r="K3" s="64" t="s">
        <v>15</v>
      </c>
      <c r="L3" s="64" t="s">
        <v>15</v>
      </c>
      <c r="M3" s="64" t="s">
        <v>15</v>
      </c>
      <c r="N3" s="64" t="s">
        <v>15</v>
      </c>
    </row>
    <row r="4" spans="1:14">
      <c r="A4" s="21">
        <f t="shared" si="0"/>
        <v>193</v>
      </c>
      <c r="B4" s="22" t="s">
        <v>163</v>
      </c>
      <c r="C4" s="63" t="s">
        <v>261</v>
      </c>
      <c r="D4" s="63" t="s">
        <v>232</v>
      </c>
      <c r="E4" s="21" t="s">
        <v>233</v>
      </c>
      <c r="F4" s="64" t="s">
        <v>15</v>
      </c>
      <c r="G4" s="64" t="s">
        <v>15</v>
      </c>
      <c r="H4" s="64" t="s">
        <v>15</v>
      </c>
      <c r="I4" s="64" t="s">
        <v>15</v>
      </c>
      <c r="J4" s="64" t="s">
        <v>15</v>
      </c>
      <c r="K4" s="64" t="s">
        <v>15</v>
      </c>
      <c r="L4" s="64" t="s">
        <v>15</v>
      </c>
      <c r="M4" s="64" t="s">
        <v>15</v>
      </c>
      <c r="N4" s="64" t="s">
        <v>15</v>
      </c>
    </row>
    <row r="5" spans="1:14" ht="25.5">
      <c r="A5" s="21">
        <f t="shared" si="0"/>
        <v>194</v>
      </c>
      <c r="B5" s="22" t="s">
        <v>164</v>
      </c>
      <c r="C5" s="60" t="s">
        <v>257</v>
      </c>
      <c r="D5" s="60" t="s">
        <v>309</v>
      </c>
      <c r="E5" s="21" t="s">
        <v>214</v>
      </c>
      <c r="F5" s="60" t="s">
        <v>15</v>
      </c>
      <c r="G5" s="21" t="s">
        <v>346</v>
      </c>
      <c r="H5" s="60" t="s">
        <v>15</v>
      </c>
      <c r="I5" s="60" t="s">
        <v>347</v>
      </c>
      <c r="J5" s="60" t="s">
        <v>15</v>
      </c>
      <c r="K5" s="19" t="s">
        <v>298</v>
      </c>
      <c r="L5" s="60" t="s">
        <v>15</v>
      </c>
      <c r="M5" s="60" t="s">
        <v>15</v>
      </c>
      <c r="N5" s="21" t="s">
        <v>15</v>
      </c>
    </row>
    <row r="6" spans="1:14" ht="28.5" customHeight="1">
      <c r="A6" s="21">
        <f t="shared" si="0"/>
        <v>195</v>
      </c>
      <c r="B6" s="22" t="s">
        <v>166</v>
      </c>
      <c r="C6" s="65" t="s">
        <v>259</v>
      </c>
      <c r="D6" s="65" t="s">
        <v>274</v>
      </c>
      <c r="E6" s="21" t="s">
        <v>214</v>
      </c>
      <c r="F6" s="60" t="s">
        <v>218</v>
      </c>
      <c r="G6" s="21" t="s">
        <v>348</v>
      </c>
      <c r="H6" s="60" t="s">
        <v>15</v>
      </c>
      <c r="I6" s="60" t="s">
        <v>331</v>
      </c>
      <c r="J6" s="60" t="s">
        <v>15</v>
      </c>
      <c r="K6" s="60" t="s">
        <v>15</v>
      </c>
      <c r="L6" s="60" t="s">
        <v>15</v>
      </c>
      <c r="M6" s="60" t="s">
        <v>15</v>
      </c>
      <c r="N6" s="21" t="s">
        <v>15</v>
      </c>
    </row>
    <row r="7" spans="1:14">
      <c r="A7" s="21">
        <f>A5+1</f>
        <v>195</v>
      </c>
      <c r="B7" s="48" t="s">
        <v>299</v>
      </c>
      <c r="C7" s="19" t="s">
        <v>217</v>
      </c>
      <c r="D7" s="110" t="s">
        <v>228</v>
      </c>
      <c r="E7" s="110" t="s">
        <v>15</v>
      </c>
      <c r="F7" s="110" t="s">
        <v>218</v>
      </c>
      <c r="G7" s="110" t="s">
        <v>209</v>
      </c>
      <c r="H7" s="110" t="s">
        <v>15</v>
      </c>
      <c r="I7" s="110" t="s">
        <v>312</v>
      </c>
      <c r="J7" s="110" t="s">
        <v>15</v>
      </c>
      <c r="K7" s="110" t="s">
        <v>15</v>
      </c>
      <c r="L7" s="110" t="s">
        <v>15</v>
      </c>
      <c r="M7" s="110" t="s">
        <v>15</v>
      </c>
      <c r="N7" s="110" t="s">
        <v>15</v>
      </c>
    </row>
    <row r="8" spans="1:14" ht="25.5">
      <c r="A8" s="21">
        <f>A6+1</f>
        <v>196</v>
      </c>
      <c r="B8" s="48" t="s">
        <v>227</v>
      </c>
      <c r="C8" s="19" t="s">
        <v>217</v>
      </c>
      <c r="D8" s="19" t="s">
        <v>349</v>
      </c>
      <c r="E8" s="19" t="s">
        <v>15</v>
      </c>
      <c r="F8" s="19" t="s">
        <v>218</v>
      </c>
      <c r="G8" s="21" t="s">
        <v>350</v>
      </c>
      <c r="H8" s="19" t="s">
        <v>15</v>
      </c>
      <c r="I8" s="19" t="s">
        <v>219</v>
      </c>
      <c r="J8" s="19" t="s">
        <v>15</v>
      </c>
      <c r="K8" s="19" t="s">
        <v>15</v>
      </c>
      <c r="L8" s="19" t="s">
        <v>15</v>
      </c>
      <c r="M8" s="19" t="s">
        <v>15</v>
      </c>
      <c r="N8" s="19" t="s">
        <v>15</v>
      </c>
    </row>
    <row r="9" spans="1:14">
      <c r="A9" s="21">
        <f t="shared" si="0"/>
        <v>197</v>
      </c>
      <c r="B9" s="48" t="s">
        <v>170</v>
      </c>
      <c r="C9" s="19" t="s">
        <v>262</v>
      </c>
      <c r="D9" s="19" t="s">
        <v>15</v>
      </c>
      <c r="E9" s="19" t="s">
        <v>15</v>
      </c>
      <c r="F9" s="19" t="s">
        <v>15</v>
      </c>
      <c r="G9" s="19" t="s">
        <v>15</v>
      </c>
      <c r="H9" s="19" t="s">
        <v>15</v>
      </c>
      <c r="I9" s="19" t="s">
        <v>15</v>
      </c>
      <c r="J9" s="19" t="s">
        <v>15</v>
      </c>
      <c r="K9" s="19" t="s">
        <v>15</v>
      </c>
      <c r="L9" s="19" t="s">
        <v>15</v>
      </c>
      <c r="M9" s="19" t="s">
        <v>15</v>
      </c>
      <c r="N9" s="19" t="s">
        <v>15</v>
      </c>
    </row>
    <row r="10" spans="1:14">
      <c r="A10" s="21">
        <f t="shared" si="0"/>
        <v>198</v>
      </c>
      <c r="B10" s="22" t="s">
        <v>8</v>
      </c>
      <c r="C10" s="63" t="s">
        <v>234</v>
      </c>
      <c r="D10" s="63" t="s">
        <v>232</v>
      </c>
      <c r="E10" s="21" t="s">
        <v>233</v>
      </c>
      <c r="F10" s="64" t="s">
        <v>15</v>
      </c>
      <c r="G10" s="64" t="s">
        <v>209</v>
      </c>
      <c r="H10" s="64" t="s">
        <v>15</v>
      </c>
      <c r="I10" s="64" t="s">
        <v>15</v>
      </c>
      <c r="J10" s="64" t="s">
        <v>15</v>
      </c>
      <c r="K10" s="64" t="s">
        <v>15</v>
      </c>
      <c r="L10" s="64" t="s">
        <v>15</v>
      </c>
      <c r="M10" s="64" t="s">
        <v>15</v>
      </c>
      <c r="N10" s="64" t="s">
        <v>15</v>
      </c>
    </row>
    <row r="11" spans="1:14">
      <c r="A11" s="21">
        <f t="shared" si="0"/>
        <v>199</v>
      </c>
      <c r="B11" s="48" t="s">
        <v>183</v>
      </c>
      <c r="C11" s="19" t="s">
        <v>351</v>
      </c>
      <c r="D11" s="19" t="s">
        <v>232</v>
      </c>
      <c r="E11" s="19" t="s">
        <v>233</v>
      </c>
      <c r="F11" s="19" t="s">
        <v>15</v>
      </c>
      <c r="G11" s="19" t="s">
        <v>209</v>
      </c>
      <c r="H11" s="19" t="s">
        <v>15</v>
      </c>
      <c r="I11" s="19" t="s">
        <v>15</v>
      </c>
      <c r="J11" s="19" t="s">
        <v>15</v>
      </c>
      <c r="K11" s="19" t="s">
        <v>15</v>
      </c>
      <c r="L11" s="19" t="s">
        <v>15</v>
      </c>
      <c r="M11" s="19" t="s">
        <v>15</v>
      </c>
      <c r="N11" s="19" t="s">
        <v>15</v>
      </c>
    </row>
    <row r="12" spans="1:14">
      <c r="A12" s="21">
        <f t="shared" si="0"/>
        <v>200</v>
      </c>
      <c r="B12" s="48" t="s">
        <v>178</v>
      </c>
      <c r="C12" s="66" t="s">
        <v>268</v>
      </c>
      <c r="D12" s="19" t="s">
        <v>293</v>
      </c>
      <c r="E12" s="19" t="s">
        <v>214</v>
      </c>
      <c r="F12" s="19" t="s">
        <v>231</v>
      </c>
      <c r="G12" s="19" t="s">
        <v>209</v>
      </c>
      <c r="H12" s="19" t="s">
        <v>15</v>
      </c>
      <c r="I12" s="19" t="s">
        <v>219</v>
      </c>
      <c r="J12" s="19" t="s">
        <v>15</v>
      </c>
      <c r="K12" s="19" t="s">
        <v>15</v>
      </c>
      <c r="L12" s="19" t="s">
        <v>15</v>
      </c>
      <c r="M12" s="19" t="s">
        <v>15</v>
      </c>
      <c r="N12" s="19" t="s">
        <v>15</v>
      </c>
    </row>
    <row r="13" spans="1:14">
      <c r="A13" s="21">
        <f t="shared" si="0"/>
        <v>201</v>
      </c>
      <c r="B13" s="48" t="s">
        <v>184</v>
      </c>
      <c r="C13" s="19" t="s">
        <v>220</v>
      </c>
      <c r="D13" s="19" t="s">
        <v>15</v>
      </c>
      <c r="E13" s="19" t="s">
        <v>15</v>
      </c>
      <c r="F13" s="19" t="s">
        <v>231</v>
      </c>
      <c r="G13" s="19" t="s">
        <v>15</v>
      </c>
      <c r="H13" s="19" t="s">
        <v>15</v>
      </c>
      <c r="I13" s="19" t="s">
        <v>15</v>
      </c>
      <c r="J13" s="19" t="s">
        <v>15</v>
      </c>
      <c r="K13" s="19" t="s">
        <v>15</v>
      </c>
      <c r="L13" s="19" t="s">
        <v>15</v>
      </c>
      <c r="M13" s="19" t="s">
        <v>15</v>
      </c>
      <c r="N13" s="19" t="s">
        <v>15</v>
      </c>
    </row>
    <row r="14" spans="1:14">
      <c r="A14" s="21">
        <f t="shared" si="0"/>
        <v>202</v>
      </c>
      <c r="B14" s="48" t="s">
        <v>180</v>
      </c>
      <c r="C14" s="19" t="s">
        <v>230</v>
      </c>
      <c r="D14" s="19" t="s">
        <v>15</v>
      </c>
      <c r="E14" s="19" t="s">
        <v>15</v>
      </c>
      <c r="F14" s="19" t="s">
        <v>15</v>
      </c>
      <c r="G14" s="19" t="s">
        <v>15</v>
      </c>
      <c r="H14" s="19" t="s">
        <v>15</v>
      </c>
      <c r="I14" s="19" t="s">
        <v>15</v>
      </c>
      <c r="J14" s="19" t="s">
        <v>15</v>
      </c>
      <c r="K14" s="19" t="s">
        <v>15</v>
      </c>
      <c r="L14" s="19" t="s">
        <v>15</v>
      </c>
      <c r="M14" s="19" t="s">
        <v>15</v>
      </c>
      <c r="N14" s="19" t="s">
        <v>15</v>
      </c>
    </row>
    <row r="15" spans="1:14" s="49" customFormat="1" ht="25.5">
      <c r="A15" s="21">
        <f t="shared" si="0"/>
        <v>203</v>
      </c>
      <c r="B15" s="22" t="s">
        <v>252</v>
      </c>
      <c r="C15" s="19" t="s">
        <v>253</v>
      </c>
      <c r="D15" s="19" t="s">
        <v>15</v>
      </c>
      <c r="E15" s="19" t="s">
        <v>15</v>
      </c>
      <c r="F15" s="19" t="s">
        <v>15</v>
      </c>
      <c r="G15" s="19" t="s">
        <v>15</v>
      </c>
      <c r="H15" s="19" t="s">
        <v>15</v>
      </c>
      <c r="I15" s="19" t="s">
        <v>15</v>
      </c>
      <c r="J15" s="19" t="s">
        <v>15</v>
      </c>
      <c r="K15" s="19" t="s">
        <v>15</v>
      </c>
      <c r="L15" s="19" t="s">
        <v>15</v>
      </c>
      <c r="M15" s="19" t="s">
        <v>15</v>
      </c>
      <c r="N15" s="19" t="s">
        <v>15</v>
      </c>
    </row>
    <row r="16" spans="1:14" s="49" customFormat="1">
      <c r="A16" s="21">
        <f>A15+1</f>
        <v>204</v>
      </c>
      <c r="B16" s="22" t="s">
        <v>277</v>
      </c>
      <c r="C16" s="19" t="s">
        <v>354</v>
      </c>
      <c r="D16" s="19" t="s">
        <v>15</v>
      </c>
      <c r="E16" s="19" t="s">
        <v>15</v>
      </c>
      <c r="F16" s="19" t="s">
        <v>15</v>
      </c>
      <c r="G16" s="19" t="s">
        <v>209</v>
      </c>
      <c r="H16" s="19" t="s">
        <v>15</v>
      </c>
      <c r="I16" s="19" t="s">
        <v>15</v>
      </c>
      <c r="J16" s="19" t="s">
        <v>15</v>
      </c>
      <c r="K16" s="19" t="s">
        <v>15</v>
      </c>
      <c r="L16" s="19" t="s">
        <v>15</v>
      </c>
      <c r="M16" s="19" t="s">
        <v>15</v>
      </c>
      <c r="N16" s="19" t="s">
        <v>15</v>
      </c>
    </row>
    <row r="17" spans="1:14" s="49" customFormat="1">
      <c r="A17" s="21">
        <f t="shared" si="0"/>
        <v>205</v>
      </c>
      <c r="B17" s="22" t="s">
        <v>282</v>
      </c>
      <c r="C17" s="19" t="s">
        <v>281</v>
      </c>
      <c r="D17" s="19" t="s">
        <v>15</v>
      </c>
      <c r="E17" s="19" t="s">
        <v>15</v>
      </c>
      <c r="F17" s="19" t="s">
        <v>15</v>
      </c>
      <c r="G17" s="19" t="s">
        <v>15</v>
      </c>
      <c r="H17" s="19" t="s">
        <v>15</v>
      </c>
      <c r="I17" s="19" t="s">
        <v>15</v>
      </c>
      <c r="J17" s="19" t="s">
        <v>15</v>
      </c>
      <c r="K17" s="19" t="s">
        <v>15</v>
      </c>
      <c r="L17" s="19" t="s">
        <v>15</v>
      </c>
      <c r="M17" s="19" t="s">
        <v>15</v>
      </c>
      <c r="N17" s="19" t="s">
        <v>15</v>
      </c>
    </row>
    <row r="18" spans="1:14" s="49" customFormat="1" ht="25.5">
      <c r="A18" s="21">
        <f t="shared" si="0"/>
        <v>206</v>
      </c>
      <c r="B18" s="22" t="s">
        <v>284</v>
      </c>
      <c r="C18" s="19" t="s">
        <v>281</v>
      </c>
      <c r="D18" s="19" t="s">
        <v>15</v>
      </c>
      <c r="E18" s="19" t="s">
        <v>15</v>
      </c>
      <c r="F18" s="19" t="s">
        <v>15</v>
      </c>
      <c r="G18" s="19" t="s">
        <v>15</v>
      </c>
      <c r="H18" s="19" t="s">
        <v>15</v>
      </c>
      <c r="I18" s="19" t="s">
        <v>15</v>
      </c>
      <c r="J18" s="19" t="s">
        <v>15</v>
      </c>
      <c r="K18" s="19" t="s">
        <v>15</v>
      </c>
      <c r="L18" s="19" t="s">
        <v>15</v>
      </c>
      <c r="M18" s="19" t="s">
        <v>15</v>
      </c>
      <c r="N18" s="19" t="s">
        <v>15</v>
      </c>
    </row>
    <row r="19" spans="1:14" s="49" customFormat="1" ht="25.5">
      <c r="A19" s="21">
        <f t="shared" si="0"/>
        <v>207</v>
      </c>
      <c r="B19" s="22" t="s">
        <v>285</v>
      </c>
      <c r="C19" s="19" t="s">
        <v>281</v>
      </c>
      <c r="D19" s="19" t="s">
        <v>15</v>
      </c>
      <c r="E19" s="19" t="s">
        <v>15</v>
      </c>
      <c r="F19" s="19" t="s">
        <v>15</v>
      </c>
      <c r="G19" s="19" t="s">
        <v>15</v>
      </c>
      <c r="H19" s="19" t="s">
        <v>15</v>
      </c>
      <c r="I19" s="19" t="s">
        <v>15</v>
      </c>
      <c r="J19" s="19" t="s">
        <v>15</v>
      </c>
      <c r="K19" s="19" t="s">
        <v>15</v>
      </c>
      <c r="L19" s="19" t="s">
        <v>15</v>
      </c>
      <c r="M19" s="19" t="s">
        <v>15</v>
      </c>
      <c r="N19" s="19" t="s">
        <v>15</v>
      </c>
    </row>
    <row r="20" spans="1:14" s="49" customFormat="1" ht="25.5">
      <c r="A20" s="21">
        <f t="shared" si="0"/>
        <v>208</v>
      </c>
      <c r="B20" s="22" t="s">
        <v>286</v>
      </c>
      <c r="C20" s="19" t="s">
        <v>281</v>
      </c>
      <c r="D20" s="19" t="s">
        <v>15</v>
      </c>
      <c r="E20" s="19" t="s">
        <v>15</v>
      </c>
      <c r="F20" s="19" t="s">
        <v>15</v>
      </c>
      <c r="G20" s="19" t="s">
        <v>15</v>
      </c>
      <c r="H20" s="19" t="s">
        <v>15</v>
      </c>
      <c r="I20" s="19" t="s">
        <v>15</v>
      </c>
      <c r="J20" s="19" t="s">
        <v>15</v>
      </c>
      <c r="K20" s="19" t="s">
        <v>15</v>
      </c>
      <c r="L20" s="19" t="s">
        <v>15</v>
      </c>
      <c r="M20" s="19" t="s">
        <v>15</v>
      </c>
      <c r="N20" s="19" t="s">
        <v>15</v>
      </c>
    </row>
    <row r="21" spans="1:14" s="49" customFormat="1" ht="25.5">
      <c r="A21" s="21">
        <f t="shared" si="0"/>
        <v>209</v>
      </c>
      <c r="B21" s="22" t="s">
        <v>287</v>
      </c>
      <c r="C21" s="19" t="s">
        <v>281</v>
      </c>
      <c r="D21" s="19" t="s">
        <v>15</v>
      </c>
      <c r="E21" s="19" t="s">
        <v>15</v>
      </c>
      <c r="F21" s="19" t="s">
        <v>15</v>
      </c>
      <c r="G21" s="19" t="s">
        <v>15</v>
      </c>
      <c r="H21" s="19" t="s">
        <v>15</v>
      </c>
      <c r="I21" s="19" t="s">
        <v>15</v>
      </c>
      <c r="J21" s="19" t="s">
        <v>15</v>
      </c>
      <c r="K21" s="19" t="s">
        <v>15</v>
      </c>
      <c r="L21" s="19" t="s">
        <v>15</v>
      </c>
      <c r="M21" s="19" t="s">
        <v>15</v>
      </c>
      <c r="N21" s="19" t="s">
        <v>15</v>
      </c>
    </row>
    <row r="22" spans="1:14" s="49" customFormat="1" ht="38.25">
      <c r="A22" s="21">
        <f>A18+1</f>
        <v>207</v>
      </c>
      <c r="B22" s="22" t="s">
        <v>283</v>
      </c>
      <c r="C22" s="19" t="s">
        <v>281</v>
      </c>
      <c r="D22" s="19" t="s">
        <v>15</v>
      </c>
      <c r="E22" s="19" t="s">
        <v>15</v>
      </c>
      <c r="F22" s="19" t="s">
        <v>15</v>
      </c>
      <c r="G22" s="19" t="s">
        <v>15</v>
      </c>
      <c r="H22" s="19" t="s">
        <v>15</v>
      </c>
      <c r="I22" s="19" t="s">
        <v>15</v>
      </c>
      <c r="J22" s="19" t="s">
        <v>15</v>
      </c>
      <c r="K22" s="19" t="s">
        <v>298</v>
      </c>
      <c r="L22" s="19" t="s">
        <v>15</v>
      </c>
      <c r="M22" s="19" t="s">
        <v>15</v>
      </c>
      <c r="N22" s="19" t="s">
        <v>15</v>
      </c>
    </row>
    <row r="23" spans="1:14" s="49" customFormat="1" ht="25.5">
      <c r="A23" s="21">
        <f>A19+1</f>
        <v>208</v>
      </c>
      <c r="B23" s="22" t="s">
        <v>353</v>
      </c>
      <c r="C23" s="19" t="s">
        <v>354</v>
      </c>
      <c r="D23" s="19" t="s">
        <v>15</v>
      </c>
      <c r="E23" s="19" t="s">
        <v>15</v>
      </c>
      <c r="F23" s="19" t="s">
        <v>15</v>
      </c>
      <c r="G23" s="111" t="s">
        <v>209</v>
      </c>
      <c r="H23" s="19" t="s">
        <v>15</v>
      </c>
      <c r="I23" s="19" t="s">
        <v>15</v>
      </c>
      <c r="J23" s="19" t="s">
        <v>15</v>
      </c>
      <c r="K23" s="19" t="s">
        <v>15</v>
      </c>
      <c r="L23" s="19" t="s">
        <v>15</v>
      </c>
      <c r="M23" s="19" t="s">
        <v>15</v>
      </c>
      <c r="N23" s="19" t="s">
        <v>15</v>
      </c>
    </row>
    <row r="26" spans="1:14">
      <c r="B26" s="45"/>
    </row>
    <row r="28" spans="1:14" ht="18">
      <c r="B28" s="46"/>
    </row>
  </sheetData>
  <sortState xmlns:xlrd2="http://schemas.microsoft.com/office/spreadsheetml/2017/richdata2" ref="B2:E12">
    <sortCondition ref="B2:B12"/>
  </sortState>
  <pageMargins left="0.25" right="0.25" top="0.75" bottom="0.75" header="0.3" footer="0.3"/>
  <pageSetup pageOrder="overThenDown" orientation="landscape" r:id="rId1"/>
  <headerFooter scaleWithDoc="0">
    <oddFooter>&amp;RPage &amp;P of &amp;N&amp;LOther Electric Issues
&amp;"Times New Roman,Regular"&amp;8 158304751.3
&amp;"Times New Roman,Regular"&amp;8 169691662.1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
  <sheetViews>
    <sheetView zoomScale="120" zoomScaleNormal="120" workbookViewId="0">
      <pane xSplit="1" ySplit="1" topLeftCell="B2" activePane="bottomRight" state="frozen"/>
      <selection pane="topRight" activeCell="B1" sqref="B1"/>
      <selection pane="bottomLeft" activeCell="A2" sqref="A2"/>
      <selection pane="bottomRight" activeCell="B18" sqref="B18"/>
    </sheetView>
  </sheetViews>
  <sheetFormatPr defaultColWidth="9.140625" defaultRowHeight="12.75"/>
  <cols>
    <col min="1" max="1" width="7.140625" style="28" customWidth="1"/>
    <col min="2" max="2" width="51.7109375" style="28" customWidth="1"/>
    <col min="3" max="3" width="32.7109375" style="28" customWidth="1"/>
    <col min="4" max="4" width="31.5703125" style="28" customWidth="1"/>
    <col min="5" max="5" width="37" style="28" customWidth="1"/>
    <col min="6" max="6" width="22.5703125" style="28" customWidth="1"/>
    <col min="7" max="8" width="24.42578125" style="28" customWidth="1"/>
    <col min="9" max="9" width="30.42578125" style="28" customWidth="1"/>
    <col min="10" max="14" width="24.42578125" style="28" customWidth="1"/>
    <col min="15" max="16384" width="9.140625" style="28"/>
  </cols>
  <sheetData>
    <row r="1" spans="1:14" ht="12" customHeight="1">
      <c r="A1" s="27" t="s">
        <v>81</v>
      </c>
      <c r="B1" s="47" t="s">
        <v>33</v>
      </c>
      <c r="C1" s="47" t="s">
        <v>106</v>
      </c>
      <c r="D1" s="47" t="s">
        <v>107</v>
      </c>
      <c r="E1" s="47" t="s">
        <v>19</v>
      </c>
      <c r="F1" s="47" t="s">
        <v>116</v>
      </c>
      <c r="G1" s="47" t="s">
        <v>109</v>
      </c>
      <c r="H1" s="47" t="s">
        <v>110</v>
      </c>
      <c r="I1" s="47" t="s">
        <v>111</v>
      </c>
      <c r="J1" s="47" t="s">
        <v>112</v>
      </c>
      <c r="K1" s="47" t="s">
        <v>113</v>
      </c>
      <c r="L1" s="47" t="s">
        <v>114</v>
      </c>
      <c r="M1" s="47" t="s">
        <v>115</v>
      </c>
      <c r="N1" s="27" t="s">
        <v>307</v>
      </c>
    </row>
    <row r="2" spans="1:14" ht="25.5">
      <c r="A2" s="19">
        <v>209</v>
      </c>
      <c r="B2" s="48" t="s">
        <v>167</v>
      </c>
      <c r="C2" s="19" t="s">
        <v>258</v>
      </c>
      <c r="D2" s="19" t="s">
        <v>274</v>
      </c>
      <c r="E2" s="19" t="s">
        <v>248</v>
      </c>
      <c r="F2" s="19" t="s">
        <v>218</v>
      </c>
      <c r="G2" s="21" t="s">
        <v>352</v>
      </c>
      <c r="H2" s="19" t="s">
        <v>15</v>
      </c>
      <c r="I2" s="19" t="s">
        <v>331</v>
      </c>
      <c r="J2" s="19" t="s">
        <v>15</v>
      </c>
      <c r="K2" s="19" t="s">
        <v>15</v>
      </c>
      <c r="L2" s="19" t="s">
        <v>15</v>
      </c>
      <c r="M2" s="19" t="s">
        <v>15</v>
      </c>
      <c r="N2" s="19" t="s">
        <v>15</v>
      </c>
    </row>
    <row r="3" spans="1:14">
      <c r="A3" s="21">
        <f>+A2+1</f>
        <v>210</v>
      </c>
      <c r="B3" s="22" t="s">
        <v>235</v>
      </c>
      <c r="C3" s="60" t="s">
        <v>356</v>
      </c>
      <c r="D3" s="60" t="s">
        <v>15</v>
      </c>
      <c r="E3" s="21" t="s">
        <v>15</v>
      </c>
      <c r="F3" s="60" t="s">
        <v>15</v>
      </c>
      <c r="G3" s="21" t="s">
        <v>15</v>
      </c>
      <c r="H3" s="21" t="s">
        <v>15</v>
      </c>
      <c r="I3" s="21" t="s">
        <v>210</v>
      </c>
      <c r="J3" s="21" t="s">
        <v>15</v>
      </c>
      <c r="K3" s="21" t="s">
        <v>15</v>
      </c>
      <c r="L3" s="21" t="s">
        <v>15</v>
      </c>
      <c r="M3" s="21" t="s">
        <v>15</v>
      </c>
      <c r="N3" s="21" t="s">
        <v>15</v>
      </c>
    </row>
    <row r="4" spans="1:14" ht="25.5">
      <c r="A4" s="21">
        <f t="shared" ref="A4:A10" si="0">+A3+1</f>
        <v>211</v>
      </c>
      <c r="B4" s="22" t="s">
        <v>296</v>
      </c>
      <c r="C4" s="19" t="s">
        <v>356</v>
      </c>
      <c r="D4" s="19" t="s">
        <v>15</v>
      </c>
      <c r="E4" s="19" t="s">
        <v>15</v>
      </c>
      <c r="F4" s="19" t="s">
        <v>15</v>
      </c>
      <c r="G4" s="19" t="s">
        <v>15</v>
      </c>
      <c r="H4" s="19" t="s">
        <v>15</v>
      </c>
      <c r="I4" s="19" t="s">
        <v>210</v>
      </c>
      <c r="J4" s="19" t="s">
        <v>15</v>
      </c>
      <c r="K4" s="19" t="s">
        <v>15</v>
      </c>
      <c r="L4" s="19" t="s">
        <v>15</v>
      </c>
      <c r="M4" s="19" t="s">
        <v>15</v>
      </c>
      <c r="N4" s="19" t="s">
        <v>15</v>
      </c>
    </row>
    <row r="5" spans="1:14" ht="25.5">
      <c r="A5" s="21">
        <f t="shared" si="0"/>
        <v>212</v>
      </c>
      <c r="B5" s="48" t="s">
        <v>179</v>
      </c>
      <c r="C5" s="19" t="s">
        <v>224</v>
      </c>
      <c r="D5" s="19" t="s">
        <v>216</v>
      </c>
      <c r="E5" s="19" t="s">
        <v>15</v>
      </c>
      <c r="F5" s="19" t="s">
        <v>218</v>
      </c>
      <c r="G5" s="21" t="s">
        <v>352</v>
      </c>
      <c r="H5" s="19" t="s">
        <v>15</v>
      </c>
      <c r="I5" s="21" t="s">
        <v>304</v>
      </c>
      <c r="J5" s="19" t="s">
        <v>15</v>
      </c>
      <c r="K5" s="19" t="s">
        <v>15</v>
      </c>
      <c r="L5" s="19" t="s">
        <v>15</v>
      </c>
      <c r="M5" s="19" t="s">
        <v>15</v>
      </c>
      <c r="N5" s="19" t="s">
        <v>15</v>
      </c>
    </row>
    <row r="6" spans="1:14">
      <c r="A6" s="21">
        <f t="shared" si="0"/>
        <v>213</v>
      </c>
      <c r="B6" s="48" t="s">
        <v>279</v>
      </c>
      <c r="C6" s="19" t="s">
        <v>280</v>
      </c>
      <c r="D6" s="19" t="s">
        <v>15</v>
      </c>
      <c r="E6" s="19" t="s">
        <v>15</v>
      </c>
      <c r="F6" s="19" t="s">
        <v>15</v>
      </c>
      <c r="G6" s="19" t="s">
        <v>15</v>
      </c>
      <c r="H6" s="19" t="s">
        <v>15</v>
      </c>
      <c r="I6" s="19" t="s">
        <v>15</v>
      </c>
      <c r="J6" s="19" t="s">
        <v>15</v>
      </c>
      <c r="K6" s="19" t="s">
        <v>15</v>
      </c>
      <c r="L6" s="19" t="s">
        <v>15</v>
      </c>
      <c r="M6" s="19" t="s">
        <v>15</v>
      </c>
      <c r="N6" s="19" t="s">
        <v>15</v>
      </c>
    </row>
    <row r="7" spans="1:14">
      <c r="A7" s="21">
        <f t="shared" si="0"/>
        <v>214</v>
      </c>
      <c r="B7" s="48" t="s">
        <v>288</v>
      </c>
      <c r="C7" s="19" t="s">
        <v>289</v>
      </c>
      <c r="D7" s="19" t="s">
        <v>266</v>
      </c>
      <c r="E7" s="19" t="s">
        <v>15</v>
      </c>
      <c r="F7" s="19" t="s">
        <v>15</v>
      </c>
      <c r="G7" s="19" t="s">
        <v>15</v>
      </c>
      <c r="H7" s="19" t="s">
        <v>15</v>
      </c>
      <c r="I7" s="19" t="s">
        <v>15</v>
      </c>
      <c r="J7" s="19" t="s">
        <v>15</v>
      </c>
      <c r="K7" s="19" t="s">
        <v>15</v>
      </c>
      <c r="L7" s="19" t="s">
        <v>15</v>
      </c>
      <c r="M7" s="19" t="s">
        <v>15</v>
      </c>
      <c r="N7" s="19" t="s">
        <v>15</v>
      </c>
    </row>
    <row r="8" spans="1:14">
      <c r="A8" s="21">
        <f t="shared" si="0"/>
        <v>215</v>
      </c>
      <c r="B8" s="48" t="s">
        <v>294</v>
      </c>
      <c r="C8" s="19" t="s">
        <v>317</v>
      </c>
      <c r="D8" s="19" t="s">
        <v>15</v>
      </c>
      <c r="E8" s="19" t="s">
        <v>15</v>
      </c>
      <c r="F8" s="19" t="s">
        <v>15</v>
      </c>
      <c r="G8" s="19" t="s">
        <v>15</v>
      </c>
      <c r="H8" s="19" t="s">
        <v>15</v>
      </c>
      <c r="I8" s="19" t="s">
        <v>210</v>
      </c>
      <c r="J8" s="19" t="s">
        <v>15</v>
      </c>
      <c r="K8" s="19" t="s">
        <v>15</v>
      </c>
      <c r="L8" s="19" t="s">
        <v>15</v>
      </c>
      <c r="M8" s="19" t="s">
        <v>15</v>
      </c>
      <c r="N8" s="19" t="s">
        <v>15</v>
      </c>
    </row>
    <row r="9" spans="1:14">
      <c r="A9" s="21">
        <f t="shared" si="0"/>
        <v>216</v>
      </c>
      <c r="B9" s="48" t="s">
        <v>295</v>
      </c>
      <c r="C9" s="66" t="s">
        <v>358</v>
      </c>
      <c r="D9" s="19" t="s">
        <v>15</v>
      </c>
      <c r="E9" s="19" t="s">
        <v>15</v>
      </c>
      <c r="F9" s="19" t="s">
        <v>15</v>
      </c>
      <c r="G9" s="19" t="s">
        <v>15</v>
      </c>
      <c r="H9" s="19" t="s">
        <v>15</v>
      </c>
      <c r="I9" s="19" t="s">
        <v>210</v>
      </c>
      <c r="J9" s="19" t="s">
        <v>15</v>
      </c>
      <c r="K9" s="19" t="s">
        <v>15</v>
      </c>
      <c r="L9" s="19" t="s">
        <v>15</v>
      </c>
      <c r="M9" s="19" t="s">
        <v>15</v>
      </c>
      <c r="N9" s="19" t="s">
        <v>15</v>
      </c>
    </row>
    <row r="10" spans="1:14">
      <c r="A10" s="21">
        <f t="shared" si="0"/>
        <v>217</v>
      </c>
      <c r="B10" s="48" t="s">
        <v>322</v>
      </c>
      <c r="C10" s="19" t="s">
        <v>357</v>
      </c>
      <c r="D10" s="19" t="s">
        <v>15</v>
      </c>
      <c r="E10" s="19" t="s">
        <v>15</v>
      </c>
      <c r="F10" s="19" t="s">
        <v>15</v>
      </c>
      <c r="G10" s="19" t="s">
        <v>215</v>
      </c>
      <c r="H10" s="19" t="s">
        <v>15</v>
      </c>
      <c r="I10" s="19" t="s">
        <v>15</v>
      </c>
      <c r="J10" s="19" t="s">
        <v>15</v>
      </c>
      <c r="K10" s="19" t="s">
        <v>15</v>
      </c>
      <c r="L10" s="19" t="s">
        <v>15</v>
      </c>
      <c r="M10" s="19" t="s">
        <v>15</v>
      </c>
      <c r="N10" s="19" t="s">
        <v>15</v>
      </c>
    </row>
    <row r="11" spans="1:14" ht="18">
      <c r="B11" s="46"/>
    </row>
  </sheetData>
  <pageMargins left="0.7" right="0.7" top="0.75" bottom="0.75" header="0.3" footer="0.3"/>
  <pageSetup orientation="portrait" horizontalDpi="90" verticalDpi="90" r:id="rId1"/>
  <headerFooter>
    <oddFooter>&amp;L&amp;"Times New Roman,Regular"&amp;8 158304751.3
&amp;"Times New Roman,Regular"&amp;8 169691662.1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9"/>
  <sheetViews>
    <sheetView topLeftCell="A4" zoomScale="60" zoomScaleNormal="60" zoomScaleSheetLayoutView="100" workbookViewId="0">
      <pane xSplit="1" ySplit="2" topLeftCell="B6" activePane="bottomRight" state="frozen"/>
      <selection activeCell="A4" sqref="A4"/>
      <selection pane="topRight" activeCell="B4" sqref="B4"/>
      <selection pane="bottomLeft" activeCell="A6" sqref="A6"/>
      <selection pane="bottomRight" activeCell="G39" sqref="G39"/>
    </sheetView>
  </sheetViews>
  <sheetFormatPr defaultColWidth="9.140625" defaultRowHeight="12.75"/>
  <cols>
    <col min="1" max="1" width="8" style="1" customWidth="1"/>
    <col min="2" max="2" width="24.140625" style="1" bestFit="1" customWidth="1"/>
    <col min="3" max="3" width="6.140625" style="6" customWidth="1"/>
    <col min="4" max="5" width="17.85546875" style="6" customWidth="1"/>
    <col min="6" max="6" width="6.140625" style="6" customWidth="1"/>
    <col min="7" max="7" width="11.140625" style="6" customWidth="1"/>
    <col min="8" max="8" width="6.140625" style="6" customWidth="1"/>
    <col min="9" max="9" width="11.42578125" style="6" customWidth="1"/>
    <col min="10" max="10" width="6.140625" style="6" customWidth="1"/>
    <col min="11" max="11" width="12.5703125" style="6" customWidth="1"/>
    <col min="12" max="12" width="6.140625" style="6" customWidth="1"/>
    <col min="13" max="13" width="12.5703125" style="6" customWidth="1"/>
    <col min="14" max="14" width="6.140625" style="6" customWidth="1"/>
    <col min="15" max="15" width="12.5703125" style="6" customWidth="1"/>
    <col min="16" max="16" width="6.140625" style="6" customWidth="1"/>
    <col min="17" max="17" width="12.5703125" style="6" customWidth="1"/>
    <col min="18" max="18" width="6.140625" style="6" customWidth="1"/>
    <col min="19" max="19" width="12.5703125" style="6" customWidth="1"/>
    <col min="20" max="20" width="6.140625" style="6" customWidth="1"/>
    <col min="21" max="21" width="12.5703125" style="6" customWidth="1"/>
    <col min="22" max="22" width="6.140625" style="6" customWidth="1"/>
    <col min="23" max="23" width="12.5703125" style="6" customWidth="1"/>
    <col min="24" max="24" width="6.140625" style="6" customWidth="1"/>
    <col min="25" max="25" width="12.5703125" style="6" customWidth="1"/>
    <col min="26" max="16384" width="9.140625" style="1"/>
  </cols>
  <sheetData>
    <row r="1" spans="1:25" customFormat="1">
      <c r="A1" s="173"/>
      <c r="B1" s="173"/>
      <c r="C1" s="173"/>
      <c r="D1" s="173"/>
      <c r="E1" s="173"/>
      <c r="F1" s="173"/>
      <c r="G1" s="173"/>
      <c r="H1" s="173"/>
      <c r="I1" s="173"/>
      <c r="J1" s="173"/>
      <c r="K1" s="173"/>
      <c r="L1" s="24"/>
      <c r="M1" s="1"/>
      <c r="N1" s="1"/>
      <c r="O1" s="1"/>
      <c r="X1" s="1"/>
      <c r="Y1" s="1"/>
    </row>
    <row r="2" spans="1:25" customFormat="1">
      <c r="A2" s="168"/>
      <c r="B2" s="168"/>
      <c r="C2" s="168"/>
      <c r="D2" s="168"/>
      <c r="E2" s="168"/>
      <c r="F2" s="168"/>
      <c r="G2" s="168"/>
      <c r="H2" s="168"/>
      <c r="I2" s="168"/>
      <c r="J2" s="168"/>
      <c r="K2" s="168"/>
      <c r="L2" s="24"/>
      <c r="M2" s="1"/>
      <c r="N2" s="1"/>
      <c r="O2" s="1"/>
      <c r="X2" s="1"/>
      <c r="Y2" s="1"/>
    </row>
    <row r="3" spans="1:25">
      <c r="A3" s="168"/>
      <c r="B3" s="168"/>
      <c r="C3" s="168"/>
      <c r="D3" s="168"/>
      <c r="E3" s="168"/>
      <c r="F3" s="168"/>
      <c r="G3" s="168"/>
      <c r="H3" s="168"/>
      <c r="I3" s="168"/>
      <c r="J3" s="168"/>
      <c r="K3" s="168"/>
      <c r="L3" s="25"/>
      <c r="M3" s="1"/>
      <c r="N3" s="1"/>
      <c r="O3" s="1"/>
      <c r="P3" s="1"/>
      <c r="Q3" s="1"/>
      <c r="R3" s="1"/>
      <c r="S3" s="1"/>
      <c r="T3" s="1"/>
      <c r="U3" s="1"/>
      <c r="V3" s="1"/>
      <c r="W3" s="1"/>
      <c r="X3" s="1"/>
      <c r="Y3" s="1"/>
    </row>
    <row r="4" spans="1:25" customFormat="1">
      <c r="D4" s="1"/>
      <c r="E4" s="1"/>
      <c r="G4" s="168" t="s">
        <v>100</v>
      </c>
      <c r="H4" s="168"/>
      <c r="I4" s="168"/>
      <c r="J4" s="168"/>
      <c r="K4" s="168"/>
      <c r="L4" s="168"/>
      <c r="M4" s="168"/>
      <c r="N4" s="168"/>
      <c r="O4" s="168"/>
      <c r="P4" s="168"/>
      <c r="Q4" s="168"/>
      <c r="R4" s="1"/>
      <c r="S4" s="1"/>
      <c r="T4" s="1"/>
      <c r="U4" s="1"/>
      <c r="V4" s="1"/>
      <c r="W4" s="1"/>
      <c r="X4" s="1"/>
      <c r="Y4" s="1"/>
    </row>
    <row r="5" spans="1:25" customFormat="1">
      <c r="A5" s="168"/>
      <c r="B5" s="168"/>
      <c r="C5" s="168"/>
      <c r="D5" s="168"/>
      <c r="E5" s="168"/>
      <c r="F5" s="168"/>
      <c r="I5" s="1"/>
      <c r="J5" s="1"/>
      <c r="K5" s="1"/>
      <c r="L5" s="1"/>
      <c r="M5" s="1"/>
      <c r="N5" s="1"/>
      <c r="O5" s="1"/>
      <c r="P5" s="1"/>
      <c r="Q5" s="1"/>
      <c r="R5" s="1"/>
      <c r="S5" s="1"/>
      <c r="T5" s="1"/>
      <c r="U5" s="1"/>
      <c r="V5" s="1"/>
      <c r="W5" s="1"/>
      <c r="X5" s="1"/>
      <c r="Y5" s="1"/>
    </row>
    <row r="6" spans="1:25" s="3" customFormat="1" ht="51.6" customHeight="1">
      <c r="A6" s="4" t="s">
        <v>81</v>
      </c>
      <c r="B6" s="5" t="s">
        <v>10</v>
      </c>
      <c r="C6" s="172" t="s">
        <v>106</v>
      </c>
      <c r="D6" s="172"/>
      <c r="E6" s="26" t="s">
        <v>107</v>
      </c>
      <c r="F6" s="172" t="s">
        <v>55</v>
      </c>
      <c r="G6" s="172"/>
      <c r="H6" s="172" t="s">
        <v>108</v>
      </c>
      <c r="I6" s="172"/>
      <c r="J6" s="174" t="s">
        <v>109</v>
      </c>
      <c r="K6" s="174"/>
      <c r="L6" s="174" t="s">
        <v>110</v>
      </c>
      <c r="M6" s="174"/>
      <c r="N6" s="174" t="s">
        <v>111</v>
      </c>
      <c r="O6" s="174"/>
      <c r="P6" s="172" t="s">
        <v>112</v>
      </c>
      <c r="Q6" s="172"/>
      <c r="R6" s="172" t="s">
        <v>113</v>
      </c>
      <c r="S6" s="172"/>
      <c r="T6" s="172" t="s">
        <v>114</v>
      </c>
      <c r="U6" s="172"/>
      <c r="V6" s="172" t="s">
        <v>115</v>
      </c>
      <c r="W6" s="172"/>
      <c r="X6" s="172" t="s">
        <v>307</v>
      </c>
      <c r="Y6" s="172"/>
    </row>
    <row r="7" spans="1:25" ht="47.25" customHeight="1">
      <c r="A7" s="2">
        <v>1</v>
      </c>
      <c r="B7" s="10" t="s">
        <v>11</v>
      </c>
      <c r="C7" s="175" t="s">
        <v>146</v>
      </c>
      <c r="D7" s="175"/>
      <c r="E7" s="30" t="s">
        <v>140</v>
      </c>
      <c r="F7" s="176" t="s">
        <v>151</v>
      </c>
      <c r="G7" s="176"/>
      <c r="H7" s="177" t="s">
        <v>15</v>
      </c>
      <c r="I7" s="177"/>
      <c r="J7" s="171" t="s">
        <v>15</v>
      </c>
      <c r="K7" s="171"/>
      <c r="L7" s="171" t="s">
        <v>15</v>
      </c>
      <c r="M7" s="171"/>
      <c r="N7" s="171" t="s">
        <v>15</v>
      </c>
      <c r="O7" s="171"/>
      <c r="P7" s="171" t="s">
        <v>15</v>
      </c>
      <c r="Q7" s="171"/>
      <c r="R7" s="171" t="s">
        <v>15</v>
      </c>
      <c r="S7" s="171"/>
      <c r="T7" s="171" t="s">
        <v>15</v>
      </c>
      <c r="U7" s="171"/>
      <c r="V7" s="171" t="s">
        <v>15</v>
      </c>
      <c r="W7" s="171"/>
      <c r="X7" s="171" t="s">
        <v>15</v>
      </c>
      <c r="Y7" s="171"/>
    </row>
    <row r="8" spans="1:25" ht="46.5" customHeight="1">
      <c r="A8" s="2">
        <f>A7+1</f>
        <v>2</v>
      </c>
      <c r="B8" s="10" t="s">
        <v>12</v>
      </c>
      <c r="C8" s="175" t="s">
        <v>147</v>
      </c>
      <c r="D8" s="175"/>
      <c r="E8" s="30" t="s">
        <v>141</v>
      </c>
      <c r="F8" s="176" t="s">
        <v>152</v>
      </c>
      <c r="G8" s="176"/>
      <c r="H8" s="177" t="s">
        <v>15</v>
      </c>
      <c r="I8" s="177"/>
      <c r="J8" s="171" t="s">
        <v>15</v>
      </c>
      <c r="K8" s="171"/>
      <c r="L8" s="171" t="s">
        <v>15</v>
      </c>
      <c r="M8" s="171"/>
      <c r="N8" s="171" t="s">
        <v>15</v>
      </c>
      <c r="O8" s="171"/>
      <c r="P8" s="171" t="s">
        <v>15</v>
      </c>
      <c r="Q8" s="171"/>
      <c r="R8" s="171" t="s">
        <v>15</v>
      </c>
      <c r="S8" s="171"/>
      <c r="T8" s="171" t="s">
        <v>15</v>
      </c>
      <c r="U8" s="171"/>
      <c r="V8" s="171" t="s">
        <v>15</v>
      </c>
      <c r="W8" s="171"/>
      <c r="X8" s="171" t="s">
        <v>15</v>
      </c>
      <c r="Y8" s="171"/>
    </row>
    <row r="9" spans="1:25" ht="44.25" customHeight="1">
      <c r="A9" s="2">
        <f>A8+1</f>
        <v>3</v>
      </c>
      <c r="B9" s="10" t="s">
        <v>13</v>
      </c>
      <c r="C9" s="175" t="s">
        <v>148</v>
      </c>
      <c r="D9" s="175"/>
      <c r="E9" s="30" t="s">
        <v>145</v>
      </c>
      <c r="F9" s="176" t="s">
        <v>153</v>
      </c>
      <c r="G9" s="176"/>
      <c r="H9" s="177" t="s">
        <v>15</v>
      </c>
      <c r="I9" s="177"/>
      <c r="J9" s="171" t="s">
        <v>15</v>
      </c>
      <c r="K9" s="171"/>
      <c r="L9" s="171" t="s">
        <v>15</v>
      </c>
      <c r="M9" s="171"/>
      <c r="N9" s="171" t="s">
        <v>15</v>
      </c>
      <c r="O9" s="171"/>
      <c r="P9" s="171" t="s">
        <v>15</v>
      </c>
      <c r="Q9" s="171"/>
      <c r="R9" s="171" t="s">
        <v>15</v>
      </c>
      <c r="S9" s="171"/>
      <c r="T9" s="171" t="s">
        <v>15</v>
      </c>
      <c r="U9" s="171"/>
      <c r="V9" s="171" t="s">
        <v>15</v>
      </c>
      <c r="W9" s="171"/>
      <c r="X9" s="171" t="s">
        <v>153</v>
      </c>
      <c r="Y9" s="171"/>
    </row>
    <row r="10" spans="1:25">
      <c r="A10" s="3"/>
      <c r="C10" s="7"/>
      <c r="D10" s="7"/>
      <c r="E10" s="7"/>
      <c r="F10" s="29"/>
      <c r="G10" s="29"/>
      <c r="H10" s="7"/>
      <c r="I10" s="7"/>
      <c r="J10" s="7"/>
      <c r="K10" s="7"/>
      <c r="L10" s="7"/>
      <c r="M10" s="7"/>
      <c r="N10" s="7"/>
      <c r="O10" s="7"/>
      <c r="P10" s="7"/>
      <c r="Q10" s="7"/>
      <c r="R10" s="7"/>
      <c r="S10" s="7"/>
      <c r="T10" s="7"/>
      <c r="U10" s="7"/>
      <c r="V10" s="7"/>
      <c r="W10" s="7"/>
      <c r="X10" s="7"/>
      <c r="Y10" s="7"/>
    </row>
    <row r="11" spans="1:25" s="3" customFormat="1" ht="62.45" customHeight="1">
      <c r="A11" s="4" t="s">
        <v>81</v>
      </c>
      <c r="B11" s="5" t="s">
        <v>14</v>
      </c>
      <c r="C11" s="172" t="s">
        <v>106</v>
      </c>
      <c r="D11" s="172"/>
      <c r="E11" s="26" t="s">
        <v>107</v>
      </c>
      <c r="F11" s="172" t="s">
        <v>55</v>
      </c>
      <c r="G11" s="172"/>
      <c r="H11" s="172" t="s">
        <v>108</v>
      </c>
      <c r="I11" s="172"/>
      <c r="J11" s="172" t="s">
        <v>109</v>
      </c>
      <c r="K11" s="172"/>
      <c r="L11" s="172" t="s">
        <v>110</v>
      </c>
      <c r="M11" s="172"/>
      <c r="N11" s="172" t="s">
        <v>111</v>
      </c>
      <c r="O11" s="172"/>
      <c r="P11" s="172" t="s">
        <v>112</v>
      </c>
      <c r="Q11" s="172"/>
      <c r="R11" s="172" t="s">
        <v>113</v>
      </c>
      <c r="S11" s="172"/>
      <c r="T11" s="172" t="s">
        <v>114</v>
      </c>
      <c r="U11" s="172"/>
      <c r="V11" s="172" t="s">
        <v>115</v>
      </c>
      <c r="W11" s="172"/>
      <c r="X11" s="172" t="s">
        <v>307</v>
      </c>
      <c r="Y11" s="172"/>
    </row>
    <row r="12" spans="1:25" ht="45.75" customHeight="1">
      <c r="A12" s="2">
        <f>A9+1</f>
        <v>4</v>
      </c>
      <c r="B12" s="10" t="s">
        <v>37</v>
      </c>
      <c r="C12" s="175" t="s">
        <v>142</v>
      </c>
      <c r="D12" s="175"/>
      <c r="E12" s="30" t="s">
        <v>142</v>
      </c>
      <c r="F12" s="178" t="s">
        <v>154</v>
      </c>
      <c r="G12" s="178"/>
      <c r="H12" s="171" t="s">
        <v>15</v>
      </c>
      <c r="I12" s="171"/>
      <c r="J12" s="171" t="s">
        <v>15</v>
      </c>
      <c r="K12" s="171"/>
      <c r="L12" s="171" t="s">
        <v>15</v>
      </c>
      <c r="M12" s="171"/>
      <c r="N12" s="171" t="s">
        <v>15</v>
      </c>
      <c r="O12" s="171"/>
      <c r="P12" s="171" t="s">
        <v>15</v>
      </c>
      <c r="Q12" s="171"/>
      <c r="R12" s="171" t="s">
        <v>15</v>
      </c>
      <c r="S12" s="171"/>
      <c r="T12" s="171" t="s">
        <v>15</v>
      </c>
      <c r="U12" s="171"/>
      <c r="V12" s="171" t="s">
        <v>15</v>
      </c>
      <c r="W12" s="171"/>
      <c r="X12" s="171" t="s">
        <v>15</v>
      </c>
      <c r="Y12" s="171"/>
    </row>
    <row r="13" spans="1:25" ht="39.75" customHeight="1">
      <c r="A13" s="2">
        <f>A12+1</f>
        <v>5</v>
      </c>
      <c r="B13" s="10" t="s">
        <v>38</v>
      </c>
      <c r="C13" s="175" t="s">
        <v>143</v>
      </c>
      <c r="D13" s="175"/>
      <c r="E13" s="30" t="s">
        <v>143</v>
      </c>
      <c r="F13" s="178" t="s">
        <v>155</v>
      </c>
      <c r="G13" s="178"/>
      <c r="H13" s="171" t="s">
        <v>15</v>
      </c>
      <c r="I13" s="171"/>
      <c r="J13" s="171" t="s">
        <v>15</v>
      </c>
      <c r="K13" s="171"/>
      <c r="L13" s="171" t="s">
        <v>15</v>
      </c>
      <c r="M13" s="171"/>
      <c r="N13" s="171" t="s">
        <v>15</v>
      </c>
      <c r="O13" s="171"/>
      <c r="P13" s="171" t="s">
        <v>15</v>
      </c>
      <c r="Q13" s="171"/>
      <c r="R13" s="171" t="s">
        <v>15</v>
      </c>
      <c r="S13" s="171"/>
      <c r="T13" s="171" t="s">
        <v>15</v>
      </c>
      <c r="U13" s="171"/>
      <c r="V13" s="171" t="s">
        <v>15</v>
      </c>
      <c r="W13" s="171"/>
      <c r="X13" s="171" t="s">
        <v>15</v>
      </c>
      <c r="Y13" s="171"/>
    </row>
    <row r="14" spans="1:25" ht="42.75" customHeight="1">
      <c r="A14" s="2">
        <f>A13+1</f>
        <v>6</v>
      </c>
      <c r="B14" s="10" t="s">
        <v>36</v>
      </c>
      <c r="C14" s="175" t="s">
        <v>149</v>
      </c>
      <c r="D14" s="175"/>
      <c r="E14" s="30" t="s">
        <v>144</v>
      </c>
      <c r="F14" s="178" t="s">
        <v>156</v>
      </c>
      <c r="G14" s="178"/>
      <c r="H14" s="171" t="s">
        <v>15</v>
      </c>
      <c r="I14" s="171"/>
      <c r="J14" s="171" t="s">
        <v>15</v>
      </c>
      <c r="K14" s="171"/>
      <c r="L14" s="171" t="s">
        <v>15</v>
      </c>
      <c r="M14" s="171"/>
      <c r="N14" s="171" t="s">
        <v>15</v>
      </c>
      <c r="O14" s="171"/>
      <c r="P14" s="171" t="s">
        <v>15</v>
      </c>
      <c r="Q14" s="171"/>
      <c r="R14" s="171" t="s">
        <v>15</v>
      </c>
      <c r="S14" s="171"/>
      <c r="T14" s="171" t="s">
        <v>15</v>
      </c>
      <c r="U14" s="171"/>
      <c r="V14" s="171" t="s">
        <v>15</v>
      </c>
      <c r="W14" s="171"/>
      <c r="X14" s="171" t="s">
        <v>318</v>
      </c>
      <c r="Y14" s="171"/>
    </row>
    <row r="15" spans="1:25" ht="39.75" customHeight="1">
      <c r="A15" s="8">
        <f>A14+1</f>
        <v>7</v>
      </c>
      <c r="B15" s="10" t="s">
        <v>54</v>
      </c>
      <c r="C15" s="175" t="s">
        <v>150</v>
      </c>
      <c r="D15" s="175"/>
      <c r="E15" s="30" t="s">
        <v>158</v>
      </c>
      <c r="F15" s="178" t="s">
        <v>157</v>
      </c>
      <c r="G15" s="178"/>
      <c r="H15" s="171" t="s">
        <v>15</v>
      </c>
      <c r="I15" s="171"/>
      <c r="J15" s="171" t="s">
        <v>15</v>
      </c>
      <c r="K15" s="171"/>
      <c r="L15" s="171" t="s">
        <v>15</v>
      </c>
      <c r="M15" s="171"/>
      <c r="N15" s="171" t="s">
        <v>15</v>
      </c>
      <c r="O15" s="171"/>
      <c r="P15" s="171" t="s">
        <v>15</v>
      </c>
      <c r="Q15" s="171"/>
      <c r="R15" s="171" t="s">
        <v>15</v>
      </c>
      <c r="S15" s="171"/>
      <c r="T15" s="171" t="s">
        <v>15</v>
      </c>
      <c r="U15" s="171"/>
      <c r="V15" s="171" t="s">
        <v>15</v>
      </c>
      <c r="W15" s="171"/>
      <c r="X15" s="171" t="s">
        <v>15</v>
      </c>
      <c r="Y15" s="171"/>
    </row>
    <row r="18" spans="2:2" ht="6.95" customHeight="1"/>
    <row r="19" spans="2:2" ht="18">
      <c r="B19" s="16"/>
    </row>
  </sheetData>
  <mergeCells count="104">
    <mergeCell ref="X12:Y12"/>
    <mergeCell ref="X13:Y13"/>
    <mergeCell ref="X14:Y14"/>
    <mergeCell ref="X15:Y15"/>
    <mergeCell ref="X6:Y6"/>
    <mergeCell ref="X7:Y7"/>
    <mergeCell ref="X8:Y8"/>
    <mergeCell ref="X9:Y9"/>
    <mergeCell ref="X11:Y11"/>
    <mergeCell ref="G4:Q4"/>
    <mergeCell ref="C15:D15"/>
    <mergeCell ref="F15:G15"/>
    <mergeCell ref="H15:I15"/>
    <mergeCell ref="J15:K15"/>
    <mergeCell ref="A5:F5"/>
    <mergeCell ref="C14:D14"/>
    <mergeCell ref="F14:G14"/>
    <mergeCell ref="C11:D11"/>
    <mergeCell ref="F11:G11"/>
    <mergeCell ref="H11:I11"/>
    <mergeCell ref="H14:I14"/>
    <mergeCell ref="J14:K14"/>
    <mergeCell ref="C9:D9"/>
    <mergeCell ref="F9:G9"/>
    <mergeCell ref="H9:I9"/>
    <mergeCell ref="J9:K9"/>
    <mergeCell ref="J11:K11"/>
    <mergeCell ref="C13:D13"/>
    <mergeCell ref="F13:G13"/>
    <mergeCell ref="F12:G12"/>
    <mergeCell ref="H12:I12"/>
    <mergeCell ref="J12:K12"/>
    <mergeCell ref="C6:D6"/>
    <mergeCell ref="F6:G6"/>
    <mergeCell ref="H6:I6"/>
    <mergeCell ref="J6:K6"/>
    <mergeCell ref="C7:D7"/>
    <mergeCell ref="F7:G7"/>
    <mergeCell ref="H7:I7"/>
    <mergeCell ref="J7:K7"/>
    <mergeCell ref="C8:D8"/>
    <mergeCell ref="F8:G8"/>
    <mergeCell ref="H8:I8"/>
    <mergeCell ref="J8:K8"/>
    <mergeCell ref="A1:K1"/>
    <mergeCell ref="A2:K2"/>
    <mergeCell ref="A3:K3"/>
    <mergeCell ref="L12:M12"/>
    <mergeCell ref="L13:M13"/>
    <mergeCell ref="L14:M14"/>
    <mergeCell ref="L15:M15"/>
    <mergeCell ref="N6:O6"/>
    <mergeCell ref="N7:O7"/>
    <mergeCell ref="N8:O8"/>
    <mergeCell ref="N9:O9"/>
    <mergeCell ref="N11:O11"/>
    <mergeCell ref="N12:O12"/>
    <mergeCell ref="N13:O13"/>
    <mergeCell ref="N14:O14"/>
    <mergeCell ref="N15:O15"/>
    <mergeCell ref="L6:M6"/>
    <mergeCell ref="L7:M7"/>
    <mergeCell ref="L8:M8"/>
    <mergeCell ref="L9:M9"/>
    <mergeCell ref="L11:M11"/>
    <mergeCell ref="H13:I13"/>
    <mergeCell ref="J13:K13"/>
    <mergeCell ref="C12:D12"/>
    <mergeCell ref="V12:W12"/>
    <mergeCell ref="V13:W13"/>
    <mergeCell ref="V14:W14"/>
    <mergeCell ref="V15:W15"/>
    <mergeCell ref="T6:U6"/>
    <mergeCell ref="T7:U7"/>
    <mergeCell ref="T8:U8"/>
    <mergeCell ref="T9:U9"/>
    <mergeCell ref="T11:U11"/>
    <mergeCell ref="V6:W6"/>
    <mergeCell ref="V7:W7"/>
    <mergeCell ref="V8:W8"/>
    <mergeCell ref="V9:W9"/>
    <mergeCell ref="V11:W11"/>
    <mergeCell ref="T12:U12"/>
    <mergeCell ref="T13:U13"/>
    <mergeCell ref="T14:U14"/>
    <mergeCell ref="T15:U15"/>
    <mergeCell ref="P12:Q12"/>
    <mergeCell ref="P13:Q13"/>
    <mergeCell ref="P14:Q14"/>
    <mergeCell ref="P15:Q15"/>
    <mergeCell ref="R6:S6"/>
    <mergeCell ref="R7:S7"/>
    <mergeCell ref="R8:S8"/>
    <mergeCell ref="R9:S9"/>
    <mergeCell ref="R11:S11"/>
    <mergeCell ref="R12:S12"/>
    <mergeCell ref="R13:S13"/>
    <mergeCell ref="R14:S14"/>
    <mergeCell ref="R15:S15"/>
    <mergeCell ref="P6:Q6"/>
    <mergeCell ref="P7:Q7"/>
    <mergeCell ref="P8:Q8"/>
    <mergeCell ref="P9:Q9"/>
    <mergeCell ref="P11:Q11"/>
  </mergeCells>
  <printOptions horizontalCentered="1"/>
  <pageMargins left="0.25" right="0.25" top="0.75" bottom="0.75" header="0.3" footer="0.3"/>
  <pageSetup pageOrder="overThenDown" orientation="landscape" horizontalDpi="1200" verticalDpi="1200" r:id="rId1"/>
  <headerFooter scaleWithDoc="0">
    <oddFooter>&amp;RPage &amp;P of &amp;N&amp;L&amp;A
&amp;"Times New Roman,Regular"&amp;8 158304751.3
&amp;"Times New Roman,Regular"&amp;8 169691662.1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68"/>
  <sheetViews>
    <sheetView zoomScale="80" zoomScaleNormal="80" zoomScaleSheetLayoutView="100" workbookViewId="0">
      <pane xSplit="2" ySplit="4" topLeftCell="E43" activePane="bottomRight" state="frozen"/>
      <selection pane="topRight" activeCell="C1" sqref="C1"/>
      <selection pane="bottomLeft" activeCell="A5" sqref="A5"/>
      <selection pane="bottomRight" activeCell="E65" sqref="E65"/>
    </sheetView>
  </sheetViews>
  <sheetFormatPr defaultColWidth="21.140625" defaultRowHeight="12.75"/>
  <cols>
    <col min="1" max="4" width="21.140625" style="23"/>
    <col min="5" max="5" width="21.140625" style="51"/>
    <col min="6" max="7" width="21.140625" style="41"/>
    <col min="8" max="16384" width="21.140625" style="23"/>
  </cols>
  <sheetData>
    <row r="1" spans="1:36" ht="26.65" customHeight="1">
      <c r="A1" s="190" t="s">
        <v>83</v>
      </c>
      <c r="B1" s="190"/>
      <c r="C1" s="190"/>
      <c r="D1" s="190"/>
      <c r="E1" s="190"/>
      <c r="F1" s="191" t="s">
        <v>106</v>
      </c>
      <c r="G1" s="192"/>
      <c r="H1" s="192"/>
      <c r="I1" s="193"/>
      <c r="J1" s="197" t="s">
        <v>372</v>
      </c>
      <c r="K1" s="198"/>
      <c r="L1" s="198"/>
      <c r="M1" s="189"/>
      <c r="N1" s="129"/>
      <c r="O1" s="188" t="s">
        <v>120</v>
      </c>
      <c r="P1" s="189"/>
      <c r="Q1" s="188" t="s">
        <v>116</v>
      </c>
      <c r="R1" s="189"/>
      <c r="S1" s="188" t="s">
        <v>109</v>
      </c>
      <c r="T1" s="189"/>
      <c r="U1" s="188" t="s">
        <v>110</v>
      </c>
      <c r="V1" s="189"/>
      <c r="W1" s="188" t="s">
        <v>111</v>
      </c>
      <c r="X1" s="189"/>
      <c r="Y1" s="188" t="s">
        <v>112</v>
      </c>
      <c r="Z1" s="189"/>
      <c r="AA1" s="188" t="s">
        <v>113</v>
      </c>
      <c r="AB1" s="189"/>
      <c r="AC1" s="188" t="s">
        <v>121</v>
      </c>
      <c r="AD1" s="189"/>
      <c r="AE1" s="188" t="s">
        <v>122</v>
      </c>
      <c r="AF1" s="189"/>
      <c r="AG1" s="188" t="s">
        <v>319</v>
      </c>
      <c r="AH1" s="189"/>
    </row>
    <row r="2" spans="1:36">
      <c r="A2" s="31"/>
      <c r="B2" s="31"/>
      <c r="C2" s="31"/>
      <c r="D2" s="31"/>
      <c r="E2" s="122"/>
      <c r="F2" s="191">
        <v>2025</v>
      </c>
      <c r="G2" s="193"/>
      <c r="H2" s="191">
        <v>2026</v>
      </c>
      <c r="I2" s="193"/>
      <c r="J2" s="199">
        <v>2025</v>
      </c>
      <c r="K2" s="193"/>
      <c r="L2" s="191">
        <v>2026</v>
      </c>
      <c r="M2" s="193"/>
      <c r="N2" s="129"/>
      <c r="O2" s="117"/>
      <c r="P2" s="118"/>
      <c r="Q2" s="117"/>
      <c r="R2" s="118"/>
      <c r="S2" s="117"/>
      <c r="T2" s="118"/>
      <c r="U2" s="117"/>
      <c r="V2" s="118"/>
      <c r="W2" s="117"/>
      <c r="X2" s="118"/>
      <c r="Y2" s="117"/>
      <c r="Z2" s="118"/>
      <c r="AA2" s="117"/>
      <c r="AB2" s="118"/>
      <c r="AC2" s="117"/>
      <c r="AD2" s="118"/>
      <c r="AE2" s="117"/>
      <c r="AF2" s="118"/>
      <c r="AG2" s="117"/>
      <c r="AH2" s="118"/>
    </row>
    <row r="3" spans="1:36" ht="12" customHeight="1">
      <c r="A3" s="31" t="s">
        <v>81</v>
      </c>
      <c r="B3" s="122" t="s">
        <v>16</v>
      </c>
      <c r="C3" s="194" t="s">
        <v>17</v>
      </c>
      <c r="D3" s="194"/>
      <c r="E3" s="122" t="s">
        <v>18</v>
      </c>
      <c r="F3" s="123" t="s">
        <v>39</v>
      </c>
      <c r="G3" s="123" t="s">
        <v>0</v>
      </c>
      <c r="H3" s="33" t="s">
        <v>39</v>
      </c>
      <c r="I3" s="33" t="s">
        <v>0</v>
      </c>
      <c r="J3" s="130" t="s">
        <v>39</v>
      </c>
      <c r="K3" s="131" t="s">
        <v>0</v>
      </c>
      <c r="L3" s="33" t="s">
        <v>39</v>
      </c>
      <c r="M3" s="33" t="s">
        <v>0</v>
      </c>
      <c r="N3" s="129"/>
      <c r="O3" s="33" t="s">
        <v>39</v>
      </c>
      <c r="P3" s="33" t="s">
        <v>0</v>
      </c>
      <c r="Q3" s="33" t="s">
        <v>39</v>
      </c>
      <c r="R3" s="33" t="s">
        <v>0</v>
      </c>
      <c r="S3" s="33" t="s">
        <v>39</v>
      </c>
      <c r="T3" s="33" t="s">
        <v>0</v>
      </c>
      <c r="U3" s="33" t="s">
        <v>39</v>
      </c>
      <c r="V3" s="33" t="s">
        <v>0</v>
      </c>
      <c r="W3" s="33" t="s">
        <v>39</v>
      </c>
      <c r="X3" s="33" t="s">
        <v>0</v>
      </c>
      <c r="Y3" s="33" t="s">
        <v>39</v>
      </c>
      <c r="Z3" s="33" t="s">
        <v>0</v>
      </c>
      <c r="AA3" s="33" t="s">
        <v>39</v>
      </c>
      <c r="AB3" s="33" t="s">
        <v>0</v>
      </c>
      <c r="AC3" s="33" t="s">
        <v>39</v>
      </c>
      <c r="AD3" s="33" t="s">
        <v>0</v>
      </c>
      <c r="AE3" s="33" t="s">
        <v>39</v>
      </c>
      <c r="AF3" s="33" t="s">
        <v>0</v>
      </c>
      <c r="AG3" s="33" t="s">
        <v>39</v>
      </c>
      <c r="AH3" s="33" t="s">
        <v>0</v>
      </c>
      <c r="AI3" s="122"/>
    </row>
    <row r="4" spans="1:36" ht="35.65" customHeight="1">
      <c r="A4" s="19">
        <v>8</v>
      </c>
      <c r="B4" s="17"/>
      <c r="C4" s="183" t="s">
        <v>86</v>
      </c>
      <c r="D4" s="185"/>
      <c r="E4" s="43"/>
      <c r="F4" s="64">
        <v>311728415.28999996</v>
      </c>
      <c r="G4" s="64">
        <v>5583764449.6288252</v>
      </c>
      <c r="H4" s="67">
        <v>-83596979.748764247</v>
      </c>
      <c r="I4" s="67">
        <v>6606402751.5608759</v>
      </c>
      <c r="J4" s="132">
        <v>311728415</v>
      </c>
      <c r="K4" s="68">
        <f>+G4</f>
        <v>5583764449.6288252</v>
      </c>
      <c r="L4" s="133">
        <f>+J61</f>
        <v>43908040</v>
      </c>
      <c r="M4" s="134">
        <f>+K61</f>
        <v>6818435901.6288252</v>
      </c>
      <c r="N4" s="21" t="s">
        <v>374</v>
      </c>
      <c r="O4" s="181" t="s">
        <v>15</v>
      </c>
      <c r="P4" s="182"/>
      <c r="Q4" s="181" t="s">
        <v>15</v>
      </c>
      <c r="R4" s="182"/>
      <c r="S4" s="181" t="s">
        <v>15</v>
      </c>
      <c r="T4" s="182"/>
      <c r="U4" s="181" t="s">
        <v>15</v>
      </c>
      <c r="V4" s="182"/>
      <c r="W4" s="181" t="s">
        <v>15</v>
      </c>
      <c r="X4" s="182"/>
      <c r="Y4" s="181" t="s">
        <v>15</v>
      </c>
      <c r="Z4" s="182"/>
      <c r="AA4" s="181" t="s">
        <v>15</v>
      </c>
      <c r="AB4" s="182"/>
      <c r="AC4" s="181" t="s">
        <v>15</v>
      </c>
      <c r="AD4" s="182"/>
      <c r="AE4" s="181" t="s">
        <v>15</v>
      </c>
      <c r="AF4" s="182"/>
      <c r="AG4" s="181" t="s">
        <v>15</v>
      </c>
      <c r="AH4" s="182"/>
      <c r="AI4" s="34"/>
    </row>
    <row r="5" spans="1:36" ht="23.65" customHeight="1">
      <c r="A5" s="19">
        <f t="shared" ref="A5:A7" si="0">A4+1</f>
        <v>9</v>
      </c>
      <c r="B5" s="18">
        <v>6.01</v>
      </c>
      <c r="C5" s="183" t="s">
        <v>95</v>
      </c>
      <c r="D5" s="185"/>
      <c r="E5" s="43" t="s">
        <v>212</v>
      </c>
      <c r="F5" s="64">
        <v>-90027747.00712131</v>
      </c>
      <c r="G5" s="64">
        <v>0</v>
      </c>
      <c r="H5" s="67">
        <v>20437052.072853372</v>
      </c>
      <c r="I5" s="67">
        <v>0</v>
      </c>
      <c r="J5" s="139">
        <v>-88558282</v>
      </c>
      <c r="K5" s="136">
        <v>0</v>
      </c>
      <c r="L5" s="140">
        <v>20458564</v>
      </c>
      <c r="M5" s="138">
        <v>0</v>
      </c>
      <c r="N5" s="129"/>
      <c r="O5" s="179" t="s">
        <v>15</v>
      </c>
      <c r="P5" s="180"/>
      <c r="Q5" s="179" t="s">
        <v>15</v>
      </c>
      <c r="R5" s="180"/>
      <c r="S5" s="179" t="s">
        <v>15</v>
      </c>
      <c r="T5" s="180"/>
      <c r="U5" s="179" t="s">
        <v>15</v>
      </c>
      <c r="V5" s="180"/>
      <c r="W5" s="179" t="s">
        <v>15</v>
      </c>
      <c r="X5" s="180"/>
      <c r="Y5" s="179" t="s">
        <v>15</v>
      </c>
      <c r="Z5" s="180"/>
      <c r="AA5" s="179" t="s">
        <v>15</v>
      </c>
      <c r="AB5" s="180"/>
      <c r="AC5" s="179" t="s">
        <v>15</v>
      </c>
      <c r="AD5" s="180"/>
      <c r="AE5" s="179" t="s">
        <v>15</v>
      </c>
      <c r="AF5" s="180"/>
      <c r="AG5" s="179" t="s">
        <v>15</v>
      </c>
      <c r="AH5" s="180"/>
      <c r="AI5" s="35"/>
      <c r="AJ5" s="36"/>
    </row>
    <row r="6" spans="1:36" ht="25.5">
      <c r="A6" s="19">
        <f t="shared" si="0"/>
        <v>10</v>
      </c>
      <c r="B6" s="18">
        <v>6.02</v>
      </c>
      <c r="C6" s="183" t="s">
        <v>93</v>
      </c>
      <c r="D6" s="185"/>
      <c r="E6" s="43" t="s">
        <v>212</v>
      </c>
      <c r="F6" s="64">
        <v>-11409274.812559383</v>
      </c>
      <c r="G6" s="64">
        <v>0</v>
      </c>
      <c r="H6" s="67">
        <v>0</v>
      </c>
      <c r="I6" s="67">
        <v>0</v>
      </c>
      <c r="J6" s="139">
        <v>-11645872</v>
      </c>
      <c r="K6" s="136">
        <v>0</v>
      </c>
      <c r="L6" s="137">
        <v>0</v>
      </c>
      <c r="M6" s="138">
        <v>0</v>
      </c>
      <c r="N6" s="129"/>
      <c r="O6" s="179" t="s">
        <v>15</v>
      </c>
      <c r="P6" s="180"/>
      <c r="Q6" s="179" t="s">
        <v>15</v>
      </c>
      <c r="R6" s="180"/>
      <c r="S6" s="179" t="s">
        <v>15</v>
      </c>
      <c r="T6" s="180"/>
      <c r="U6" s="179" t="s">
        <v>15</v>
      </c>
      <c r="V6" s="180"/>
      <c r="W6" s="179" t="s">
        <v>15</v>
      </c>
      <c r="X6" s="180"/>
      <c r="Y6" s="179" t="s">
        <v>15</v>
      </c>
      <c r="Z6" s="180"/>
      <c r="AA6" s="179" t="s">
        <v>15</v>
      </c>
      <c r="AB6" s="180"/>
      <c r="AC6" s="179" t="s">
        <v>15</v>
      </c>
      <c r="AD6" s="180"/>
      <c r="AE6" s="179" t="s">
        <v>15</v>
      </c>
      <c r="AF6" s="180"/>
      <c r="AG6" s="179" t="s">
        <v>15</v>
      </c>
      <c r="AH6" s="180"/>
      <c r="AI6" s="35"/>
    </row>
    <row r="7" spans="1:36" ht="25.5">
      <c r="A7" s="19">
        <f t="shared" si="0"/>
        <v>11</v>
      </c>
      <c r="B7" s="18">
        <v>6.03</v>
      </c>
      <c r="C7" s="183" t="s">
        <v>94</v>
      </c>
      <c r="D7" s="185"/>
      <c r="E7" s="43" t="s">
        <v>212</v>
      </c>
      <c r="F7" s="64">
        <v>-45679111.89642968</v>
      </c>
      <c r="G7" s="64">
        <v>0</v>
      </c>
      <c r="H7" s="67">
        <v>0</v>
      </c>
      <c r="I7" s="67">
        <v>0</v>
      </c>
      <c r="J7" s="139">
        <v>-47282248</v>
      </c>
      <c r="K7" s="136">
        <v>0</v>
      </c>
      <c r="L7" s="137">
        <v>0</v>
      </c>
      <c r="M7" s="138">
        <v>0</v>
      </c>
      <c r="N7" s="129"/>
      <c r="O7" s="179" t="s">
        <v>15</v>
      </c>
      <c r="P7" s="180"/>
      <c r="Q7" s="179" t="s">
        <v>15</v>
      </c>
      <c r="R7" s="180"/>
      <c r="S7" s="179" t="s">
        <v>15</v>
      </c>
      <c r="T7" s="180"/>
      <c r="U7" s="179" t="s">
        <v>15</v>
      </c>
      <c r="V7" s="180"/>
      <c r="W7" s="179" t="s">
        <v>15</v>
      </c>
      <c r="X7" s="180"/>
      <c r="Y7" s="179" t="s">
        <v>15</v>
      </c>
      <c r="Z7" s="180"/>
      <c r="AA7" s="179" t="s">
        <v>15</v>
      </c>
      <c r="AB7" s="180"/>
      <c r="AC7" s="179" t="s">
        <v>15</v>
      </c>
      <c r="AD7" s="180"/>
      <c r="AE7" s="179" t="s">
        <v>15</v>
      </c>
      <c r="AF7" s="180"/>
      <c r="AG7" s="179" t="s">
        <v>15</v>
      </c>
      <c r="AH7" s="180"/>
      <c r="AI7" s="35"/>
    </row>
    <row r="8" spans="1:36" ht="25.5">
      <c r="A8" s="19">
        <f>A7+1</f>
        <v>12</v>
      </c>
      <c r="B8" s="18">
        <v>6.04</v>
      </c>
      <c r="C8" s="183" t="s">
        <v>96</v>
      </c>
      <c r="D8" s="185"/>
      <c r="E8" s="43" t="s">
        <v>212</v>
      </c>
      <c r="F8" s="64">
        <v>5699600.6890376937</v>
      </c>
      <c r="G8" s="64">
        <v>0</v>
      </c>
      <c r="H8" s="67">
        <v>560044.45140025904</v>
      </c>
      <c r="I8" s="67">
        <v>0</v>
      </c>
      <c r="J8" s="135">
        <v>5699601</v>
      </c>
      <c r="K8" s="136">
        <v>0</v>
      </c>
      <c r="L8" s="137">
        <v>560044</v>
      </c>
      <c r="M8" s="138">
        <v>0</v>
      </c>
      <c r="N8" s="129"/>
      <c r="O8" s="179" t="s">
        <v>15</v>
      </c>
      <c r="P8" s="180"/>
      <c r="Q8" s="179" t="s">
        <v>15</v>
      </c>
      <c r="R8" s="180"/>
      <c r="S8" s="179" t="s">
        <v>15</v>
      </c>
      <c r="T8" s="180"/>
      <c r="U8" s="179" t="s">
        <v>15</v>
      </c>
      <c r="V8" s="180"/>
      <c r="W8" s="179" t="s">
        <v>15</v>
      </c>
      <c r="X8" s="180"/>
      <c r="Y8" s="179" t="s">
        <v>15</v>
      </c>
      <c r="Z8" s="180"/>
      <c r="AA8" s="179" t="s">
        <v>15</v>
      </c>
      <c r="AB8" s="180"/>
      <c r="AC8" s="179" t="s">
        <v>15</v>
      </c>
      <c r="AD8" s="180"/>
      <c r="AE8" s="179" t="s">
        <v>15</v>
      </c>
      <c r="AF8" s="180"/>
      <c r="AG8" s="179" t="s">
        <v>15</v>
      </c>
      <c r="AH8" s="180"/>
      <c r="AI8" s="35"/>
    </row>
    <row r="9" spans="1:36" ht="25.5">
      <c r="A9" s="19">
        <f t="shared" ref="A9:A61" si="1">A8+1</f>
        <v>13</v>
      </c>
      <c r="B9" s="18">
        <v>6.05</v>
      </c>
      <c r="C9" s="195" t="s">
        <v>97</v>
      </c>
      <c r="D9" s="196"/>
      <c r="E9" s="43" t="s">
        <v>212</v>
      </c>
      <c r="F9" s="64">
        <v>37042100.228001818</v>
      </c>
      <c r="G9" s="64">
        <v>0</v>
      </c>
      <c r="H9" s="67">
        <v>3921908.0189300617</v>
      </c>
      <c r="I9" s="67">
        <v>0</v>
      </c>
      <c r="J9" s="139">
        <v>39376467</v>
      </c>
      <c r="K9" s="136">
        <v>0</v>
      </c>
      <c r="L9" s="140">
        <v>6980921</v>
      </c>
      <c r="M9" s="138">
        <v>0</v>
      </c>
      <c r="N9" s="129"/>
      <c r="O9" s="179" t="s">
        <v>15</v>
      </c>
      <c r="P9" s="180"/>
      <c r="Q9" s="179" t="s">
        <v>15</v>
      </c>
      <c r="R9" s="180"/>
      <c r="S9" s="179" t="s">
        <v>15</v>
      </c>
      <c r="T9" s="180"/>
      <c r="U9" s="179" t="s">
        <v>15</v>
      </c>
      <c r="V9" s="180"/>
      <c r="W9" s="179" t="s">
        <v>15</v>
      </c>
      <c r="X9" s="180"/>
      <c r="Y9" s="179" t="s">
        <v>15</v>
      </c>
      <c r="Z9" s="180"/>
      <c r="AA9" s="179" t="s">
        <v>15</v>
      </c>
      <c r="AB9" s="180"/>
      <c r="AC9" s="179" t="s">
        <v>15</v>
      </c>
      <c r="AD9" s="180"/>
      <c r="AE9" s="179" t="s">
        <v>15</v>
      </c>
      <c r="AF9" s="180"/>
      <c r="AG9" s="179" t="s">
        <v>15</v>
      </c>
      <c r="AH9" s="180"/>
      <c r="AI9" s="35"/>
    </row>
    <row r="10" spans="1:36" ht="25.5">
      <c r="A10" s="19">
        <f t="shared" si="1"/>
        <v>14</v>
      </c>
      <c r="B10" s="18">
        <v>6.06</v>
      </c>
      <c r="C10" s="195" t="s">
        <v>92</v>
      </c>
      <c r="D10" s="196"/>
      <c r="E10" s="43" t="s">
        <v>212</v>
      </c>
      <c r="F10" s="64">
        <v>359714.48081359779</v>
      </c>
      <c r="G10" s="64">
        <v>0</v>
      </c>
      <c r="H10" s="67">
        <v>0</v>
      </c>
      <c r="I10" s="67">
        <v>0</v>
      </c>
      <c r="J10" s="135">
        <v>359714</v>
      </c>
      <c r="K10" s="136">
        <v>0</v>
      </c>
      <c r="L10" s="137">
        <v>0</v>
      </c>
      <c r="M10" s="138">
        <v>0</v>
      </c>
      <c r="N10" s="129"/>
      <c r="O10" s="179" t="s">
        <v>15</v>
      </c>
      <c r="P10" s="180"/>
      <c r="Q10" s="179" t="s">
        <v>15</v>
      </c>
      <c r="R10" s="180"/>
      <c r="S10" s="179" t="s">
        <v>15</v>
      </c>
      <c r="T10" s="180"/>
      <c r="U10" s="179" t="s">
        <v>15</v>
      </c>
      <c r="V10" s="180"/>
      <c r="W10" s="179" t="s">
        <v>15</v>
      </c>
      <c r="X10" s="180"/>
      <c r="Y10" s="179" t="s">
        <v>15</v>
      </c>
      <c r="Z10" s="180"/>
      <c r="AA10" s="179" t="s">
        <v>15</v>
      </c>
      <c r="AB10" s="180"/>
      <c r="AC10" s="179" t="s">
        <v>15</v>
      </c>
      <c r="AD10" s="180"/>
      <c r="AE10" s="179" t="s">
        <v>15</v>
      </c>
      <c r="AF10" s="180"/>
      <c r="AG10" s="179" t="s">
        <v>15</v>
      </c>
      <c r="AH10" s="180"/>
      <c r="AI10" s="35"/>
    </row>
    <row r="11" spans="1:36" ht="25.5">
      <c r="A11" s="19">
        <f t="shared" si="1"/>
        <v>15</v>
      </c>
      <c r="B11" s="18">
        <v>6.07</v>
      </c>
      <c r="C11" s="195" t="s">
        <v>42</v>
      </c>
      <c r="D11" s="196"/>
      <c r="E11" s="43" t="s">
        <v>212</v>
      </c>
      <c r="F11" s="64">
        <v>179028.76622970021</v>
      </c>
      <c r="G11" s="64">
        <v>0</v>
      </c>
      <c r="H11" s="67">
        <v>0</v>
      </c>
      <c r="I11" s="67">
        <v>0</v>
      </c>
      <c r="J11" s="135">
        <v>179029</v>
      </c>
      <c r="K11" s="136">
        <v>0</v>
      </c>
      <c r="L11" s="137">
        <v>0</v>
      </c>
      <c r="M11" s="138">
        <v>0</v>
      </c>
      <c r="N11" s="129"/>
      <c r="O11" s="179" t="s">
        <v>15</v>
      </c>
      <c r="P11" s="180"/>
      <c r="Q11" s="179" t="s">
        <v>15</v>
      </c>
      <c r="R11" s="180"/>
      <c r="S11" s="179" t="s">
        <v>15</v>
      </c>
      <c r="T11" s="180"/>
      <c r="U11" s="179" t="s">
        <v>15</v>
      </c>
      <c r="V11" s="180"/>
      <c r="W11" s="179" t="s">
        <v>15</v>
      </c>
      <c r="X11" s="180"/>
      <c r="Y11" s="179" t="s">
        <v>15</v>
      </c>
      <c r="Z11" s="180"/>
      <c r="AA11" s="179" t="s">
        <v>15</v>
      </c>
      <c r="AB11" s="180"/>
      <c r="AC11" s="179" t="s">
        <v>15</v>
      </c>
      <c r="AD11" s="180"/>
      <c r="AE11" s="179" t="s">
        <v>15</v>
      </c>
      <c r="AF11" s="180"/>
      <c r="AG11" s="179" t="s">
        <v>15</v>
      </c>
      <c r="AH11" s="180"/>
      <c r="AI11" s="35"/>
    </row>
    <row r="12" spans="1:36" ht="25.5">
      <c r="A12" s="19">
        <f t="shared" si="1"/>
        <v>16</v>
      </c>
      <c r="B12" s="18">
        <v>6.08</v>
      </c>
      <c r="C12" s="183" t="s">
        <v>70</v>
      </c>
      <c r="D12" s="185"/>
      <c r="E12" s="43" t="s">
        <v>212</v>
      </c>
      <c r="F12" s="64">
        <v>-21645.139784809799</v>
      </c>
      <c r="G12" s="64">
        <v>0</v>
      </c>
      <c r="H12" s="67">
        <v>0</v>
      </c>
      <c r="I12" s="67">
        <v>0</v>
      </c>
      <c r="J12" s="135">
        <v>-21645</v>
      </c>
      <c r="K12" s="136">
        <v>0</v>
      </c>
      <c r="L12" s="137">
        <v>0</v>
      </c>
      <c r="M12" s="138">
        <v>0</v>
      </c>
      <c r="N12" s="129"/>
      <c r="O12" s="179" t="s">
        <v>15</v>
      </c>
      <c r="P12" s="180"/>
      <c r="Q12" s="179" t="s">
        <v>15</v>
      </c>
      <c r="R12" s="180"/>
      <c r="S12" s="179" t="s">
        <v>15</v>
      </c>
      <c r="T12" s="180"/>
      <c r="U12" s="179" t="s">
        <v>15</v>
      </c>
      <c r="V12" s="180"/>
      <c r="W12" s="179" t="s">
        <v>15</v>
      </c>
      <c r="X12" s="180"/>
      <c r="Y12" s="179" t="s">
        <v>15</v>
      </c>
      <c r="Z12" s="180"/>
      <c r="AA12" s="179" t="s">
        <v>15</v>
      </c>
      <c r="AB12" s="180"/>
      <c r="AC12" s="179" t="s">
        <v>15</v>
      </c>
      <c r="AD12" s="180"/>
      <c r="AE12" s="179" t="s">
        <v>15</v>
      </c>
      <c r="AF12" s="180"/>
      <c r="AG12" s="179" t="s">
        <v>15</v>
      </c>
      <c r="AH12" s="180"/>
      <c r="AI12" s="35"/>
    </row>
    <row r="13" spans="1:36" ht="25.5">
      <c r="A13" s="19">
        <f t="shared" si="1"/>
        <v>17</v>
      </c>
      <c r="B13" s="18">
        <v>6.09</v>
      </c>
      <c r="C13" s="183" t="s">
        <v>6</v>
      </c>
      <c r="D13" s="185"/>
      <c r="E13" s="43" t="s">
        <v>212</v>
      </c>
      <c r="F13" s="64">
        <v>-499205.70274743211</v>
      </c>
      <c r="G13" s="64">
        <v>0</v>
      </c>
      <c r="H13" s="67">
        <v>0</v>
      </c>
      <c r="I13" s="67">
        <v>0</v>
      </c>
      <c r="J13" s="135">
        <v>-499206</v>
      </c>
      <c r="K13" s="136">
        <v>0</v>
      </c>
      <c r="L13" s="137">
        <v>0</v>
      </c>
      <c r="M13" s="138">
        <v>0</v>
      </c>
      <c r="N13" s="129"/>
      <c r="O13" s="179" t="s">
        <v>15</v>
      </c>
      <c r="P13" s="180"/>
      <c r="Q13" s="179" t="s">
        <v>15</v>
      </c>
      <c r="R13" s="180"/>
      <c r="S13" s="179" t="s">
        <v>15</v>
      </c>
      <c r="T13" s="180"/>
      <c r="U13" s="179" t="s">
        <v>15</v>
      </c>
      <c r="V13" s="180"/>
      <c r="W13" s="179" t="s">
        <v>15</v>
      </c>
      <c r="X13" s="180"/>
      <c r="Y13" s="179" t="s">
        <v>15</v>
      </c>
      <c r="Z13" s="180"/>
      <c r="AA13" s="179" t="s">
        <v>15</v>
      </c>
      <c r="AB13" s="180"/>
      <c r="AC13" s="179" t="s">
        <v>15</v>
      </c>
      <c r="AD13" s="180"/>
      <c r="AE13" s="179" t="s">
        <v>15</v>
      </c>
      <c r="AF13" s="180"/>
      <c r="AG13" s="179" t="s">
        <v>15</v>
      </c>
      <c r="AH13" s="180"/>
      <c r="AI13" s="35"/>
    </row>
    <row r="14" spans="1:36" ht="25.5">
      <c r="A14" s="19">
        <f t="shared" si="1"/>
        <v>18</v>
      </c>
      <c r="B14" s="18">
        <v>6.1</v>
      </c>
      <c r="C14" s="183" t="s">
        <v>40</v>
      </c>
      <c r="D14" s="185"/>
      <c r="E14" s="43" t="s">
        <v>212</v>
      </c>
      <c r="F14" s="64">
        <v>131970.01726178749</v>
      </c>
      <c r="G14" s="64">
        <v>0</v>
      </c>
      <c r="H14" s="67">
        <v>0</v>
      </c>
      <c r="I14" s="67">
        <v>0</v>
      </c>
      <c r="J14" s="135">
        <v>131970</v>
      </c>
      <c r="K14" s="136">
        <v>0</v>
      </c>
      <c r="L14" s="137">
        <v>0</v>
      </c>
      <c r="M14" s="138">
        <v>0</v>
      </c>
      <c r="N14" s="129"/>
      <c r="O14" s="179" t="s">
        <v>15</v>
      </c>
      <c r="P14" s="180"/>
      <c r="Q14" s="179" t="s">
        <v>15</v>
      </c>
      <c r="R14" s="180"/>
      <c r="S14" s="179" t="s">
        <v>15</v>
      </c>
      <c r="T14" s="180"/>
      <c r="U14" s="179" t="s">
        <v>15</v>
      </c>
      <c r="V14" s="180"/>
      <c r="W14" s="179" t="s">
        <v>15</v>
      </c>
      <c r="X14" s="180"/>
      <c r="Y14" s="179" t="s">
        <v>15</v>
      </c>
      <c r="Z14" s="180"/>
      <c r="AA14" s="179" t="s">
        <v>15</v>
      </c>
      <c r="AB14" s="180"/>
      <c r="AC14" s="179" t="s">
        <v>15</v>
      </c>
      <c r="AD14" s="180"/>
      <c r="AE14" s="179" t="s">
        <v>15</v>
      </c>
      <c r="AF14" s="180"/>
      <c r="AG14" s="179" t="s">
        <v>15</v>
      </c>
      <c r="AH14" s="180"/>
      <c r="AI14" s="35"/>
    </row>
    <row r="15" spans="1:36" ht="25.5">
      <c r="A15" s="19">
        <f t="shared" si="1"/>
        <v>19</v>
      </c>
      <c r="B15" s="18">
        <v>6.11</v>
      </c>
      <c r="C15" s="183" t="s">
        <v>1</v>
      </c>
      <c r="D15" s="185"/>
      <c r="E15" s="43" t="s">
        <v>324</v>
      </c>
      <c r="F15" s="64">
        <v>2081749.1084415428</v>
      </c>
      <c r="G15" s="64">
        <v>0</v>
      </c>
      <c r="H15" s="67">
        <v>-4069.3607009257348</v>
      </c>
      <c r="I15" s="67">
        <v>0</v>
      </c>
      <c r="J15" s="135">
        <v>2081749</v>
      </c>
      <c r="K15" s="136">
        <v>0</v>
      </c>
      <c r="L15" s="137">
        <v>-4069</v>
      </c>
      <c r="M15" s="138">
        <v>0</v>
      </c>
      <c r="N15" s="21" t="s">
        <v>208</v>
      </c>
      <c r="O15" s="179" t="s">
        <v>208</v>
      </c>
      <c r="P15" s="180"/>
      <c r="Q15" s="179" t="s">
        <v>15</v>
      </c>
      <c r="R15" s="180"/>
      <c r="S15" s="179" t="s">
        <v>15</v>
      </c>
      <c r="T15" s="180"/>
      <c r="U15" s="179" t="s">
        <v>15</v>
      </c>
      <c r="V15" s="180"/>
      <c r="W15" s="179" t="s">
        <v>15</v>
      </c>
      <c r="X15" s="180"/>
      <c r="Y15" s="179" t="s">
        <v>15</v>
      </c>
      <c r="Z15" s="180"/>
      <c r="AA15" s="179" t="s">
        <v>15</v>
      </c>
      <c r="AB15" s="180"/>
      <c r="AC15" s="179" t="s">
        <v>15</v>
      </c>
      <c r="AD15" s="180"/>
      <c r="AE15" s="179" t="s">
        <v>15</v>
      </c>
      <c r="AF15" s="180"/>
      <c r="AG15" s="179" t="s">
        <v>15</v>
      </c>
      <c r="AH15" s="180"/>
      <c r="AI15" s="35"/>
    </row>
    <row r="16" spans="1:36" ht="25.5">
      <c r="A16" s="19">
        <f t="shared" si="1"/>
        <v>20</v>
      </c>
      <c r="B16" s="18">
        <v>6.12</v>
      </c>
      <c r="C16" s="183" t="s">
        <v>5</v>
      </c>
      <c r="D16" s="185"/>
      <c r="E16" s="43" t="s">
        <v>212</v>
      </c>
      <c r="F16" s="64">
        <v>-397201.36744354269</v>
      </c>
      <c r="G16" s="64">
        <v>0</v>
      </c>
      <c r="H16" s="67">
        <v>0</v>
      </c>
      <c r="I16" s="67">
        <v>0</v>
      </c>
      <c r="J16" s="135">
        <v>-397201</v>
      </c>
      <c r="K16" s="136">
        <v>0</v>
      </c>
      <c r="L16" s="137">
        <v>0</v>
      </c>
      <c r="M16" s="138">
        <v>0</v>
      </c>
      <c r="N16" s="129"/>
      <c r="O16" s="179" t="s">
        <v>15</v>
      </c>
      <c r="P16" s="180"/>
      <c r="Q16" s="179" t="s">
        <v>15</v>
      </c>
      <c r="R16" s="180"/>
      <c r="S16" s="179" t="s">
        <v>15</v>
      </c>
      <c r="T16" s="180"/>
      <c r="U16" s="179" t="s">
        <v>15</v>
      </c>
      <c r="V16" s="180"/>
      <c r="W16" s="179" t="s">
        <v>15</v>
      </c>
      <c r="X16" s="180"/>
      <c r="Y16" s="179" t="s">
        <v>15</v>
      </c>
      <c r="Z16" s="180"/>
      <c r="AA16" s="179" t="s">
        <v>15</v>
      </c>
      <c r="AB16" s="180"/>
      <c r="AC16" s="179" t="s">
        <v>15</v>
      </c>
      <c r="AD16" s="180"/>
      <c r="AE16" s="179" t="s">
        <v>15</v>
      </c>
      <c r="AF16" s="180"/>
      <c r="AG16" s="179" t="s">
        <v>15</v>
      </c>
      <c r="AH16" s="180"/>
      <c r="AI16" s="35"/>
    </row>
    <row r="17" spans="1:35" ht="25.5">
      <c r="A17" s="19">
        <f t="shared" si="1"/>
        <v>21</v>
      </c>
      <c r="B17" s="18">
        <v>6.13</v>
      </c>
      <c r="C17" s="183" t="s">
        <v>2</v>
      </c>
      <c r="D17" s="185"/>
      <c r="E17" s="43" t="s">
        <v>212</v>
      </c>
      <c r="F17" s="64">
        <v>-131317.93692733094</v>
      </c>
      <c r="G17" s="64">
        <v>0</v>
      </c>
      <c r="H17" s="67">
        <v>0</v>
      </c>
      <c r="I17" s="67">
        <v>0</v>
      </c>
      <c r="J17" s="135">
        <v>-131318</v>
      </c>
      <c r="K17" s="136">
        <v>0</v>
      </c>
      <c r="L17" s="137">
        <v>0</v>
      </c>
      <c r="M17" s="138">
        <v>0</v>
      </c>
      <c r="N17" s="129"/>
      <c r="O17" s="179" t="s">
        <v>15</v>
      </c>
      <c r="P17" s="180"/>
      <c r="Q17" s="179" t="s">
        <v>15</v>
      </c>
      <c r="R17" s="180"/>
      <c r="S17" s="179" t="s">
        <v>15</v>
      </c>
      <c r="T17" s="180"/>
      <c r="U17" s="179" t="s">
        <v>15</v>
      </c>
      <c r="V17" s="180"/>
      <c r="W17" s="179" t="s">
        <v>15</v>
      </c>
      <c r="X17" s="180"/>
      <c r="Y17" s="179" t="s">
        <v>15</v>
      </c>
      <c r="Z17" s="180"/>
      <c r="AA17" s="179" t="s">
        <v>15</v>
      </c>
      <c r="AB17" s="180"/>
      <c r="AC17" s="179" t="s">
        <v>15</v>
      </c>
      <c r="AD17" s="180"/>
      <c r="AE17" s="179" t="s">
        <v>15</v>
      </c>
      <c r="AF17" s="180"/>
      <c r="AG17" s="179" t="s">
        <v>15</v>
      </c>
      <c r="AH17" s="180"/>
      <c r="AI17" s="35"/>
    </row>
    <row r="18" spans="1:35" ht="25.5">
      <c r="A18" s="19">
        <f t="shared" si="1"/>
        <v>22</v>
      </c>
      <c r="B18" s="18">
        <v>6.14</v>
      </c>
      <c r="C18" s="183" t="s">
        <v>3</v>
      </c>
      <c r="D18" s="185"/>
      <c r="E18" s="43" t="s">
        <v>212</v>
      </c>
      <c r="F18" s="64">
        <v>-818378.23092293227</v>
      </c>
      <c r="G18" s="64">
        <v>0</v>
      </c>
      <c r="H18" s="67">
        <v>0</v>
      </c>
      <c r="I18" s="67">
        <v>0</v>
      </c>
      <c r="J18" s="135">
        <v>-818378</v>
      </c>
      <c r="K18" s="136">
        <v>0</v>
      </c>
      <c r="L18" s="137">
        <v>0</v>
      </c>
      <c r="M18" s="138">
        <v>0</v>
      </c>
      <c r="N18" s="129"/>
      <c r="O18" s="179" t="s">
        <v>15</v>
      </c>
      <c r="P18" s="180"/>
      <c r="Q18" s="179" t="s">
        <v>15</v>
      </c>
      <c r="R18" s="180"/>
      <c r="S18" s="179" t="s">
        <v>15</v>
      </c>
      <c r="T18" s="180"/>
      <c r="U18" s="179" t="s">
        <v>15</v>
      </c>
      <c r="V18" s="180"/>
      <c r="W18" s="179" t="s">
        <v>15</v>
      </c>
      <c r="X18" s="180"/>
      <c r="Y18" s="179" t="s">
        <v>15</v>
      </c>
      <c r="Z18" s="180"/>
      <c r="AA18" s="179" t="s">
        <v>15</v>
      </c>
      <c r="AB18" s="180"/>
      <c r="AC18" s="179" t="s">
        <v>15</v>
      </c>
      <c r="AD18" s="180"/>
      <c r="AE18" s="179" t="s">
        <v>15</v>
      </c>
      <c r="AF18" s="180"/>
      <c r="AG18" s="179" t="s">
        <v>15</v>
      </c>
      <c r="AH18" s="180"/>
      <c r="AI18" s="35"/>
    </row>
    <row r="19" spans="1:35" ht="25.5">
      <c r="A19" s="19">
        <f t="shared" si="1"/>
        <v>23</v>
      </c>
      <c r="B19" s="18">
        <v>6.15</v>
      </c>
      <c r="C19" s="183" t="s">
        <v>71</v>
      </c>
      <c r="D19" s="185"/>
      <c r="E19" s="43" t="s">
        <v>212</v>
      </c>
      <c r="F19" s="64">
        <v>-1145237.5014333331</v>
      </c>
      <c r="G19" s="64">
        <v>0</v>
      </c>
      <c r="H19" s="67">
        <v>0</v>
      </c>
      <c r="I19" s="67">
        <v>0</v>
      </c>
      <c r="J19" s="135">
        <v>-1145238</v>
      </c>
      <c r="K19" s="136">
        <v>0</v>
      </c>
      <c r="L19" s="137">
        <v>0</v>
      </c>
      <c r="M19" s="138">
        <v>0</v>
      </c>
      <c r="N19" s="129"/>
      <c r="O19" s="179" t="s">
        <v>15</v>
      </c>
      <c r="P19" s="180"/>
      <c r="Q19" s="179" t="s">
        <v>15</v>
      </c>
      <c r="R19" s="180"/>
      <c r="S19" s="179" t="s">
        <v>15</v>
      </c>
      <c r="T19" s="180"/>
      <c r="U19" s="179" t="s">
        <v>15</v>
      </c>
      <c r="V19" s="180"/>
      <c r="W19" s="179" t="s">
        <v>15</v>
      </c>
      <c r="X19" s="180"/>
      <c r="Y19" s="179" t="s">
        <v>15</v>
      </c>
      <c r="Z19" s="180"/>
      <c r="AA19" s="179" t="s">
        <v>15</v>
      </c>
      <c r="AB19" s="180"/>
      <c r="AC19" s="179" t="s">
        <v>15</v>
      </c>
      <c r="AD19" s="180"/>
      <c r="AE19" s="179" t="s">
        <v>15</v>
      </c>
      <c r="AF19" s="180"/>
      <c r="AG19" s="179" t="s">
        <v>15</v>
      </c>
      <c r="AH19" s="180"/>
      <c r="AI19" s="35"/>
    </row>
    <row r="20" spans="1:35" ht="25.5">
      <c r="A20" s="19">
        <f t="shared" si="1"/>
        <v>24</v>
      </c>
      <c r="B20" s="18">
        <v>6.16</v>
      </c>
      <c r="C20" s="183" t="s">
        <v>41</v>
      </c>
      <c r="D20" s="185"/>
      <c r="E20" s="43" t="s">
        <v>212</v>
      </c>
      <c r="F20" s="64">
        <v>18267.632184394755</v>
      </c>
      <c r="G20" s="64">
        <v>0</v>
      </c>
      <c r="H20" s="67">
        <v>0</v>
      </c>
      <c r="I20" s="67">
        <v>0</v>
      </c>
      <c r="J20" s="135">
        <v>18268</v>
      </c>
      <c r="K20" s="136">
        <v>0</v>
      </c>
      <c r="L20" s="137">
        <v>0</v>
      </c>
      <c r="M20" s="138">
        <v>0</v>
      </c>
      <c r="N20" s="129"/>
      <c r="O20" s="179" t="s">
        <v>15</v>
      </c>
      <c r="P20" s="180"/>
      <c r="Q20" s="179" t="s">
        <v>15</v>
      </c>
      <c r="R20" s="180"/>
      <c r="S20" s="179" t="s">
        <v>15</v>
      </c>
      <c r="T20" s="180"/>
      <c r="U20" s="179" t="s">
        <v>15</v>
      </c>
      <c r="V20" s="180"/>
      <c r="W20" s="179" t="s">
        <v>15</v>
      </c>
      <c r="X20" s="180"/>
      <c r="Y20" s="179" t="s">
        <v>15</v>
      </c>
      <c r="Z20" s="180"/>
      <c r="AA20" s="179" t="s">
        <v>15</v>
      </c>
      <c r="AB20" s="180"/>
      <c r="AC20" s="179" t="s">
        <v>15</v>
      </c>
      <c r="AD20" s="180"/>
      <c r="AE20" s="179" t="s">
        <v>15</v>
      </c>
      <c r="AF20" s="180"/>
      <c r="AG20" s="179" t="s">
        <v>15</v>
      </c>
      <c r="AH20" s="180"/>
      <c r="AI20" s="35"/>
    </row>
    <row r="21" spans="1:35" ht="25.5">
      <c r="A21" s="19">
        <f t="shared" si="1"/>
        <v>25</v>
      </c>
      <c r="B21" s="18">
        <v>6.17</v>
      </c>
      <c r="C21" s="183" t="s">
        <v>4</v>
      </c>
      <c r="D21" s="185"/>
      <c r="E21" s="43" t="s">
        <v>290</v>
      </c>
      <c r="F21" s="64">
        <v>-2936475.9187557171</v>
      </c>
      <c r="G21" s="64">
        <v>0</v>
      </c>
      <c r="H21" s="67">
        <v>0</v>
      </c>
      <c r="I21" s="67">
        <v>0</v>
      </c>
      <c r="J21" s="135">
        <v>-2936476</v>
      </c>
      <c r="K21" s="136">
        <v>0</v>
      </c>
      <c r="L21" s="137">
        <v>0</v>
      </c>
      <c r="M21" s="138">
        <v>0</v>
      </c>
      <c r="N21" s="129"/>
      <c r="O21" s="179" t="s">
        <v>15</v>
      </c>
      <c r="P21" s="180"/>
      <c r="Q21" s="179" t="s">
        <v>15</v>
      </c>
      <c r="R21" s="180"/>
      <c r="S21" s="179" t="s">
        <v>15</v>
      </c>
      <c r="T21" s="180"/>
      <c r="U21" s="179" t="s">
        <v>15</v>
      </c>
      <c r="V21" s="180"/>
      <c r="W21" s="179" t="s">
        <v>15</v>
      </c>
      <c r="X21" s="180"/>
      <c r="Y21" s="179" t="s">
        <v>15</v>
      </c>
      <c r="Z21" s="180"/>
      <c r="AA21" s="179" t="s">
        <v>15</v>
      </c>
      <c r="AB21" s="180"/>
      <c r="AC21" s="179" t="s">
        <v>15</v>
      </c>
      <c r="AD21" s="180"/>
      <c r="AE21" s="179" t="s">
        <v>15</v>
      </c>
      <c r="AF21" s="180"/>
      <c r="AG21" s="179" t="s">
        <v>15</v>
      </c>
      <c r="AH21" s="180"/>
      <c r="AI21" s="35"/>
    </row>
    <row r="22" spans="1:35" ht="25.5">
      <c r="A22" s="19">
        <f t="shared" si="1"/>
        <v>26</v>
      </c>
      <c r="B22" s="18">
        <v>6.18</v>
      </c>
      <c r="C22" s="183" t="s">
        <v>72</v>
      </c>
      <c r="D22" s="185"/>
      <c r="E22" s="43" t="s">
        <v>212</v>
      </c>
      <c r="F22" s="64">
        <v>-6595418.7965601254</v>
      </c>
      <c r="G22" s="64">
        <v>0</v>
      </c>
      <c r="H22" s="67">
        <v>0</v>
      </c>
      <c r="I22" s="67">
        <v>0</v>
      </c>
      <c r="J22" s="135">
        <v>-6595419</v>
      </c>
      <c r="K22" s="136">
        <v>0</v>
      </c>
      <c r="L22" s="137">
        <v>0</v>
      </c>
      <c r="M22" s="138">
        <v>0</v>
      </c>
      <c r="N22" s="129"/>
      <c r="O22" s="179" t="s">
        <v>15</v>
      </c>
      <c r="P22" s="180"/>
      <c r="Q22" s="179" t="s">
        <v>15</v>
      </c>
      <c r="R22" s="180"/>
      <c r="S22" s="179" t="s">
        <v>15</v>
      </c>
      <c r="T22" s="180"/>
      <c r="U22" s="179" t="s">
        <v>15</v>
      </c>
      <c r="V22" s="180"/>
      <c r="W22" s="179" t="s">
        <v>15</v>
      </c>
      <c r="X22" s="180"/>
      <c r="Y22" s="179" t="s">
        <v>15</v>
      </c>
      <c r="Z22" s="180"/>
      <c r="AA22" s="179" t="s">
        <v>15</v>
      </c>
      <c r="AB22" s="180"/>
      <c r="AC22" s="179" t="s">
        <v>15</v>
      </c>
      <c r="AD22" s="180"/>
      <c r="AE22" s="179" t="s">
        <v>15</v>
      </c>
      <c r="AF22" s="180"/>
      <c r="AG22" s="179" t="s">
        <v>15</v>
      </c>
      <c r="AH22" s="180"/>
      <c r="AI22" s="35"/>
    </row>
    <row r="23" spans="1:35" ht="25.5">
      <c r="A23" s="19">
        <f t="shared" si="1"/>
        <v>27</v>
      </c>
      <c r="B23" s="18">
        <v>6.19</v>
      </c>
      <c r="C23" s="183" t="s">
        <v>43</v>
      </c>
      <c r="D23" s="185"/>
      <c r="E23" s="43" t="s">
        <v>212</v>
      </c>
      <c r="F23" s="64">
        <v>0</v>
      </c>
      <c r="G23" s="64">
        <v>23410353.123831868</v>
      </c>
      <c r="H23" s="67">
        <v>0</v>
      </c>
      <c r="I23" s="67">
        <v>0</v>
      </c>
      <c r="J23" s="135" t="s">
        <v>363</v>
      </c>
      <c r="K23" s="136">
        <v>23410353</v>
      </c>
      <c r="L23" s="137">
        <v>0</v>
      </c>
      <c r="M23" s="138">
        <v>0</v>
      </c>
      <c r="N23" s="129"/>
      <c r="O23" s="179" t="s">
        <v>15</v>
      </c>
      <c r="P23" s="180"/>
      <c r="Q23" s="179" t="s">
        <v>15</v>
      </c>
      <c r="R23" s="180"/>
      <c r="S23" s="179" t="s">
        <v>15</v>
      </c>
      <c r="T23" s="180"/>
      <c r="U23" s="179" t="s">
        <v>15</v>
      </c>
      <c r="V23" s="180"/>
      <c r="W23" s="179" t="s">
        <v>15</v>
      </c>
      <c r="X23" s="180"/>
      <c r="Y23" s="179" t="s">
        <v>15</v>
      </c>
      <c r="Z23" s="180"/>
      <c r="AA23" s="179" t="s">
        <v>15</v>
      </c>
      <c r="AB23" s="180"/>
      <c r="AC23" s="179" t="s">
        <v>15</v>
      </c>
      <c r="AD23" s="180"/>
      <c r="AE23" s="179" t="s">
        <v>15</v>
      </c>
      <c r="AF23" s="180"/>
      <c r="AG23" s="179" t="s">
        <v>15</v>
      </c>
      <c r="AH23" s="180"/>
      <c r="AI23" s="35"/>
    </row>
    <row r="24" spans="1:35" ht="25.5">
      <c r="A24" s="19">
        <f t="shared" si="1"/>
        <v>28</v>
      </c>
      <c r="B24" s="18">
        <v>6.2</v>
      </c>
      <c r="C24" s="183" t="s">
        <v>117</v>
      </c>
      <c r="D24" s="185"/>
      <c r="E24" s="43" t="s">
        <v>212</v>
      </c>
      <c r="F24" s="64">
        <v>3150854.0515157296</v>
      </c>
      <c r="G24" s="64">
        <v>3150854.051515731</v>
      </c>
      <c r="H24" s="67">
        <v>0</v>
      </c>
      <c r="I24" s="67">
        <v>0</v>
      </c>
      <c r="J24" s="135">
        <v>3150854</v>
      </c>
      <c r="K24" s="136">
        <v>3150854</v>
      </c>
      <c r="L24" s="137">
        <v>0</v>
      </c>
      <c r="M24" s="138">
        <v>0</v>
      </c>
      <c r="N24" s="129"/>
      <c r="O24" s="179" t="s">
        <v>15</v>
      </c>
      <c r="P24" s="180"/>
      <c r="Q24" s="179" t="s">
        <v>15</v>
      </c>
      <c r="R24" s="180"/>
      <c r="S24" s="179" t="s">
        <v>15</v>
      </c>
      <c r="T24" s="180"/>
      <c r="U24" s="179" t="s">
        <v>15</v>
      </c>
      <c r="V24" s="180"/>
      <c r="W24" s="179" t="s">
        <v>15</v>
      </c>
      <c r="X24" s="180"/>
      <c r="Y24" s="179" t="s">
        <v>15</v>
      </c>
      <c r="Z24" s="180"/>
      <c r="AA24" s="179" t="s">
        <v>15</v>
      </c>
      <c r="AB24" s="180"/>
      <c r="AC24" s="179" t="s">
        <v>15</v>
      </c>
      <c r="AD24" s="180"/>
      <c r="AE24" s="179" t="s">
        <v>15</v>
      </c>
      <c r="AF24" s="180"/>
      <c r="AG24" s="179" t="s">
        <v>15</v>
      </c>
      <c r="AH24" s="180"/>
      <c r="AI24" s="35"/>
    </row>
    <row r="25" spans="1:35" ht="25.5">
      <c r="A25" s="19">
        <f t="shared" si="1"/>
        <v>29</v>
      </c>
      <c r="B25" s="18">
        <v>6.21</v>
      </c>
      <c r="C25" s="183" t="s">
        <v>325</v>
      </c>
      <c r="D25" s="185"/>
      <c r="E25" s="43" t="s">
        <v>212</v>
      </c>
      <c r="F25" s="64">
        <v>-2412351.6838164986</v>
      </c>
      <c r="G25" s="64">
        <v>0</v>
      </c>
      <c r="H25" s="67">
        <v>0</v>
      </c>
      <c r="I25" s="67">
        <v>0</v>
      </c>
      <c r="J25" s="139">
        <v>-227035</v>
      </c>
      <c r="K25" s="136">
        <v>0</v>
      </c>
      <c r="L25" s="137">
        <v>0</v>
      </c>
      <c r="M25" s="138">
        <v>0</v>
      </c>
      <c r="N25" s="129"/>
      <c r="O25" s="179" t="s">
        <v>15</v>
      </c>
      <c r="P25" s="180"/>
      <c r="Q25" s="179" t="s">
        <v>15</v>
      </c>
      <c r="R25" s="180"/>
      <c r="S25" s="179" t="s">
        <v>15</v>
      </c>
      <c r="T25" s="180"/>
      <c r="U25" s="179" t="s">
        <v>15</v>
      </c>
      <c r="V25" s="180"/>
      <c r="W25" s="179" t="s">
        <v>15</v>
      </c>
      <c r="X25" s="180"/>
      <c r="Y25" s="179" t="s">
        <v>15</v>
      </c>
      <c r="Z25" s="180"/>
      <c r="AA25" s="179" t="s">
        <v>15</v>
      </c>
      <c r="AB25" s="180"/>
      <c r="AC25" s="179" t="s">
        <v>15</v>
      </c>
      <c r="AD25" s="180"/>
      <c r="AE25" s="179" t="s">
        <v>15</v>
      </c>
      <c r="AF25" s="180"/>
      <c r="AG25" s="179" t="s">
        <v>15</v>
      </c>
      <c r="AH25" s="180"/>
      <c r="AI25" s="35"/>
    </row>
    <row r="26" spans="1:35" ht="55.5" customHeight="1">
      <c r="A26" s="19">
        <f t="shared" si="1"/>
        <v>30</v>
      </c>
      <c r="B26" s="18">
        <v>6.22</v>
      </c>
      <c r="C26" s="183" t="s">
        <v>73</v>
      </c>
      <c r="D26" s="185"/>
      <c r="E26" s="43" t="s">
        <v>212</v>
      </c>
      <c r="F26" s="64">
        <v>-24075305.605324887</v>
      </c>
      <c r="G26" s="64">
        <v>0</v>
      </c>
      <c r="H26" s="67">
        <v>-16378519.056668101</v>
      </c>
      <c r="I26" s="67">
        <v>0</v>
      </c>
      <c r="J26" s="139">
        <v>-10002590</v>
      </c>
      <c r="K26" s="136">
        <v>0</v>
      </c>
      <c r="L26" s="140">
        <v>-16279670</v>
      </c>
      <c r="M26" s="138">
        <v>0</v>
      </c>
      <c r="N26" s="129"/>
      <c r="O26" s="179" t="s">
        <v>15</v>
      </c>
      <c r="P26" s="180"/>
      <c r="Q26" s="179" t="s">
        <v>15</v>
      </c>
      <c r="R26" s="180"/>
      <c r="S26" s="179" t="s">
        <v>15</v>
      </c>
      <c r="T26" s="180"/>
      <c r="U26" s="179" t="s">
        <v>15</v>
      </c>
      <c r="V26" s="180"/>
      <c r="W26" s="179" t="s">
        <v>15</v>
      </c>
      <c r="X26" s="180"/>
      <c r="Y26" s="179" t="s">
        <v>15</v>
      </c>
      <c r="Z26" s="180"/>
      <c r="AA26" s="179" t="s">
        <v>15</v>
      </c>
      <c r="AB26" s="180"/>
      <c r="AC26" s="179" t="s">
        <v>15</v>
      </c>
      <c r="AD26" s="180"/>
      <c r="AE26" s="179" t="s">
        <v>15</v>
      </c>
      <c r="AF26" s="180"/>
      <c r="AG26" s="179" t="s">
        <v>15</v>
      </c>
      <c r="AH26" s="180"/>
      <c r="AI26" s="35"/>
    </row>
    <row r="27" spans="1:35" ht="25.5">
      <c r="A27" s="19">
        <f t="shared" si="1"/>
        <v>31</v>
      </c>
      <c r="B27" s="18">
        <v>6.23</v>
      </c>
      <c r="C27" s="183" t="s">
        <v>74</v>
      </c>
      <c r="D27" s="185"/>
      <c r="E27" s="43" t="s">
        <v>212</v>
      </c>
      <c r="F27" s="64">
        <v>3737464.7041999986</v>
      </c>
      <c r="G27" s="64">
        <v>-60657666.762677558</v>
      </c>
      <c r="H27" s="67">
        <v>0</v>
      </c>
      <c r="I27" s="67">
        <v>0</v>
      </c>
      <c r="J27" s="135">
        <v>3737465</v>
      </c>
      <c r="K27" s="136">
        <v>-60657667</v>
      </c>
      <c r="L27" s="137">
        <v>0</v>
      </c>
      <c r="M27" s="138">
        <v>0</v>
      </c>
      <c r="N27" s="129"/>
      <c r="O27" s="179" t="s">
        <v>15</v>
      </c>
      <c r="P27" s="180"/>
      <c r="Q27" s="179" t="s">
        <v>15</v>
      </c>
      <c r="R27" s="180"/>
      <c r="S27" s="179" t="s">
        <v>15</v>
      </c>
      <c r="T27" s="180"/>
      <c r="U27" s="179" t="s">
        <v>15</v>
      </c>
      <c r="V27" s="180"/>
      <c r="W27" s="179" t="s">
        <v>15</v>
      </c>
      <c r="X27" s="180"/>
      <c r="Y27" s="179" t="s">
        <v>15</v>
      </c>
      <c r="Z27" s="180"/>
      <c r="AA27" s="179" t="s">
        <v>15</v>
      </c>
      <c r="AB27" s="180"/>
      <c r="AC27" s="179" t="s">
        <v>15</v>
      </c>
      <c r="AD27" s="180"/>
      <c r="AE27" s="179" t="s">
        <v>15</v>
      </c>
      <c r="AF27" s="180"/>
      <c r="AG27" s="179" t="s">
        <v>15</v>
      </c>
      <c r="AH27" s="180"/>
      <c r="AI27" s="35"/>
    </row>
    <row r="28" spans="1:35" ht="25.5">
      <c r="A28" s="19">
        <f t="shared" si="1"/>
        <v>32</v>
      </c>
      <c r="B28" s="18">
        <v>6.24</v>
      </c>
      <c r="C28" s="183" t="s">
        <v>75</v>
      </c>
      <c r="D28" s="185"/>
      <c r="E28" s="43" t="s">
        <v>212</v>
      </c>
      <c r="F28" s="64">
        <v>-13445251.077038214</v>
      </c>
      <c r="G28" s="64">
        <v>0</v>
      </c>
      <c r="H28" s="67">
        <v>0</v>
      </c>
      <c r="I28" s="67">
        <v>0</v>
      </c>
      <c r="J28" s="135">
        <v>-13451356</v>
      </c>
      <c r="K28" s="136">
        <v>0</v>
      </c>
      <c r="L28" s="137">
        <v>0</v>
      </c>
      <c r="M28" s="138">
        <v>0</v>
      </c>
      <c r="N28" s="123" t="s">
        <v>362</v>
      </c>
      <c r="O28" s="179" t="s">
        <v>208</v>
      </c>
      <c r="P28" s="180"/>
      <c r="Q28" s="179" t="s">
        <v>15</v>
      </c>
      <c r="R28" s="180"/>
      <c r="S28" s="179" t="s">
        <v>15</v>
      </c>
      <c r="T28" s="180"/>
      <c r="U28" s="179" t="s">
        <v>15</v>
      </c>
      <c r="V28" s="180"/>
      <c r="W28" s="179" t="s">
        <v>15</v>
      </c>
      <c r="X28" s="180"/>
      <c r="Y28" s="179" t="s">
        <v>15</v>
      </c>
      <c r="Z28" s="180"/>
      <c r="AA28" s="179" t="s">
        <v>15</v>
      </c>
      <c r="AB28" s="180"/>
      <c r="AC28" s="179" t="s">
        <v>15</v>
      </c>
      <c r="AD28" s="180"/>
      <c r="AE28" s="179" t="s">
        <v>15</v>
      </c>
      <c r="AF28" s="180"/>
      <c r="AG28" s="179" t="s">
        <v>15</v>
      </c>
      <c r="AH28" s="180"/>
      <c r="AI28" s="35"/>
    </row>
    <row r="29" spans="1:35" ht="25.5">
      <c r="A29" s="19">
        <f t="shared" si="1"/>
        <v>33</v>
      </c>
      <c r="B29" s="18">
        <v>6.25</v>
      </c>
      <c r="C29" s="183" t="s">
        <v>7</v>
      </c>
      <c r="D29" s="185"/>
      <c r="E29" s="43" t="s">
        <v>212</v>
      </c>
      <c r="F29" s="64">
        <v>186301.41254381652</v>
      </c>
      <c r="G29" s="64">
        <v>0</v>
      </c>
      <c r="H29" s="67">
        <v>391700.98369999998</v>
      </c>
      <c r="I29" s="67">
        <v>0</v>
      </c>
      <c r="J29" s="135">
        <v>186301</v>
      </c>
      <c r="K29" s="136">
        <v>0</v>
      </c>
      <c r="L29" s="137">
        <v>391701</v>
      </c>
      <c r="M29" s="138">
        <v>0</v>
      </c>
      <c r="N29" s="129"/>
      <c r="O29" s="179" t="s">
        <v>15</v>
      </c>
      <c r="P29" s="180"/>
      <c r="Q29" s="179" t="s">
        <v>15</v>
      </c>
      <c r="R29" s="180"/>
      <c r="S29" s="179" t="s">
        <v>15</v>
      </c>
      <c r="T29" s="180"/>
      <c r="U29" s="179" t="s">
        <v>15</v>
      </c>
      <c r="V29" s="180"/>
      <c r="W29" s="179" t="s">
        <v>15</v>
      </c>
      <c r="X29" s="180"/>
      <c r="Y29" s="179" t="s">
        <v>15</v>
      </c>
      <c r="Z29" s="180"/>
      <c r="AA29" s="179" t="s">
        <v>15</v>
      </c>
      <c r="AB29" s="180"/>
      <c r="AC29" s="179" t="s">
        <v>15</v>
      </c>
      <c r="AD29" s="180"/>
      <c r="AE29" s="179" t="s">
        <v>15</v>
      </c>
      <c r="AF29" s="180"/>
      <c r="AG29" s="179" t="s">
        <v>15</v>
      </c>
      <c r="AH29" s="180"/>
      <c r="AI29" s="35"/>
    </row>
    <row r="30" spans="1:35" ht="25.5">
      <c r="A30" s="19">
        <f t="shared" si="1"/>
        <v>34</v>
      </c>
      <c r="B30" s="18">
        <v>6.26</v>
      </c>
      <c r="C30" s="183" t="s">
        <v>118</v>
      </c>
      <c r="D30" s="185"/>
      <c r="E30" s="43" t="s">
        <v>212</v>
      </c>
      <c r="F30" s="64">
        <v>0</v>
      </c>
      <c r="G30" s="64">
        <v>0</v>
      </c>
      <c r="H30" s="67">
        <v>0</v>
      </c>
      <c r="I30" s="67">
        <v>0</v>
      </c>
      <c r="J30" s="135" t="s">
        <v>363</v>
      </c>
      <c r="K30" s="136">
        <v>0</v>
      </c>
      <c r="L30" s="137">
        <v>0</v>
      </c>
      <c r="M30" s="138">
        <v>0</v>
      </c>
      <c r="N30" s="129"/>
      <c r="O30" s="179" t="s">
        <v>15</v>
      </c>
      <c r="P30" s="180"/>
      <c r="Q30" s="179" t="s">
        <v>15</v>
      </c>
      <c r="R30" s="180"/>
      <c r="S30" s="179" t="s">
        <v>15</v>
      </c>
      <c r="T30" s="180"/>
      <c r="U30" s="179" t="s">
        <v>15</v>
      </c>
      <c r="V30" s="180"/>
      <c r="W30" s="179" t="s">
        <v>15</v>
      </c>
      <c r="X30" s="180"/>
      <c r="Y30" s="179" t="s">
        <v>15</v>
      </c>
      <c r="Z30" s="180"/>
      <c r="AA30" s="179" t="s">
        <v>15</v>
      </c>
      <c r="AB30" s="180"/>
      <c r="AC30" s="179" t="s">
        <v>15</v>
      </c>
      <c r="AD30" s="180"/>
      <c r="AE30" s="179" t="s">
        <v>15</v>
      </c>
      <c r="AF30" s="180"/>
      <c r="AG30" s="179" t="s">
        <v>15</v>
      </c>
      <c r="AH30" s="180"/>
      <c r="AI30" s="35"/>
    </row>
    <row r="31" spans="1:35" ht="25.5" customHeight="1">
      <c r="A31" s="19">
        <f t="shared" si="1"/>
        <v>35</v>
      </c>
      <c r="B31" s="18">
        <v>6.27</v>
      </c>
      <c r="C31" s="183" t="s">
        <v>76</v>
      </c>
      <c r="D31" s="185"/>
      <c r="E31" s="43" t="s">
        <v>212</v>
      </c>
      <c r="F31" s="64">
        <v>7196282.9788609352</v>
      </c>
      <c r="G31" s="64">
        <v>-780416921.10108447</v>
      </c>
      <c r="H31" s="67">
        <v>17358777.87647894</v>
      </c>
      <c r="I31" s="67">
        <v>-352250228.54315853</v>
      </c>
      <c r="J31" s="135">
        <v>7196283</v>
      </c>
      <c r="K31" s="136">
        <v>-780416921</v>
      </c>
      <c r="L31" s="137">
        <v>17358778</v>
      </c>
      <c r="M31" s="138">
        <v>-352250229</v>
      </c>
      <c r="N31" s="129"/>
      <c r="O31" s="179" t="s">
        <v>15</v>
      </c>
      <c r="P31" s="180"/>
      <c r="Q31" s="179" t="s">
        <v>15</v>
      </c>
      <c r="R31" s="180"/>
      <c r="S31" s="179" t="s">
        <v>15</v>
      </c>
      <c r="T31" s="180"/>
      <c r="U31" s="179" t="s">
        <v>15</v>
      </c>
      <c r="V31" s="180"/>
      <c r="W31" s="179" t="s">
        <v>15</v>
      </c>
      <c r="X31" s="180"/>
      <c r="Y31" s="179" t="s">
        <v>15</v>
      </c>
      <c r="Z31" s="180"/>
      <c r="AA31" s="179" t="s">
        <v>15</v>
      </c>
      <c r="AB31" s="180"/>
      <c r="AC31" s="179" t="s">
        <v>15</v>
      </c>
      <c r="AD31" s="180"/>
      <c r="AE31" s="179" t="s">
        <v>15</v>
      </c>
      <c r="AF31" s="180"/>
      <c r="AG31" s="179" t="s">
        <v>15</v>
      </c>
      <c r="AH31" s="180"/>
      <c r="AI31" s="35"/>
    </row>
    <row r="32" spans="1:35" ht="25.5" customHeight="1">
      <c r="A32" s="19">
        <f t="shared" si="1"/>
        <v>36</v>
      </c>
      <c r="B32" s="18">
        <v>6.28</v>
      </c>
      <c r="C32" s="183" t="s">
        <v>119</v>
      </c>
      <c r="D32" s="185"/>
      <c r="E32" s="43" t="s">
        <v>212</v>
      </c>
      <c r="F32" s="64">
        <v>2738288.7411999991</v>
      </c>
      <c r="G32" s="64">
        <v>3513838.6</v>
      </c>
      <c r="H32" s="67">
        <v>1373709.4488000064</v>
      </c>
      <c r="I32" s="67">
        <v>4335624.6499999985</v>
      </c>
      <c r="J32" s="135">
        <v>2738289</v>
      </c>
      <c r="K32" s="136">
        <v>3513839</v>
      </c>
      <c r="L32" s="137">
        <v>1373709</v>
      </c>
      <c r="M32" s="138">
        <v>4335625</v>
      </c>
      <c r="N32" s="129"/>
      <c r="O32" s="179" t="s">
        <v>15</v>
      </c>
      <c r="P32" s="180"/>
      <c r="Q32" s="179" t="s">
        <v>15</v>
      </c>
      <c r="R32" s="180"/>
      <c r="S32" s="179" t="s">
        <v>15</v>
      </c>
      <c r="T32" s="180"/>
      <c r="U32" s="179" t="s">
        <v>15</v>
      </c>
      <c r="V32" s="180"/>
      <c r="W32" s="179" t="s">
        <v>15</v>
      </c>
      <c r="X32" s="180"/>
      <c r="Y32" s="179" t="s">
        <v>15</v>
      </c>
      <c r="Z32" s="180"/>
      <c r="AA32" s="179" t="s">
        <v>15</v>
      </c>
      <c r="AB32" s="180"/>
      <c r="AC32" s="179" t="s">
        <v>15</v>
      </c>
      <c r="AD32" s="180"/>
      <c r="AE32" s="179" t="s">
        <v>15</v>
      </c>
      <c r="AF32" s="180"/>
      <c r="AG32" s="179" t="s">
        <v>15</v>
      </c>
      <c r="AH32" s="180"/>
      <c r="AI32" s="35"/>
    </row>
    <row r="33" spans="1:35" ht="25.5" customHeight="1">
      <c r="A33" s="19">
        <f t="shared" si="1"/>
        <v>37</v>
      </c>
      <c r="B33" s="18">
        <v>6.29</v>
      </c>
      <c r="C33" s="183" t="s">
        <v>123</v>
      </c>
      <c r="D33" s="185"/>
      <c r="E33" s="43" t="s">
        <v>212</v>
      </c>
      <c r="F33" s="64">
        <v>-34868225.925160244</v>
      </c>
      <c r="G33" s="64">
        <v>706681309.07413995</v>
      </c>
      <c r="H33" s="67">
        <v>-20647116.146404609</v>
      </c>
      <c r="I33" s="67">
        <v>418971407.62234509</v>
      </c>
      <c r="J33" s="135">
        <v>-34868226</v>
      </c>
      <c r="K33" s="136">
        <v>706681309</v>
      </c>
      <c r="L33" s="137">
        <v>-20647116</v>
      </c>
      <c r="M33" s="138">
        <v>418971408</v>
      </c>
      <c r="N33" s="129"/>
      <c r="O33" s="179" t="s">
        <v>15</v>
      </c>
      <c r="P33" s="180"/>
      <c r="Q33" s="179" t="s">
        <v>15</v>
      </c>
      <c r="R33" s="180"/>
      <c r="S33" s="179" t="s">
        <v>15</v>
      </c>
      <c r="T33" s="180"/>
      <c r="U33" s="179" t="s">
        <v>15</v>
      </c>
      <c r="V33" s="180"/>
      <c r="W33" s="179" t="s">
        <v>15</v>
      </c>
      <c r="X33" s="180"/>
      <c r="Y33" s="179" t="s">
        <v>15</v>
      </c>
      <c r="Z33" s="180"/>
      <c r="AA33" s="179" t="s">
        <v>15</v>
      </c>
      <c r="AB33" s="180"/>
      <c r="AC33" s="179" t="s">
        <v>15</v>
      </c>
      <c r="AD33" s="180"/>
      <c r="AE33" s="179" t="s">
        <v>15</v>
      </c>
      <c r="AF33" s="180"/>
      <c r="AG33" s="179" t="s">
        <v>15</v>
      </c>
      <c r="AH33" s="180"/>
      <c r="AI33" s="35"/>
    </row>
    <row r="34" spans="1:35" ht="25.5" customHeight="1">
      <c r="A34" s="19">
        <f t="shared" si="1"/>
        <v>38</v>
      </c>
      <c r="B34" s="18">
        <v>6.3</v>
      </c>
      <c r="C34" s="183" t="s">
        <v>124</v>
      </c>
      <c r="D34" s="185"/>
      <c r="E34" s="43" t="s">
        <v>212</v>
      </c>
      <c r="F34" s="64">
        <v>-5465266.7127</v>
      </c>
      <c r="G34" s="64">
        <v>225233495.31000003</v>
      </c>
      <c r="H34" s="67">
        <v>-3227884.0601000004</v>
      </c>
      <c r="I34" s="67">
        <v>125773794.9999999</v>
      </c>
      <c r="J34" s="135">
        <v>-5465267</v>
      </c>
      <c r="K34" s="136">
        <v>225233495</v>
      </c>
      <c r="L34" s="137">
        <v>-3227884</v>
      </c>
      <c r="M34" s="138">
        <v>125773795</v>
      </c>
      <c r="N34" s="129"/>
      <c r="O34" s="179" t="s">
        <v>15</v>
      </c>
      <c r="P34" s="180"/>
      <c r="Q34" s="179" t="s">
        <v>15</v>
      </c>
      <c r="R34" s="180"/>
      <c r="S34" s="179" t="s">
        <v>15</v>
      </c>
      <c r="T34" s="180"/>
      <c r="U34" s="179" t="s">
        <v>15</v>
      </c>
      <c r="V34" s="180"/>
      <c r="W34" s="179" t="s">
        <v>15</v>
      </c>
      <c r="X34" s="180"/>
      <c r="Y34" s="179" t="s">
        <v>15</v>
      </c>
      <c r="Z34" s="180"/>
      <c r="AA34" s="179" t="s">
        <v>15</v>
      </c>
      <c r="AB34" s="180"/>
      <c r="AC34" s="179" t="s">
        <v>15</v>
      </c>
      <c r="AD34" s="180"/>
      <c r="AE34" s="179" t="s">
        <v>15</v>
      </c>
      <c r="AF34" s="180"/>
      <c r="AG34" s="179" t="s">
        <v>15</v>
      </c>
      <c r="AH34" s="180"/>
      <c r="AI34" s="35"/>
    </row>
    <row r="35" spans="1:35" ht="25.5" customHeight="1">
      <c r="A35" s="19">
        <f t="shared" si="1"/>
        <v>39</v>
      </c>
      <c r="B35" s="18">
        <v>6.31</v>
      </c>
      <c r="C35" s="183" t="s">
        <v>125</v>
      </c>
      <c r="D35" s="185"/>
      <c r="E35" s="43" t="s">
        <v>212</v>
      </c>
      <c r="F35" s="64">
        <v>-8828627.7148000002</v>
      </c>
      <c r="G35" s="64">
        <v>462980458.89000005</v>
      </c>
      <c r="H35" s="67">
        <v>-8420360.875585597</v>
      </c>
      <c r="I35" s="67">
        <v>419038070.00017005</v>
      </c>
      <c r="J35" s="135">
        <v>-8828628</v>
      </c>
      <c r="K35" s="136">
        <v>462980459</v>
      </c>
      <c r="L35" s="137">
        <v>-8420361</v>
      </c>
      <c r="M35" s="138">
        <v>419038070</v>
      </c>
      <c r="N35" s="129"/>
      <c r="O35" s="179" t="s">
        <v>15</v>
      </c>
      <c r="P35" s="180"/>
      <c r="Q35" s="179" t="s">
        <v>15</v>
      </c>
      <c r="R35" s="180"/>
      <c r="S35" s="179" t="s">
        <v>15</v>
      </c>
      <c r="T35" s="180"/>
      <c r="U35" s="179" t="s">
        <v>15</v>
      </c>
      <c r="V35" s="180"/>
      <c r="W35" s="179" t="s">
        <v>15</v>
      </c>
      <c r="X35" s="180"/>
      <c r="Y35" s="179" t="s">
        <v>15</v>
      </c>
      <c r="Z35" s="180"/>
      <c r="AA35" s="179" t="s">
        <v>15</v>
      </c>
      <c r="AB35" s="180"/>
      <c r="AC35" s="179" t="s">
        <v>15</v>
      </c>
      <c r="AD35" s="180"/>
      <c r="AE35" s="179" t="s">
        <v>15</v>
      </c>
      <c r="AF35" s="180"/>
      <c r="AG35" s="179" t="s">
        <v>15</v>
      </c>
      <c r="AH35" s="180"/>
      <c r="AI35" s="35"/>
    </row>
    <row r="36" spans="1:35" ht="25.5" customHeight="1">
      <c r="A36" s="19">
        <f t="shared" si="1"/>
        <v>40</v>
      </c>
      <c r="B36" s="18">
        <v>6.32</v>
      </c>
      <c r="C36" s="183" t="s">
        <v>126</v>
      </c>
      <c r="D36" s="185"/>
      <c r="E36" s="43" t="s">
        <v>212</v>
      </c>
      <c r="F36" s="64">
        <v>-30944138.868009456</v>
      </c>
      <c r="G36" s="64">
        <v>333430915.78015006</v>
      </c>
      <c r="H36" s="67">
        <v>-23599334.294725846</v>
      </c>
      <c r="I36" s="67">
        <v>230764921.507195</v>
      </c>
      <c r="J36" s="135">
        <v>-30944139</v>
      </c>
      <c r="K36" s="136">
        <v>333430916</v>
      </c>
      <c r="L36" s="137">
        <v>-23599334</v>
      </c>
      <c r="M36" s="138">
        <v>230764922</v>
      </c>
      <c r="N36" s="129"/>
      <c r="O36" s="179" t="s">
        <v>15</v>
      </c>
      <c r="P36" s="180"/>
      <c r="Q36" s="179" t="s">
        <v>15</v>
      </c>
      <c r="R36" s="180"/>
      <c r="S36" s="179" t="s">
        <v>15</v>
      </c>
      <c r="T36" s="180"/>
      <c r="U36" s="179" t="s">
        <v>15</v>
      </c>
      <c r="V36" s="180"/>
      <c r="W36" s="179" t="s">
        <v>15</v>
      </c>
      <c r="X36" s="180"/>
      <c r="Y36" s="179" t="s">
        <v>15</v>
      </c>
      <c r="Z36" s="180"/>
      <c r="AA36" s="179" t="s">
        <v>15</v>
      </c>
      <c r="AB36" s="180"/>
      <c r="AC36" s="179" t="s">
        <v>15</v>
      </c>
      <c r="AD36" s="180"/>
      <c r="AE36" s="179" t="s">
        <v>15</v>
      </c>
      <c r="AF36" s="180"/>
      <c r="AG36" s="179" t="s">
        <v>15</v>
      </c>
      <c r="AH36" s="180"/>
      <c r="AI36" s="35"/>
    </row>
    <row r="37" spans="1:35" ht="25.5" customHeight="1">
      <c r="A37" s="19">
        <f t="shared" si="1"/>
        <v>41</v>
      </c>
      <c r="B37" s="18">
        <v>6.33</v>
      </c>
      <c r="C37" s="183" t="s">
        <v>127</v>
      </c>
      <c r="D37" s="185"/>
      <c r="E37" s="43" t="s">
        <v>212</v>
      </c>
      <c r="F37" s="64">
        <v>-74914559.225866452</v>
      </c>
      <c r="G37" s="64">
        <v>0</v>
      </c>
      <c r="H37" s="67">
        <v>0</v>
      </c>
      <c r="I37" s="67">
        <v>0</v>
      </c>
      <c r="J37" s="135">
        <v>-74914593</v>
      </c>
      <c r="K37" s="136">
        <v>0</v>
      </c>
      <c r="L37" s="137">
        <v>0</v>
      </c>
      <c r="M37" s="138">
        <v>0</v>
      </c>
      <c r="N37" s="129"/>
      <c r="O37" s="179" t="s">
        <v>15</v>
      </c>
      <c r="P37" s="180"/>
      <c r="Q37" s="179" t="s">
        <v>15</v>
      </c>
      <c r="R37" s="180"/>
      <c r="S37" s="179" t="s">
        <v>15</v>
      </c>
      <c r="T37" s="180"/>
      <c r="U37" s="179" t="s">
        <v>15</v>
      </c>
      <c r="V37" s="180"/>
      <c r="W37" s="179" t="s">
        <v>15</v>
      </c>
      <c r="X37" s="180"/>
      <c r="Y37" s="179" t="s">
        <v>15</v>
      </c>
      <c r="Z37" s="180"/>
      <c r="AA37" s="179" t="s">
        <v>15</v>
      </c>
      <c r="AB37" s="180"/>
      <c r="AC37" s="179" t="s">
        <v>15</v>
      </c>
      <c r="AD37" s="180"/>
      <c r="AE37" s="179" t="s">
        <v>15</v>
      </c>
      <c r="AF37" s="180"/>
      <c r="AG37" s="179" t="s">
        <v>15</v>
      </c>
      <c r="AH37" s="180"/>
      <c r="AI37" s="35"/>
    </row>
    <row r="38" spans="1:35" ht="25.5" customHeight="1">
      <c r="A38" s="19">
        <f t="shared" si="1"/>
        <v>42</v>
      </c>
      <c r="B38" s="18">
        <v>6.34</v>
      </c>
      <c r="C38" s="183" t="s">
        <v>326</v>
      </c>
      <c r="D38" s="185"/>
      <c r="E38" s="43" t="s">
        <v>212</v>
      </c>
      <c r="F38" s="64">
        <v>-12399278.074531125</v>
      </c>
      <c r="G38" s="64">
        <v>0</v>
      </c>
      <c r="H38" s="67">
        <v>0</v>
      </c>
      <c r="I38" s="67">
        <v>0</v>
      </c>
      <c r="J38" s="139">
        <v>-10450964</v>
      </c>
      <c r="K38" s="136">
        <v>0</v>
      </c>
      <c r="L38" s="137">
        <v>0</v>
      </c>
      <c r="M38" s="138">
        <v>0</v>
      </c>
      <c r="N38" s="129"/>
      <c r="O38" s="179" t="s">
        <v>15</v>
      </c>
      <c r="P38" s="180"/>
      <c r="Q38" s="179" t="s">
        <v>15</v>
      </c>
      <c r="R38" s="180"/>
      <c r="S38" s="179" t="s">
        <v>15</v>
      </c>
      <c r="T38" s="180"/>
      <c r="U38" s="179" t="s">
        <v>15</v>
      </c>
      <c r="V38" s="180"/>
      <c r="W38" s="179" t="s">
        <v>15</v>
      </c>
      <c r="X38" s="180"/>
      <c r="Y38" s="179" t="s">
        <v>15</v>
      </c>
      <c r="Z38" s="180"/>
      <c r="AA38" s="179" t="s">
        <v>15</v>
      </c>
      <c r="AB38" s="180"/>
      <c r="AC38" s="179" t="s">
        <v>15</v>
      </c>
      <c r="AD38" s="180"/>
      <c r="AE38" s="179" t="s">
        <v>15</v>
      </c>
      <c r="AF38" s="180"/>
      <c r="AG38" s="179" t="s">
        <v>15</v>
      </c>
      <c r="AH38" s="180"/>
      <c r="AI38" s="35"/>
    </row>
    <row r="39" spans="1:35" ht="25.5">
      <c r="A39" s="19">
        <f t="shared" si="1"/>
        <v>43</v>
      </c>
      <c r="B39" s="18">
        <v>6.35</v>
      </c>
      <c r="C39" s="183" t="s">
        <v>128</v>
      </c>
      <c r="D39" s="185"/>
      <c r="E39" s="43" t="s">
        <v>212</v>
      </c>
      <c r="F39" s="64">
        <v>-7999.5399999999936</v>
      </c>
      <c r="G39" s="64">
        <v>0</v>
      </c>
      <c r="H39" s="67">
        <v>0</v>
      </c>
      <c r="I39" s="67">
        <v>0</v>
      </c>
      <c r="J39" s="135">
        <v>-8000</v>
      </c>
      <c r="K39" s="136">
        <v>0</v>
      </c>
      <c r="L39" s="137">
        <v>0</v>
      </c>
      <c r="M39" s="138">
        <v>0</v>
      </c>
      <c r="N39" s="129" t="s">
        <v>364</v>
      </c>
      <c r="O39" s="179" t="s">
        <v>15</v>
      </c>
      <c r="P39" s="180"/>
      <c r="Q39" s="179" t="s">
        <v>15</v>
      </c>
      <c r="R39" s="180"/>
      <c r="S39" s="179" t="s">
        <v>15</v>
      </c>
      <c r="T39" s="180"/>
      <c r="U39" s="179" t="s">
        <v>15</v>
      </c>
      <c r="V39" s="180"/>
      <c r="W39" s="179" t="s">
        <v>15</v>
      </c>
      <c r="X39" s="180"/>
      <c r="Y39" s="179" t="s">
        <v>15</v>
      </c>
      <c r="Z39" s="180"/>
      <c r="AA39" s="179" t="s">
        <v>15</v>
      </c>
      <c r="AB39" s="180"/>
      <c r="AC39" s="179" t="s">
        <v>15</v>
      </c>
      <c r="AD39" s="180"/>
      <c r="AE39" s="179" t="s">
        <v>15</v>
      </c>
      <c r="AF39" s="180"/>
      <c r="AG39" s="179" t="s">
        <v>15</v>
      </c>
      <c r="AH39" s="180"/>
      <c r="AI39" s="35"/>
    </row>
    <row r="40" spans="1:35" ht="25.5" customHeight="1">
      <c r="A40" s="19">
        <f t="shared" si="1"/>
        <v>44</v>
      </c>
      <c r="B40" s="18">
        <v>6.36</v>
      </c>
      <c r="C40" s="183" t="s">
        <v>129</v>
      </c>
      <c r="D40" s="185"/>
      <c r="E40" s="43" t="s">
        <v>212</v>
      </c>
      <c r="F40" s="64">
        <v>-6034575.5200999631</v>
      </c>
      <c r="G40" s="64">
        <v>8887499.9999999385</v>
      </c>
      <c r="H40" s="67">
        <v>0</v>
      </c>
      <c r="I40" s="67">
        <v>-5924999.9999999665</v>
      </c>
      <c r="J40" s="135">
        <v>-6034576</v>
      </c>
      <c r="K40" s="136">
        <v>8887500</v>
      </c>
      <c r="L40" s="137">
        <v>0</v>
      </c>
      <c r="M40" s="138">
        <v>-5925000</v>
      </c>
      <c r="N40" s="129"/>
      <c r="O40" s="179" t="s">
        <v>15</v>
      </c>
      <c r="P40" s="180"/>
      <c r="Q40" s="179" t="s">
        <v>218</v>
      </c>
      <c r="R40" s="180"/>
      <c r="S40" s="179" t="s">
        <v>15</v>
      </c>
      <c r="T40" s="180"/>
      <c r="U40" s="179" t="s">
        <v>15</v>
      </c>
      <c r="V40" s="180"/>
      <c r="W40" s="179" t="s">
        <v>15</v>
      </c>
      <c r="X40" s="180"/>
      <c r="Y40" s="179" t="s">
        <v>15</v>
      </c>
      <c r="Z40" s="180"/>
      <c r="AA40" s="179" t="s">
        <v>15</v>
      </c>
      <c r="AB40" s="180"/>
      <c r="AC40" s="179" t="s">
        <v>15</v>
      </c>
      <c r="AD40" s="180"/>
      <c r="AE40" s="179" t="s">
        <v>15</v>
      </c>
      <c r="AF40" s="180"/>
      <c r="AG40" s="179" t="s">
        <v>15</v>
      </c>
      <c r="AH40" s="180"/>
      <c r="AI40" s="35"/>
    </row>
    <row r="41" spans="1:35" ht="25.5" customHeight="1">
      <c r="A41" s="19">
        <f t="shared" si="1"/>
        <v>45</v>
      </c>
      <c r="B41" s="18">
        <v>6.37</v>
      </c>
      <c r="C41" s="183" t="s">
        <v>137</v>
      </c>
      <c r="D41" s="185"/>
      <c r="E41" s="43" t="s">
        <v>212</v>
      </c>
      <c r="F41" s="64">
        <v>-444846.3825050923</v>
      </c>
      <c r="G41" s="64">
        <v>0</v>
      </c>
      <c r="H41" s="67">
        <v>-15569.623387678046</v>
      </c>
      <c r="I41" s="67">
        <v>0</v>
      </c>
      <c r="J41" s="135">
        <v>-444846</v>
      </c>
      <c r="K41" s="136">
        <v>0</v>
      </c>
      <c r="L41" s="137">
        <v>-15570</v>
      </c>
      <c r="M41" s="138">
        <v>0</v>
      </c>
      <c r="N41" s="129"/>
      <c r="O41" s="179" t="s">
        <v>208</v>
      </c>
      <c r="P41" s="180"/>
      <c r="Q41" s="179" t="s">
        <v>15</v>
      </c>
      <c r="R41" s="180"/>
      <c r="S41" s="179" t="s">
        <v>15</v>
      </c>
      <c r="T41" s="180"/>
      <c r="U41" s="179" t="s">
        <v>15</v>
      </c>
      <c r="V41" s="180"/>
      <c r="W41" s="179" t="s">
        <v>15</v>
      </c>
      <c r="X41" s="180"/>
      <c r="Y41" s="179" t="s">
        <v>15</v>
      </c>
      <c r="Z41" s="180"/>
      <c r="AA41" s="179" t="s">
        <v>15</v>
      </c>
      <c r="AB41" s="180"/>
      <c r="AC41" s="179" t="s">
        <v>15</v>
      </c>
      <c r="AD41" s="180"/>
      <c r="AE41" s="179" t="s">
        <v>15</v>
      </c>
      <c r="AF41" s="180"/>
      <c r="AG41" s="179" t="s">
        <v>15</v>
      </c>
      <c r="AH41" s="180"/>
      <c r="AI41" s="35"/>
    </row>
    <row r="42" spans="1:35" ht="80.45" customHeight="1">
      <c r="A42" s="19">
        <f t="shared" si="1"/>
        <v>46</v>
      </c>
      <c r="B42" s="18">
        <v>6.38</v>
      </c>
      <c r="C42" s="183" t="s">
        <v>327</v>
      </c>
      <c r="D42" s="185"/>
      <c r="E42" s="43" t="s">
        <v>212</v>
      </c>
      <c r="F42" s="64">
        <v>-108290843.05904327</v>
      </c>
      <c r="G42" s="64">
        <v>0</v>
      </c>
      <c r="H42" s="67">
        <v>-25931610.489735454</v>
      </c>
      <c r="I42" s="67">
        <v>0</v>
      </c>
      <c r="J42" s="141">
        <v>36548450</v>
      </c>
      <c r="K42" s="136">
        <v>0</v>
      </c>
      <c r="L42" s="142">
        <v>-94574316</v>
      </c>
      <c r="M42" s="138">
        <v>0</v>
      </c>
      <c r="N42" s="129"/>
      <c r="O42" s="179" t="s">
        <v>15</v>
      </c>
      <c r="P42" s="180"/>
      <c r="Q42" s="179" t="s">
        <v>15</v>
      </c>
      <c r="R42" s="180"/>
      <c r="S42" s="179" t="s">
        <v>15</v>
      </c>
      <c r="T42" s="180"/>
      <c r="U42" s="179" t="s">
        <v>15</v>
      </c>
      <c r="V42" s="180"/>
      <c r="W42" s="179" t="s">
        <v>15</v>
      </c>
      <c r="X42" s="180"/>
      <c r="Y42" s="179" t="s">
        <v>15</v>
      </c>
      <c r="Z42" s="180"/>
      <c r="AA42" s="179" t="s">
        <v>15</v>
      </c>
      <c r="AB42" s="180"/>
      <c r="AC42" s="179" t="s">
        <v>15</v>
      </c>
      <c r="AD42" s="180"/>
      <c r="AE42" s="179" t="s">
        <v>15</v>
      </c>
      <c r="AF42" s="180"/>
      <c r="AG42" s="179" t="s">
        <v>15</v>
      </c>
      <c r="AH42" s="180"/>
      <c r="AI42" s="35"/>
    </row>
    <row r="43" spans="1:35" ht="25.5" customHeight="1">
      <c r="A43" s="19">
        <f t="shared" si="1"/>
        <v>47</v>
      </c>
      <c r="B43" s="18">
        <v>6.39</v>
      </c>
      <c r="C43" s="183" t="s">
        <v>9</v>
      </c>
      <c r="D43" s="185"/>
      <c r="E43" s="43" t="s">
        <v>212</v>
      </c>
      <c r="F43" s="64">
        <v>173457.14</v>
      </c>
      <c r="G43" s="64">
        <v>-939271.74979166267</v>
      </c>
      <c r="H43" s="67">
        <v>0</v>
      </c>
      <c r="I43" s="67">
        <v>42899.142500001384</v>
      </c>
      <c r="J43" s="135">
        <v>173457</v>
      </c>
      <c r="K43" s="136">
        <v>-939272</v>
      </c>
      <c r="L43" s="137">
        <v>0</v>
      </c>
      <c r="M43" s="138">
        <v>42899</v>
      </c>
      <c r="N43" s="129"/>
      <c r="O43" s="179" t="s">
        <v>15</v>
      </c>
      <c r="P43" s="180"/>
      <c r="Q43" s="179" t="s">
        <v>15</v>
      </c>
      <c r="R43" s="180"/>
      <c r="S43" s="179" t="s">
        <v>15</v>
      </c>
      <c r="T43" s="180"/>
      <c r="U43" s="179" t="s">
        <v>15</v>
      </c>
      <c r="V43" s="180"/>
      <c r="W43" s="179" t="s">
        <v>15</v>
      </c>
      <c r="X43" s="180"/>
      <c r="Y43" s="179" t="s">
        <v>15</v>
      </c>
      <c r="Z43" s="180"/>
      <c r="AA43" s="179" t="s">
        <v>15</v>
      </c>
      <c r="AB43" s="180"/>
      <c r="AC43" s="179" t="s">
        <v>15</v>
      </c>
      <c r="AD43" s="180"/>
      <c r="AE43" s="179" t="s">
        <v>15</v>
      </c>
      <c r="AF43" s="180"/>
      <c r="AG43" s="179" t="s">
        <v>15</v>
      </c>
      <c r="AH43" s="180"/>
      <c r="AI43" s="35"/>
    </row>
    <row r="44" spans="1:35" ht="25.5" customHeight="1">
      <c r="A44" s="19">
        <f t="shared" si="1"/>
        <v>48</v>
      </c>
      <c r="B44" s="18">
        <v>6.4</v>
      </c>
      <c r="C44" s="183" t="s">
        <v>80</v>
      </c>
      <c r="D44" s="185"/>
      <c r="E44" s="43" t="s">
        <v>212</v>
      </c>
      <c r="F44" s="64">
        <v>-1966845.0577833322</v>
      </c>
      <c r="G44" s="64">
        <v>0</v>
      </c>
      <c r="H44" s="67">
        <v>0</v>
      </c>
      <c r="I44" s="67">
        <v>0</v>
      </c>
      <c r="J44" s="135">
        <v>-1966845</v>
      </c>
      <c r="K44" s="136">
        <v>0</v>
      </c>
      <c r="L44" s="137">
        <v>0</v>
      </c>
      <c r="M44" s="138">
        <v>0</v>
      </c>
      <c r="N44" s="129"/>
      <c r="O44" s="179" t="s">
        <v>208</v>
      </c>
      <c r="P44" s="180"/>
      <c r="Q44" s="179" t="s">
        <v>15</v>
      </c>
      <c r="R44" s="180"/>
      <c r="S44" s="179" t="s">
        <v>15</v>
      </c>
      <c r="T44" s="180"/>
      <c r="U44" s="179" t="s">
        <v>15</v>
      </c>
      <c r="V44" s="180"/>
      <c r="W44" s="179" t="s">
        <v>15</v>
      </c>
      <c r="X44" s="180"/>
      <c r="Y44" s="179" t="s">
        <v>15</v>
      </c>
      <c r="Z44" s="180"/>
      <c r="AA44" s="179" t="s">
        <v>15</v>
      </c>
      <c r="AB44" s="180"/>
      <c r="AC44" s="179" t="s">
        <v>15</v>
      </c>
      <c r="AD44" s="180"/>
      <c r="AE44" s="179" t="s">
        <v>15</v>
      </c>
      <c r="AF44" s="180"/>
      <c r="AG44" s="179" t="s">
        <v>15</v>
      </c>
      <c r="AH44" s="180"/>
      <c r="AI44" s="35"/>
    </row>
    <row r="45" spans="1:35" ht="25.5" customHeight="1">
      <c r="A45" s="19">
        <f t="shared" si="1"/>
        <v>49</v>
      </c>
      <c r="B45" s="18">
        <v>6.41</v>
      </c>
      <c r="C45" s="183" t="s">
        <v>130</v>
      </c>
      <c r="D45" s="185"/>
      <c r="E45" s="43" t="s">
        <v>212</v>
      </c>
      <c r="F45" s="64">
        <v>3132570.5553580187</v>
      </c>
      <c r="G45" s="64">
        <v>8284026.6124626473</v>
      </c>
      <c r="H45" s="67">
        <v>6991937.3692966523</v>
      </c>
      <c r="I45" s="67">
        <v>-24066779.190046482</v>
      </c>
      <c r="J45" s="135">
        <v>3132571</v>
      </c>
      <c r="K45" s="136">
        <v>8284027</v>
      </c>
      <c r="L45" s="137">
        <v>6991937</v>
      </c>
      <c r="M45" s="138">
        <v>-24066779</v>
      </c>
      <c r="N45" s="129"/>
      <c r="O45" s="179" t="s">
        <v>15</v>
      </c>
      <c r="P45" s="180"/>
      <c r="Q45" s="179" t="s">
        <v>15</v>
      </c>
      <c r="R45" s="180"/>
      <c r="S45" s="179" t="s">
        <v>15</v>
      </c>
      <c r="T45" s="180"/>
      <c r="U45" s="179" t="s">
        <v>15</v>
      </c>
      <c r="V45" s="180"/>
      <c r="W45" s="179" t="s">
        <v>15</v>
      </c>
      <c r="X45" s="180"/>
      <c r="Y45" s="179" t="s">
        <v>15</v>
      </c>
      <c r="Z45" s="180"/>
      <c r="AA45" s="179" t="s">
        <v>15</v>
      </c>
      <c r="AB45" s="180"/>
      <c r="AC45" s="179" t="s">
        <v>15</v>
      </c>
      <c r="AD45" s="180"/>
      <c r="AE45" s="179" t="s">
        <v>15</v>
      </c>
      <c r="AF45" s="180"/>
      <c r="AG45" s="179" t="s">
        <v>15</v>
      </c>
      <c r="AH45" s="180"/>
      <c r="AI45" s="35"/>
    </row>
    <row r="46" spans="1:35" ht="25.5">
      <c r="A46" s="19">
        <f t="shared" si="1"/>
        <v>50</v>
      </c>
      <c r="B46" s="18">
        <v>6.42</v>
      </c>
      <c r="C46" s="183" t="s">
        <v>44</v>
      </c>
      <c r="D46" s="185"/>
      <c r="E46" s="43" t="s">
        <v>212</v>
      </c>
      <c r="F46" s="64">
        <v>93226.762399999992</v>
      </c>
      <c r="G46" s="64">
        <v>-92162.365750000143</v>
      </c>
      <c r="H46" s="67">
        <v>0</v>
      </c>
      <c r="I46" s="67">
        <v>0</v>
      </c>
      <c r="J46" s="135">
        <v>93227</v>
      </c>
      <c r="K46" s="136">
        <v>-92162</v>
      </c>
      <c r="L46" s="137">
        <v>0</v>
      </c>
      <c r="M46" s="138">
        <v>0</v>
      </c>
      <c r="N46" s="129"/>
      <c r="O46" s="179" t="s">
        <v>15</v>
      </c>
      <c r="P46" s="180"/>
      <c r="Q46" s="179" t="s">
        <v>15</v>
      </c>
      <c r="R46" s="180"/>
      <c r="S46" s="179" t="s">
        <v>15</v>
      </c>
      <c r="T46" s="180"/>
      <c r="U46" s="179" t="s">
        <v>15</v>
      </c>
      <c r="V46" s="180"/>
      <c r="W46" s="179" t="s">
        <v>15</v>
      </c>
      <c r="X46" s="180"/>
      <c r="Y46" s="179" t="s">
        <v>15</v>
      </c>
      <c r="Z46" s="180"/>
      <c r="AA46" s="179" t="s">
        <v>15</v>
      </c>
      <c r="AB46" s="180"/>
      <c r="AC46" s="179" t="s">
        <v>15</v>
      </c>
      <c r="AD46" s="180"/>
      <c r="AE46" s="179" t="s">
        <v>15</v>
      </c>
      <c r="AF46" s="180"/>
      <c r="AG46" s="179" t="s">
        <v>15</v>
      </c>
      <c r="AH46" s="180"/>
      <c r="AI46" s="35"/>
    </row>
    <row r="47" spans="1:35" ht="25.5" customHeight="1">
      <c r="A47" s="19">
        <f t="shared" si="1"/>
        <v>51</v>
      </c>
      <c r="B47" s="18">
        <v>6.43</v>
      </c>
      <c r="C47" s="183" t="s">
        <v>77</v>
      </c>
      <c r="D47" s="184"/>
      <c r="E47" s="43" t="s">
        <v>212</v>
      </c>
      <c r="F47" s="64">
        <v>-966300.03617458977</v>
      </c>
      <c r="G47" s="64">
        <v>0</v>
      </c>
      <c r="H47" s="67">
        <v>7839374.2828592705</v>
      </c>
      <c r="I47" s="67">
        <v>0</v>
      </c>
      <c r="J47" s="135">
        <v>-966300</v>
      </c>
      <c r="K47" s="136">
        <v>0</v>
      </c>
      <c r="L47" s="137">
        <v>7839374</v>
      </c>
      <c r="M47" s="138">
        <v>0</v>
      </c>
      <c r="N47" s="129"/>
      <c r="O47" s="179" t="s">
        <v>15</v>
      </c>
      <c r="P47" s="180"/>
      <c r="Q47" s="179" t="s">
        <v>15</v>
      </c>
      <c r="R47" s="180"/>
      <c r="S47" s="179" t="s">
        <v>15</v>
      </c>
      <c r="T47" s="180"/>
      <c r="U47" s="179" t="s">
        <v>15</v>
      </c>
      <c r="V47" s="180"/>
      <c r="W47" s="179" t="s">
        <v>15</v>
      </c>
      <c r="X47" s="180"/>
      <c r="Y47" s="179" t="s">
        <v>15</v>
      </c>
      <c r="Z47" s="180"/>
      <c r="AA47" s="179" t="s">
        <v>15</v>
      </c>
      <c r="AB47" s="180"/>
      <c r="AC47" s="179" t="s">
        <v>15</v>
      </c>
      <c r="AD47" s="180"/>
      <c r="AE47" s="179" t="s">
        <v>15</v>
      </c>
      <c r="AF47" s="180"/>
      <c r="AG47" s="179" t="s">
        <v>15</v>
      </c>
      <c r="AH47" s="180"/>
      <c r="AI47" s="35"/>
    </row>
    <row r="48" spans="1:35" ht="25.5">
      <c r="A48" s="19">
        <f t="shared" si="1"/>
        <v>52</v>
      </c>
      <c r="B48" s="18">
        <v>6.44</v>
      </c>
      <c r="C48" s="183" t="s">
        <v>131</v>
      </c>
      <c r="D48" s="185"/>
      <c r="E48" s="121" t="s">
        <v>212</v>
      </c>
      <c r="F48" s="64">
        <v>28347227.552052096</v>
      </c>
      <c r="G48" s="64">
        <v>100713505.51873963</v>
      </c>
      <c r="H48" s="67">
        <v>0</v>
      </c>
      <c r="I48" s="67">
        <v>0</v>
      </c>
      <c r="J48" s="135">
        <v>28326478</v>
      </c>
      <c r="K48" s="136">
        <v>100713506</v>
      </c>
      <c r="L48" s="137">
        <v>0</v>
      </c>
      <c r="M48" s="138">
        <v>0</v>
      </c>
      <c r="N48" s="129"/>
      <c r="O48" s="186" t="s">
        <v>15</v>
      </c>
      <c r="P48" s="187"/>
      <c r="Q48" s="186" t="s">
        <v>15</v>
      </c>
      <c r="R48" s="187"/>
      <c r="S48" s="179" t="s">
        <v>209</v>
      </c>
      <c r="T48" s="180"/>
      <c r="U48" s="186" t="s">
        <v>15</v>
      </c>
      <c r="V48" s="187"/>
      <c r="W48" s="186" t="s">
        <v>15</v>
      </c>
      <c r="X48" s="187"/>
      <c r="Y48" s="186" t="s">
        <v>15</v>
      </c>
      <c r="Z48" s="187"/>
      <c r="AA48" s="179" t="s">
        <v>15</v>
      </c>
      <c r="AB48" s="180"/>
      <c r="AC48" s="186" t="s">
        <v>15</v>
      </c>
      <c r="AD48" s="187"/>
      <c r="AE48" s="186" t="s">
        <v>15</v>
      </c>
      <c r="AF48" s="187"/>
      <c r="AG48" s="186" t="s">
        <v>15</v>
      </c>
      <c r="AH48" s="187"/>
    </row>
    <row r="49" spans="1:35" ht="25.5" customHeight="1">
      <c r="A49" s="19">
        <f t="shared" si="1"/>
        <v>53</v>
      </c>
      <c r="B49" s="18">
        <v>6.45</v>
      </c>
      <c r="C49" s="183" t="s">
        <v>132</v>
      </c>
      <c r="D49" s="184"/>
      <c r="E49" s="43" t="s">
        <v>212</v>
      </c>
      <c r="F49" s="64">
        <v>698603.46220001741</v>
      </c>
      <c r="G49" s="64">
        <v>-11522986.320000039</v>
      </c>
      <c r="H49" s="67">
        <v>1.1175870895385742E-8</v>
      </c>
      <c r="I49" s="67">
        <v>-5761493.1600000188</v>
      </c>
      <c r="J49" s="135">
        <v>698603</v>
      </c>
      <c r="K49" s="136">
        <v>-11522986</v>
      </c>
      <c r="L49" s="137">
        <v>0</v>
      </c>
      <c r="M49" s="138">
        <v>-5761493</v>
      </c>
      <c r="N49" s="129"/>
      <c r="O49" s="179" t="s">
        <v>15</v>
      </c>
      <c r="P49" s="180"/>
      <c r="Q49" s="179" t="s">
        <v>15</v>
      </c>
      <c r="R49" s="180"/>
      <c r="S49" s="179" t="s">
        <v>15</v>
      </c>
      <c r="T49" s="180"/>
      <c r="U49" s="179" t="s">
        <v>15</v>
      </c>
      <c r="V49" s="180"/>
      <c r="W49" s="179" t="s">
        <v>15</v>
      </c>
      <c r="X49" s="180"/>
      <c r="Y49" s="179" t="s">
        <v>15</v>
      </c>
      <c r="Z49" s="180"/>
      <c r="AA49" s="179" t="s">
        <v>15</v>
      </c>
      <c r="AB49" s="180"/>
      <c r="AC49" s="179" t="s">
        <v>15</v>
      </c>
      <c r="AD49" s="180"/>
      <c r="AE49" s="179" t="s">
        <v>15</v>
      </c>
      <c r="AF49" s="180"/>
      <c r="AG49" s="179" t="s">
        <v>15</v>
      </c>
      <c r="AH49" s="180"/>
      <c r="AI49" s="35"/>
    </row>
    <row r="50" spans="1:35" ht="25.5">
      <c r="A50" s="19">
        <f t="shared" si="1"/>
        <v>54</v>
      </c>
      <c r="B50" s="18">
        <v>6.46</v>
      </c>
      <c r="C50" s="183" t="s">
        <v>133</v>
      </c>
      <c r="D50" s="184"/>
      <c r="E50" s="43" t="s">
        <v>212</v>
      </c>
      <c r="F50" s="64">
        <v>-1008.4295899425633</v>
      </c>
      <c r="G50" s="64">
        <v>-530374.64638627158</v>
      </c>
      <c r="H50" s="67">
        <v>0</v>
      </c>
      <c r="I50" s="67">
        <v>0</v>
      </c>
      <c r="J50" s="139">
        <v>-2602</v>
      </c>
      <c r="K50" s="136">
        <v>-530375</v>
      </c>
      <c r="L50" s="137">
        <v>0</v>
      </c>
      <c r="M50" s="138">
        <v>0</v>
      </c>
      <c r="N50" s="129"/>
      <c r="O50" s="179" t="s">
        <v>15</v>
      </c>
      <c r="P50" s="180"/>
      <c r="Q50" s="179" t="s">
        <v>15</v>
      </c>
      <c r="R50" s="180"/>
      <c r="S50" s="179" t="s">
        <v>15</v>
      </c>
      <c r="T50" s="180"/>
      <c r="U50" s="179" t="s">
        <v>15</v>
      </c>
      <c r="V50" s="180"/>
      <c r="W50" s="179" t="s">
        <v>15</v>
      </c>
      <c r="X50" s="180"/>
      <c r="Y50" s="179" t="s">
        <v>15</v>
      </c>
      <c r="Z50" s="180"/>
      <c r="AA50" s="179" t="s">
        <v>15</v>
      </c>
      <c r="AB50" s="180"/>
      <c r="AC50" s="179" t="s">
        <v>15</v>
      </c>
      <c r="AD50" s="180"/>
      <c r="AE50" s="179" t="s">
        <v>15</v>
      </c>
      <c r="AF50" s="180"/>
      <c r="AG50" s="179" t="s">
        <v>15</v>
      </c>
      <c r="AH50" s="180"/>
      <c r="AI50" s="35"/>
    </row>
    <row r="51" spans="1:35" ht="25.5" customHeight="1">
      <c r="A51" s="19">
        <f t="shared" si="1"/>
        <v>55</v>
      </c>
      <c r="B51" s="18">
        <v>6.47</v>
      </c>
      <c r="C51" s="183" t="s">
        <v>134</v>
      </c>
      <c r="D51" s="184"/>
      <c r="E51" s="43" t="s">
        <v>212</v>
      </c>
      <c r="F51" s="64">
        <v>-687531.06917020504</v>
      </c>
      <c r="G51" s="64">
        <v>511427.91689999995</v>
      </c>
      <c r="H51" s="67">
        <v>0</v>
      </c>
      <c r="I51" s="67">
        <v>-340951.94460000005</v>
      </c>
      <c r="J51" s="139">
        <v>-358000</v>
      </c>
      <c r="K51" s="136">
        <v>511428</v>
      </c>
      <c r="L51" s="137"/>
      <c r="M51" s="138">
        <v>-340952</v>
      </c>
      <c r="N51" s="129"/>
      <c r="O51" s="179" t="s">
        <v>15</v>
      </c>
      <c r="P51" s="180"/>
      <c r="Q51" s="179" t="s">
        <v>218</v>
      </c>
      <c r="R51" s="180"/>
      <c r="S51" s="179" t="s">
        <v>301</v>
      </c>
      <c r="T51" s="180"/>
      <c r="U51" s="179" t="s">
        <v>15</v>
      </c>
      <c r="V51" s="180"/>
      <c r="W51" s="179" t="s">
        <v>15</v>
      </c>
      <c r="X51" s="180"/>
      <c r="Y51" s="179" t="s">
        <v>15</v>
      </c>
      <c r="Z51" s="180"/>
      <c r="AA51" s="179" t="s">
        <v>15</v>
      </c>
      <c r="AB51" s="180"/>
      <c r="AC51" s="179" t="s">
        <v>15</v>
      </c>
      <c r="AD51" s="180"/>
      <c r="AE51" s="179" t="s">
        <v>15</v>
      </c>
      <c r="AF51" s="180"/>
      <c r="AG51" s="179" t="s">
        <v>15</v>
      </c>
      <c r="AH51" s="180"/>
      <c r="AI51" s="35"/>
    </row>
    <row r="52" spans="1:35" ht="25.5">
      <c r="A52" s="19">
        <f t="shared" si="1"/>
        <v>56</v>
      </c>
      <c r="B52" s="18">
        <v>6.48</v>
      </c>
      <c r="C52" s="183" t="s">
        <v>135</v>
      </c>
      <c r="D52" s="184"/>
      <c r="E52" s="43" t="s">
        <v>212</v>
      </c>
      <c r="F52" s="64">
        <v>-2872034.0353394747</v>
      </c>
      <c r="G52" s="64">
        <v>0</v>
      </c>
      <c r="H52" s="67">
        <v>0</v>
      </c>
      <c r="I52" s="67">
        <v>0</v>
      </c>
      <c r="J52" s="135">
        <v>-2872066</v>
      </c>
      <c r="K52" s="136">
        <v>0</v>
      </c>
      <c r="L52" s="137"/>
      <c r="M52" s="138">
        <v>0</v>
      </c>
      <c r="N52" s="21" t="s">
        <v>376</v>
      </c>
      <c r="O52" s="179" t="s">
        <v>15</v>
      </c>
      <c r="P52" s="180"/>
      <c r="Q52" s="179" t="s">
        <v>15</v>
      </c>
      <c r="R52" s="180"/>
      <c r="S52" s="179" t="s">
        <v>15</v>
      </c>
      <c r="T52" s="180"/>
      <c r="U52" s="179" t="s">
        <v>15</v>
      </c>
      <c r="V52" s="180"/>
      <c r="W52" s="179" t="s">
        <v>15</v>
      </c>
      <c r="X52" s="180"/>
      <c r="Y52" s="179" t="s">
        <v>15</v>
      </c>
      <c r="Z52" s="180"/>
      <c r="AA52" s="179" t="s">
        <v>15</v>
      </c>
      <c r="AB52" s="180"/>
      <c r="AC52" s="179" t="s">
        <v>15</v>
      </c>
      <c r="AD52" s="180"/>
      <c r="AE52" s="179" t="s">
        <v>15</v>
      </c>
      <c r="AF52" s="180"/>
      <c r="AG52" s="179" t="s">
        <v>15</v>
      </c>
      <c r="AH52" s="180"/>
      <c r="AI52" s="35"/>
    </row>
    <row r="53" spans="1:35" ht="25.5">
      <c r="A53" s="19">
        <f t="shared" si="1"/>
        <v>57</v>
      </c>
      <c r="B53" s="18">
        <v>6.49</v>
      </c>
      <c r="C53" s="183" t="s">
        <v>272</v>
      </c>
      <c r="D53" s="184"/>
      <c r="E53" s="43" t="s">
        <v>212</v>
      </c>
      <c r="F53" s="64">
        <v>-2006100.9934268999</v>
      </c>
      <c r="G53" s="64">
        <v>0</v>
      </c>
      <c r="H53" s="67">
        <v>-1002479.2559571001</v>
      </c>
      <c r="I53" s="67">
        <v>0</v>
      </c>
      <c r="J53" s="143"/>
      <c r="K53" s="144"/>
      <c r="L53" s="145"/>
      <c r="M53" s="146"/>
      <c r="N53" s="129"/>
      <c r="O53" s="179" t="s">
        <v>15</v>
      </c>
      <c r="P53" s="180"/>
      <c r="Q53" s="179" t="s">
        <v>15</v>
      </c>
      <c r="R53" s="180"/>
      <c r="S53" s="179" t="s">
        <v>15</v>
      </c>
      <c r="T53" s="180"/>
      <c r="U53" s="179" t="s">
        <v>15</v>
      </c>
      <c r="V53" s="180"/>
      <c r="W53" s="179" t="s">
        <v>15</v>
      </c>
      <c r="X53" s="180"/>
      <c r="Y53" s="179" t="s">
        <v>15</v>
      </c>
      <c r="Z53" s="180"/>
      <c r="AA53" s="179" t="s">
        <v>15</v>
      </c>
      <c r="AB53" s="180"/>
      <c r="AC53" s="181" t="s">
        <v>15</v>
      </c>
      <c r="AD53" s="182"/>
      <c r="AE53" s="179" t="s">
        <v>15</v>
      </c>
      <c r="AF53" s="180"/>
      <c r="AG53" s="179" t="s">
        <v>15</v>
      </c>
      <c r="AH53" s="180"/>
      <c r="AI53" s="35"/>
    </row>
    <row r="54" spans="1:35" ht="25.5">
      <c r="A54" s="19"/>
      <c r="B54" s="18" t="s">
        <v>365</v>
      </c>
      <c r="C54" s="183" t="s">
        <v>366</v>
      </c>
      <c r="D54" s="185"/>
      <c r="E54" s="124" t="s">
        <v>367</v>
      </c>
      <c r="F54" s="147"/>
      <c r="G54" s="147"/>
      <c r="H54" s="148"/>
      <c r="I54" s="149"/>
      <c r="J54" s="139">
        <v>-19301153</v>
      </c>
      <c r="K54" s="150">
        <v>194497868</v>
      </c>
      <c r="L54" s="140">
        <v>-14435686</v>
      </c>
      <c r="M54" s="151">
        <v>297714966</v>
      </c>
      <c r="N54" s="129"/>
      <c r="O54" s="115"/>
      <c r="P54" s="116"/>
      <c r="Q54" s="115"/>
      <c r="R54" s="116"/>
      <c r="S54" s="115"/>
      <c r="T54" s="116"/>
      <c r="U54" s="115"/>
      <c r="V54" s="116"/>
      <c r="W54" s="115"/>
      <c r="X54" s="116"/>
      <c r="Y54" s="115"/>
      <c r="Z54" s="116"/>
      <c r="AA54" s="115"/>
      <c r="AB54" s="116"/>
      <c r="AC54" s="119"/>
      <c r="AD54" s="120"/>
      <c r="AE54" s="115"/>
      <c r="AF54" s="116"/>
      <c r="AG54" s="115"/>
      <c r="AH54" s="116"/>
      <c r="AI54" s="35"/>
    </row>
    <row r="55" spans="1:35" ht="25.5">
      <c r="A55" s="19"/>
      <c r="B55" s="18" t="s">
        <v>368</v>
      </c>
      <c r="C55" s="183" t="s">
        <v>369</v>
      </c>
      <c r="D55" s="185"/>
      <c r="E55" s="124" t="s">
        <v>367</v>
      </c>
      <c r="F55" s="147"/>
      <c r="G55" s="147"/>
      <c r="H55" s="148"/>
      <c r="I55" s="149"/>
      <c r="J55" s="139">
        <v>-5765163</v>
      </c>
      <c r="K55" s="150">
        <v>0</v>
      </c>
      <c r="L55" s="140"/>
      <c r="M55" s="151">
        <v>0</v>
      </c>
      <c r="N55" s="129"/>
      <c r="O55" s="115"/>
      <c r="P55" s="116"/>
      <c r="Q55" s="115"/>
      <c r="R55" s="116"/>
      <c r="S55" s="115"/>
      <c r="T55" s="116"/>
      <c r="U55" s="115"/>
      <c r="V55" s="116"/>
      <c r="W55" s="115"/>
      <c r="X55" s="116"/>
      <c r="Y55" s="115"/>
      <c r="Z55" s="116"/>
      <c r="AA55" s="115"/>
      <c r="AB55" s="116"/>
      <c r="AC55" s="119"/>
      <c r="AD55" s="120"/>
      <c r="AE55" s="115"/>
      <c r="AF55" s="116"/>
      <c r="AG55" s="115"/>
      <c r="AH55" s="116"/>
      <c r="AI55" s="35"/>
    </row>
    <row r="56" spans="1:35" ht="25.5">
      <c r="A56" s="19"/>
      <c r="B56" s="18" t="s">
        <v>370</v>
      </c>
      <c r="C56" s="183" t="s">
        <v>371</v>
      </c>
      <c r="D56" s="185"/>
      <c r="E56" s="124" t="s">
        <v>367</v>
      </c>
      <c r="F56" s="147"/>
      <c r="G56" s="147"/>
      <c r="H56" s="148"/>
      <c r="I56" s="149"/>
      <c r="J56" s="139">
        <v>-14745519</v>
      </c>
      <c r="K56" s="150">
        <v>17535281</v>
      </c>
      <c r="L56" s="140">
        <v>-2211284</v>
      </c>
      <c r="M56" s="151">
        <v>42561696</v>
      </c>
      <c r="N56" s="129"/>
      <c r="O56" s="115"/>
      <c r="P56" s="116"/>
      <c r="Q56" s="115"/>
      <c r="R56" s="116"/>
      <c r="S56" s="115"/>
      <c r="T56" s="116"/>
      <c r="U56" s="115"/>
      <c r="V56" s="116"/>
      <c r="W56" s="115"/>
      <c r="X56" s="116"/>
      <c r="Y56" s="115"/>
      <c r="Z56" s="116"/>
      <c r="AA56" s="115"/>
      <c r="AB56" s="116"/>
      <c r="AC56" s="119"/>
      <c r="AD56" s="120"/>
      <c r="AE56" s="115"/>
      <c r="AF56" s="116"/>
      <c r="AG56" s="115"/>
      <c r="AH56" s="116"/>
      <c r="AI56" s="35"/>
    </row>
    <row r="57" spans="1:35" ht="25.5">
      <c r="A57" s="19">
        <f>A53+1</f>
        <v>58</v>
      </c>
      <c r="B57" s="18">
        <v>32.21</v>
      </c>
      <c r="C57" s="183" t="s">
        <v>269</v>
      </c>
      <c r="D57" s="185"/>
      <c r="E57" s="43" t="s">
        <v>270</v>
      </c>
      <c r="F57" s="64">
        <v>0</v>
      </c>
      <c r="G57" s="64">
        <v>0</v>
      </c>
      <c r="H57" s="64">
        <v>0</v>
      </c>
      <c r="I57" s="64">
        <v>0</v>
      </c>
      <c r="J57" s="143"/>
      <c r="K57" s="144"/>
      <c r="L57" s="145"/>
      <c r="M57" s="146"/>
      <c r="N57" s="129"/>
      <c r="O57" s="179" t="s">
        <v>15</v>
      </c>
      <c r="P57" s="180"/>
      <c r="Q57" s="179" t="s">
        <v>15</v>
      </c>
      <c r="R57" s="180"/>
      <c r="S57" s="179" t="s">
        <v>15</v>
      </c>
      <c r="T57" s="180"/>
      <c r="U57" s="179" t="s">
        <v>15</v>
      </c>
      <c r="V57" s="180"/>
      <c r="W57" s="179" t="s">
        <v>15</v>
      </c>
      <c r="X57" s="180"/>
      <c r="Y57" s="179" t="s">
        <v>15</v>
      </c>
      <c r="Z57" s="180"/>
      <c r="AA57" s="179" t="s">
        <v>15</v>
      </c>
      <c r="AB57" s="180"/>
      <c r="AC57" s="179" t="s">
        <v>15</v>
      </c>
      <c r="AD57" s="180"/>
      <c r="AE57" s="179" t="s">
        <v>15</v>
      </c>
      <c r="AF57" s="180"/>
      <c r="AG57" s="179" t="s">
        <v>15</v>
      </c>
      <c r="AH57" s="180"/>
      <c r="AI57" s="35"/>
    </row>
    <row r="58" spans="1:35" ht="60" customHeight="1">
      <c r="A58" s="19">
        <f t="shared" si="1"/>
        <v>59</v>
      </c>
      <c r="B58" s="18">
        <v>32.340000000000003</v>
      </c>
      <c r="C58" s="183" t="s">
        <v>271</v>
      </c>
      <c r="D58" s="185"/>
      <c r="E58" s="43" t="s">
        <v>270</v>
      </c>
      <c r="F58" s="64">
        <v>0</v>
      </c>
      <c r="G58" s="64">
        <v>0</v>
      </c>
      <c r="H58" s="64">
        <v>0</v>
      </c>
      <c r="I58" s="64">
        <v>0</v>
      </c>
      <c r="J58" s="143"/>
      <c r="K58" s="144"/>
      <c r="L58" s="145"/>
      <c r="M58" s="146"/>
      <c r="N58" s="129"/>
      <c r="O58" s="179" t="s">
        <v>15</v>
      </c>
      <c r="P58" s="180"/>
      <c r="Q58" s="179" t="s">
        <v>15</v>
      </c>
      <c r="R58" s="180"/>
      <c r="S58" s="179" t="s">
        <v>15</v>
      </c>
      <c r="T58" s="180"/>
      <c r="U58" s="179" t="s">
        <v>15</v>
      </c>
      <c r="V58" s="180"/>
      <c r="W58" s="179" t="s">
        <v>15</v>
      </c>
      <c r="X58" s="180"/>
      <c r="Y58" s="179" t="s">
        <v>15</v>
      </c>
      <c r="Z58" s="180"/>
      <c r="AA58" s="179" t="s">
        <v>15</v>
      </c>
      <c r="AB58" s="180"/>
      <c r="AC58" s="179" t="s">
        <v>15</v>
      </c>
      <c r="AD58" s="180"/>
      <c r="AE58" s="179" t="s">
        <v>15</v>
      </c>
      <c r="AF58" s="180"/>
      <c r="AG58" s="179" t="s">
        <v>15</v>
      </c>
      <c r="AH58" s="180"/>
      <c r="AI58" s="35"/>
    </row>
    <row r="59" spans="1:35" ht="25.5">
      <c r="A59" s="19">
        <f t="shared" si="1"/>
        <v>60</v>
      </c>
      <c r="B59" s="18">
        <v>32.409999999999997</v>
      </c>
      <c r="C59" s="183" t="s">
        <v>275</v>
      </c>
      <c r="D59" s="185"/>
      <c r="E59" s="43" t="s">
        <v>270</v>
      </c>
      <c r="F59" s="64">
        <v>0</v>
      </c>
      <c r="G59" s="64">
        <v>0</v>
      </c>
      <c r="H59" s="64">
        <v>0</v>
      </c>
      <c r="I59" s="64">
        <v>0</v>
      </c>
      <c r="J59" s="143"/>
      <c r="K59" s="144"/>
      <c r="L59" s="145"/>
      <c r="M59" s="146"/>
      <c r="N59" s="129"/>
      <c r="O59" s="179" t="s">
        <v>208</v>
      </c>
      <c r="P59" s="180"/>
      <c r="Q59" s="179" t="s">
        <v>15</v>
      </c>
      <c r="R59" s="180"/>
      <c r="S59" s="179" t="s">
        <v>15</v>
      </c>
      <c r="T59" s="180"/>
      <c r="U59" s="179" t="s">
        <v>15</v>
      </c>
      <c r="V59" s="180"/>
      <c r="W59" s="179" t="s">
        <v>15</v>
      </c>
      <c r="X59" s="180"/>
      <c r="Y59" s="179" t="s">
        <v>15</v>
      </c>
      <c r="Z59" s="180"/>
      <c r="AA59" s="179" t="s">
        <v>15</v>
      </c>
      <c r="AB59" s="180"/>
      <c r="AC59" s="179" t="s">
        <v>15</v>
      </c>
      <c r="AD59" s="180"/>
      <c r="AE59" s="179" t="s">
        <v>15</v>
      </c>
      <c r="AF59" s="180"/>
      <c r="AG59" s="179" t="s">
        <v>15</v>
      </c>
      <c r="AH59" s="180"/>
      <c r="AI59" s="35"/>
    </row>
    <row r="60" spans="1:35" ht="25.5">
      <c r="A60" s="19">
        <f t="shared" si="1"/>
        <v>61</v>
      </c>
      <c r="B60" s="18">
        <v>32.49</v>
      </c>
      <c r="C60" s="183" t="s">
        <v>272</v>
      </c>
      <c r="D60" s="185"/>
      <c r="E60" s="43" t="s">
        <v>270</v>
      </c>
      <c r="F60" s="64">
        <v>0</v>
      </c>
      <c r="G60" s="64">
        <v>0</v>
      </c>
      <c r="H60" s="64">
        <v>0</v>
      </c>
      <c r="I60" s="64">
        <v>0</v>
      </c>
      <c r="J60" s="143"/>
      <c r="K60" s="144"/>
      <c r="L60" s="145"/>
      <c r="M60" s="146"/>
      <c r="N60" s="129"/>
      <c r="O60" s="179" t="s">
        <v>15</v>
      </c>
      <c r="P60" s="180"/>
      <c r="Q60" s="179" t="s">
        <v>15</v>
      </c>
      <c r="R60" s="180"/>
      <c r="S60" s="179" t="s">
        <v>15</v>
      </c>
      <c r="T60" s="180"/>
      <c r="U60" s="179" t="s">
        <v>15</v>
      </c>
      <c r="V60" s="180"/>
      <c r="W60" s="179" t="s">
        <v>15</v>
      </c>
      <c r="X60" s="180"/>
      <c r="Y60" s="179" t="s">
        <v>15</v>
      </c>
      <c r="Z60" s="180"/>
      <c r="AA60" s="179" t="s">
        <v>15</v>
      </c>
      <c r="AB60" s="180"/>
      <c r="AC60" s="179" t="s">
        <v>15</v>
      </c>
      <c r="AD60" s="180"/>
      <c r="AE60" s="179" t="s">
        <v>15</v>
      </c>
      <c r="AF60" s="180"/>
      <c r="AG60" s="179" t="s">
        <v>15</v>
      </c>
      <c r="AH60" s="180"/>
      <c r="AI60" s="35"/>
    </row>
    <row r="61" spans="1:35">
      <c r="A61" s="19">
        <f t="shared" si="1"/>
        <v>62</v>
      </c>
      <c r="B61" s="18" t="s">
        <v>15</v>
      </c>
      <c r="C61" s="200" t="s">
        <v>87</v>
      </c>
      <c r="D61" s="201"/>
      <c r="E61" s="202"/>
      <c r="F61" s="68">
        <f>SUM(F4:F60)</f>
        <v>-83596979.748764247</v>
      </c>
      <c r="G61" s="68">
        <f t="shared" ref="G61:M61" si="2">SUM(G4:G60)</f>
        <v>6606402751.5608759</v>
      </c>
      <c r="H61" s="68">
        <f t="shared" si="2"/>
        <v>-123949418.407711</v>
      </c>
      <c r="I61" s="68">
        <f t="shared" si="2"/>
        <v>7416985016.6452799</v>
      </c>
      <c r="J61" s="134">
        <f t="shared" si="2"/>
        <v>43908040</v>
      </c>
      <c r="K61" s="134">
        <f t="shared" si="2"/>
        <v>6818435901.6288252</v>
      </c>
      <c r="L61" s="134">
        <f t="shared" si="2"/>
        <v>-77552222</v>
      </c>
      <c r="M61" s="134">
        <f t="shared" si="2"/>
        <v>7969294829.6288252</v>
      </c>
      <c r="N61" s="129"/>
      <c r="O61" s="186" t="s">
        <v>15</v>
      </c>
      <c r="P61" s="187"/>
      <c r="Q61" s="186" t="s">
        <v>15</v>
      </c>
      <c r="R61" s="187"/>
      <c r="S61" s="179" t="s">
        <v>15</v>
      </c>
      <c r="T61" s="180"/>
      <c r="U61" s="186" t="s">
        <v>15</v>
      </c>
      <c r="V61" s="187"/>
      <c r="W61" s="186" t="s">
        <v>15</v>
      </c>
      <c r="X61" s="187"/>
      <c r="Y61" s="186" t="s">
        <v>15</v>
      </c>
      <c r="Z61" s="187"/>
      <c r="AA61" s="179" t="s">
        <v>15</v>
      </c>
      <c r="AB61" s="180"/>
      <c r="AC61" s="186" t="s">
        <v>15</v>
      </c>
      <c r="AD61" s="187"/>
      <c r="AE61" s="186" t="s">
        <v>15</v>
      </c>
      <c r="AF61" s="187"/>
      <c r="AG61" s="186" t="s">
        <v>15</v>
      </c>
      <c r="AH61" s="187"/>
    </row>
    <row r="62" spans="1:35">
      <c r="E62" s="50" t="s">
        <v>98</v>
      </c>
      <c r="F62" s="37">
        <v>0</v>
      </c>
      <c r="G62" s="37">
        <v>0</v>
      </c>
      <c r="H62" s="37">
        <v>0</v>
      </c>
      <c r="I62" s="37">
        <v>0</v>
      </c>
      <c r="J62" s="129"/>
      <c r="K62" s="129"/>
      <c r="L62" s="129"/>
      <c r="M62" s="129"/>
      <c r="N62" s="129"/>
    </row>
    <row r="63" spans="1:35">
      <c r="F63" s="37"/>
      <c r="G63" s="38"/>
      <c r="I63" s="39"/>
      <c r="J63" s="129"/>
      <c r="K63" s="129"/>
      <c r="L63" s="129"/>
      <c r="M63" s="129"/>
      <c r="N63" s="129"/>
    </row>
    <row r="64" spans="1:35">
      <c r="F64" s="40"/>
      <c r="G64" s="38"/>
      <c r="I64" s="39"/>
      <c r="N64" s="27"/>
    </row>
    <row r="65" spans="6:14">
      <c r="F65" s="38"/>
      <c r="N65" s="27"/>
    </row>
    <row r="66" spans="6:14">
      <c r="N66" s="27"/>
    </row>
    <row r="67" spans="6:14">
      <c r="N67" s="27"/>
    </row>
    <row r="68" spans="6:14">
      <c r="N68" s="27"/>
    </row>
  </sheetData>
  <mergeCells count="626">
    <mergeCell ref="AE61:AF61"/>
    <mergeCell ref="AG61:AH61"/>
    <mergeCell ref="C61:E61"/>
    <mergeCell ref="O61:P61"/>
    <mergeCell ref="Q61:R61"/>
    <mergeCell ref="S61:T61"/>
    <mergeCell ref="U61:V61"/>
    <mergeCell ref="W61:X61"/>
    <mergeCell ref="Y61:Z61"/>
    <mergeCell ref="AA61:AB61"/>
    <mergeCell ref="AC61:AD61"/>
    <mergeCell ref="W59:X59"/>
    <mergeCell ref="Y59:Z59"/>
    <mergeCell ref="AA59:AB59"/>
    <mergeCell ref="AC59:AD59"/>
    <mergeCell ref="AE59:AF59"/>
    <mergeCell ref="AG59:AH59"/>
    <mergeCell ref="C60:D60"/>
    <mergeCell ref="O60:P60"/>
    <mergeCell ref="Q60:R60"/>
    <mergeCell ref="S60:T60"/>
    <mergeCell ref="U60:V60"/>
    <mergeCell ref="W60:X60"/>
    <mergeCell ref="Y60:Z60"/>
    <mergeCell ref="AA60:AB60"/>
    <mergeCell ref="AC60:AD60"/>
    <mergeCell ref="AE60:AF60"/>
    <mergeCell ref="AG60:AH60"/>
    <mergeCell ref="J1:M1"/>
    <mergeCell ref="J2:K2"/>
    <mergeCell ref="L2:M2"/>
    <mergeCell ref="C58:D58"/>
    <mergeCell ref="C59:D59"/>
    <mergeCell ref="O59:P59"/>
    <mergeCell ref="Q59:R59"/>
    <mergeCell ref="S59:T59"/>
    <mergeCell ref="U59:V59"/>
    <mergeCell ref="S49:T49"/>
    <mergeCell ref="S50:T50"/>
    <mergeCell ref="S40:T40"/>
    <mergeCell ref="S41:T41"/>
    <mergeCell ref="S42:T42"/>
    <mergeCell ref="S43:T43"/>
    <mergeCell ref="S44:T44"/>
    <mergeCell ref="S35:T35"/>
    <mergeCell ref="S36:T36"/>
    <mergeCell ref="S37:T37"/>
    <mergeCell ref="S38:T38"/>
    <mergeCell ref="S39:T39"/>
    <mergeCell ref="S21:T21"/>
    <mergeCell ref="S22:T22"/>
    <mergeCell ref="Q48:R48"/>
    <mergeCell ref="S48:T48"/>
    <mergeCell ref="S45:T45"/>
    <mergeCell ref="S46:T46"/>
    <mergeCell ref="S47:T47"/>
    <mergeCell ref="S30:T30"/>
    <mergeCell ref="S31:T31"/>
    <mergeCell ref="S32:T32"/>
    <mergeCell ref="S33:T33"/>
    <mergeCell ref="S34:T34"/>
    <mergeCell ref="S25:T25"/>
    <mergeCell ref="S26:T26"/>
    <mergeCell ref="S27:T27"/>
    <mergeCell ref="S28:T28"/>
    <mergeCell ref="S29:T29"/>
    <mergeCell ref="Q47:R47"/>
    <mergeCell ref="Q21:R21"/>
    <mergeCell ref="Q22:R22"/>
    <mergeCell ref="Q23:R23"/>
    <mergeCell ref="S18:T18"/>
    <mergeCell ref="S19:T19"/>
    <mergeCell ref="S20:T20"/>
    <mergeCell ref="S23:T23"/>
    <mergeCell ref="S24:T24"/>
    <mergeCell ref="Q58:R58"/>
    <mergeCell ref="S1:T1"/>
    <mergeCell ref="S4:T4"/>
    <mergeCell ref="S5:T5"/>
    <mergeCell ref="S6:T6"/>
    <mergeCell ref="S7:T7"/>
    <mergeCell ref="S8:T8"/>
    <mergeCell ref="S9:T9"/>
    <mergeCell ref="S10:T10"/>
    <mergeCell ref="S11:T11"/>
    <mergeCell ref="S12:T12"/>
    <mergeCell ref="S13:T13"/>
    <mergeCell ref="S14:T14"/>
    <mergeCell ref="S15:T15"/>
    <mergeCell ref="S16:T16"/>
    <mergeCell ref="S17:T17"/>
    <mergeCell ref="Q39:R39"/>
    <mergeCell ref="Q34:R34"/>
    <mergeCell ref="Q35:R35"/>
    <mergeCell ref="O44:P44"/>
    <mergeCell ref="O45:P45"/>
    <mergeCell ref="O46:P46"/>
    <mergeCell ref="O47:P47"/>
    <mergeCell ref="O49:P49"/>
    <mergeCell ref="O39:P39"/>
    <mergeCell ref="O40:P40"/>
    <mergeCell ref="O41:P41"/>
    <mergeCell ref="O42:P42"/>
    <mergeCell ref="O43:P43"/>
    <mergeCell ref="O48:P48"/>
    <mergeCell ref="Q49:R49"/>
    <mergeCell ref="Q50:R50"/>
    <mergeCell ref="Q40:R40"/>
    <mergeCell ref="Q41:R41"/>
    <mergeCell ref="Q42:R42"/>
    <mergeCell ref="Q43:R43"/>
    <mergeCell ref="Q44:R44"/>
    <mergeCell ref="Q45:R45"/>
    <mergeCell ref="Q46:R46"/>
    <mergeCell ref="C24:D24"/>
    <mergeCell ref="C25:D25"/>
    <mergeCell ref="C40:D40"/>
    <mergeCell ref="C41:D41"/>
    <mergeCell ref="C27:D27"/>
    <mergeCell ref="C28:D28"/>
    <mergeCell ref="C26:D26"/>
    <mergeCell ref="Q32:R32"/>
    <mergeCell ref="Q33:R33"/>
    <mergeCell ref="Q24:R24"/>
    <mergeCell ref="Q25:R25"/>
    <mergeCell ref="Q26:R26"/>
    <mergeCell ref="Q27:R27"/>
    <mergeCell ref="Q28:R28"/>
    <mergeCell ref="Q36:R36"/>
    <mergeCell ref="Q37:R37"/>
    <mergeCell ref="Q38:R38"/>
    <mergeCell ref="Q29:R29"/>
    <mergeCell ref="Q30:R30"/>
    <mergeCell ref="Q31:R31"/>
    <mergeCell ref="O34:P34"/>
    <mergeCell ref="O35:P35"/>
    <mergeCell ref="O36:P36"/>
    <mergeCell ref="O37:P37"/>
    <mergeCell ref="C45:D45"/>
    <mergeCell ref="C47:D47"/>
    <mergeCell ref="C49:D49"/>
    <mergeCell ref="C48:D48"/>
    <mergeCell ref="C29:D29"/>
    <mergeCell ref="C30:D30"/>
    <mergeCell ref="C31:D31"/>
    <mergeCell ref="C37:D37"/>
    <mergeCell ref="C38:D38"/>
    <mergeCell ref="C39:D39"/>
    <mergeCell ref="C46:D46"/>
    <mergeCell ref="C32:D32"/>
    <mergeCell ref="C33:D33"/>
    <mergeCell ref="C34:D34"/>
    <mergeCell ref="C35:D35"/>
    <mergeCell ref="C36:D36"/>
    <mergeCell ref="C44:D44"/>
    <mergeCell ref="C42:D42"/>
    <mergeCell ref="C43:D43"/>
    <mergeCell ref="O23:P23"/>
    <mergeCell ref="O4:P4"/>
    <mergeCell ref="O5:P5"/>
    <mergeCell ref="O6:P6"/>
    <mergeCell ref="O7:P7"/>
    <mergeCell ref="O8:P8"/>
    <mergeCell ref="O9:P9"/>
    <mergeCell ref="O10:P10"/>
    <mergeCell ref="O11:P11"/>
    <mergeCell ref="O12:P12"/>
    <mergeCell ref="O13:P13"/>
    <mergeCell ref="O14:P14"/>
    <mergeCell ref="O15:P15"/>
    <mergeCell ref="O16:P16"/>
    <mergeCell ref="O21:P21"/>
    <mergeCell ref="O17:P17"/>
    <mergeCell ref="O18:P18"/>
    <mergeCell ref="O19:P19"/>
    <mergeCell ref="O20:P20"/>
    <mergeCell ref="O22:P22"/>
    <mergeCell ref="Q14:R14"/>
    <mergeCell ref="Q15:R15"/>
    <mergeCell ref="Q16:R16"/>
    <mergeCell ref="Q17:R17"/>
    <mergeCell ref="Q18:R18"/>
    <mergeCell ref="Q9:R9"/>
    <mergeCell ref="Q10:R10"/>
    <mergeCell ref="Q11:R11"/>
    <mergeCell ref="Q12:R12"/>
    <mergeCell ref="Q13:R13"/>
    <mergeCell ref="Q19:R19"/>
    <mergeCell ref="Q20:R20"/>
    <mergeCell ref="A1:E1"/>
    <mergeCell ref="C8:D8"/>
    <mergeCell ref="Q5:R5"/>
    <mergeCell ref="Q6:R6"/>
    <mergeCell ref="Q7:R7"/>
    <mergeCell ref="Q8:R8"/>
    <mergeCell ref="F1:I1"/>
    <mergeCell ref="F2:G2"/>
    <mergeCell ref="H2:I2"/>
    <mergeCell ref="O1:P1"/>
    <mergeCell ref="C3:D3"/>
    <mergeCell ref="C4:D4"/>
    <mergeCell ref="C5:D5"/>
    <mergeCell ref="C6:D6"/>
    <mergeCell ref="C7:D7"/>
    <mergeCell ref="Q1:R1"/>
    <mergeCell ref="Q4:R4"/>
    <mergeCell ref="C10:D10"/>
    <mergeCell ref="C11:D11"/>
    <mergeCell ref="C13:D13"/>
    <mergeCell ref="C9:D9"/>
    <mergeCell ref="C12:D12"/>
    <mergeCell ref="C14:D14"/>
    <mergeCell ref="C15:D15"/>
    <mergeCell ref="C21:D21"/>
    <mergeCell ref="C22:D22"/>
    <mergeCell ref="C17:D17"/>
    <mergeCell ref="C18:D18"/>
    <mergeCell ref="C19:D19"/>
    <mergeCell ref="C20:D20"/>
    <mergeCell ref="C23:D23"/>
    <mergeCell ref="C16:D16"/>
    <mergeCell ref="U1:V1"/>
    <mergeCell ref="W1:X1"/>
    <mergeCell ref="Y1:Z1"/>
    <mergeCell ref="U4:V4"/>
    <mergeCell ref="W4:X4"/>
    <mergeCell ref="Y4:Z4"/>
    <mergeCell ref="U5:V5"/>
    <mergeCell ref="W5:X5"/>
    <mergeCell ref="Y5:Z5"/>
    <mergeCell ref="U6:V6"/>
    <mergeCell ref="W6:X6"/>
    <mergeCell ref="Y6:Z6"/>
    <mergeCell ref="U7:V7"/>
    <mergeCell ref="W7:X7"/>
    <mergeCell ref="Y7:Z7"/>
    <mergeCell ref="U8:V8"/>
    <mergeCell ref="W8:X8"/>
    <mergeCell ref="Y8:Z8"/>
    <mergeCell ref="U9:V9"/>
    <mergeCell ref="W9:X9"/>
    <mergeCell ref="Y9:Z9"/>
    <mergeCell ref="U10:V10"/>
    <mergeCell ref="W10:X10"/>
    <mergeCell ref="Y10:Z10"/>
    <mergeCell ref="U11:V11"/>
    <mergeCell ref="W11:X11"/>
    <mergeCell ref="Y11:Z11"/>
    <mergeCell ref="U12:V12"/>
    <mergeCell ref="W12:X12"/>
    <mergeCell ref="Y12:Z12"/>
    <mergeCell ref="U13:V13"/>
    <mergeCell ref="W13:X13"/>
    <mergeCell ref="Y13:Z13"/>
    <mergeCell ref="U14:V14"/>
    <mergeCell ref="W14:X14"/>
    <mergeCell ref="Y14:Z14"/>
    <mergeCell ref="U15:V15"/>
    <mergeCell ref="W15:X15"/>
    <mergeCell ref="Y15:Z15"/>
    <mergeCell ref="U16:V16"/>
    <mergeCell ref="W16:X16"/>
    <mergeCell ref="Y16:Z16"/>
    <mergeCell ref="U17:V17"/>
    <mergeCell ref="W17:X17"/>
    <mergeCell ref="Y17:Z17"/>
    <mergeCell ref="U18:V18"/>
    <mergeCell ref="W18:X18"/>
    <mergeCell ref="Y18:Z18"/>
    <mergeCell ref="U19:V19"/>
    <mergeCell ref="W19:X19"/>
    <mergeCell ref="Y19:Z19"/>
    <mergeCell ref="U20:V20"/>
    <mergeCell ref="W20:X20"/>
    <mergeCell ref="Y20:Z20"/>
    <mergeCell ref="U21:V21"/>
    <mergeCell ref="W21:X21"/>
    <mergeCell ref="Y21:Z21"/>
    <mergeCell ref="U22:V22"/>
    <mergeCell ref="W22:X22"/>
    <mergeCell ref="Y22:Z22"/>
    <mergeCell ref="U23:V23"/>
    <mergeCell ref="W23:X23"/>
    <mergeCell ref="Y23:Z23"/>
    <mergeCell ref="U24:V24"/>
    <mergeCell ref="W24:X24"/>
    <mergeCell ref="Y24:Z24"/>
    <mergeCell ref="U25:V25"/>
    <mergeCell ref="W25:X25"/>
    <mergeCell ref="Y25:Z25"/>
    <mergeCell ref="U26:V26"/>
    <mergeCell ref="W26:X26"/>
    <mergeCell ref="Y26:Z26"/>
    <mergeCell ref="U27:V27"/>
    <mergeCell ref="W27:X27"/>
    <mergeCell ref="Y27:Z27"/>
    <mergeCell ref="U28:V28"/>
    <mergeCell ref="W28:X28"/>
    <mergeCell ref="Y28:Z28"/>
    <mergeCell ref="U29:V29"/>
    <mergeCell ref="W29:X29"/>
    <mergeCell ref="Y29:Z29"/>
    <mergeCell ref="U30:V30"/>
    <mergeCell ref="W30:X30"/>
    <mergeCell ref="Y30:Z30"/>
    <mergeCell ref="U31:V31"/>
    <mergeCell ref="W31:X31"/>
    <mergeCell ref="Y31:Z31"/>
    <mergeCell ref="U32:V32"/>
    <mergeCell ref="W32:X32"/>
    <mergeCell ref="Y32:Z32"/>
    <mergeCell ref="U33:V33"/>
    <mergeCell ref="W33:X33"/>
    <mergeCell ref="Y33:Z33"/>
    <mergeCell ref="U34:V34"/>
    <mergeCell ref="W34:X34"/>
    <mergeCell ref="Y34:Z34"/>
    <mergeCell ref="U35:V35"/>
    <mergeCell ref="W35:X35"/>
    <mergeCell ref="Y35:Z35"/>
    <mergeCell ref="U36:V36"/>
    <mergeCell ref="W36:X36"/>
    <mergeCell ref="Y36:Z36"/>
    <mergeCell ref="U37:V37"/>
    <mergeCell ref="W37:X37"/>
    <mergeCell ref="Y37:Z37"/>
    <mergeCell ref="U38:V38"/>
    <mergeCell ref="W38:X38"/>
    <mergeCell ref="Y38:Z38"/>
    <mergeCell ref="U39:V39"/>
    <mergeCell ref="W39:X39"/>
    <mergeCell ref="Y39:Z39"/>
    <mergeCell ref="U40:V40"/>
    <mergeCell ref="W40:X40"/>
    <mergeCell ref="Y40:Z40"/>
    <mergeCell ref="U41:V41"/>
    <mergeCell ref="W41:X41"/>
    <mergeCell ref="Y41:Z41"/>
    <mergeCell ref="U49:V49"/>
    <mergeCell ref="W49:X49"/>
    <mergeCell ref="Y49:Z49"/>
    <mergeCell ref="AA9:AB9"/>
    <mergeCell ref="AC9:AD9"/>
    <mergeCell ref="AE9:AF9"/>
    <mergeCell ref="AA12:AB12"/>
    <mergeCell ref="AC12:AD12"/>
    <mergeCell ref="AE12:AF12"/>
    <mergeCell ref="AA15:AB15"/>
    <mergeCell ref="AC15:AD15"/>
    <mergeCell ref="AE15:AF15"/>
    <mergeCell ref="AA18:AB18"/>
    <mergeCell ref="AC18:AD18"/>
    <mergeCell ref="AE18:AF18"/>
    <mergeCell ref="AA21:AB21"/>
    <mergeCell ref="AC21:AD21"/>
    <mergeCell ref="AE21:AF21"/>
    <mergeCell ref="AA24:AB24"/>
    <mergeCell ref="AC24:AD24"/>
    <mergeCell ref="AE24:AF24"/>
    <mergeCell ref="U45:V45"/>
    <mergeCell ref="W45:X45"/>
    <mergeCell ref="Y45:Z45"/>
    <mergeCell ref="AE10:AF10"/>
    <mergeCell ref="AG10:AH10"/>
    <mergeCell ref="AA11:AB11"/>
    <mergeCell ref="AC11:AD11"/>
    <mergeCell ref="AE11:AF11"/>
    <mergeCell ref="AG11:AH11"/>
    <mergeCell ref="U48:V48"/>
    <mergeCell ref="W48:X48"/>
    <mergeCell ref="Y48:Z48"/>
    <mergeCell ref="U46:V46"/>
    <mergeCell ref="W46:X46"/>
    <mergeCell ref="Y46:Z46"/>
    <mergeCell ref="U47:V47"/>
    <mergeCell ref="W47:X47"/>
    <mergeCell ref="Y47:Z47"/>
    <mergeCell ref="U42:V42"/>
    <mergeCell ref="W42:X42"/>
    <mergeCell ref="Y42:Z42"/>
    <mergeCell ref="U43:V43"/>
    <mergeCell ref="W43:X43"/>
    <mergeCell ref="Y43:Z43"/>
    <mergeCell ref="U44:V44"/>
    <mergeCell ref="W44:X44"/>
    <mergeCell ref="Y44:Z44"/>
    <mergeCell ref="AG12:AH12"/>
    <mergeCell ref="AA13:AB13"/>
    <mergeCell ref="AC13:AD13"/>
    <mergeCell ref="AE13:AF13"/>
    <mergeCell ref="AG13:AH13"/>
    <mergeCell ref="AA14:AB14"/>
    <mergeCell ref="AA6:AB6"/>
    <mergeCell ref="AC6:AD6"/>
    <mergeCell ref="AE6:AF6"/>
    <mergeCell ref="AG6:AH6"/>
    <mergeCell ref="AA7:AB7"/>
    <mergeCell ref="AC7:AD7"/>
    <mergeCell ref="AE7:AF7"/>
    <mergeCell ref="AG7:AH7"/>
    <mergeCell ref="AA8:AB8"/>
    <mergeCell ref="AC8:AD8"/>
    <mergeCell ref="AE8:AF8"/>
    <mergeCell ref="AG8:AH8"/>
    <mergeCell ref="AC14:AD14"/>
    <mergeCell ref="AE14:AF14"/>
    <mergeCell ref="AG14:AH14"/>
    <mergeCell ref="AG9:AH9"/>
    <mergeCell ref="AA10:AB10"/>
    <mergeCell ref="AC10:AD10"/>
    <mergeCell ref="AA1:AB1"/>
    <mergeCell ref="AC1:AD1"/>
    <mergeCell ref="AE1:AF1"/>
    <mergeCell ref="AG1:AH1"/>
    <mergeCell ref="AA4:AB4"/>
    <mergeCell ref="AC4:AD4"/>
    <mergeCell ref="AE4:AF4"/>
    <mergeCell ref="AG4:AH4"/>
    <mergeCell ref="AA5:AB5"/>
    <mergeCell ref="AC5:AD5"/>
    <mergeCell ref="AE5:AF5"/>
    <mergeCell ref="AG5:AH5"/>
    <mergeCell ref="AG15:AH15"/>
    <mergeCell ref="AA16:AB16"/>
    <mergeCell ref="AC16:AD16"/>
    <mergeCell ref="AE16:AF16"/>
    <mergeCell ref="AG16:AH16"/>
    <mergeCell ref="AA17:AB17"/>
    <mergeCell ref="AC17:AD17"/>
    <mergeCell ref="AE17:AF17"/>
    <mergeCell ref="AG17:AH17"/>
    <mergeCell ref="AG18:AH18"/>
    <mergeCell ref="AA19:AB19"/>
    <mergeCell ref="AC19:AD19"/>
    <mergeCell ref="AE19:AF19"/>
    <mergeCell ref="AG19:AH19"/>
    <mergeCell ref="AA20:AB20"/>
    <mergeCell ref="AC20:AD20"/>
    <mergeCell ref="AE20:AF20"/>
    <mergeCell ref="AG20:AH20"/>
    <mergeCell ref="AG21:AH21"/>
    <mergeCell ref="AA22:AB22"/>
    <mergeCell ref="AC22:AD22"/>
    <mergeCell ref="AE22:AF22"/>
    <mergeCell ref="AG22:AH22"/>
    <mergeCell ref="AA23:AB23"/>
    <mergeCell ref="AC23:AD23"/>
    <mergeCell ref="AE23:AF23"/>
    <mergeCell ref="AG23:AH23"/>
    <mergeCell ref="AG24:AH24"/>
    <mergeCell ref="AA25:AB25"/>
    <mergeCell ref="AC25:AD25"/>
    <mergeCell ref="AE25:AF25"/>
    <mergeCell ref="AG25:AH25"/>
    <mergeCell ref="AA26:AB26"/>
    <mergeCell ref="AC26:AD26"/>
    <mergeCell ref="AE26:AF26"/>
    <mergeCell ref="AG26:AH26"/>
    <mergeCell ref="AA27:AB27"/>
    <mergeCell ref="AC27:AD27"/>
    <mergeCell ref="AE27:AF27"/>
    <mergeCell ref="AG27:AH27"/>
    <mergeCell ref="AA28:AB28"/>
    <mergeCell ref="AC28:AD28"/>
    <mergeCell ref="AE28:AF28"/>
    <mergeCell ref="AG28:AH28"/>
    <mergeCell ref="AA29:AB29"/>
    <mergeCell ref="AC29:AD29"/>
    <mergeCell ref="AE29:AF29"/>
    <mergeCell ref="AG29:AH29"/>
    <mergeCell ref="AA30:AB30"/>
    <mergeCell ref="AC30:AD30"/>
    <mergeCell ref="AE30:AF30"/>
    <mergeCell ref="AG30:AH30"/>
    <mergeCell ref="AA31:AB31"/>
    <mergeCell ref="AC31:AD31"/>
    <mergeCell ref="AE31:AF31"/>
    <mergeCell ref="AG31:AH31"/>
    <mergeCell ref="AA32:AB32"/>
    <mergeCell ref="AC32:AD32"/>
    <mergeCell ref="AE32:AF32"/>
    <mergeCell ref="AG32:AH32"/>
    <mergeCell ref="AA33:AB33"/>
    <mergeCell ref="AC33:AD33"/>
    <mergeCell ref="AE33:AF33"/>
    <mergeCell ref="AG33:AH33"/>
    <mergeCell ref="AA34:AB34"/>
    <mergeCell ref="AC34:AD34"/>
    <mergeCell ref="AE34:AF34"/>
    <mergeCell ref="AG34:AH34"/>
    <mergeCell ref="AA35:AB35"/>
    <mergeCell ref="AC35:AD35"/>
    <mergeCell ref="AE35:AF35"/>
    <mergeCell ref="AG35:AH35"/>
    <mergeCell ref="AA36:AB36"/>
    <mergeCell ref="AC36:AD36"/>
    <mergeCell ref="AE36:AF36"/>
    <mergeCell ref="AG36:AH36"/>
    <mergeCell ref="AA37:AB37"/>
    <mergeCell ref="AC37:AD37"/>
    <mergeCell ref="AE37:AF37"/>
    <mergeCell ref="AG37:AH37"/>
    <mergeCell ref="AA38:AB38"/>
    <mergeCell ref="AC38:AD38"/>
    <mergeCell ref="AE38:AF38"/>
    <mergeCell ref="AG38:AH38"/>
    <mergeCell ref="AA39:AB39"/>
    <mergeCell ref="AC39:AD39"/>
    <mergeCell ref="AE39:AF39"/>
    <mergeCell ref="AG39:AH39"/>
    <mergeCell ref="AA40:AB40"/>
    <mergeCell ref="AC40:AD40"/>
    <mergeCell ref="AE40:AF40"/>
    <mergeCell ref="AG40:AH40"/>
    <mergeCell ref="AA41:AB41"/>
    <mergeCell ref="AC41:AD41"/>
    <mergeCell ref="AE41:AF41"/>
    <mergeCell ref="AG41:AH41"/>
    <mergeCell ref="AG42:AH42"/>
    <mergeCell ref="AA43:AB43"/>
    <mergeCell ref="AC43:AD43"/>
    <mergeCell ref="AE43:AF43"/>
    <mergeCell ref="AG43:AH43"/>
    <mergeCell ref="AA44:AB44"/>
    <mergeCell ref="AC44:AD44"/>
    <mergeCell ref="AE44:AF44"/>
    <mergeCell ref="AG44:AH44"/>
    <mergeCell ref="AA58:AB58"/>
    <mergeCell ref="AC58:AD58"/>
    <mergeCell ref="AE58:AF58"/>
    <mergeCell ref="AG58:AH58"/>
    <mergeCell ref="AE51:AF51"/>
    <mergeCell ref="AG51:AH51"/>
    <mergeCell ref="AA52:AB52"/>
    <mergeCell ref="AC52:AD52"/>
    <mergeCell ref="AE52:AF52"/>
    <mergeCell ref="AG52:AH52"/>
    <mergeCell ref="AE57:AF57"/>
    <mergeCell ref="AG57:AH57"/>
    <mergeCell ref="U58:V58"/>
    <mergeCell ref="W58:X58"/>
    <mergeCell ref="Y58:Z58"/>
    <mergeCell ref="W52:X52"/>
    <mergeCell ref="Y52:Z52"/>
    <mergeCell ref="S58:T58"/>
    <mergeCell ref="O58:P58"/>
    <mergeCell ref="C54:D54"/>
    <mergeCell ref="C55:D55"/>
    <mergeCell ref="C56:D56"/>
    <mergeCell ref="C52:D52"/>
    <mergeCell ref="O52:P52"/>
    <mergeCell ref="Q52:R52"/>
    <mergeCell ref="S52:T52"/>
    <mergeCell ref="U52:V52"/>
    <mergeCell ref="C57:D57"/>
    <mergeCell ref="O57:P57"/>
    <mergeCell ref="Q57:R57"/>
    <mergeCell ref="S57:T57"/>
    <mergeCell ref="C53:D53"/>
    <mergeCell ref="O53:P53"/>
    <mergeCell ref="Q53:R53"/>
    <mergeCell ref="S53:T53"/>
    <mergeCell ref="U53:V53"/>
    <mergeCell ref="W57:X57"/>
    <mergeCell ref="W53:X53"/>
    <mergeCell ref="Y53:Z53"/>
    <mergeCell ref="U50:V50"/>
    <mergeCell ref="W50:X50"/>
    <mergeCell ref="Y50:Z50"/>
    <mergeCell ref="O50:P50"/>
    <mergeCell ref="C50:D50"/>
    <mergeCell ref="C51:D51"/>
    <mergeCell ref="O51:P51"/>
    <mergeCell ref="Q51:R51"/>
    <mergeCell ref="S51:T51"/>
    <mergeCell ref="U51:V51"/>
    <mergeCell ref="W51:X51"/>
    <mergeCell ref="Y51:Z51"/>
    <mergeCell ref="Y57:Z57"/>
    <mergeCell ref="AA57:AB57"/>
    <mergeCell ref="AC57:AD57"/>
    <mergeCell ref="O38:P38"/>
    <mergeCell ref="O29:P29"/>
    <mergeCell ref="O30:P30"/>
    <mergeCell ref="O31:P31"/>
    <mergeCell ref="O32:P32"/>
    <mergeCell ref="O33:P33"/>
    <mergeCell ref="U57:V57"/>
    <mergeCell ref="AA51:AB51"/>
    <mergeCell ref="AC51:AD51"/>
    <mergeCell ref="AA48:AB48"/>
    <mergeCell ref="AC48:AD48"/>
    <mergeCell ref="AA49:AB49"/>
    <mergeCell ref="AC49:AD49"/>
    <mergeCell ref="AA50:AB50"/>
    <mergeCell ref="AC50:AD50"/>
    <mergeCell ref="AA45:AB45"/>
    <mergeCell ref="AC45:AD45"/>
    <mergeCell ref="AA46:AB46"/>
    <mergeCell ref="AC46:AD46"/>
    <mergeCell ref="AA47:AB47"/>
    <mergeCell ref="AC47:AD47"/>
    <mergeCell ref="O24:P24"/>
    <mergeCell ref="O25:P25"/>
    <mergeCell ref="O26:P26"/>
    <mergeCell ref="O27:P27"/>
    <mergeCell ref="O28:P28"/>
    <mergeCell ref="AA53:AB53"/>
    <mergeCell ref="AC53:AD53"/>
    <mergeCell ref="AE53:AF53"/>
    <mergeCell ref="AG53:AH53"/>
    <mergeCell ref="AE48:AF48"/>
    <mergeCell ref="AG48:AH48"/>
    <mergeCell ref="AE49:AF49"/>
    <mergeCell ref="AG49:AH49"/>
    <mergeCell ref="AE50:AF50"/>
    <mergeCell ref="AG50:AH50"/>
    <mergeCell ref="AE45:AF45"/>
    <mergeCell ref="AG45:AH45"/>
    <mergeCell ref="AE46:AF46"/>
    <mergeCell ref="AG46:AH46"/>
    <mergeCell ref="AE47:AF47"/>
    <mergeCell ref="AG47:AH47"/>
    <mergeCell ref="AA42:AB42"/>
    <mergeCell ref="AC42:AD42"/>
    <mergeCell ref="AE42:AF42"/>
  </mergeCells>
  <pageMargins left="0.25" right="0.25" top="0.75" bottom="0.75" header="0.3" footer="0.3"/>
  <pageSetup scale="97" pageOrder="overThenDown" orientation="landscape" horizontalDpi="1200" verticalDpi="1200" r:id="rId1"/>
  <headerFooter scaleWithDoc="0">
    <oddFooter>&amp;RPage &amp;P of &amp;N&amp;LElectric Restating Adjustments
&amp;"Times New Roman,Regular"&amp;8 158304751.3
&amp;"Times New Roman,Regular"&amp;8 169691662.1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54"/>
  <sheetViews>
    <sheetView zoomScale="90" zoomScaleNormal="90" workbookViewId="0">
      <pane xSplit="2" ySplit="4" topLeftCell="F33" activePane="bottomRight" state="frozen"/>
      <selection pane="topRight" activeCell="C1" sqref="C1"/>
      <selection pane="bottomLeft" activeCell="A5" sqref="A5"/>
      <selection pane="bottomRight" activeCell="H14" sqref="H14"/>
    </sheetView>
  </sheetViews>
  <sheetFormatPr defaultColWidth="9.28515625" defaultRowHeight="12.75"/>
  <cols>
    <col min="1" max="1" width="5.42578125" style="23" bestFit="1" customWidth="1"/>
    <col min="2" max="2" width="5.7109375" style="23" bestFit="1" customWidth="1"/>
    <col min="3" max="3" width="9.5703125" style="23" customWidth="1"/>
    <col min="4" max="4" width="21" style="23" customWidth="1"/>
    <col min="5" max="5" width="28.140625" style="51" customWidth="1"/>
    <col min="6" max="6" width="24.42578125" style="41" bestFit="1" customWidth="1"/>
    <col min="7" max="7" width="18.28515625" style="41" customWidth="1"/>
    <col min="8" max="8" width="19.5703125" style="23" bestFit="1" customWidth="1"/>
    <col min="9" max="9" width="20.7109375" style="23" bestFit="1" customWidth="1"/>
    <col min="10" max="14" width="20.7109375" style="23" customWidth="1"/>
    <col min="15" max="15" width="5.7109375" style="23" bestFit="1" customWidth="1"/>
    <col min="16" max="16" width="19.7109375" style="23" customWidth="1"/>
    <col min="17" max="17" width="5.7109375" style="23" bestFit="1" customWidth="1"/>
    <col min="18" max="18" width="17.7109375" style="23" customWidth="1"/>
    <col min="19" max="19" width="5.7109375" style="23" bestFit="1" customWidth="1"/>
    <col min="20" max="20" width="12.5703125" style="23" bestFit="1" customWidth="1"/>
    <col min="21" max="21" width="5.7109375" style="23" bestFit="1" customWidth="1"/>
    <col min="22" max="22" width="12.5703125" style="23" bestFit="1" customWidth="1"/>
    <col min="23" max="23" width="5.7109375" style="23" bestFit="1" customWidth="1"/>
    <col min="24" max="24" width="12.5703125" style="23" bestFit="1" customWidth="1"/>
    <col min="25" max="25" width="5.7109375" style="23" bestFit="1" customWidth="1"/>
    <col min="26" max="26" width="12.5703125" style="23" bestFit="1" customWidth="1"/>
    <col min="27" max="27" width="5.7109375" style="23" bestFit="1" customWidth="1"/>
    <col min="28" max="28" width="12.5703125" style="23" bestFit="1" customWidth="1"/>
    <col min="29" max="29" width="5.7109375" style="23" bestFit="1" customWidth="1"/>
    <col min="30" max="30" width="12.5703125" style="23" bestFit="1" customWidth="1"/>
    <col min="31" max="31" width="5.7109375" style="23" bestFit="1" customWidth="1"/>
    <col min="32" max="32" width="12.5703125" style="23" bestFit="1" customWidth="1"/>
    <col min="33" max="33" width="5.7109375" style="23" bestFit="1" customWidth="1"/>
    <col min="34" max="34" width="12.5703125" style="23" bestFit="1" customWidth="1"/>
    <col min="35" max="35" width="15.7109375" style="23" customWidth="1"/>
    <col min="36" max="16384" width="9.28515625" style="23"/>
  </cols>
  <sheetData>
    <row r="1" spans="1:36" ht="26.65" customHeight="1">
      <c r="B1" s="125"/>
      <c r="C1" s="125"/>
      <c r="D1" s="125"/>
      <c r="E1" s="125" t="s">
        <v>82</v>
      </c>
      <c r="F1" s="191" t="s">
        <v>106</v>
      </c>
      <c r="G1" s="192"/>
      <c r="H1" s="192"/>
      <c r="I1" s="192"/>
      <c r="J1" s="197" t="s">
        <v>372</v>
      </c>
      <c r="K1" s="198"/>
      <c r="L1" s="198"/>
      <c r="M1" s="189"/>
      <c r="N1" s="129"/>
      <c r="O1" s="188" t="s">
        <v>120</v>
      </c>
      <c r="P1" s="189"/>
      <c r="Q1" s="188" t="s">
        <v>116</v>
      </c>
      <c r="R1" s="189"/>
      <c r="S1" s="188" t="s">
        <v>109</v>
      </c>
      <c r="T1" s="189"/>
      <c r="U1" s="188" t="s">
        <v>110</v>
      </c>
      <c r="V1" s="189"/>
      <c r="W1" s="188" t="s">
        <v>111</v>
      </c>
      <c r="X1" s="189"/>
      <c r="Y1" s="188" t="s">
        <v>112</v>
      </c>
      <c r="Z1" s="189"/>
      <c r="AA1" s="188" t="s">
        <v>113</v>
      </c>
      <c r="AB1" s="189"/>
      <c r="AC1" s="188" t="s">
        <v>121</v>
      </c>
      <c r="AD1" s="189"/>
      <c r="AE1" s="188" t="s">
        <v>122</v>
      </c>
      <c r="AF1" s="189"/>
      <c r="AG1" s="188" t="s">
        <v>319</v>
      </c>
      <c r="AH1" s="189"/>
    </row>
    <row r="2" spans="1:36">
      <c r="A2" s="31"/>
      <c r="B2" s="31"/>
      <c r="C2" s="31"/>
      <c r="D2" s="31"/>
      <c r="E2" s="122"/>
      <c r="F2" s="203">
        <v>2025</v>
      </c>
      <c r="G2" s="203"/>
      <c r="H2" s="203">
        <v>2026</v>
      </c>
      <c r="I2" s="203"/>
      <c r="J2" s="199">
        <v>2025</v>
      </c>
      <c r="K2" s="193"/>
      <c r="L2" s="191">
        <v>2026</v>
      </c>
      <c r="M2" s="193"/>
      <c r="N2" s="129"/>
      <c r="O2" s="117"/>
      <c r="P2" s="118"/>
      <c r="Q2" s="117"/>
      <c r="R2" s="118"/>
      <c r="S2" s="117"/>
      <c r="T2" s="118"/>
      <c r="U2" s="117"/>
      <c r="V2" s="118"/>
      <c r="W2" s="117"/>
      <c r="X2" s="118"/>
      <c r="Y2" s="117"/>
      <c r="Z2" s="118"/>
      <c r="AA2" s="117"/>
      <c r="AB2" s="118"/>
      <c r="AC2" s="117"/>
      <c r="AD2" s="118"/>
      <c r="AE2" s="117"/>
      <c r="AF2" s="118"/>
      <c r="AG2" s="117"/>
      <c r="AH2" s="118"/>
    </row>
    <row r="3" spans="1:36">
      <c r="A3" s="32" t="s">
        <v>81</v>
      </c>
      <c r="B3" s="122" t="s">
        <v>16</v>
      </c>
      <c r="C3" s="194" t="s">
        <v>17</v>
      </c>
      <c r="D3" s="194"/>
      <c r="E3" s="122" t="s">
        <v>18</v>
      </c>
      <c r="F3" s="123" t="s">
        <v>39</v>
      </c>
      <c r="G3" s="123" t="s">
        <v>0</v>
      </c>
      <c r="H3" s="33" t="s">
        <v>39</v>
      </c>
      <c r="I3" s="33" t="s">
        <v>0</v>
      </c>
      <c r="J3" s="130" t="s">
        <v>39</v>
      </c>
      <c r="K3" s="33" t="s">
        <v>0</v>
      </c>
      <c r="L3" s="33" t="s">
        <v>39</v>
      </c>
      <c r="M3" s="33" t="s">
        <v>0</v>
      </c>
      <c r="N3" s="152"/>
      <c r="O3" s="33" t="s">
        <v>39</v>
      </c>
      <c r="P3" s="33" t="s">
        <v>0</v>
      </c>
      <c r="Q3" s="33" t="s">
        <v>39</v>
      </c>
      <c r="R3" s="33" t="s">
        <v>0</v>
      </c>
      <c r="S3" s="33" t="s">
        <v>39</v>
      </c>
      <c r="T3" s="33" t="s">
        <v>0</v>
      </c>
      <c r="U3" s="33" t="s">
        <v>39</v>
      </c>
      <c r="V3" s="33" t="s">
        <v>0</v>
      </c>
      <c r="W3" s="33" t="s">
        <v>39</v>
      </c>
      <c r="X3" s="33" t="s">
        <v>0</v>
      </c>
      <c r="Y3" s="33" t="s">
        <v>39</v>
      </c>
      <c r="Z3" s="33" t="s">
        <v>0</v>
      </c>
      <c r="AA3" s="33" t="s">
        <v>39</v>
      </c>
      <c r="AB3" s="33" t="s">
        <v>0</v>
      </c>
      <c r="AC3" s="33" t="s">
        <v>39</v>
      </c>
      <c r="AD3" s="33" t="s">
        <v>0</v>
      </c>
      <c r="AE3" s="33" t="s">
        <v>39</v>
      </c>
      <c r="AF3" s="33" t="s">
        <v>0</v>
      </c>
      <c r="AG3" s="33" t="s">
        <v>39</v>
      </c>
      <c r="AH3" s="33" t="s">
        <v>0</v>
      </c>
      <c r="AI3" s="122"/>
    </row>
    <row r="4" spans="1:36" ht="25.5">
      <c r="A4" s="19">
        <v>63</v>
      </c>
      <c r="B4" s="17"/>
      <c r="C4" s="183" t="s">
        <v>86</v>
      </c>
      <c r="D4" s="185"/>
      <c r="E4" s="43"/>
      <c r="F4" s="64">
        <v>182074206.58999991</v>
      </c>
      <c r="G4" s="64">
        <v>2948894387.0453196</v>
      </c>
      <c r="H4" s="126">
        <v>30177041.730425157</v>
      </c>
      <c r="I4" s="67">
        <v>2866503992.9496746</v>
      </c>
      <c r="J4" s="166">
        <v>182074207</v>
      </c>
      <c r="K4" s="115">
        <v>2948894387</v>
      </c>
      <c r="L4" s="165">
        <f>+J50</f>
        <v>52591914</v>
      </c>
      <c r="M4" s="67">
        <f>+K50</f>
        <v>2866503993</v>
      </c>
      <c r="N4" s="153" t="s">
        <v>375</v>
      </c>
      <c r="O4" s="181" t="s">
        <v>15</v>
      </c>
      <c r="P4" s="182"/>
      <c r="Q4" s="181" t="s">
        <v>15</v>
      </c>
      <c r="R4" s="182"/>
      <c r="S4" s="181" t="s">
        <v>15</v>
      </c>
      <c r="T4" s="182"/>
      <c r="U4" s="181" t="s">
        <v>15</v>
      </c>
      <c r="V4" s="182"/>
      <c r="W4" s="181" t="s">
        <v>15</v>
      </c>
      <c r="X4" s="182"/>
      <c r="Y4" s="181" t="s">
        <v>15</v>
      </c>
      <c r="Z4" s="182"/>
      <c r="AA4" s="181" t="s">
        <v>15</v>
      </c>
      <c r="AB4" s="182"/>
      <c r="AC4" s="181" t="s">
        <v>15</v>
      </c>
      <c r="AD4" s="182"/>
      <c r="AE4" s="181" t="s">
        <v>15</v>
      </c>
      <c r="AF4" s="182"/>
      <c r="AG4" s="181" t="s">
        <v>15</v>
      </c>
      <c r="AH4" s="182"/>
      <c r="AI4" s="34"/>
    </row>
    <row r="5" spans="1:36" ht="63.75">
      <c r="A5" s="19">
        <f t="shared" ref="A5:A7" si="0">A4+1</f>
        <v>64</v>
      </c>
      <c r="B5" s="18">
        <v>11.01</v>
      </c>
      <c r="C5" s="183" t="s">
        <v>95</v>
      </c>
      <c r="D5" s="185"/>
      <c r="E5" s="43" t="s">
        <v>328</v>
      </c>
      <c r="F5" s="64">
        <v>-26003078.612686198</v>
      </c>
      <c r="G5" s="64">
        <v>0</v>
      </c>
      <c r="H5" s="127">
        <v>-2071178.5169968852</v>
      </c>
      <c r="I5" s="67">
        <v>0</v>
      </c>
      <c r="J5" s="154">
        <v>-14440221</v>
      </c>
      <c r="K5" s="115">
        <f>+G5</f>
        <v>0</v>
      </c>
      <c r="L5" s="155">
        <v>-367107</v>
      </c>
      <c r="M5" s="156" t="s">
        <v>136</v>
      </c>
      <c r="N5" s="156" t="s">
        <v>266</v>
      </c>
      <c r="O5" s="179" t="s">
        <v>15</v>
      </c>
      <c r="P5" s="180"/>
      <c r="Q5" s="179" t="s">
        <v>15</v>
      </c>
      <c r="R5" s="180"/>
      <c r="S5" s="179" t="s">
        <v>15</v>
      </c>
      <c r="T5" s="180"/>
      <c r="U5" s="179" t="s">
        <v>15</v>
      </c>
      <c r="V5" s="180"/>
      <c r="W5" s="179" t="s">
        <v>15</v>
      </c>
      <c r="X5" s="180"/>
      <c r="Y5" s="179" t="s">
        <v>15</v>
      </c>
      <c r="Z5" s="180"/>
      <c r="AA5" s="179" t="s">
        <v>15</v>
      </c>
      <c r="AB5" s="180"/>
      <c r="AC5" s="179" t="s">
        <v>15</v>
      </c>
      <c r="AD5" s="180"/>
      <c r="AE5" s="179" t="s">
        <v>15</v>
      </c>
      <c r="AF5" s="180"/>
      <c r="AG5" s="179" t="s">
        <v>15</v>
      </c>
      <c r="AH5" s="180"/>
      <c r="AI5" s="35"/>
      <c r="AJ5" s="36"/>
    </row>
    <row r="6" spans="1:36" ht="27" customHeight="1">
      <c r="A6" s="19">
        <f t="shared" si="0"/>
        <v>65</v>
      </c>
      <c r="B6" s="18">
        <v>11.02</v>
      </c>
      <c r="C6" s="183" t="s">
        <v>93</v>
      </c>
      <c r="D6" s="185"/>
      <c r="E6" s="43" t="s">
        <v>212</v>
      </c>
      <c r="F6" s="64">
        <v>2650763.4853924513</v>
      </c>
      <c r="G6" s="64">
        <v>0</v>
      </c>
      <c r="H6" s="69">
        <v>0</v>
      </c>
      <c r="I6" s="67">
        <v>0</v>
      </c>
      <c r="J6" s="154">
        <v>2084412</v>
      </c>
      <c r="K6" s="157" t="s">
        <v>139</v>
      </c>
      <c r="L6" s="157" t="s">
        <v>139</v>
      </c>
      <c r="M6" s="156" t="s">
        <v>136</v>
      </c>
      <c r="N6" s="128"/>
      <c r="O6" s="179" t="s">
        <v>15</v>
      </c>
      <c r="P6" s="180"/>
      <c r="Q6" s="179" t="s">
        <v>15</v>
      </c>
      <c r="R6" s="180"/>
      <c r="S6" s="179" t="s">
        <v>15</v>
      </c>
      <c r="T6" s="180"/>
      <c r="U6" s="179" t="s">
        <v>15</v>
      </c>
      <c r="V6" s="180"/>
      <c r="W6" s="179" t="s">
        <v>15</v>
      </c>
      <c r="X6" s="180"/>
      <c r="Y6" s="179" t="s">
        <v>15</v>
      </c>
      <c r="Z6" s="180"/>
      <c r="AA6" s="179" t="s">
        <v>15</v>
      </c>
      <c r="AB6" s="180"/>
      <c r="AC6" s="179" t="s">
        <v>15</v>
      </c>
      <c r="AD6" s="180"/>
      <c r="AE6" s="179" t="s">
        <v>15</v>
      </c>
      <c r="AF6" s="180"/>
      <c r="AG6" s="179" t="s">
        <v>15</v>
      </c>
      <c r="AH6" s="180"/>
      <c r="AI6" s="35"/>
    </row>
    <row r="7" spans="1:36" ht="15">
      <c r="A7" s="19">
        <f t="shared" si="0"/>
        <v>66</v>
      </c>
      <c r="B7" s="18">
        <v>11.03</v>
      </c>
      <c r="C7" s="183" t="s">
        <v>94</v>
      </c>
      <c r="D7" s="185"/>
      <c r="E7" s="43" t="s">
        <v>212</v>
      </c>
      <c r="F7" s="64">
        <v>-18034062.461007629</v>
      </c>
      <c r="G7" s="64">
        <v>0</v>
      </c>
      <c r="H7" s="69">
        <v>0</v>
      </c>
      <c r="I7" s="67">
        <v>0</v>
      </c>
      <c r="J7" s="154">
        <v>-8047741</v>
      </c>
      <c r="K7" s="157" t="s">
        <v>139</v>
      </c>
      <c r="L7" s="157" t="s">
        <v>139</v>
      </c>
      <c r="M7" s="156" t="s">
        <v>136</v>
      </c>
      <c r="N7" s="128"/>
      <c r="O7" s="179" t="s">
        <v>15</v>
      </c>
      <c r="P7" s="180"/>
      <c r="Q7" s="179" t="s">
        <v>15</v>
      </c>
      <c r="R7" s="180"/>
      <c r="S7" s="179" t="s">
        <v>15</v>
      </c>
      <c r="T7" s="180"/>
      <c r="U7" s="179" t="s">
        <v>15</v>
      </c>
      <c r="V7" s="180"/>
      <c r="W7" s="179" t="s">
        <v>15</v>
      </c>
      <c r="X7" s="180"/>
      <c r="Y7" s="179" t="s">
        <v>15</v>
      </c>
      <c r="Z7" s="180"/>
      <c r="AA7" s="179" t="s">
        <v>15</v>
      </c>
      <c r="AB7" s="180"/>
      <c r="AC7" s="179" t="s">
        <v>15</v>
      </c>
      <c r="AD7" s="180"/>
      <c r="AE7" s="179" t="s">
        <v>15</v>
      </c>
      <c r="AF7" s="180"/>
      <c r="AG7" s="179" t="s">
        <v>15</v>
      </c>
      <c r="AH7" s="180"/>
      <c r="AI7" s="35"/>
    </row>
    <row r="8" spans="1:36" ht="15">
      <c r="A8" s="19">
        <f>A7+1</f>
        <v>67</v>
      </c>
      <c r="B8" s="18">
        <v>11.04</v>
      </c>
      <c r="C8" s="183" t="s">
        <v>96</v>
      </c>
      <c r="D8" s="185"/>
      <c r="E8" s="43" t="s">
        <v>212</v>
      </c>
      <c r="F8" s="64">
        <v>1376973.6275827815</v>
      </c>
      <c r="G8" s="64">
        <v>0</v>
      </c>
      <c r="H8" s="69">
        <v>184598.59659993602</v>
      </c>
      <c r="I8" s="67">
        <v>0</v>
      </c>
      <c r="J8" s="158">
        <v>1376974</v>
      </c>
      <c r="K8" s="157" t="s">
        <v>139</v>
      </c>
      <c r="L8" s="157">
        <v>184599</v>
      </c>
      <c r="M8" s="156" t="s">
        <v>136</v>
      </c>
      <c r="N8" s="128"/>
      <c r="O8" s="179" t="s">
        <v>15</v>
      </c>
      <c r="P8" s="180"/>
      <c r="Q8" s="179" t="s">
        <v>15</v>
      </c>
      <c r="R8" s="180"/>
      <c r="S8" s="179" t="s">
        <v>15</v>
      </c>
      <c r="T8" s="180"/>
      <c r="U8" s="179" t="s">
        <v>15</v>
      </c>
      <c r="V8" s="180"/>
      <c r="W8" s="179" t="s">
        <v>15</v>
      </c>
      <c r="X8" s="180"/>
      <c r="Y8" s="179" t="s">
        <v>15</v>
      </c>
      <c r="Z8" s="180"/>
      <c r="AA8" s="179" t="s">
        <v>15</v>
      </c>
      <c r="AB8" s="180"/>
      <c r="AC8" s="179" t="s">
        <v>15</v>
      </c>
      <c r="AD8" s="180"/>
      <c r="AE8" s="179" t="s">
        <v>15</v>
      </c>
      <c r="AF8" s="180"/>
      <c r="AG8" s="179" t="s">
        <v>15</v>
      </c>
      <c r="AH8" s="180"/>
      <c r="AI8" s="35"/>
    </row>
    <row r="9" spans="1:36" ht="15">
      <c r="A9" s="19">
        <f t="shared" ref="A9:A48" si="1">A8+1</f>
        <v>68</v>
      </c>
      <c r="B9" s="18">
        <v>11.05</v>
      </c>
      <c r="C9" s="195" t="s">
        <v>97</v>
      </c>
      <c r="D9" s="196"/>
      <c r="E9" s="43" t="s">
        <v>212</v>
      </c>
      <c r="F9" s="64">
        <v>16072487.888468821</v>
      </c>
      <c r="G9" s="64">
        <v>0</v>
      </c>
      <c r="H9" s="69">
        <v>-259430.30854620427</v>
      </c>
      <c r="I9" s="67">
        <v>0</v>
      </c>
      <c r="J9" s="154">
        <v>16554061</v>
      </c>
      <c r="K9" s="157" t="s">
        <v>139</v>
      </c>
      <c r="L9" s="155">
        <v>100757</v>
      </c>
      <c r="M9" s="156" t="s">
        <v>136</v>
      </c>
      <c r="N9" s="128"/>
      <c r="O9" s="179" t="s">
        <v>15</v>
      </c>
      <c r="P9" s="180"/>
      <c r="Q9" s="179" t="s">
        <v>15</v>
      </c>
      <c r="R9" s="180"/>
      <c r="S9" s="179" t="s">
        <v>15</v>
      </c>
      <c r="T9" s="180"/>
      <c r="U9" s="179" t="s">
        <v>15</v>
      </c>
      <c r="V9" s="180"/>
      <c r="W9" s="179" t="s">
        <v>15</v>
      </c>
      <c r="X9" s="180"/>
      <c r="Y9" s="179" t="s">
        <v>15</v>
      </c>
      <c r="Z9" s="180"/>
      <c r="AA9" s="179" t="s">
        <v>15</v>
      </c>
      <c r="AB9" s="180"/>
      <c r="AC9" s="179" t="s">
        <v>15</v>
      </c>
      <c r="AD9" s="180"/>
      <c r="AE9" s="179" t="s">
        <v>15</v>
      </c>
      <c r="AF9" s="180"/>
      <c r="AG9" s="179" t="s">
        <v>15</v>
      </c>
      <c r="AH9" s="180"/>
      <c r="AI9" s="35"/>
    </row>
    <row r="10" spans="1:36" ht="15">
      <c r="A10" s="19">
        <f t="shared" si="1"/>
        <v>69</v>
      </c>
      <c r="B10" s="18">
        <v>11.06</v>
      </c>
      <c r="C10" s="195" t="s">
        <v>92</v>
      </c>
      <c r="D10" s="196"/>
      <c r="E10" s="43" t="s">
        <v>212</v>
      </c>
      <c r="F10" s="64">
        <v>213041.17074922178</v>
      </c>
      <c r="G10" s="64">
        <v>0</v>
      </c>
      <c r="H10" s="69">
        <v>0</v>
      </c>
      <c r="I10" s="67">
        <v>0</v>
      </c>
      <c r="J10" s="158">
        <v>213041</v>
      </c>
      <c r="K10" s="157" t="s">
        <v>139</v>
      </c>
      <c r="L10" s="157" t="s">
        <v>139</v>
      </c>
      <c r="M10" s="156" t="s">
        <v>136</v>
      </c>
      <c r="N10" s="128"/>
      <c r="O10" s="179" t="s">
        <v>15</v>
      </c>
      <c r="P10" s="180"/>
      <c r="Q10" s="179" t="s">
        <v>15</v>
      </c>
      <c r="R10" s="180"/>
      <c r="S10" s="179" t="s">
        <v>15</v>
      </c>
      <c r="T10" s="180"/>
      <c r="U10" s="179" t="s">
        <v>15</v>
      </c>
      <c r="V10" s="180"/>
      <c r="W10" s="179" t="s">
        <v>15</v>
      </c>
      <c r="X10" s="180"/>
      <c r="Y10" s="179" t="s">
        <v>15</v>
      </c>
      <c r="Z10" s="180"/>
      <c r="AA10" s="179" t="s">
        <v>15</v>
      </c>
      <c r="AB10" s="180"/>
      <c r="AC10" s="179" t="s">
        <v>15</v>
      </c>
      <c r="AD10" s="180"/>
      <c r="AE10" s="179" t="s">
        <v>15</v>
      </c>
      <c r="AF10" s="180"/>
      <c r="AG10" s="179" t="s">
        <v>15</v>
      </c>
      <c r="AH10" s="180"/>
      <c r="AI10" s="35"/>
    </row>
    <row r="11" spans="1:36" ht="15">
      <c r="A11" s="19">
        <f t="shared" si="1"/>
        <v>70</v>
      </c>
      <c r="B11" s="18">
        <v>11.07</v>
      </c>
      <c r="C11" s="195" t="s">
        <v>42</v>
      </c>
      <c r="D11" s="196"/>
      <c r="E11" s="43" t="s">
        <v>212</v>
      </c>
      <c r="F11" s="64">
        <v>-183413.51902969996</v>
      </c>
      <c r="G11" s="64">
        <v>0</v>
      </c>
      <c r="H11" s="69">
        <v>0</v>
      </c>
      <c r="I11" s="67">
        <v>0</v>
      </c>
      <c r="J11" s="158">
        <v>-183414</v>
      </c>
      <c r="K11" s="157" t="s">
        <v>139</v>
      </c>
      <c r="L11" s="157" t="s">
        <v>139</v>
      </c>
      <c r="M11" s="156" t="s">
        <v>136</v>
      </c>
      <c r="N11" s="128"/>
      <c r="O11" s="179" t="s">
        <v>15</v>
      </c>
      <c r="P11" s="180"/>
      <c r="Q11" s="179" t="s">
        <v>15</v>
      </c>
      <c r="R11" s="180"/>
      <c r="S11" s="179" t="s">
        <v>15</v>
      </c>
      <c r="T11" s="180"/>
      <c r="U11" s="179" t="s">
        <v>15</v>
      </c>
      <c r="V11" s="180"/>
      <c r="W11" s="179" t="s">
        <v>15</v>
      </c>
      <c r="X11" s="180"/>
      <c r="Y11" s="179" t="s">
        <v>15</v>
      </c>
      <c r="Z11" s="180"/>
      <c r="AA11" s="179" t="s">
        <v>15</v>
      </c>
      <c r="AB11" s="180"/>
      <c r="AC11" s="179" t="s">
        <v>15</v>
      </c>
      <c r="AD11" s="180"/>
      <c r="AE11" s="179" t="s">
        <v>15</v>
      </c>
      <c r="AF11" s="180"/>
      <c r="AG11" s="179" t="s">
        <v>15</v>
      </c>
      <c r="AH11" s="180"/>
      <c r="AI11" s="35"/>
    </row>
    <row r="12" spans="1:36" ht="15">
      <c r="A12" s="19">
        <f t="shared" si="1"/>
        <v>71</v>
      </c>
      <c r="B12" s="18">
        <v>11.08</v>
      </c>
      <c r="C12" s="183" t="s">
        <v>70</v>
      </c>
      <c r="D12" s="185"/>
      <c r="E12" s="43" t="s">
        <v>212</v>
      </c>
      <c r="F12" s="64">
        <v>-678.41161519914863</v>
      </c>
      <c r="G12" s="64">
        <v>0</v>
      </c>
      <c r="H12" s="69">
        <v>0</v>
      </c>
      <c r="I12" s="67">
        <v>0</v>
      </c>
      <c r="J12" s="158">
        <v>-678</v>
      </c>
      <c r="K12" s="157" t="s">
        <v>139</v>
      </c>
      <c r="L12" s="157" t="s">
        <v>139</v>
      </c>
      <c r="M12" s="156" t="s">
        <v>136</v>
      </c>
      <c r="N12" s="128"/>
      <c r="O12" s="179" t="s">
        <v>15</v>
      </c>
      <c r="P12" s="180"/>
      <c r="Q12" s="179" t="s">
        <v>15</v>
      </c>
      <c r="R12" s="180"/>
      <c r="S12" s="179" t="s">
        <v>15</v>
      </c>
      <c r="T12" s="180"/>
      <c r="U12" s="179" t="s">
        <v>15</v>
      </c>
      <c r="V12" s="180"/>
      <c r="W12" s="179" t="s">
        <v>15</v>
      </c>
      <c r="X12" s="180"/>
      <c r="Y12" s="179" t="s">
        <v>15</v>
      </c>
      <c r="Z12" s="180"/>
      <c r="AA12" s="179" t="s">
        <v>15</v>
      </c>
      <c r="AB12" s="180"/>
      <c r="AC12" s="179" t="s">
        <v>15</v>
      </c>
      <c r="AD12" s="180"/>
      <c r="AE12" s="179" t="s">
        <v>15</v>
      </c>
      <c r="AF12" s="180"/>
      <c r="AG12" s="179" t="s">
        <v>15</v>
      </c>
      <c r="AH12" s="180"/>
      <c r="AI12" s="35"/>
    </row>
    <row r="13" spans="1:36" ht="15">
      <c r="A13" s="19">
        <f t="shared" si="1"/>
        <v>72</v>
      </c>
      <c r="B13" s="18">
        <v>11.09</v>
      </c>
      <c r="C13" s="183" t="s">
        <v>6</v>
      </c>
      <c r="D13" s="185"/>
      <c r="E13" s="43" t="s">
        <v>212</v>
      </c>
      <c r="F13" s="64">
        <v>-189924.20165266847</v>
      </c>
      <c r="G13" s="64">
        <v>0</v>
      </c>
      <c r="H13" s="69">
        <v>0</v>
      </c>
      <c r="I13" s="67">
        <v>0</v>
      </c>
      <c r="J13" s="158">
        <v>-189924</v>
      </c>
      <c r="K13" s="157" t="s">
        <v>139</v>
      </c>
      <c r="L13" s="157" t="s">
        <v>139</v>
      </c>
      <c r="M13" s="156" t="s">
        <v>136</v>
      </c>
      <c r="N13" s="128"/>
      <c r="O13" s="179" t="s">
        <v>15</v>
      </c>
      <c r="P13" s="180"/>
      <c r="Q13" s="179" t="s">
        <v>15</v>
      </c>
      <c r="R13" s="180"/>
      <c r="S13" s="179" t="s">
        <v>15</v>
      </c>
      <c r="T13" s="180"/>
      <c r="U13" s="179" t="s">
        <v>15</v>
      </c>
      <c r="V13" s="180"/>
      <c r="W13" s="179" t="s">
        <v>15</v>
      </c>
      <c r="X13" s="180"/>
      <c r="Y13" s="179" t="s">
        <v>15</v>
      </c>
      <c r="Z13" s="180"/>
      <c r="AA13" s="179" t="s">
        <v>15</v>
      </c>
      <c r="AB13" s="180"/>
      <c r="AC13" s="179" t="s">
        <v>15</v>
      </c>
      <c r="AD13" s="180"/>
      <c r="AE13" s="179" t="s">
        <v>15</v>
      </c>
      <c r="AF13" s="180"/>
      <c r="AG13" s="179" t="s">
        <v>15</v>
      </c>
      <c r="AH13" s="180"/>
      <c r="AI13" s="35"/>
    </row>
    <row r="14" spans="1:36" ht="15">
      <c r="A14" s="19">
        <f t="shared" si="1"/>
        <v>73</v>
      </c>
      <c r="B14" s="18">
        <v>11.1</v>
      </c>
      <c r="C14" s="183" t="s">
        <v>40</v>
      </c>
      <c r="D14" s="185"/>
      <c r="E14" s="43" t="s">
        <v>212</v>
      </c>
      <c r="F14" s="64">
        <v>18993.65433911428</v>
      </c>
      <c r="G14" s="64">
        <v>0</v>
      </c>
      <c r="H14" s="69">
        <v>0</v>
      </c>
      <c r="I14" s="67">
        <v>0</v>
      </c>
      <c r="J14" s="158">
        <v>18994</v>
      </c>
      <c r="K14" s="157" t="s">
        <v>139</v>
      </c>
      <c r="L14" s="157" t="s">
        <v>139</v>
      </c>
      <c r="M14" s="156" t="s">
        <v>136</v>
      </c>
      <c r="N14" s="128"/>
      <c r="O14" s="179" t="s">
        <v>15</v>
      </c>
      <c r="P14" s="180"/>
      <c r="Q14" s="179" t="s">
        <v>15</v>
      </c>
      <c r="R14" s="180"/>
      <c r="S14" s="179" t="s">
        <v>15</v>
      </c>
      <c r="T14" s="180"/>
      <c r="U14" s="179" t="s">
        <v>15</v>
      </c>
      <c r="V14" s="180"/>
      <c r="W14" s="179" t="s">
        <v>15</v>
      </c>
      <c r="X14" s="180"/>
      <c r="Y14" s="179" t="s">
        <v>15</v>
      </c>
      <c r="Z14" s="180"/>
      <c r="AA14" s="179" t="s">
        <v>15</v>
      </c>
      <c r="AB14" s="180"/>
      <c r="AC14" s="179" t="s">
        <v>15</v>
      </c>
      <c r="AD14" s="180"/>
      <c r="AE14" s="179" t="s">
        <v>15</v>
      </c>
      <c r="AF14" s="180"/>
      <c r="AG14" s="179" t="s">
        <v>15</v>
      </c>
      <c r="AH14" s="180"/>
      <c r="AI14" s="35"/>
    </row>
    <row r="15" spans="1:36" ht="15">
      <c r="A15" s="19">
        <f t="shared" si="1"/>
        <v>74</v>
      </c>
      <c r="B15" s="18">
        <v>11.11</v>
      </c>
      <c r="C15" s="183" t="s">
        <v>1</v>
      </c>
      <c r="D15" s="185"/>
      <c r="E15" s="43" t="s">
        <v>212</v>
      </c>
      <c r="F15" s="64">
        <v>819811.88852045219</v>
      </c>
      <c r="G15" s="64">
        <v>0</v>
      </c>
      <c r="H15" s="69">
        <v>-1522.7486420287016</v>
      </c>
      <c r="I15" s="67">
        <v>0</v>
      </c>
      <c r="J15" s="158">
        <v>819812</v>
      </c>
      <c r="K15" s="157" t="s">
        <v>139</v>
      </c>
      <c r="L15" s="157">
        <v>-1523</v>
      </c>
      <c r="M15" s="156" t="s">
        <v>136</v>
      </c>
      <c r="N15" s="128"/>
      <c r="O15" s="179" t="s">
        <v>15</v>
      </c>
      <c r="P15" s="180"/>
      <c r="Q15" s="179" t="s">
        <v>15</v>
      </c>
      <c r="R15" s="180"/>
      <c r="S15" s="179" t="s">
        <v>15</v>
      </c>
      <c r="T15" s="180"/>
      <c r="U15" s="179" t="s">
        <v>15</v>
      </c>
      <c r="V15" s="180"/>
      <c r="W15" s="179" t="s">
        <v>15</v>
      </c>
      <c r="X15" s="180"/>
      <c r="Y15" s="179" t="s">
        <v>15</v>
      </c>
      <c r="Z15" s="180"/>
      <c r="AA15" s="179" t="s">
        <v>15</v>
      </c>
      <c r="AB15" s="180"/>
      <c r="AC15" s="179" t="s">
        <v>15</v>
      </c>
      <c r="AD15" s="180"/>
      <c r="AE15" s="179" t="s">
        <v>15</v>
      </c>
      <c r="AF15" s="180"/>
      <c r="AG15" s="179" t="s">
        <v>15</v>
      </c>
      <c r="AH15" s="180"/>
      <c r="AI15" s="35"/>
    </row>
    <row r="16" spans="1:36" ht="15">
      <c r="A16" s="19">
        <f t="shared" si="1"/>
        <v>75</v>
      </c>
      <c r="B16" s="18">
        <v>11.12</v>
      </c>
      <c r="C16" s="183" t="s">
        <v>5</v>
      </c>
      <c r="D16" s="185"/>
      <c r="E16" s="43" t="s">
        <v>212</v>
      </c>
      <c r="F16" s="64">
        <v>-151116.36784572125</v>
      </c>
      <c r="G16" s="64">
        <v>0</v>
      </c>
      <c r="H16" s="69">
        <v>0</v>
      </c>
      <c r="I16" s="67">
        <v>0</v>
      </c>
      <c r="J16" s="158">
        <v>-151116</v>
      </c>
      <c r="K16" s="157" t="s">
        <v>139</v>
      </c>
      <c r="L16" s="157" t="s">
        <v>139</v>
      </c>
      <c r="M16" s="156" t="s">
        <v>136</v>
      </c>
      <c r="N16" s="128"/>
      <c r="O16" s="179" t="s">
        <v>15</v>
      </c>
      <c r="P16" s="180"/>
      <c r="Q16" s="179" t="s">
        <v>15</v>
      </c>
      <c r="R16" s="180"/>
      <c r="S16" s="179" t="s">
        <v>15</v>
      </c>
      <c r="T16" s="180"/>
      <c r="U16" s="179" t="s">
        <v>15</v>
      </c>
      <c r="V16" s="180"/>
      <c r="W16" s="179" t="s">
        <v>15</v>
      </c>
      <c r="X16" s="180"/>
      <c r="Y16" s="179" t="s">
        <v>15</v>
      </c>
      <c r="Z16" s="180"/>
      <c r="AA16" s="179" t="s">
        <v>15</v>
      </c>
      <c r="AB16" s="180"/>
      <c r="AC16" s="179" t="s">
        <v>15</v>
      </c>
      <c r="AD16" s="180"/>
      <c r="AE16" s="179" t="s">
        <v>15</v>
      </c>
      <c r="AF16" s="180"/>
      <c r="AG16" s="179" t="s">
        <v>15</v>
      </c>
      <c r="AH16" s="180"/>
      <c r="AI16" s="35"/>
    </row>
    <row r="17" spans="1:35" ht="15">
      <c r="A17" s="19">
        <f t="shared" si="1"/>
        <v>76</v>
      </c>
      <c r="B17" s="18">
        <v>11.13</v>
      </c>
      <c r="C17" s="183" t="s">
        <v>2</v>
      </c>
      <c r="D17" s="185"/>
      <c r="E17" s="43" t="s">
        <v>212</v>
      </c>
      <c r="F17" s="64">
        <v>-30503.742766919091</v>
      </c>
      <c r="G17" s="64">
        <v>0</v>
      </c>
      <c r="H17" s="69">
        <v>0</v>
      </c>
      <c r="I17" s="67">
        <v>0</v>
      </c>
      <c r="J17" s="158">
        <v>-30504</v>
      </c>
      <c r="K17" s="157" t="s">
        <v>139</v>
      </c>
      <c r="L17" s="157" t="s">
        <v>139</v>
      </c>
      <c r="M17" s="156" t="s">
        <v>136</v>
      </c>
      <c r="N17" s="128"/>
      <c r="O17" s="179" t="s">
        <v>15</v>
      </c>
      <c r="P17" s="180"/>
      <c r="Q17" s="179" t="s">
        <v>15</v>
      </c>
      <c r="R17" s="180"/>
      <c r="S17" s="179" t="s">
        <v>15</v>
      </c>
      <c r="T17" s="180"/>
      <c r="U17" s="179" t="s">
        <v>15</v>
      </c>
      <c r="V17" s="180"/>
      <c r="W17" s="179" t="s">
        <v>15</v>
      </c>
      <c r="X17" s="180"/>
      <c r="Y17" s="179" t="s">
        <v>15</v>
      </c>
      <c r="Z17" s="180"/>
      <c r="AA17" s="179" t="s">
        <v>15</v>
      </c>
      <c r="AB17" s="180"/>
      <c r="AC17" s="179" t="s">
        <v>15</v>
      </c>
      <c r="AD17" s="180"/>
      <c r="AE17" s="179" t="s">
        <v>15</v>
      </c>
      <c r="AF17" s="180"/>
      <c r="AG17" s="179" t="s">
        <v>15</v>
      </c>
      <c r="AH17" s="180"/>
      <c r="AI17" s="35"/>
    </row>
    <row r="18" spans="1:35" ht="15">
      <c r="A18" s="19">
        <f t="shared" si="1"/>
        <v>77</v>
      </c>
      <c r="B18" s="18">
        <v>11.14</v>
      </c>
      <c r="C18" s="183" t="s">
        <v>3</v>
      </c>
      <c r="D18" s="185"/>
      <c r="E18" s="43" t="s">
        <v>212</v>
      </c>
      <c r="F18" s="64">
        <v>-435005.0623120963</v>
      </c>
      <c r="G18" s="64">
        <v>0</v>
      </c>
      <c r="H18" s="69">
        <v>0</v>
      </c>
      <c r="I18" s="67">
        <v>0</v>
      </c>
      <c r="J18" s="158">
        <v>-435005</v>
      </c>
      <c r="K18" s="157" t="s">
        <v>139</v>
      </c>
      <c r="L18" s="157" t="s">
        <v>139</v>
      </c>
      <c r="M18" s="156" t="s">
        <v>136</v>
      </c>
      <c r="N18" s="128"/>
      <c r="O18" s="179" t="s">
        <v>15</v>
      </c>
      <c r="P18" s="180"/>
      <c r="Q18" s="179" t="s">
        <v>15</v>
      </c>
      <c r="R18" s="180"/>
      <c r="S18" s="179" t="s">
        <v>15</v>
      </c>
      <c r="T18" s="180"/>
      <c r="U18" s="179" t="s">
        <v>15</v>
      </c>
      <c r="V18" s="180"/>
      <c r="W18" s="179" t="s">
        <v>15</v>
      </c>
      <c r="X18" s="180"/>
      <c r="Y18" s="179" t="s">
        <v>15</v>
      </c>
      <c r="Z18" s="180"/>
      <c r="AA18" s="179" t="s">
        <v>15</v>
      </c>
      <c r="AB18" s="180"/>
      <c r="AC18" s="179" t="s">
        <v>15</v>
      </c>
      <c r="AD18" s="180"/>
      <c r="AE18" s="179" t="s">
        <v>15</v>
      </c>
      <c r="AF18" s="180"/>
      <c r="AG18" s="179" t="s">
        <v>15</v>
      </c>
      <c r="AH18" s="180"/>
      <c r="AI18" s="35"/>
    </row>
    <row r="19" spans="1:35" ht="34.15" customHeight="1">
      <c r="A19" s="19">
        <f t="shared" si="1"/>
        <v>78</v>
      </c>
      <c r="B19" s="18">
        <v>11.15</v>
      </c>
      <c r="C19" s="183" t="s">
        <v>71</v>
      </c>
      <c r="D19" s="185"/>
      <c r="E19" s="43" t="s">
        <v>212</v>
      </c>
      <c r="F19" s="64">
        <v>-778045.66996666696</v>
      </c>
      <c r="G19" s="64">
        <v>0</v>
      </c>
      <c r="H19" s="69">
        <v>1483149.1865527751</v>
      </c>
      <c r="I19" s="67">
        <v>0</v>
      </c>
      <c r="J19" s="158">
        <v>-778046</v>
      </c>
      <c r="K19" s="157" t="s">
        <v>139</v>
      </c>
      <c r="L19" s="157">
        <v>1483149</v>
      </c>
      <c r="M19" s="156" t="s">
        <v>136</v>
      </c>
      <c r="N19" s="128"/>
      <c r="O19" s="179" t="s">
        <v>15</v>
      </c>
      <c r="P19" s="180"/>
      <c r="Q19" s="179" t="s">
        <v>15</v>
      </c>
      <c r="R19" s="180"/>
      <c r="S19" s="179" t="s">
        <v>15</v>
      </c>
      <c r="T19" s="180"/>
      <c r="U19" s="179" t="s">
        <v>15</v>
      </c>
      <c r="V19" s="180"/>
      <c r="W19" s="179" t="s">
        <v>15</v>
      </c>
      <c r="X19" s="180"/>
      <c r="Y19" s="179" t="s">
        <v>15</v>
      </c>
      <c r="Z19" s="180"/>
      <c r="AA19" s="179" t="s">
        <v>15</v>
      </c>
      <c r="AB19" s="180"/>
      <c r="AC19" s="179" t="s">
        <v>15</v>
      </c>
      <c r="AD19" s="180"/>
      <c r="AE19" s="179" t="s">
        <v>15</v>
      </c>
      <c r="AF19" s="180"/>
      <c r="AG19" s="179" t="s">
        <v>15</v>
      </c>
      <c r="AH19" s="180"/>
      <c r="AI19" s="35"/>
    </row>
    <row r="20" spans="1:35" ht="15">
      <c r="A20" s="19">
        <f t="shared" si="1"/>
        <v>79</v>
      </c>
      <c r="B20" s="18">
        <v>11.16</v>
      </c>
      <c r="C20" s="183" t="s">
        <v>41</v>
      </c>
      <c r="D20" s="185"/>
      <c r="E20" s="43" t="s">
        <v>212</v>
      </c>
      <c r="F20" s="64">
        <v>13098.494505843493</v>
      </c>
      <c r="G20" s="64">
        <v>0</v>
      </c>
      <c r="H20" s="69">
        <v>0</v>
      </c>
      <c r="I20" s="67">
        <v>0</v>
      </c>
      <c r="J20" s="158">
        <v>13098</v>
      </c>
      <c r="K20" s="157" t="s">
        <v>139</v>
      </c>
      <c r="L20" s="157" t="s">
        <v>139</v>
      </c>
      <c r="M20" s="156" t="s">
        <v>136</v>
      </c>
      <c r="N20" s="128"/>
      <c r="O20" s="179" t="s">
        <v>15</v>
      </c>
      <c r="P20" s="180"/>
      <c r="Q20" s="179" t="s">
        <v>15</v>
      </c>
      <c r="R20" s="180"/>
      <c r="S20" s="179" t="s">
        <v>15</v>
      </c>
      <c r="T20" s="180"/>
      <c r="U20" s="179" t="s">
        <v>15</v>
      </c>
      <c r="V20" s="180"/>
      <c r="W20" s="179" t="s">
        <v>15</v>
      </c>
      <c r="X20" s="180"/>
      <c r="Y20" s="179" t="s">
        <v>15</v>
      </c>
      <c r="Z20" s="180"/>
      <c r="AA20" s="179" t="s">
        <v>15</v>
      </c>
      <c r="AB20" s="180"/>
      <c r="AC20" s="179" t="s">
        <v>15</v>
      </c>
      <c r="AD20" s="180"/>
      <c r="AE20" s="179" t="s">
        <v>15</v>
      </c>
      <c r="AF20" s="180"/>
      <c r="AG20" s="179" t="s">
        <v>15</v>
      </c>
      <c r="AH20" s="180"/>
      <c r="AI20" s="35"/>
    </row>
    <row r="21" spans="1:35" ht="15">
      <c r="A21" s="19">
        <f t="shared" si="1"/>
        <v>80</v>
      </c>
      <c r="B21" s="18">
        <v>11.17</v>
      </c>
      <c r="C21" s="183" t="s">
        <v>4</v>
      </c>
      <c r="D21" s="185"/>
      <c r="E21" s="43" t="s">
        <v>212</v>
      </c>
      <c r="F21" s="64">
        <v>-1117190.4516966809</v>
      </c>
      <c r="G21" s="64">
        <v>0</v>
      </c>
      <c r="H21" s="69">
        <v>0</v>
      </c>
      <c r="I21" s="67">
        <v>0</v>
      </c>
      <c r="J21" s="158">
        <v>-1117190</v>
      </c>
      <c r="K21" s="157" t="s">
        <v>139</v>
      </c>
      <c r="L21" s="157" t="s">
        <v>139</v>
      </c>
      <c r="M21" s="156" t="s">
        <v>136</v>
      </c>
      <c r="N21" s="128"/>
      <c r="O21" s="179" t="s">
        <v>15</v>
      </c>
      <c r="P21" s="180"/>
      <c r="Q21" s="179" t="s">
        <v>15</v>
      </c>
      <c r="R21" s="180"/>
      <c r="S21" s="179" t="s">
        <v>15</v>
      </c>
      <c r="T21" s="180"/>
      <c r="U21" s="179" t="s">
        <v>15</v>
      </c>
      <c r="V21" s="180"/>
      <c r="W21" s="179" t="s">
        <v>15</v>
      </c>
      <c r="X21" s="180"/>
      <c r="Y21" s="179" t="s">
        <v>15</v>
      </c>
      <c r="Z21" s="180"/>
      <c r="AA21" s="179" t="s">
        <v>15</v>
      </c>
      <c r="AB21" s="180"/>
      <c r="AC21" s="179" t="s">
        <v>15</v>
      </c>
      <c r="AD21" s="180"/>
      <c r="AE21" s="179" t="s">
        <v>15</v>
      </c>
      <c r="AF21" s="180"/>
      <c r="AG21" s="179" t="s">
        <v>15</v>
      </c>
      <c r="AH21" s="180"/>
      <c r="AI21" s="35"/>
    </row>
    <row r="22" spans="1:35" ht="15">
      <c r="A22" s="19">
        <f t="shared" si="1"/>
        <v>81</v>
      </c>
      <c r="B22" s="18">
        <v>11.18</v>
      </c>
      <c r="C22" s="183" t="s">
        <v>72</v>
      </c>
      <c r="D22" s="185"/>
      <c r="E22" s="43" t="s">
        <v>212</v>
      </c>
      <c r="F22" s="64">
        <v>-2924834.9278341117</v>
      </c>
      <c r="G22" s="64">
        <v>0</v>
      </c>
      <c r="H22" s="69">
        <v>0</v>
      </c>
      <c r="I22" s="67">
        <v>0</v>
      </c>
      <c r="J22" s="158">
        <v>-2924835</v>
      </c>
      <c r="K22" s="157" t="s">
        <v>139</v>
      </c>
      <c r="L22" s="157" t="s">
        <v>139</v>
      </c>
      <c r="M22" s="156" t="s">
        <v>136</v>
      </c>
      <c r="N22" s="128"/>
      <c r="O22" s="179" t="s">
        <v>15</v>
      </c>
      <c r="P22" s="180"/>
      <c r="Q22" s="179" t="s">
        <v>15</v>
      </c>
      <c r="R22" s="180"/>
      <c r="S22" s="179" t="s">
        <v>15</v>
      </c>
      <c r="T22" s="180"/>
      <c r="U22" s="179" t="s">
        <v>15</v>
      </c>
      <c r="V22" s="180"/>
      <c r="W22" s="179" t="s">
        <v>15</v>
      </c>
      <c r="X22" s="180"/>
      <c r="Y22" s="179" t="s">
        <v>15</v>
      </c>
      <c r="Z22" s="180"/>
      <c r="AA22" s="179" t="s">
        <v>15</v>
      </c>
      <c r="AB22" s="180"/>
      <c r="AC22" s="179" t="s">
        <v>15</v>
      </c>
      <c r="AD22" s="180"/>
      <c r="AE22" s="179" t="s">
        <v>15</v>
      </c>
      <c r="AF22" s="180"/>
      <c r="AG22" s="179" t="s">
        <v>15</v>
      </c>
      <c r="AH22" s="180"/>
      <c r="AI22" s="35"/>
    </row>
    <row r="23" spans="1:35" ht="15">
      <c r="A23" s="19">
        <f t="shared" si="1"/>
        <v>82</v>
      </c>
      <c r="B23" s="18">
        <v>11.19</v>
      </c>
      <c r="C23" s="183" t="s">
        <v>43</v>
      </c>
      <c r="D23" s="185"/>
      <c r="E23" s="43" t="s">
        <v>212</v>
      </c>
      <c r="F23" s="64">
        <v>0</v>
      </c>
      <c r="G23" s="64">
        <v>50455434.08198075</v>
      </c>
      <c r="H23" s="69">
        <v>0</v>
      </c>
      <c r="I23" s="67">
        <v>0</v>
      </c>
      <c r="J23" s="158" t="s">
        <v>363</v>
      </c>
      <c r="K23" s="157">
        <v>50455434</v>
      </c>
      <c r="L23" s="157" t="s">
        <v>139</v>
      </c>
      <c r="M23" s="156" t="s">
        <v>136</v>
      </c>
      <c r="N23" s="128"/>
      <c r="O23" s="179" t="s">
        <v>15</v>
      </c>
      <c r="P23" s="180"/>
      <c r="Q23" s="179" t="s">
        <v>15</v>
      </c>
      <c r="R23" s="180"/>
      <c r="S23" s="179" t="s">
        <v>15</v>
      </c>
      <c r="T23" s="180"/>
      <c r="U23" s="179" t="s">
        <v>15</v>
      </c>
      <c r="V23" s="180"/>
      <c r="W23" s="179" t="s">
        <v>15</v>
      </c>
      <c r="X23" s="180"/>
      <c r="Y23" s="179" t="s">
        <v>15</v>
      </c>
      <c r="Z23" s="180"/>
      <c r="AA23" s="179" t="s">
        <v>15</v>
      </c>
      <c r="AB23" s="180"/>
      <c r="AC23" s="179" t="s">
        <v>15</v>
      </c>
      <c r="AD23" s="180"/>
      <c r="AE23" s="179" t="s">
        <v>15</v>
      </c>
      <c r="AF23" s="180"/>
      <c r="AG23" s="179" t="s">
        <v>15</v>
      </c>
      <c r="AH23" s="180"/>
      <c r="AI23" s="35"/>
    </row>
    <row r="24" spans="1:35" ht="15">
      <c r="A24" s="19">
        <f t="shared" si="1"/>
        <v>83</v>
      </c>
      <c r="B24" s="18">
        <v>11.2</v>
      </c>
      <c r="C24" s="183" t="s">
        <v>117</v>
      </c>
      <c r="D24" s="185"/>
      <c r="E24" s="43" t="s">
        <v>212</v>
      </c>
      <c r="F24" s="64">
        <v>-6824350.6486586146</v>
      </c>
      <c r="G24" s="64">
        <v>-6824350.6486586146</v>
      </c>
      <c r="H24" s="69">
        <v>0</v>
      </c>
      <c r="I24" s="67">
        <v>0</v>
      </c>
      <c r="J24" s="158">
        <v>-6824351</v>
      </c>
      <c r="K24" s="157">
        <v>-6824351</v>
      </c>
      <c r="L24" s="157" t="s">
        <v>139</v>
      </c>
      <c r="M24" s="156" t="s">
        <v>136</v>
      </c>
      <c r="N24" s="128"/>
      <c r="O24" s="179" t="s">
        <v>276</v>
      </c>
      <c r="P24" s="180"/>
      <c r="Q24" s="179" t="s">
        <v>218</v>
      </c>
      <c r="R24" s="180"/>
      <c r="S24" s="179" t="s">
        <v>15</v>
      </c>
      <c r="T24" s="180"/>
      <c r="U24" s="179" t="s">
        <v>15</v>
      </c>
      <c r="V24" s="180"/>
      <c r="W24" s="179" t="s">
        <v>15</v>
      </c>
      <c r="X24" s="180"/>
      <c r="Y24" s="179" t="s">
        <v>15</v>
      </c>
      <c r="Z24" s="180"/>
      <c r="AA24" s="179" t="s">
        <v>15</v>
      </c>
      <c r="AB24" s="180"/>
      <c r="AC24" s="179" t="s">
        <v>15</v>
      </c>
      <c r="AD24" s="180"/>
      <c r="AE24" s="179" t="s">
        <v>15</v>
      </c>
      <c r="AF24" s="180"/>
      <c r="AG24" s="179" t="s">
        <v>15</v>
      </c>
      <c r="AH24" s="180"/>
      <c r="AI24" s="35"/>
    </row>
    <row r="25" spans="1:35" ht="25.5" customHeight="1">
      <c r="A25" s="19">
        <f t="shared" si="1"/>
        <v>84</v>
      </c>
      <c r="B25" s="18">
        <v>11.21</v>
      </c>
      <c r="C25" s="183" t="s">
        <v>373</v>
      </c>
      <c r="D25" s="185"/>
      <c r="E25" s="43" t="s">
        <v>212</v>
      </c>
      <c r="F25" s="64">
        <v>-1028549.4787845002</v>
      </c>
      <c r="G25" s="64">
        <v>0</v>
      </c>
      <c r="H25" s="69">
        <v>0</v>
      </c>
      <c r="I25" s="67">
        <v>0</v>
      </c>
      <c r="J25" s="154">
        <v>14420</v>
      </c>
      <c r="K25" s="157" t="s">
        <v>139</v>
      </c>
      <c r="L25" s="157" t="s">
        <v>139</v>
      </c>
      <c r="M25" s="156" t="s">
        <v>136</v>
      </c>
      <c r="N25" s="128"/>
      <c r="O25" s="179" t="s">
        <v>15</v>
      </c>
      <c r="P25" s="180"/>
      <c r="Q25" s="179" t="s">
        <v>15</v>
      </c>
      <c r="R25" s="180"/>
      <c r="S25" s="179" t="s">
        <v>15</v>
      </c>
      <c r="T25" s="180"/>
      <c r="U25" s="179" t="s">
        <v>15</v>
      </c>
      <c r="V25" s="180"/>
      <c r="W25" s="179" t="s">
        <v>15</v>
      </c>
      <c r="X25" s="180"/>
      <c r="Y25" s="179" t="s">
        <v>15</v>
      </c>
      <c r="Z25" s="180"/>
      <c r="AA25" s="179" t="s">
        <v>15</v>
      </c>
      <c r="AB25" s="180"/>
      <c r="AC25" s="179" t="s">
        <v>15</v>
      </c>
      <c r="AD25" s="180"/>
      <c r="AE25" s="179" t="s">
        <v>15</v>
      </c>
      <c r="AF25" s="180"/>
      <c r="AG25" s="179" t="s">
        <v>15</v>
      </c>
      <c r="AH25" s="180"/>
      <c r="AI25" s="35"/>
    </row>
    <row r="26" spans="1:35" ht="34.9" customHeight="1">
      <c r="A26" s="19">
        <f t="shared" si="1"/>
        <v>85</v>
      </c>
      <c r="B26" s="18">
        <v>11.22</v>
      </c>
      <c r="C26" s="183" t="s">
        <v>73</v>
      </c>
      <c r="D26" s="185"/>
      <c r="E26" s="43" t="s">
        <v>212</v>
      </c>
      <c r="F26" s="64">
        <v>-7802542.1941056419</v>
      </c>
      <c r="G26" s="64">
        <v>0</v>
      </c>
      <c r="H26" s="69">
        <v>-6512079.5518052848</v>
      </c>
      <c r="I26" s="67">
        <v>0</v>
      </c>
      <c r="J26" s="154">
        <v>-3301999</v>
      </c>
      <c r="K26" s="157" t="s">
        <v>139</v>
      </c>
      <c r="L26" s="155">
        <v>-6093010</v>
      </c>
      <c r="M26" s="156" t="s">
        <v>136</v>
      </c>
      <c r="N26" s="128"/>
      <c r="O26" s="179" t="s">
        <v>15</v>
      </c>
      <c r="P26" s="180"/>
      <c r="Q26" s="179" t="s">
        <v>15</v>
      </c>
      <c r="R26" s="180"/>
      <c r="S26" s="179" t="s">
        <v>15</v>
      </c>
      <c r="T26" s="180"/>
      <c r="U26" s="179" t="s">
        <v>15</v>
      </c>
      <c r="V26" s="180"/>
      <c r="W26" s="179" t="s">
        <v>15</v>
      </c>
      <c r="X26" s="180"/>
      <c r="Y26" s="179" t="s">
        <v>15</v>
      </c>
      <c r="Z26" s="180"/>
      <c r="AA26" s="179" t="s">
        <v>15</v>
      </c>
      <c r="AB26" s="180"/>
      <c r="AC26" s="179" t="s">
        <v>15</v>
      </c>
      <c r="AD26" s="180"/>
      <c r="AE26" s="179" t="s">
        <v>15</v>
      </c>
      <c r="AF26" s="180"/>
      <c r="AG26" s="179" t="s">
        <v>15</v>
      </c>
      <c r="AH26" s="180"/>
      <c r="AI26" s="35"/>
    </row>
    <row r="27" spans="1:35" ht="15">
      <c r="A27" s="19">
        <f t="shared" si="1"/>
        <v>86</v>
      </c>
      <c r="B27" s="18">
        <v>11.23</v>
      </c>
      <c r="C27" s="183" t="s">
        <v>74</v>
      </c>
      <c r="D27" s="185"/>
      <c r="E27" s="43" t="s">
        <v>212</v>
      </c>
      <c r="F27" s="64">
        <v>2295831.8296000003</v>
      </c>
      <c r="G27" s="64">
        <v>-28019480.875479184</v>
      </c>
      <c r="H27" s="69">
        <v>0</v>
      </c>
      <c r="I27" s="67">
        <v>0</v>
      </c>
      <c r="J27" s="158">
        <v>2295832</v>
      </c>
      <c r="K27" s="157">
        <v>-28019481</v>
      </c>
      <c r="L27" s="157" t="s">
        <v>139</v>
      </c>
      <c r="M27" s="156" t="s">
        <v>136</v>
      </c>
      <c r="N27" s="128"/>
      <c r="O27" s="179" t="s">
        <v>15</v>
      </c>
      <c r="P27" s="180"/>
      <c r="Q27" s="179" t="s">
        <v>15</v>
      </c>
      <c r="R27" s="180"/>
      <c r="S27" s="179" t="s">
        <v>15</v>
      </c>
      <c r="T27" s="180"/>
      <c r="U27" s="179" t="s">
        <v>15</v>
      </c>
      <c r="V27" s="180"/>
      <c r="W27" s="179" t="s">
        <v>15</v>
      </c>
      <c r="X27" s="180"/>
      <c r="Y27" s="179" t="s">
        <v>15</v>
      </c>
      <c r="Z27" s="180"/>
      <c r="AA27" s="179" t="s">
        <v>15</v>
      </c>
      <c r="AB27" s="180"/>
      <c r="AC27" s="179" t="s">
        <v>15</v>
      </c>
      <c r="AD27" s="180"/>
      <c r="AE27" s="179" t="s">
        <v>15</v>
      </c>
      <c r="AF27" s="180"/>
      <c r="AG27" s="179" t="s">
        <v>15</v>
      </c>
      <c r="AH27" s="180"/>
      <c r="AI27" s="35"/>
    </row>
    <row r="28" spans="1:35" ht="15">
      <c r="A28" s="19">
        <f t="shared" si="1"/>
        <v>87</v>
      </c>
      <c r="B28" s="18">
        <v>11.24</v>
      </c>
      <c r="C28" s="183" t="s">
        <v>75</v>
      </c>
      <c r="D28" s="185"/>
      <c r="E28" s="43" t="s">
        <v>212</v>
      </c>
      <c r="F28" s="64">
        <v>-6623860.4047387373</v>
      </c>
      <c r="G28" s="64">
        <v>0</v>
      </c>
      <c r="H28" s="69">
        <v>0</v>
      </c>
      <c r="I28" s="67">
        <v>0</v>
      </c>
      <c r="J28" s="154">
        <v>-6626897</v>
      </c>
      <c r="K28" s="157" t="s">
        <v>139</v>
      </c>
      <c r="L28" s="157" t="s">
        <v>139</v>
      </c>
      <c r="M28" s="156" t="s">
        <v>136</v>
      </c>
      <c r="N28" s="128"/>
      <c r="O28" s="179" t="s">
        <v>208</v>
      </c>
      <c r="P28" s="180"/>
      <c r="Q28" s="179" t="s">
        <v>15</v>
      </c>
      <c r="R28" s="180"/>
      <c r="S28" s="179" t="s">
        <v>15</v>
      </c>
      <c r="T28" s="180"/>
      <c r="U28" s="179" t="s">
        <v>15</v>
      </c>
      <c r="V28" s="180"/>
      <c r="W28" s="179" t="s">
        <v>15</v>
      </c>
      <c r="X28" s="180"/>
      <c r="Y28" s="179" t="s">
        <v>15</v>
      </c>
      <c r="Z28" s="180"/>
      <c r="AA28" s="179" t="s">
        <v>15</v>
      </c>
      <c r="AB28" s="180"/>
      <c r="AC28" s="179" t="s">
        <v>15</v>
      </c>
      <c r="AD28" s="180"/>
      <c r="AE28" s="179" t="s">
        <v>15</v>
      </c>
      <c r="AF28" s="180"/>
      <c r="AG28" s="179" t="s">
        <v>15</v>
      </c>
      <c r="AH28" s="180"/>
      <c r="AI28" s="35"/>
    </row>
    <row r="29" spans="1:35" ht="15">
      <c r="A29" s="19">
        <f t="shared" si="1"/>
        <v>88</v>
      </c>
      <c r="B29" s="18">
        <v>11.25</v>
      </c>
      <c r="C29" s="183" t="s">
        <v>7</v>
      </c>
      <c r="D29" s="185"/>
      <c r="E29" s="43" t="s">
        <v>212</v>
      </c>
      <c r="F29" s="64">
        <v>1098767.7232478932</v>
      </c>
      <c r="G29" s="64">
        <v>0</v>
      </c>
      <c r="H29" s="69">
        <v>1413394.9515225352</v>
      </c>
      <c r="I29" s="67">
        <v>0</v>
      </c>
      <c r="J29" s="158">
        <v>1098768</v>
      </c>
      <c r="K29" s="157" t="s">
        <v>139</v>
      </c>
      <c r="L29" s="157">
        <v>1413395</v>
      </c>
      <c r="M29" s="156" t="s">
        <v>136</v>
      </c>
      <c r="N29" s="128"/>
      <c r="O29" s="179" t="s">
        <v>15</v>
      </c>
      <c r="P29" s="180"/>
      <c r="Q29" s="179" t="s">
        <v>15</v>
      </c>
      <c r="R29" s="180"/>
      <c r="S29" s="179" t="s">
        <v>15</v>
      </c>
      <c r="T29" s="180"/>
      <c r="U29" s="179" t="s">
        <v>15</v>
      </c>
      <c r="V29" s="180"/>
      <c r="W29" s="179" t="s">
        <v>15</v>
      </c>
      <c r="X29" s="180"/>
      <c r="Y29" s="179" t="s">
        <v>15</v>
      </c>
      <c r="Z29" s="180"/>
      <c r="AA29" s="179" t="s">
        <v>15</v>
      </c>
      <c r="AB29" s="180"/>
      <c r="AC29" s="179" t="s">
        <v>15</v>
      </c>
      <c r="AD29" s="180"/>
      <c r="AE29" s="179" t="s">
        <v>15</v>
      </c>
      <c r="AF29" s="180"/>
      <c r="AG29" s="179" t="s">
        <v>15</v>
      </c>
      <c r="AH29" s="180"/>
      <c r="AI29" s="35"/>
    </row>
    <row r="30" spans="1:35" ht="31.15" customHeight="1">
      <c r="A30" s="19">
        <f t="shared" si="1"/>
        <v>89</v>
      </c>
      <c r="B30" s="18">
        <v>11.26</v>
      </c>
      <c r="C30" s="183" t="s">
        <v>118</v>
      </c>
      <c r="D30" s="185"/>
      <c r="E30" s="43" t="s">
        <v>212</v>
      </c>
      <c r="F30" s="64">
        <v>0</v>
      </c>
      <c r="G30" s="64">
        <v>0</v>
      </c>
      <c r="H30" s="69">
        <v>0</v>
      </c>
      <c r="I30" s="67">
        <v>0</v>
      </c>
      <c r="J30" s="158" t="s">
        <v>363</v>
      </c>
      <c r="K30" s="157" t="s">
        <v>139</v>
      </c>
      <c r="L30" s="157" t="s">
        <v>139</v>
      </c>
      <c r="M30" s="156" t="s">
        <v>136</v>
      </c>
      <c r="N30" s="128"/>
      <c r="O30" s="179" t="s">
        <v>15</v>
      </c>
      <c r="P30" s="180"/>
      <c r="Q30" s="179" t="s">
        <v>15</v>
      </c>
      <c r="R30" s="180"/>
      <c r="S30" s="179" t="s">
        <v>15</v>
      </c>
      <c r="T30" s="180"/>
      <c r="U30" s="179" t="s">
        <v>15</v>
      </c>
      <c r="V30" s="180"/>
      <c r="W30" s="179" t="s">
        <v>15</v>
      </c>
      <c r="X30" s="180"/>
      <c r="Y30" s="179" t="s">
        <v>15</v>
      </c>
      <c r="Z30" s="180"/>
      <c r="AA30" s="179" t="s">
        <v>15</v>
      </c>
      <c r="AB30" s="180"/>
      <c r="AC30" s="179" t="s">
        <v>15</v>
      </c>
      <c r="AD30" s="180"/>
      <c r="AE30" s="179" t="s">
        <v>15</v>
      </c>
      <c r="AF30" s="180"/>
      <c r="AG30" s="179" t="s">
        <v>15</v>
      </c>
      <c r="AH30" s="180"/>
      <c r="AI30" s="35"/>
    </row>
    <row r="31" spans="1:35" ht="15">
      <c r="A31" s="19">
        <f t="shared" si="1"/>
        <v>90</v>
      </c>
      <c r="B31" s="18">
        <v>11.27</v>
      </c>
      <c r="C31" s="183" t="s">
        <v>76</v>
      </c>
      <c r="D31" s="185"/>
      <c r="E31" s="43" t="s">
        <v>212</v>
      </c>
      <c r="F31" s="64">
        <v>-51987981.696719423</v>
      </c>
      <c r="G31" s="64">
        <v>-365385185.99819827</v>
      </c>
      <c r="H31" s="69">
        <v>7125267.925121028</v>
      </c>
      <c r="I31" s="67">
        <v>-212142643.35983646</v>
      </c>
      <c r="J31" s="159">
        <v>-51987982</v>
      </c>
      <c r="K31" s="157">
        <v>-365385186</v>
      </c>
      <c r="L31" s="160">
        <v>7125268</v>
      </c>
      <c r="M31" s="161">
        <v>-212142643</v>
      </c>
      <c r="N31" s="128"/>
      <c r="O31" s="179" t="s">
        <v>15</v>
      </c>
      <c r="P31" s="180"/>
      <c r="Q31" s="179" t="s">
        <v>15</v>
      </c>
      <c r="R31" s="180"/>
      <c r="S31" s="179" t="s">
        <v>15</v>
      </c>
      <c r="T31" s="180"/>
      <c r="U31" s="179" t="s">
        <v>15</v>
      </c>
      <c r="V31" s="180"/>
      <c r="W31" s="179" t="s">
        <v>15</v>
      </c>
      <c r="X31" s="180"/>
      <c r="Y31" s="179" t="s">
        <v>15</v>
      </c>
      <c r="Z31" s="180"/>
      <c r="AA31" s="179" t="s">
        <v>15</v>
      </c>
      <c r="AB31" s="180"/>
      <c r="AC31" s="179" t="s">
        <v>15</v>
      </c>
      <c r="AD31" s="180"/>
      <c r="AE31" s="179" t="s">
        <v>15</v>
      </c>
      <c r="AF31" s="180"/>
      <c r="AG31" s="179" t="s">
        <v>15</v>
      </c>
      <c r="AH31" s="180"/>
      <c r="AI31" s="35"/>
    </row>
    <row r="32" spans="1:35" ht="29.65" customHeight="1">
      <c r="A32" s="19">
        <f t="shared" si="1"/>
        <v>91</v>
      </c>
      <c r="B32" s="18">
        <v>11.28</v>
      </c>
      <c r="C32" s="183" t="s">
        <v>119</v>
      </c>
      <c r="D32" s="185"/>
      <c r="E32" s="43" t="s">
        <v>212</v>
      </c>
      <c r="F32" s="64">
        <v>731955.6427000009</v>
      </c>
      <c r="G32" s="64">
        <v>764076.15</v>
      </c>
      <c r="H32" s="69">
        <v>497104.17410000088</v>
      </c>
      <c r="I32" s="67">
        <v>1154341.1600000001</v>
      </c>
      <c r="J32" s="158">
        <v>731956</v>
      </c>
      <c r="K32" s="157">
        <v>764076</v>
      </c>
      <c r="L32" s="157">
        <v>497104</v>
      </c>
      <c r="M32" s="156">
        <v>1154341</v>
      </c>
      <c r="N32" s="128"/>
      <c r="O32" s="179" t="s">
        <v>15</v>
      </c>
      <c r="P32" s="180"/>
      <c r="Q32" s="179" t="s">
        <v>15</v>
      </c>
      <c r="R32" s="180"/>
      <c r="S32" s="179" t="s">
        <v>15</v>
      </c>
      <c r="T32" s="180"/>
      <c r="U32" s="179" t="s">
        <v>15</v>
      </c>
      <c r="V32" s="180"/>
      <c r="W32" s="179" t="s">
        <v>15</v>
      </c>
      <c r="X32" s="180"/>
      <c r="Y32" s="179" t="s">
        <v>15</v>
      </c>
      <c r="Z32" s="180"/>
      <c r="AA32" s="179" t="s">
        <v>15</v>
      </c>
      <c r="AB32" s="180"/>
      <c r="AC32" s="179" t="s">
        <v>15</v>
      </c>
      <c r="AD32" s="180"/>
      <c r="AE32" s="179" t="s">
        <v>15</v>
      </c>
      <c r="AF32" s="180"/>
      <c r="AG32" s="179" t="s">
        <v>15</v>
      </c>
      <c r="AH32" s="180"/>
      <c r="AI32" s="35"/>
    </row>
    <row r="33" spans="1:35" ht="15">
      <c r="A33" s="19">
        <f t="shared" si="1"/>
        <v>92</v>
      </c>
      <c r="B33" s="18">
        <v>11.29</v>
      </c>
      <c r="C33" s="183" t="s">
        <v>123</v>
      </c>
      <c r="D33" s="185"/>
      <c r="E33" s="43" t="s">
        <v>212</v>
      </c>
      <c r="F33" s="64">
        <v>-14425763.09033975</v>
      </c>
      <c r="G33" s="64">
        <v>242441535.04585999</v>
      </c>
      <c r="H33" s="69">
        <v>-8356860.595495401</v>
      </c>
      <c r="I33" s="67">
        <v>122407421.21765506</v>
      </c>
      <c r="J33" s="158">
        <v>-14425763</v>
      </c>
      <c r="K33" s="157">
        <v>242441535</v>
      </c>
      <c r="L33" s="157">
        <v>-8356861</v>
      </c>
      <c r="M33" s="156">
        <v>122407421</v>
      </c>
      <c r="N33" s="128"/>
      <c r="O33" s="179" t="s">
        <v>15</v>
      </c>
      <c r="P33" s="180"/>
      <c r="Q33" s="179" t="s">
        <v>15</v>
      </c>
      <c r="R33" s="180"/>
      <c r="S33" s="179" t="s">
        <v>15</v>
      </c>
      <c r="T33" s="180"/>
      <c r="U33" s="179" t="s">
        <v>15</v>
      </c>
      <c r="V33" s="180"/>
      <c r="W33" s="179" t="s">
        <v>15</v>
      </c>
      <c r="X33" s="180"/>
      <c r="Y33" s="179" t="s">
        <v>15</v>
      </c>
      <c r="Z33" s="180"/>
      <c r="AA33" s="179" t="s">
        <v>15</v>
      </c>
      <c r="AB33" s="180"/>
      <c r="AC33" s="179" t="s">
        <v>15</v>
      </c>
      <c r="AD33" s="180"/>
      <c r="AE33" s="179" t="s">
        <v>15</v>
      </c>
      <c r="AF33" s="180"/>
      <c r="AG33" s="179" t="s">
        <v>15</v>
      </c>
      <c r="AH33" s="180"/>
      <c r="AI33" s="35"/>
    </row>
    <row r="34" spans="1:35" ht="27.4" customHeight="1">
      <c r="A34" s="19">
        <f t="shared" si="1"/>
        <v>93</v>
      </c>
      <c r="B34" s="18">
        <v>11.3</v>
      </c>
      <c r="C34" s="183" t="s">
        <v>124</v>
      </c>
      <c r="D34" s="185"/>
      <c r="E34" s="43" t="s">
        <v>212</v>
      </c>
      <c r="F34" s="64">
        <v>-6198052.7085999995</v>
      </c>
      <c r="G34" s="64">
        <v>162179866.02000001</v>
      </c>
      <c r="H34" s="69">
        <v>-1812642.6048999983</v>
      </c>
      <c r="I34" s="67">
        <v>43611657.550000012</v>
      </c>
      <c r="J34" s="158">
        <v>-6198053</v>
      </c>
      <c r="K34" s="157">
        <v>162179866</v>
      </c>
      <c r="L34" s="157">
        <v>-1812643</v>
      </c>
      <c r="M34" s="156">
        <v>43611658</v>
      </c>
      <c r="N34" s="128"/>
      <c r="O34" s="179" t="s">
        <v>15</v>
      </c>
      <c r="P34" s="180"/>
      <c r="Q34" s="179" t="s">
        <v>15</v>
      </c>
      <c r="R34" s="180"/>
      <c r="S34" s="179" t="s">
        <v>15</v>
      </c>
      <c r="T34" s="180"/>
      <c r="U34" s="179" t="s">
        <v>15</v>
      </c>
      <c r="V34" s="180"/>
      <c r="W34" s="179" t="s">
        <v>15</v>
      </c>
      <c r="X34" s="180"/>
      <c r="Y34" s="179" t="s">
        <v>15</v>
      </c>
      <c r="Z34" s="180"/>
      <c r="AA34" s="179" t="s">
        <v>15</v>
      </c>
      <c r="AB34" s="180"/>
      <c r="AC34" s="179" t="s">
        <v>15</v>
      </c>
      <c r="AD34" s="180"/>
      <c r="AE34" s="179" t="s">
        <v>15</v>
      </c>
      <c r="AF34" s="180"/>
      <c r="AG34" s="179" t="s">
        <v>15</v>
      </c>
      <c r="AH34" s="180"/>
      <c r="AI34" s="35"/>
    </row>
    <row r="35" spans="1:35" ht="15">
      <c r="A35" s="19">
        <f t="shared" si="1"/>
        <v>94</v>
      </c>
      <c r="B35" s="18">
        <v>11.31</v>
      </c>
      <c r="C35" s="183" t="s">
        <v>125</v>
      </c>
      <c r="D35" s="185"/>
      <c r="E35" s="43" t="s">
        <v>212</v>
      </c>
      <c r="F35" s="64">
        <v>-367929.228</v>
      </c>
      <c r="G35" s="64">
        <v>12806672.000000002</v>
      </c>
      <c r="H35" s="69">
        <v>-192576.32291440002</v>
      </c>
      <c r="I35" s="67">
        <v>1774798.5898300002</v>
      </c>
      <c r="J35" s="158">
        <v>-367929</v>
      </c>
      <c r="K35" s="157">
        <v>12806672</v>
      </c>
      <c r="L35" s="157">
        <v>-192576</v>
      </c>
      <c r="M35" s="156">
        <v>1774799</v>
      </c>
      <c r="N35" s="128"/>
      <c r="O35" s="179" t="s">
        <v>15</v>
      </c>
      <c r="P35" s="180"/>
      <c r="Q35" s="179" t="s">
        <v>15</v>
      </c>
      <c r="R35" s="180"/>
      <c r="S35" s="179" t="s">
        <v>15</v>
      </c>
      <c r="T35" s="180"/>
      <c r="U35" s="179" t="s">
        <v>15</v>
      </c>
      <c r="V35" s="180"/>
      <c r="W35" s="179" t="s">
        <v>15</v>
      </c>
      <c r="X35" s="180"/>
      <c r="Y35" s="179" t="s">
        <v>15</v>
      </c>
      <c r="Z35" s="180"/>
      <c r="AA35" s="179" t="s">
        <v>15</v>
      </c>
      <c r="AB35" s="180"/>
      <c r="AC35" s="179" t="s">
        <v>15</v>
      </c>
      <c r="AD35" s="180"/>
      <c r="AE35" s="179" t="s">
        <v>15</v>
      </c>
      <c r="AF35" s="180"/>
      <c r="AG35" s="179" t="s">
        <v>15</v>
      </c>
      <c r="AH35" s="180"/>
      <c r="AI35" s="35"/>
    </row>
    <row r="36" spans="1:35" ht="15">
      <c r="A36" s="19">
        <f t="shared" si="1"/>
        <v>95</v>
      </c>
      <c r="B36" s="18">
        <v>11.32</v>
      </c>
      <c r="C36" s="183" t="s">
        <v>126</v>
      </c>
      <c r="D36" s="185"/>
      <c r="E36" s="43" t="s">
        <v>212</v>
      </c>
      <c r="F36" s="64">
        <v>-12370885.96639055</v>
      </c>
      <c r="G36" s="64">
        <v>105495394.13985001</v>
      </c>
      <c r="H36" s="69">
        <v>-6593048.6901741503</v>
      </c>
      <c r="I36" s="67">
        <v>44104526.972805083</v>
      </c>
      <c r="J36" s="158">
        <v>-12370886</v>
      </c>
      <c r="K36" s="157">
        <v>105495394</v>
      </c>
      <c r="L36" s="157">
        <v>-6593049</v>
      </c>
      <c r="M36" s="156">
        <v>44104527</v>
      </c>
      <c r="N36" s="128"/>
      <c r="O36" s="179" t="s">
        <v>15</v>
      </c>
      <c r="P36" s="180"/>
      <c r="Q36" s="179" t="s">
        <v>15</v>
      </c>
      <c r="R36" s="180"/>
      <c r="S36" s="179" t="s">
        <v>15</v>
      </c>
      <c r="T36" s="180"/>
      <c r="U36" s="179" t="s">
        <v>15</v>
      </c>
      <c r="V36" s="180"/>
      <c r="W36" s="179" t="s">
        <v>15</v>
      </c>
      <c r="X36" s="180"/>
      <c r="Y36" s="179" t="s">
        <v>15</v>
      </c>
      <c r="Z36" s="180"/>
      <c r="AA36" s="179" t="s">
        <v>15</v>
      </c>
      <c r="AB36" s="180"/>
      <c r="AC36" s="179" t="s">
        <v>15</v>
      </c>
      <c r="AD36" s="180"/>
      <c r="AE36" s="179" t="s">
        <v>15</v>
      </c>
      <c r="AF36" s="180"/>
      <c r="AG36" s="179" t="s">
        <v>15</v>
      </c>
      <c r="AH36" s="180"/>
      <c r="AI36" s="35"/>
    </row>
    <row r="37" spans="1:35" ht="15">
      <c r="A37" s="19">
        <f t="shared" si="1"/>
        <v>96</v>
      </c>
      <c r="B37" s="18">
        <v>11.33</v>
      </c>
      <c r="C37" s="183" t="s">
        <v>127</v>
      </c>
      <c r="D37" s="185"/>
      <c r="E37" s="43" t="s">
        <v>212</v>
      </c>
      <c r="F37" s="64">
        <v>-1702914.1352699972</v>
      </c>
      <c r="G37" s="64">
        <v>0</v>
      </c>
      <c r="H37" s="69">
        <v>0</v>
      </c>
      <c r="I37" s="67">
        <v>0</v>
      </c>
      <c r="J37" s="158">
        <v>-1702914</v>
      </c>
      <c r="K37" s="157" t="s">
        <v>139</v>
      </c>
      <c r="L37" s="157" t="s">
        <v>139</v>
      </c>
      <c r="M37" s="156" t="s">
        <v>136</v>
      </c>
      <c r="N37" s="128"/>
      <c r="O37" s="179" t="s">
        <v>15</v>
      </c>
      <c r="P37" s="180"/>
      <c r="Q37" s="179" t="s">
        <v>15</v>
      </c>
      <c r="R37" s="180"/>
      <c r="S37" s="179" t="s">
        <v>15</v>
      </c>
      <c r="T37" s="180"/>
      <c r="U37" s="179" t="s">
        <v>15</v>
      </c>
      <c r="V37" s="180"/>
      <c r="W37" s="179" t="s">
        <v>15</v>
      </c>
      <c r="X37" s="180"/>
      <c r="Y37" s="179" t="s">
        <v>15</v>
      </c>
      <c r="Z37" s="180"/>
      <c r="AA37" s="179" t="s">
        <v>15</v>
      </c>
      <c r="AB37" s="180"/>
      <c r="AC37" s="179" t="s">
        <v>15</v>
      </c>
      <c r="AD37" s="180"/>
      <c r="AE37" s="179" t="s">
        <v>15</v>
      </c>
      <c r="AF37" s="180"/>
      <c r="AG37" s="179" t="s">
        <v>15</v>
      </c>
      <c r="AH37" s="180"/>
      <c r="AI37" s="35"/>
    </row>
    <row r="38" spans="1:35" ht="29.65" customHeight="1">
      <c r="A38" s="19">
        <f t="shared" si="1"/>
        <v>97</v>
      </c>
      <c r="B38" s="18">
        <v>11.34</v>
      </c>
      <c r="C38" s="183" t="s">
        <v>329</v>
      </c>
      <c r="D38" s="185"/>
      <c r="E38" s="43" t="s">
        <v>212</v>
      </c>
      <c r="F38" s="64">
        <v>-3892292.5431468571</v>
      </c>
      <c r="G38" s="64">
        <v>0</v>
      </c>
      <c r="H38" s="69">
        <v>0</v>
      </c>
      <c r="I38" s="67">
        <v>0</v>
      </c>
      <c r="J38" s="154">
        <v>-3174366</v>
      </c>
      <c r="K38" s="157" t="s">
        <v>139</v>
      </c>
      <c r="L38" s="157" t="s">
        <v>139</v>
      </c>
      <c r="M38" s="156" t="s">
        <v>136</v>
      </c>
      <c r="N38" s="128"/>
      <c r="O38" s="179" t="s">
        <v>15</v>
      </c>
      <c r="P38" s="180"/>
      <c r="Q38" s="179" t="s">
        <v>15</v>
      </c>
      <c r="R38" s="180"/>
      <c r="S38" s="179" t="s">
        <v>15</v>
      </c>
      <c r="T38" s="180"/>
      <c r="U38" s="179" t="s">
        <v>15</v>
      </c>
      <c r="V38" s="180"/>
      <c r="W38" s="179" t="s">
        <v>15</v>
      </c>
      <c r="X38" s="180"/>
      <c r="Y38" s="179" t="s">
        <v>15</v>
      </c>
      <c r="Z38" s="180"/>
      <c r="AA38" s="179" t="s">
        <v>15</v>
      </c>
      <c r="AB38" s="180"/>
      <c r="AC38" s="179" t="s">
        <v>15</v>
      </c>
      <c r="AD38" s="180"/>
      <c r="AE38" s="179" t="s">
        <v>15</v>
      </c>
      <c r="AF38" s="180"/>
      <c r="AG38" s="179" t="s">
        <v>15</v>
      </c>
      <c r="AH38" s="180"/>
      <c r="AI38" s="35"/>
    </row>
    <row r="39" spans="1:35" ht="15">
      <c r="A39" s="19">
        <f t="shared" si="1"/>
        <v>98</v>
      </c>
      <c r="B39" s="18">
        <v>11.35</v>
      </c>
      <c r="C39" s="183" t="s">
        <v>128</v>
      </c>
      <c r="D39" s="185"/>
      <c r="E39" s="43" t="s">
        <v>212</v>
      </c>
      <c r="F39" s="64">
        <v>20111.03</v>
      </c>
      <c r="G39" s="64">
        <v>0</v>
      </c>
      <c r="H39" s="69">
        <v>0</v>
      </c>
      <c r="I39" s="67">
        <v>0</v>
      </c>
      <c r="J39" s="158">
        <v>20111</v>
      </c>
      <c r="K39" s="157" t="s">
        <v>139</v>
      </c>
      <c r="L39" s="157" t="s">
        <v>139</v>
      </c>
      <c r="M39" s="156" t="s">
        <v>136</v>
      </c>
      <c r="N39" s="128"/>
      <c r="O39" s="179" t="s">
        <v>15</v>
      </c>
      <c r="P39" s="180"/>
      <c r="Q39" s="179" t="s">
        <v>15</v>
      </c>
      <c r="R39" s="180"/>
      <c r="S39" s="179" t="s">
        <v>15</v>
      </c>
      <c r="T39" s="180"/>
      <c r="U39" s="179" t="s">
        <v>15</v>
      </c>
      <c r="V39" s="180"/>
      <c r="W39" s="179" t="s">
        <v>15</v>
      </c>
      <c r="X39" s="180"/>
      <c r="Y39" s="179" t="s">
        <v>15</v>
      </c>
      <c r="Z39" s="180"/>
      <c r="AA39" s="179" t="s">
        <v>15</v>
      </c>
      <c r="AB39" s="180"/>
      <c r="AC39" s="179" t="s">
        <v>15</v>
      </c>
      <c r="AD39" s="180"/>
      <c r="AE39" s="179" t="s">
        <v>15</v>
      </c>
      <c r="AF39" s="180"/>
      <c r="AG39" s="179" t="s">
        <v>15</v>
      </c>
      <c r="AH39" s="180"/>
      <c r="AI39" s="35"/>
    </row>
    <row r="40" spans="1:35" ht="29.65" customHeight="1">
      <c r="A40" s="19">
        <f t="shared" si="1"/>
        <v>99</v>
      </c>
      <c r="B40" s="18">
        <v>11.36</v>
      </c>
      <c r="C40" s="183" t="s">
        <v>129</v>
      </c>
      <c r="D40" s="185"/>
      <c r="E40" s="43" t="s">
        <v>212</v>
      </c>
      <c r="F40" s="64">
        <v>0</v>
      </c>
      <c r="G40" s="64">
        <v>0</v>
      </c>
      <c r="H40" s="69">
        <v>0</v>
      </c>
      <c r="I40" s="67">
        <v>0</v>
      </c>
      <c r="J40" s="158" t="s">
        <v>363</v>
      </c>
      <c r="K40" s="157" t="s">
        <v>139</v>
      </c>
      <c r="L40" s="157" t="s">
        <v>139</v>
      </c>
      <c r="M40" s="156" t="s">
        <v>136</v>
      </c>
      <c r="N40" s="128"/>
      <c r="O40" s="179" t="s">
        <v>15</v>
      </c>
      <c r="P40" s="180"/>
      <c r="Q40" s="179" t="s">
        <v>15</v>
      </c>
      <c r="R40" s="180"/>
      <c r="S40" s="179" t="s">
        <v>15</v>
      </c>
      <c r="T40" s="180"/>
      <c r="U40" s="179" t="s">
        <v>15</v>
      </c>
      <c r="V40" s="180"/>
      <c r="W40" s="179" t="s">
        <v>15</v>
      </c>
      <c r="X40" s="180"/>
      <c r="Y40" s="179" t="s">
        <v>15</v>
      </c>
      <c r="Z40" s="180"/>
      <c r="AA40" s="179" t="s">
        <v>15</v>
      </c>
      <c r="AB40" s="180"/>
      <c r="AC40" s="179" t="s">
        <v>15</v>
      </c>
      <c r="AD40" s="180"/>
      <c r="AE40" s="179" t="s">
        <v>15</v>
      </c>
      <c r="AF40" s="180"/>
      <c r="AG40" s="179" t="s">
        <v>15</v>
      </c>
      <c r="AH40" s="180"/>
      <c r="AI40" s="35"/>
    </row>
    <row r="41" spans="1:35" ht="15">
      <c r="A41" s="19">
        <f t="shared" si="1"/>
        <v>100</v>
      </c>
      <c r="B41" s="18">
        <v>11.37</v>
      </c>
      <c r="C41" s="183" t="s">
        <v>137</v>
      </c>
      <c r="D41" s="185"/>
      <c r="E41" s="43" t="s">
        <v>212</v>
      </c>
      <c r="F41" s="64">
        <v>-318969.52152150846</v>
      </c>
      <c r="G41" s="64">
        <v>0</v>
      </c>
      <c r="H41" s="69">
        <v>-11163.933253252708</v>
      </c>
      <c r="I41" s="67">
        <v>0</v>
      </c>
      <c r="J41" s="158">
        <v>-318970</v>
      </c>
      <c r="K41" s="157" t="s">
        <v>139</v>
      </c>
      <c r="L41" s="157">
        <v>-11164</v>
      </c>
      <c r="M41" s="156" t="s">
        <v>136</v>
      </c>
      <c r="N41" s="128"/>
      <c r="O41" s="179" t="s">
        <v>15</v>
      </c>
      <c r="P41" s="180"/>
      <c r="Q41" s="179" t="s">
        <v>15</v>
      </c>
      <c r="R41" s="180"/>
      <c r="S41" s="179" t="s">
        <v>15</v>
      </c>
      <c r="T41" s="180"/>
      <c r="U41" s="179" t="s">
        <v>15</v>
      </c>
      <c r="V41" s="180"/>
      <c r="W41" s="179" t="s">
        <v>15</v>
      </c>
      <c r="X41" s="180"/>
      <c r="Y41" s="179" t="s">
        <v>15</v>
      </c>
      <c r="Z41" s="180"/>
      <c r="AA41" s="179" t="s">
        <v>15</v>
      </c>
      <c r="AB41" s="180"/>
      <c r="AC41" s="179" t="s">
        <v>15</v>
      </c>
      <c r="AD41" s="180"/>
      <c r="AE41" s="179" t="s">
        <v>15</v>
      </c>
      <c r="AF41" s="180"/>
      <c r="AG41" s="179" t="s">
        <v>15</v>
      </c>
      <c r="AH41" s="180"/>
      <c r="AI41" s="35"/>
    </row>
    <row r="42" spans="1:35" ht="28.15" customHeight="1">
      <c r="A42" s="19">
        <f t="shared" si="1"/>
        <v>101</v>
      </c>
      <c r="B42" s="18">
        <v>11.38</v>
      </c>
      <c r="C42" s="183" t="s">
        <v>84</v>
      </c>
      <c r="D42" s="185"/>
      <c r="E42" s="43" t="s">
        <v>212</v>
      </c>
      <c r="F42" s="64">
        <v>-15129569.386107001</v>
      </c>
      <c r="G42" s="64">
        <v>-244980865.4539476</v>
      </c>
      <c r="H42" s="69">
        <v>0</v>
      </c>
      <c r="I42" s="67">
        <v>0</v>
      </c>
      <c r="J42" s="154">
        <v>-15145433</v>
      </c>
      <c r="K42" s="157">
        <v>-244980865</v>
      </c>
      <c r="L42" s="157" t="s">
        <v>139</v>
      </c>
      <c r="M42" s="156" t="s">
        <v>136</v>
      </c>
      <c r="N42" s="128"/>
      <c r="O42" s="179" t="s">
        <v>15</v>
      </c>
      <c r="P42" s="180"/>
      <c r="Q42" s="179" t="s">
        <v>15</v>
      </c>
      <c r="R42" s="180"/>
      <c r="S42" s="179" t="s">
        <v>15</v>
      </c>
      <c r="T42" s="180"/>
      <c r="U42" s="179" t="s">
        <v>15</v>
      </c>
      <c r="V42" s="180"/>
      <c r="W42" s="179" t="s">
        <v>15</v>
      </c>
      <c r="X42" s="180"/>
      <c r="Y42" s="179" t="s">
        <v>15</v>
      </c>
      <c r="Z42" s="180"/>
      <c r="AA42" s="179" t="s">
        <v>15</v>
      </c>
      <c r="AB42" s="180"/>
      <c r="AC42" s="179" t="s">
        <v>15</v>
      </c>
      <c r="AD42" s="180"/>
      <c r="AE42" s="179" t="s">
        <v>15</v>
      </c>
      <c r="AF42" s="180"/>
      <c r="AG42" s="179" t="s">
        <v>15</v>
      </c>
      <c r="AH42" s="180"/>
      <c r="AI42" s="35"/>
    </row>
    <row r="43" spans="1:35" ht="15">
      <c r="A43" s="19">
        <f t="shared" si="1"/>
        <v>102</v>
      </c>
      <c r="B43" s="18">
        <v>11.39</v>
      </c>
      <c r="C43" s="183" t="s">
        <v>85</v>
      </c>
      <c r="D43" s="185"/>
      <c r="E43" s="43" t="s">
        <v>212</v>
      </c>
      <c r="F43" s="64">
        <v>-390424.27296720457</v>
      </c>
      <c r="G43" s="64">
        <v>10876368.636052944</v>
      </c>
      <c r="H43" s="69">
        <v>4573331.9478821624</v>
      </c>
      <c r="I43" s="67">
        <v>-5437988.3141693044</v>
      </c>
      <c r="J43" s="158">
        <v>-390424</v>
      </c>
      <c r="K43" s="157">
        <v>10876369</v>
      </c>
      <c r="L43" s="157">
        <v>4573332</v>
      </c>
      <c r="M43" s="156">
        <v>-5437988</v>
      </c>
      <c r="N43" s="128"/>
      <c r="O43" s="179" t="s">
        <v>15</v>
      </c>
      <c r="P43" s="180"/>
      <c r="Q43" s="179" t="s">
        <v>15</v>
      </c>
      <c r="R43" s="180"/>
      <c r="S43" s="179" t="s">
        <v>15</v>
      </c>
      <c r="T43" s="180"/>
      <c r="U43" s="179" t="s">
        <v>15</v>
      </c>
      <c r="V43" s="180"/>
      <c r="W43" s="179" t="s">
        <v>15</v>
      </c>
      <c r="X43" s="180"/>
      <c r="Y43" s="179" t="s">
        <v>15</v>
      </c>
      <c r="Z43" s="180"/>
      <c r="AA43" s="179" t="s">
        <v>15</v>
      </c>
      <c r="AB43" s="180"/>
      <c r="AC43" s="179" t="s">
        <v>15</v>
      </c>
      <c r="AD43" s="180"/>
      <c r="AE43" s="179" t="s">
        <v>15</v>
      </c>
      <c r="AF43" s="180"/>
      <c r="AG43" s="179" t="s">
        <v>15</v>
      </c>
      <c r="AH43" s="180"/>
      <c r="AI43" s="35"/>
    </row>
    <row r="44" spans="1:35" ht="37.5" customHeight="1">
      <c r="A44" s="19">
        <f t="shared" si="1"/>
        <v>103</v>
      </c>
      <c r="B44" s="18">
        <v>11.4</v>
      </c>
      <c r="C44" s="183" t="s">
        <v>138</v>
      </c>
      <c r="D44" s="185"/>
      <c r="E44" s="43" t="s">
        <v>212</v>
      </c>
      <c r="F44" s="64">
        <v>2176032.3170551313</v>
      </c>
      <c r="G44" s="64">
        <v>-22199857.193105318</v>
      </c>
      <c r="H44" s="127">
        <v>684799.57034431375</v>
      </c>
      <c r="I44" s="67">
        <v>1152189.4358550543</v>
      </c>
      <c r="J44" s="158">
        <v>2176032</v>
      </c>
      <c r="K44" s="157">
        <v>-22199857</v>
      </c>
      <c r="L44" s="157">
        <v>684800</v>
      </c>
      <c r="M44" s="156">
        <v>1152189</v>
      </c>
      <c r="N44" s="128"/>
      <c r="O44" s="179" t="s">
        <v>15</v>
      </c>
      <c r="P44" s="180"/>
      <c r="Q44" s="179" t="s">
        <v>15</v>
      </c>
      <c r="R44" s="180"/>
      <c r="S44" s="179" t="s">
        <v>15</v>
      </c>
      <c r="T44" s="180"/>
      <c r="U44" s="179" t="s">
        <v>15</v>
      </c>
      <c r="V44" s="180"/>
      <c r="W44" s="179" t="s">
        <v>15</v>
      </c>
      <c r="X44" s="180"/>
      <c r="Y44" s="179" t="s">
        <v>15</v>
      </c>
      <c r="Z44" s="180"/>
      <c r="AA44" s="179" t="s">
        <v>15</v>
      </c>
      <c r="AB44" s="180"/>
      <c r="AC44" s="179" t="s">
        <v>15</v>
      </c>
      <c r="AD44" s="180"/>
      <c r="AE44" s="179" t="s">
        <v>15</v>
      </c>
      <c r="AF44" s="180"/>
      <c r="AG44" s="179" t="s">
        <v>15</v>
      </c>
      <c r="AH44" s="180"/>
      <c r="AI44" s="35"/>
    </row>
    <row r="45" spans="1:35" ht="24.75" customHeight="1">
      <c r="A45" s="19">
        <f t="shared" si="1"/>
        <v>104</v>
      </c>
      <c r="B45" s="18">
        <v>11.49</v>
      </c>
      <c r="C45" s="183" t="s">
        <v>272</v>
      </c>
      <c r="D45" s="184"/>
      <c r="E45" s="43" t="s">
        <v>212</v>
      </c>
      <c r="F45" s="64">
        <v>-473094.90797310008</v>
      </c>
      <c r="G45" s="64">
        <v>0</v>
      </c>
      <c r="H45" s="69">
        <v>-517474.02904289996</v>
      </c>
      <c r="I45" s="67">
        <v>0</v>
      </c>
      <c r="J45" s="162"/>
      <c r="K45" s="149"/>
      <c r="L45" s="163"/>
      <c r="M45" s="148"/>
      <c r="N45" s="128"/>
      <c r="O45" s="179" t="s">
        <v>15</v>
      </c>
      <c r="P45" s="180"/>
      <c r="Q45" s="179" t="s">
        <v>15</v>
      </c>
      <c r="R45" s="180"/>
      <c r="S45" s="179" t="s">
        <v>15</v>
      </c>
      <c r="T45" s="180"/>
      <c r="U45" s="179" t="s">
        <v>15</v>
      </c>
      <c r="V45" s="180"/>
      <c r="W45" s="179" t="s">
        <v>15</v>
      </c>
      <c r="X45" s="180"/>
      <c r="Y45" s="179" t="s">
        <v>15</v>
      </c>
      <c r="Z45" s="180"/>
      <c r="AA45" s="179" t="s">
        <v>15</v>
      </c>
      <c r="AB45" s="180"/>
      <c r="AC45" s="179" t="s">
        <v>15</v>
      </c>
      <c r="AD45" s="180"/>
      <c r="AE45" s="179" t="s">
        <v>15</v>
      </c>
      <c r="AF45" s="180"/>
      <c r="AG45" s="179" t="s">
        <v>15</v>
      </c>
      <c r="AH45" s="180"/>
      <c r="AI45" s="35"/>
    </row>
    <row r="46" spans="1:35">
      <c r="A46" s="19">
        <f t="shared" si="1"/>
        <v>105</v>
      </c>
      <c r="B46" s="18">
        <v>36.21</v>
      </c>
      <c r="C46" s="183" t="s">
        <v>269</v>
      </c>
      <c r="D46" s="185"/>
      <c r="E46" s="43" t="s">
        <v>270</v>
      </c>
      <c r="F46" s="67" t="s">
        <v>139</v>
      </c>
      <c r="G46" s="64" t="s">
        <v>139</v>
      </c>
      <c r="H46" s="67" t="s">
        <v>139</v>
      </c>
      <c r="I46" s="67" t="s">
        <v>136</v>
      </c>
      <c r="J46" s="162"/>
      <c r="K46" s="149"/>
      <c r="L46" s="163"/>
      <c r="M46" s="148"/>
      <c r="N46" s="128"/>
      <c r="O46" s="179" t="s">
        <v>15</v>
      </c>
      <c r="P46" s="180"/>
      <c r="Q46" s="179" t="s">
        <v>15</v>
      </c>
      <c r="R46" s="180"/>
      <c r="S46" s="179" t="s">
        <v>15</v>
      </c>
      <c r="T46" s="180"/>
      <c r="U46" s="179" t="s">
        <v>15</v>
      </c>
      <c r="V46" s="180"/>
      <c r="W46" s="179" t="s">
        <v>15</v>
      </c>
      <c r="X46" s="180"/>
      <c r="Y46" s="179" t="s">
        <v>15</v>
      </c>
      <c r="Z46" s="180"/>
      <c r="AA46" s="179" t="s">
        <v>15</v>
      </c>
      <c r="AB46" s="180"/>
      <c r="AC46" s="179" t="s">
        <v>15</v>
      </c>
      <c r="AD46" s="180"/>
      <c r="AE46" s="179" t="s">
        <v>15</v>
      </c>
      <c r="AF46" s="180"/>
      <c r="AG46" s="179" t="s">
        <v>15</v>
      </c>
      <c r="AH46" s="180"/>
      <c r="AI46" s="35"/>
    </row>
    <row r="47" spans="1:35">
      <c r="A47" s="19">
        <f t="shared" si="1"/>
        <v>106</v>
      </c>
      <c r="B47" s="18">
        <v>36.340000000000003</v>
      </c>
      <c r="C47" s="183" t="s">
        <v>271</v>
      </c>
      <c r="D47" s="185"/>
      <c r="E47" s="43" t="s">
        <v>270</v>
      </c>
      <c r="F47" s="67" t="s">
        <v>139</v>
      </c>
      <c r="G47" s="64" t="s">
        <v>139</v>
      </c>
      <c r="H47" s="67" t="s">
        <v>139</v>
      </c>
      <c r="I47" s="67" t="s">
        <v>136</v>
      </c>
      <c r="J47" s="162"/>
      <c r="K47" s="149"/>
      <c r="L47" s="163"/>
      <c r="M47" s="148"/>
      <c r="N47" s="128"/>
      <c r="O47" s="179" t="s">
        <v>15</v>
      </c>
      <c r="P47" s="180"/>
      <c r="Q47" s="179" t="s">
        <v>15</v>
      </c>
      <c r="R47" s="180"/>
      <c r="S47" s="179" t="s">
        <v>15</v>
      </c>
      <c r="T47" s="180"/>
      <c r="U47" s="179" t="s">
        <v>15</v>
      </c>
      <c r="V47" s="180"/>
      <c r="W47" s="179" t="s">
        <v>15</v>
      </c>
      <c r="X47" s="180"/>
      <c r="Y47" s="179" t="s">
        <v>15</v>
      </c>
      <c r="Z47" s="180"/>
      <c r="AA47" s="179" t="s">
        <v>15</v>
      </c>
      <c r="AB47" s="180"/>
      <c r="AC47" s="179" t="s">
        <v>15</v>
      </c>
      <c r="AD47" s="180"/>
      <c r="AE47" s="179" t="s">
        <v>15</v>
      </c>
      <c r="AF47" s="180"/>
      <c r="AG47" s="179" t="s">
        <v>15</v>
      </c>
      <c r="AH47" s="180"/>
      <c r="AI47" s="35"/>
    </row>
    <row r="48" spans="1:35">
      <c r="A48" s="19">
        <f t="shared" si="1"/>
        <v>107</v>
      </c>
      <c r="B48" s="18">
        <v>36.49</v>
      </c>
      <c r="C48" s="183" t="s">
        <v>272</v>
      </c>
      <c r="D48" s="185"/>
      <c r="E48" s="43" t="s">
        <v>270</v>
      </c>
      <c r="F48" s="67" t="s">
        <v>139</v>
      </c>
      <c r="G48" s="70">
        <v>0</v>
      </c>
      <c r="H48" s="71">
        <v>0</v>
      </c>
      <c r="I48" s="71">
        <v>0</v>
      </c>
      <c r="J48" s="162"/>
      <c r="K48" s="149"/>
      <c r="L48" s="163"/>
      <c r="M48" s="148"/>
      <c r="N48" s="128"/>
      <c r="O48" s="179" t="s">
        <v>15</v>
      </c>
      <c r="P48" s="180"/>
      <c r="Q48" s="179" t="s">
        <v>15</v>
      </c>
      <c r="R48" s="180"/>
      <c r="S48" s="179" t="s">
        <v>15</v>
      </c>
      <c r="T48" s="180"/>
      <c r="U48" s="179" t="s">
        <v>15</v>
      </c>
      <c r="V48" s="180"/>
      <c r="W48" s="179" t="s">
        <v>15</v>
      </c>
      <c r="X48" s="180"/>
      <c r="Y48" s="179" t="s">
        <v>15</v>
      </c>
      <c r="Z48" s="180"/>
      <c r="AA48" s="179" t="s">
        <v>15</v>
      </c>
      <c r="AB48" s="180"/>
      <c r="AC48" s="179" t="s">
        <v>15</v>
      </c>
      <c r="AD48" s="180"/>
      <c r="AE48" s="179" t="s">
        <v>15</v>
      </c>
      <c r="AF48" s="180"/>
      <c r="AG48" s="179" t="s">
        <v>15</v>
      </c>
      <c r="AH48" s="180"/>
      <c r="AI48" s="35"/>
    </row>
    <row r="49" spans="1:35" ht="25.5">
      <c r="A49" s="19"/>
      <c r="B49" s="18" t="s">
        <v>365</v>
      </c>
      <c r="C49" s="183" t="s">
        <v>366</v>
      </c>
      <c r="D49" s="185"/>
      <c r="E49" s="124" t="s">
        <v>367</v>
      </c>
      <c r="F49" s="147"/>
      <c r="G49" s="147"/>
      <c r="H49" s="148"/>
      <c r="I49" s="149"/>
      <c r="J49" s="154">
        <v>-5765163</v>
      </c>
      <c r="K49" s="157" t="s">
        <v>139</v>
      </c>
      <c r="L49" s="157">
        <v>0</v>
      </c>
      <c r="M49" s="156">
        <v>0</v>
      </c>
      <c r="N49" s="128"/>
      <c r="O49" s="115"/>
      <c r="P49" s="116"/>
      <c r="Q49" s="115"/>
      <c r="R49" s="116"/>
      <c r="S49" s="115"/>
      <c r="T49" s="116"/>
      <c r="U49" s="115"/>
      <c r="V49" s="116"/>
      <c r="W49" s="115"/>
      <c r="X49" s="116"/>
      <c r="Y49" s="115"/>
      <c r="Z49" s="116"/>
      <c r="AA49" s="115"/>
      <c r="AB49" s="116"/>
      <c r="AC49" s="115"/>
      <c r="AD49" s="116"/>
      <c r="AE49" s="115"/>
      <c r="AF49" s="116"/>
      <c r="AG49" s="115"/>
      <c r="AH49" s="116"/>
      <c r="AI49" s="35"/>
    </row>
    <row r="50" spans="1:35">
      <c r="A50" s="19">
        <f>A48+1</f>
        <v>108</v>
      </c>
      <c r="B50" s="18" t="s">
        <v>15</v>
      </c>
      <c r="C50" s="200" t="s">
        <v>87</v>
      </c>
      <c r="D50" s="201"/>
      <c r="E50" s="202"/>
      <c r="F50" s="68">
        <f>SUM(F4:F48)</f>
        <v>30177041.73042516</v>
      </c>
      <c r="G50" s="68">
        <f t="shared" ref="G50:I50" si="2">SUM(G4:G48)</f>
        <v>2866503992.9496746</v>
      </c>
      <c r="H50" s="68">
        <f t="shared" si="2"/>
        <v>19810710.780777402</v>
      </c>
      <c r="I50" s="68">
        <f t="shared" si="2"/>
        <v>2863128296.2018137</v>
      </c>
      <c r="J50" s="134">
        <f>SUM(J4:J49)</f>
        <v>52591914</v>
      </c>
      <c r="K50" s="68">
        <f t="shared" ref="K50:M50" si="3">SUM(K4:K49)</f>
        <v>2866503993</v>
      </c>
      <c r="L50" s="134">
        <f t="shared" si="3"/>
        <v>45226385</v>
      </c>
      <c r="M50" s="68">
        <f t="shared" si="3"/>
        <v>2863128297</v>
      </c>
      <c r="N50" s="164"/>
      <c r="O50" s="186" t="s">
        <v>15</v>
      </c>
      <c r="P50" s="187"/>
      <c r="Q50" s="186" t="s">
        <v>15</v>
      </c>
      <c r="R50" s="187"/>
      <c r="S50" s="179" t="s">
        <v>15</v>
      </c>
      <c r="T50" s="180"/>
      <c r="U50" s="186" t="s">
        <v>15</v>
      </c>
      <c r="V50" s="187"/>
      <c r="W50" s="186" t="s">
        <v>15</v>
      </c>
      <c r="X50" s="187"/>
      <c r="Y50" s="186" t="s">
        <v>15</v>
      </c>
      <c r="Z50" s="187"/>
      <c r="AA50" s="179" t="s">
        <v>15</v>
      </c>
      <c r="AB50" s="180"/>
      <c r="AC50" s="186" t="s">
        <v>15</v>
      </c>
      <c r="AD50" s="187"/>
      <c r="AE50" s="186" t="s">
        <v>15</v>
      </c>
      <c r="AF50" s="187"/>
      <c r="AG50" s="186" t="s">
        <v>15</v>
      </c>
      <c r="AH50" s="187"/>
    </row>
    <row r="51" spans="1:35">
      <c r="E51" s="50" t="s">
        <v>98</v>
      </c>
      <c r="F51" s="37">
        <v>0</v>
      </c>
      <c r="G51" s="37">
        <v>0</v>
      </c>
      <c r="H51" s="72">
        <v>0</v>
      </c>
      <c r="I51" s="72">
        <v>0</v>
      </c>
      <c r="J51" s="72"/>
      <c r="K51" s="72"/>
      <c r="L51" s="72"/>
      <c r="M51" s="72"/>
      <c r="N51" s="72"/>
    </row>
    <row r="52" spans="1:35">
      <c r="F52" s="37"/>
      <c r="G52" s="38"/>
      <c r="I52" s="39"/>
      <c r="J52" s="39"/>
      <c r="K52" s="39"/>
      <c r="L52" s="39"/>
      <c r="M52" s="39"/>
      <c r="N52" s="39"/>
    </row>
    <row r="53" spans="1:35">
      <c r="F53" s="40"/>
      <c r="G53" s="38"/>
      <c r="I53" s="39"/>
      <c r="J53" s="39"/>
      <c r="K53" s="39"/>
      <c r="L53" s="39"/>
      <c r="M53" s="39"/>
      <c r="N53" s="39"/>
    </row>
    <row r="54" spans="1:35">
      <c r="F54" s="38"/>
    </row>
  </sheetData>
  <mergeCells count="524">
    <mergeCell ref="AE50:AF50"/>
    <mergeCell ref="AG50:AH50"/>
    <mergeCell ref="C50:E50"/>
    <mergeCell ref="O50:P50"/>
    <mergeCell ref="Q50:R50"/>
    <mergeCell ref="S50:T50"/>
    <mergeCell ref="U50:V50"/>
    <mergeCell ref="W50:X50"/>
    <mergeCell ref="Y50:Z50"/>
    <mergeCell ref="AA50:AB50"/>
    <mergeCell ref="AC50:AD50"/>
    <mergeCell ref="S47:T47"/>
    <mergeCell ref="U47:V47"/>
    <mergeCell ref="W47:X47"/>
    <mergeCell ref="Y47:Z47"/>
    <mergeCell ref="AA47:AB47"/>
    <mergeCell ref="AC47:AD47"/>
    <mergeCell ref="AE47:AF47"/>
    <mergeCell ref="AG47:AH47"/>
    <mergeCell ref="O48:P48"/>
    <mergeCell ref="Q48:R48"/>
    <mergeCell ref="S48:T48"/>
    <mergeCell ref="U48:V48"/>
    <mergeCell ref="W48:X48"/>
    <mergeCell ref="Y48:Z48"/>
    <mergeCell ref="AA48:AB48"/>
    <mergeCell ref="AC48:AD48"/>
    <mergeCell ref="AE48:AF48"/>
    <mergeCell ref="AG48:AH48"/>
    <mergeCell ref="AG45:AH45"/>
    <mergeCell ref="O46:P46"/>
    <mergeCell ref="Q46:R46"/>
    <mergeCell ref="S46:T46"/>
    <mergeCell ref="U46:V46"/>
    <mergeCell ref="W46:X46"/>
    <mergeCell ref="Y46:Z46"/>
    <mergeCell ref="AA46:AB46"/>
    <mergeCell ref="AC46:AD46"/>
    <mergeCell ref="AE46:AF46"/>
    <mergeCell ref="AG46:AH46"/>
    <mergeCell ref="S45:T45"/>
    <mergeCell ref="U45:V45"/>
    <mergeCell ref="W45:X45"/>
    <mergeCell ref="Y45:Z45"/>
    <mergeCell ref="AA45:AB45"/>
    <mergeCell ref="AC45:AD45"/>
    <mergeCell ref="AE45:AF45"/>
    <mergeCell ref="S43:T43"/>
    <mergeCell ref="U43:V43"/>
    <mergeCell ref="W43:X43"/>
    <mergeCell ref="Y43:Z43"/>
    <mergeCell ref="AA43:AB43"/>
    <mergeCell ref="AC43:AD43"/>
    <mergeCell ref="AE43:AF43"/>
    <mergeCell ref="AG43:AH43"/>
    <mergeCell ref="O44:P44"/>
    <mergeCell ref="Q44:R44"/>
    <mergeCell ref="S44:T44"/>
    <mergeCell ref="U44:V44"/>
    <mergeCell ref="W44:X44"/>
    <mergeCell ref="Y44:Z44"/>
    <mergeCell ref="AA44:AB44"/>
    <mergeCell ref="AC44:AD44"/>
    <mergeCell ref="AE44:AF44"/>
    <mergeCell ref="AG44:AH44"/>
    <mergeCell ref="AG41:AH41"/>
    <mergeCell ref="O42:P42"/>
    <mergeCell ref="Q42:R42"/>
    <mergeCell ref="S42:T42"/>
    <mergeCell ref="U42:V42"/>
    <mergeCell ref="W42:X42"/>
    <mergeCell ref="Y42:Z42"/>
    <mergeCell ref="AA42:AB42"/>
    <mergeCell ref="AC42:AD42"/>
    <mergeCell ref="AE42:AF42"/>
    <mergeCell ref="AG42:AH42"/>
    <mergeCell ref="AE41:AF41"/>
    <mergeCell ref="AG39:AH39"/>
    <mergeCell ref="O40:P40"/>
    <mergeCell ref="Q40:R40"/>
    <mergeCell ref="S40:T40"/>
    <mergeCell ref="U40:V40"/>
    <mergeCell ref="W40:X40"/>
    <mergeCell ref="Y40:Z40"/>
    <mergeCell ref="AA40:AB40"/>
    <mergeCell ref="AC40:AD40"/>
    <mergeCell ref="AE40:AF40"/>
    <mergeCell ref="AG40:AH40"/>
    <mergeCell ref="O39:P39"/>
    <mergeCell ref="Q39:R39"/>
    <mergeCell ref="S39:T39"/>
    <mergeCell ref="U39:V39"/>
    <mergeCell ref="W39:X39"/>
    <mergeCell ref="Y39:Z39"/>
    <mergeCell ref="AA39:AB39"/>
    <mergeCell ref="AC39:AD39"/>
    <mergeCell ref="AE39:AF39"/>
    <mergeCell ref="AG37:AH37"/>
    <mergeCell ref="O38:P38"/>
    <mergeCell ref="Q38:R38"/>
    <mergeCell ref="S38:T38"/>
    <mergeCell ref="U38:V38"/>
    <mergeCell ref="W38:X38"/>
    <mergeCell ref="Y38:Z38"/>
    <mergeCell ref="AA38:AB38"/>
    <mergeCell ref="AC38:AD38"/>
    <mergeCell ref="AE38:AF38"/>
    <mergeCell ref="AG38:AH38"/>
    <mergeCell ref="O37:P37"/>
    <mergeCell ref="Q37:R37"/>
    <mergeCell ref="S37:T37"/>
    <mergeCell ref="U37:V37"/>
    <mergeCell ref="W37:X37"/>
    <mergeCell ref="Y37:Z37"/>
    <mergeCell ref="AA37:AB37"/>
    <mergeCell ref="AC37:AD37"/>
    <mergeCell ref="AE37:AF37"/>
    <mergeCell ref="AG35:AH35"/>
    <mergeCell ref="O36:P36"/>
    <mergeCell ref="Q36:R36"/>
    <mergeCell ref="S36:T36"/>
    <mergeCell ref="U36:V36"/>
    <mergeCell ref="W36:X36"/>
    <mergeCell ref="Y36:Z36"/>
    <mergeCell ref="AA36:AB36"/>
    <mergeCell ref="AC36:AD36"/>
    <mergeCell ref="AE36:AF36"/>
    <mergeCell ref="AG36:AH36"/>
    <mergeCell ref="O35:P35"/>
    <mergeCell ref="Q35:R35"/>
    <mergeCell ref="S35:T35"/>
    <mergeCell ref="U35:V35"/>
    <mergeCell ref="W35:X35"/>
    <mergeCell ref="Y35:Z35"/>
    <mergeCell ref="AA35:AB35"/>
    <mergeCell ref="AC35:AD35"/>
    <mergeCell ref="AE35:AF35"/>
    <mergeCell ref="AG33:AH33"/>
    <mergeCell ref="O34:P34"/>
    <mergeCell ref="Q34:R34"/>
    <mergeCell ref="S34:T34"/>
    <mergeCell ref="U34:V34"/>
    <mergeCell ref="W34:X34"/>
    <mergeCell ref="Y34:Z34"/>
    <mergeCell ref="AA34:AB34"/>
    <mergeCell ref="AC34:AD34"/>
    <mergeCell ref="AE34:AF34"/>
    <mergeCell ref="AG34:AH34"/>
    <mergeCell ref="O33:P33"/>
    <mergeCell ref="Q33:R33"/>
    <mergeCell ref="S33:T33"/>
    <mergeCell ref="U33:V33"/>
    <mergeCell ref="W33:X33"/>
    <mergeCell ref="Y33:Z33"/>
    <mergeCell ref="AA33:AB33"/>
    <mergeCell ref="AC33:AD33"/>
    <mergeCell ref="AE33:AF33"/>
    <mergeCell ref="AG31:AH31"/>
    <mergeCell ref="O32:P32"/>
    <mergeCell ref="Q32:R32"/>
    <mergeCell ref="S32:T32"/>
    <mergeCell ref="U32:V32"/>
    <mergeCell ref="W32:X32"/>
    <mergeCell ref="Y32:Z32"/>
    <mergeCell ref="AA32:AB32"/>
    <mergeCell ref="AC32:AD32"/>
    <mergeCell ref="AE32:AF32"/>
    <mergeCell ref="AG32:AH32"/>
    <mergeCell ref="O31:P31"/>
    <mergeCell ref="Q31:R31"/>
    <mergeCell ref="S31:T31"/>
    <mergeCell ref="U31:V31"/>
    <mergeCell ref="W31:X31"/>
    <mergeCell ref="Y31:Z31"/>
    <mergeCell ref="AA31:AB31"/>
    <mergeCell ref="AC31:AD31"/>
    <mergeCell ref="AE31:AF31"/>
    <mergeCell ref="AG29:AH29"/>
    <mergeCell ref="O30:P30"/>
    <mergeCell ref="Q30:R30"/>
    <mergeCell ref="S30:T30"/>
    <mergeCell ref="U30:V30"/>
    <mergeCell ref="W30:X30"/>
    <mergeCell ref="Y30:Z30"/>
    <mergeCell ref="AA30:AB30"/>
    <mergeCell ref="AC30:AD30"/>
    <mergeCell ref="AE30:AF30"/>
    <mergeCell ref="AG30:AH30"/>
    <mergeCell ref="O29:P29"/>
    <mergeCell ref="Q29:R29"/>
    <mergeCell ref="S29:T29"/>
    <mergeCell ref="U29:V29"/>
    <mergeCell ref="W29:X29"/>
    <mergeCell ref="Y29:Z29"/>
    <mergeCell ref="AA29:AB29"/>
    <mergeCell ref="AC29:AD29"/>
    <mergeCell ref="AE29:AF29"/>
    <mergeCell ref="AG27:AH27"/>
    <mergeCell ref="O28:P28"/>
    <mergeCell ref="Q28:R28"/>
    <mergeCell ref="S28:T28"/>
    <mergeCell ref="U28:V28"/>
    <mergeCell ref="W28:X28"/>
    <mergeCell ref="Y28:Z28"/>
    <mergeCell ref="AA28:AB28"/>
    <mergeCell ref="AC28:AD28"/>
    <mergeCell ref="AE28:AF28"/>
    <mergeCell ref="AG28:AH28"/>
    <mergeCell ref="O27:P27"/>
    <mergeCell ref="Q27:R27"/>
    <mergeCell ref="S27:T27"/>
    <mergeCell ref="U27:V27"/>
    <mergeCell ref="W27:X27"/>
    <mergeCell ref="Y27:Z27"/>
    <mergeCell ref="AA27:AB27"/>
    <mergeCell ref="AC27:AD27"/>
    <mergeCell ref="AE27:AF27"/>
    <mergeCell ref="AG25:AH25"/>
    <mergeCell ref="O26:P26"/>
    <mergeCell ref="Q26:R26"/>
    <mergeCell ref="S26:T26"/>
    <mergeCell ref="U26:V26"/>
    <mergeCell ref="W26:X26"/>
    <mergeCell ref="Y26:Z26"/>
    <mergeCell ref="AA26:AB26"/>
    <mergeCell ref="AC26:AD26"/>
    <mergeCell ref="AE26:AF26"/>
    <mergeCell ref="AG26:AH26"/>
    <mergeCell ref="O25:P25"/>
    <mergeCell ref="Q25:R25"/>
    <mergeCell ref="S25:T25"/>
    <mergeCell ref="U25:V25"/>
    <mergeCell ref="W25:X25"/>
    <mergeCell ref="Y25:Z25"/>
    <mergeCell ref="AA25:AB25"/>
    <mergeCell ref="AC25:AD25"/>
    <mergeCell ref="AE25:AF25"/>
    <mergeCell ref="AG23:AH23"/>
    <mergeCell ref="O24:P24"/>
    <mergeCell ref="Q24:R24"/>
    <mergeCell ref="S24:T24"/>
    <mergeCell ref="U24:V24"/>
    <mergeCell ref="W24:X24"/>
    <mergeCell ref="Y24:Z24"/>
    <mergeCell ref="AA24:AB24"/>
    <mergeCell ref="AC24:AD24"/>
    <mergeCell ref="AE24:AF24"/>
    <mergeCell ref="AG24:AH24"/>
    <mergeCell ref="O23:P23"/>
    <mergeCell ref="Q23:R23"/>
    <mergeCell ref="S23:T23"/>
    <mergeCell ref="U23:V23"/>
    <mergeCell ref="W23:X23"/>
    <mergeCell ref="Y23:Z23"/>
    <mergeCell ref="AA23:AB23"/>
    <mergeCell ref="AC23:AD23"/>
    <mergeCell ref="AE23:AF23"/>
    <mergeCell ref="AG21:AH21"/>
    <mergeCell ref="O22:P22"/>
    <mergeCell ref="Q22:R22"/>
    <mergeCell ref="S22:T22"/>
    <mergeCell ref="U22:V22"/>
    <mergeCell ref="W22:X22"/>
    <mergeCell ref="Y22:Z22"/>
    <mergeCell ref="AA22:AB22"/>
    <mergeCell ref="AC22:AD22"/>
    <mergeCell ref="AE22:AF22"/>
    <mergeCell ref="AG22:AH22"/>
    <mergeCell ref="O21:P21"/>
    <mergeCell ref="Q21:R21"/>
    <mergeCell ref="S21:T21"/>
    <mergeCell ref="U21:V21"/>
    <mergeCell ref="W21:X21"/>
    <mergeCell ref="Y21:Z21"/>
    <mergeCell ref="AA21:AB21"/>
    <mergeCell ref="AC21:AD21"/>
    <mergeCell ref="AE21:AF21"/>
    <mergeCell ref="AG19:AH19"/>
    <mergeCell ref="O20:P20"/>
    <mergeCell ref="Q20:R20"/>
    <mergeCell ref="S20:T20"/>
    <mergeCell ref="U20:V20"/>
    <mergeCell ref="W20:X20"/>
    <mergeCell ref="Y20:Z20"/>
    <mergeCell ref="AA20:AB20"/>
    <mergeCell ref="AC20:AD20"/>
    <mergeCell ref="AE20:AF20"/>
    <mergeCell ref="AG20:AH20"/>
    <mergeCell ref="O19:P19"/>
    <mergeCell ref="Q19:R19"/>
    <mergeCell ref="S19:T19"/>
    <mergeCell ref="U19:V19"/>
    <mergeCell ref="W19:X19"/>
    <mergeCell ref="Y19:Z19"/>
    <mergeCell ref="AA19:AB19"/>
    <mergeCell ref="AC19:AD19"/>
    <mergeCell ref="AE19:AF19"/>
    <mergeCell ref="AG17:AH17"/>
    <mergeCell ref="O18:P18"/>
    <mergeCell ref="Q18:R18"/>
    <mergeCell ref="S18:T18"/>
    <mergeCell ref="U18:V18"/>
    <mergeCell ref="W18:X18"/>
    <mergeCell ref="Y18:Z18"/>
    <mergeCell ref="AA18:AB18"/>
    <mergeCell ref="AC18:AD18"/>
    <mergeCell ref="AE18:AF18"/>
    <mergeCell ref="AG18:AH18"/>
    <mergeCell ref="O17:P17"/>
    <mergeCell ref="Q17:R17"/>
    <mergeCell ref="S17:T17"/>
    <mergeCell ref="U17:V17"/>
    <mergeCell ref="W17:X17"/>
    <mergeCell ref="Y17:Z17"/>
    <mergeCell ref="AA17:AB17"/>
    <mergeCell ref="AC17:AD17"/>
    <mergeCell ref="AE17:AF17"/>
    <mergeCell ref="AG15:AH15"/>
    <mergeCell ref="O16:P16"/>
    <mergeCell ref="Q16:R16"/>
    <mergeCell ref="S16:T16"/>
    <mergeCell ref="U16:V16"/>
    <mergeCell ref="W16:X16"/>
    <mergeCell ref="Y16:Z16"/>
    <mergeCell ref="AA16:AB16"/>
    <mergeCell ref="AC16:AD16"/>
    <mergeCell ref="AE16:AF16"/>
    <mergeCell ref="AG16:AH16"/>
    <mergeCell ref="O15:P15"/>
    <mergeCell ref="Q15:R15"/>
    <mergeCell ref="S15:T15"/>
    <mergeCell ref="U15:V15"/>
    <mergeCell ref="W15:X15"/>
    <mergeCell ref="Y15:Z15"/>
    <mergeCell ref="AA15:AB15"/>
    <mergeCell ref="AC15:AD15"/>
    <mergeCell ref="AE15:AF15"/>
    <mergeCell ref="AG13:AH13"/>
    <mergeCell ref="O14:P14"/>
    <mergeCell ref="Q14:R14"/>
    <mergeCell ref="S14:T14"/>
    <mergeCell ref="U14:V14"/>
    <mergeCell ref="W14:X14"/>
    <mergeCell ref="Y14:Z14"/>
    <mergeCell ref="AA14:AB14"/>
    <mergeCell ref="AC14:AD14"/>
    <mergeCell ref="AE14:AF14"/>
    <mergeCell ref="AG14:AH14"/>
    <mergeCell ref="O13:P13"/>
    <mergeCell ref="Q13:R13"/>
    <mergeCell ref="S13:T13"/>
    <mergeCell ref="U13:V13"/>
    <mergeCell ref="W13:X13"/>
    <mergeCell ref="Y13:Z13"/>
    <mergeCell ref="AA13:AB13"/>
    <mergeCell ref="AC13:AD13"/>
    <mergeCell ref="AE13:AF13"/>
    <mergeCell ref="AG11:AH11"/>
    <mergeCell ref="O12:P12"/>
    <mergeCell ref="Q12:R12"/>
    <mergeCell ref="S12:T12"/>
    <mergeCell ref="U12:V12"/>
    <mergeCell ref="W12:X12"/>
    <mergeCell ref="Y12:Z12"/>
    <mergeCell ref="AA12:AB12"/>
    <mergeCell ref="AC12:AD12"/>
    <mergeCell ref="AE12:AF12"/>
    <mergeCell ref="AG12:AH12"/>
    <mergeCell ref="O11:P11"/>
    <mergeCell ref="Q11:R11"/>
    <mergeCell ref="S11:T11"/>
    <mergeCell ref="U11:V11"/>
    <mergeCell ref="W11:X11"/>
    <mergeCell ref="Y11:Z11"/>
    <mergeCell ref="AA11:AB11"/>
    <mergeCell ref="AC11:AD11"/>
    <mergeCell ref="AE11:AF11"/>
    <mergeCell ref="AG9:AH9"/>
    <mergeCell ref="O10:P10"/>
    <mergeCell ref="Q10:R10"/>
    <mergeCell ref="S10:T10"/>
    <mergeCell ref="U10:V10"/>
    <mergeCell ref="W10:X10"/>
    <mergeCell ref="Y10:Z10"/>
    <mergeCell ref="AA10:AB10"/>
    <mergeCell ref="AC10:AD10"/>
    <mergeCell ref="AE10:AF10"/>
    <mergeCell ref="AG10:AH10"/>
    <mergeCell ref="O9:P9"/>
    <mergeCell ref="Q9:R9"/>
    <mergeCell ref="S9:T9"/>
    <mergeCell ref="U9:V9"/>
    <mergeCell ref="W9:X9"/>
    <mergeCell ref="Y9:Z9"/>
    <mergeCell ref="AA9:AB9"/>
    <mergeCell ref="AC9:AD9"/>
    <mergeCell ref="AE9:AF9"/>
    <mergeCell ref="AG7:AH7"/>
    <mergeCell ref="O8:P8"/>
    <mergeCell ref="Q8:R8"/>
    <mergeCell ref="S8:T8"/>
    <mergeCell ref="U8:V8"/>
    <mergeCell ref="W8:X8"/>
    <mergeCell ref="Y8:Z8"/>
    <mergeCell ref="AA8:AB8"/>
    <mergeCell ref="AC8:AD8"/>
    <mergeCell ref="AE8:AF8"/>
    <mergeCell ref="AG8:AH8"/>
    <mergeCell ref="O7:P7"/>
    <mergeCell ref="Q7:R7"/>
    <mergeCell ref="S7:T7"/>
    <mergeCell ref="U7:V7"/>
    <mergeCell ref="W7:X7"/>
    <mergeCell ref="Y7:Z7"/>
    <mergeCell ref="AA7:AB7"/>
    <mergeCell ref="AC7:AD7"/>
    <mergeCell ref="AE7:AF7"/>
    <mergeCell ref="AG5:AH5"/>
    <mergeCell ref="O6:P6"/>
    <mergeCell ref="Q6:R6"/>
    <mergeCell ref="S6:T6"/>
    <mergeCell ref="U6:V6"/>
    <mergeCell ref="W6:X6"/>
    <mergeCell ref="Y6:Z6"/>
    <mergeCell ref="AA6:AB6"/>
    <mergeCell ref="AC6:AD6"/>
    <mergeCell ref="AE6:AF6"/>
    <mergeCell ref="AG6:AH6"/>
    <mergeCell ref="O5:P5"/>
    <mergeCell ref="Q5:R5"/>
    <mergeCell ref="S5:T5"/>
    <mergeCell ref="U5:V5"/>
    <mergeCell ref="W5:X5"/>
    <mergeCell ref="Y5:Z5"/>
    <mergeCell ref="AA5:AB5"/>
    <mergeCell ref="AC5:AD5"/>
    <mergeCell ref="AE5:AF5"/>
    <mergeCell ref="AG1:AH1"/>
    <mergeCell ref="J2:K2"/>
    <mergeCell ref="L2:M2"/>
    <mergeCell ref="O4:P4"/>
    <mergeCell ref="Q4:R4"/>
    <mergeCell ref="S4:T4"/>
    <mergeCell ref="U4:V4"/>
    <mergeCell ref="W4:X4"/>
    <mergeCell ref="Y4:Z4"/>
    <mergeCell ref="AA4:AB4"/>
    <mergeCell ref="AC4:AD4"/>
    <mergeCell ref="AE4:AF4"/>
    <mergeCell ref="AG4:AH4"/>
    <mergeCell ref="O1:P1"/>
    <mergeCell ref="J1:M1"/>
    <mergeCell ref="AA1:AB1"/>
    <mergeCell ref="AC1:AD1"/>
    <mergeCell ref="AE1:AF1"/>
    <mergeCell ref="C40:D40"/>
    <mergeCell ref="C41:D41"/>
    <mergeCell ref="C34:D34"/>
    <mergeCell ref="C35:D35"/>
    <mergeCell ref="C36:D36"/>
    <mergeCell ref="C37:D37"/>
    <mergeCell ref="C38:D38"/>
    <mergeCell ref="C33:D33"/>
    <mergeCell ref="C22:D22"/>
    <mergeCell ref="C23:D23"/>
    <mergeCell ref="C24:D24"/>
    <mergeCell ref="C25:D25"/>
    <mergeCell ref="C26:D26"/>
    <mergeCell ref="C27:D27"/>
    <mergeCell ref="C28:D28"/>
    <mergeCell ref="C29:D29"/>
    <mergeCell ref="C30:D30"/>
    <mergeCell ref="C9:D9"/>
    <mergeCell ref="C4:D4"/>
    <mergeCell ref="C5:D5"/>
    <mergeCell ref="C39:D39"/>
    <mergeCell ref="C6:D6"/>
    <mergeCell ref="C7:D7"/>
    <mergeCell ref="C8:D8"/>
    <mergeCell ref="C31:D31"/>
    <mergeCell ref="C32:D32"/>
    <mergeCell ref="C21:D21"/>
    <mergeCell ref="C10:D10"/>
    <mergeCell ref="C11:D11"/>
    <mergeCell ref="C12:D12"/>
    <mergeCell ref="C13:D13"/>
    <mergeCell ref="C14:D14"/>
    <mergeCell ref="C15:D15"/>
    <mergeCell ref="C16:D16"/>
    <mergeCell ref="C17:D17"/>
    <mergeCell ref="C18:D18"/>
    <mergeCell ref="C19:D19"/>
    <mergeCell ref="C20:D20"/>
    <mergeCell ref="F2:G2"/>
    <mergeCell ref="H2:I2"/>
    <mergeCell ref="C3:D3"/>
    <mergeCell ref="F1:I1"/>
    <mergeCell ref="Q1:R1"/>
    <mergeCell ref="S1:T1"/>
    <mergeCell ref="U1:V1"/>
    <mergeCell ref="W1:X1"/>
    <mergeCell ref="Y1:Z1"/>
    <mergeCell ref="C42:D42"/>
    <mergeCell ref="O41:P41"/>
    <mergeCell ref="Q41:R41"/>
    <mergeCell ref="S41:T41"/>
    <mergeCell ref="U41:V41"/>
    <mergeCell ref="W41:X41"/>
    <mergeCell ref="Y41:Z41"/>
    <mergeCell ref="AA41:AB41"/>
    <mergeCell ref="AC41:AD41"/>
    <mergeCell ref="C44:D44"/>
    <mergeCell ref="C43:D43"/>
    <mergeCell ref="O43:P43"/>
    <mergeCell ref="Q43:R43"/>
    <mergeCell ref="C49:D49"/>
    <mergeCell ref="C47:D47"/>
    <mergeCell ref="C46:D46"/>
    <mergeCell ref="O47:P47"/>
    <mergeCell ref="Q47:R47"/>
    <mergeCell ref="C48:D48"/>
    <mergeCell ref="C45:D45"/>
    <mergeCell ref="O45:P45"/>
    <mergeCell ref="Q45:R45"/>
  </mergeCells>
  <pageMargins left="0.7" right="0.7" top="0.75" bottom="0.75" header="0.3" footer="0.3"/>
  <pageSetup orientation="portrait" horizontalDpi="90" verticalDpi="90" r:id="rId1"/>
  <headerFooter>
    <oddFooter>&amp;L&amp;"Times New Roman,Regular"&amp;8 158304751.3
&amp;"Times New Roman,Regular"&amp;8 169691662.1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8"/>
  <sheetViews>
    <sheetView zoomScale="60" zoomScaleNormal="60"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ColWidth="9.140625" defaultRowHeight="12.75"/>
  <cols>
    <col min="1" max="1" width="6.140625" style="23" bestFit="1" customWidth="1"/>
    <col min="2" max="2" width="39.5703125" style="23" customWidth="1"/>
    <col min="3" max="3" width="16.85546875" style="41" customWidth="1"/>
    <col min="4" max="4" width="23.42578125" style="41" customWidth="1"/>
    <col min="5" max="5" width="22.85546875" style="41" customWidth="1"/>
    <col min="6" max="6" width="18.85546875" style="41" customWidth="1"/>
    <col min="7" max="7" width="24.140625" style="41" customWidth="1"/>
    <col min="8" max="10" width="18.85546875" style="41" customWidth="1"/>
    <col min="11" max="11" width="21.85546875" style="41" customWidth="1"/>
    <col min="12" max="12" width="21" style="41" customWidth="1"/>
    <col min="13" max="14" width="23.85546875" style="41" customWidth="1"/>
    <col min="15" max="16384" width="9.140625" style="23"/>
  </cols>
  <sheetData>
    <row r="1" spans="1:14" s="28" customFormat="1" ht="48.95" customHeight="1">
      <c r="A1" s="55" t="s">
        <v>81</v>
      </c>
      <c r="B1" s="20" t="s">
        <v>56</v>
      </c>
      <c r="C1" s="20" t="s">
        <v>239</v>
      </c>
      <c r="D1" s="20" t="s">
        <v>107</v>
      </c>
      <c r="E1" s="20" t="s">
        <v>19</v>
      </c>
      <c r="F1" s="27" t="s">
        <v>116</v>
      </c>
      <c r="G1" s="20" t="s">
        <v>109</v>
      </c>
      <c r="H1" s="20" t="s">
        <v>110</v>
      </c>
      <c r="I1" s="20" t="s">
        <v>111</v>
      </c>
      <c r="J1" s="20" t="s">
        <v>112</v>
      </c>
      <c r="K1" s="20" t="s">
        <v>113</v>
      </c>
      <c r="L1" s="20" t="s">
        <v>114</v>
      </c>
      <c r="M1" s="20" t="s">
        <v>115</v>
      </c>
      <c r="N1" s="20" t="s">
        <v>307</v>
      </c>
    </row>
    <row r="2" spans="1:14" ht="25.5">
      <c r="A2" s="19">
        <f>'Gas Adjustments'!A50+1</f>
        <v>109</v>
      </c>
      <c r="B2" s="73" t="s">
        <v>20</v>
      </c>
      <c r="C2" s="21">
        <v>0.99</v>
      </c>
      <c r="D2" s="21" t="s">
        <v>243</v>
      </c>
      <c r="E2" s="21" t="s">
        <v>242</v>
      </c>
      <c r="F2" s="75" t="s">
        <v>15</v>
      </c>
      <c r="G2" s="21" t="s">
        <v>243</v>
      </c>
      <c r="H2" s="75" t="s">
        <v>15</v>
      </c>
      <c r="I2" s="75" t="s">
        <v>15</v>
      </c>
      <c r="J2" s="75" t="s">
        <v>15</v>
      </c>
      <c r="K2" s="65">
        <v>0.96</v>
      </c>
      <c r="L2" s="64" t="s">
        <v>15</v>
      </c>
      <c r="M2" s="64" t="s">
        <v>15</v>
      </c>
      <c r="N2" s="64" t="s">
        <v>15</v>
      </c>
    </row>
    <row r="3" spans="1:14" ht="25.5">
      <c r="A3" s="19">
        <f t="shared" ref="A3:A13" si="0">A2+1</f>
        <v>110</v>
      </c>
      <c r="B3" s="73" t="s">
        <v>46</v>
      </c>
      <c r="C3" s="21">
        <v>1.05</v>
      </c>
      <c r="D3" s="21" t="s">
        <v>243</v>
      </c>
      <c r="E3" s="21" t="s">
        <v>242</v>
      </c>
      <c r="F3" s="75" t="s">
        <v>15</v>
      </c>
      <c r="G3" s="21" t="s">
        <v>243</v>
      </c>
      <c r="H3" s="75" t="s">
        <v>15</v>
      </c>
      <c r="I3" s="75" t="s">
        <v>15</v>
      </c>
      <c r="J3" s="75" t="s">
        <v>15</v>
      </c>
      <c r="K3" s="65">
        <v>1.07</v>
      </c>
      <c r="L3" s="64" t="s">
        <v>15</v>
      </c>
      <c r="M3" s="64" t="s">
        <v>15</v>
      </c>
      <c r="N3" s="64" t="s">
        <v>15</v>
      </c>
    </row>
    <row r="4" spans="1:14" ht="25.5">
      <c r="A4" s="19">
        <f t="shared" si="0"/>
        <v>111</v>
      </c>
      <c r="B4" s="73" t="s">
        <v>45</v>
      </c>
      <c r="C4" s="21">
        <v>0.99</v>
      </c>
      <c r="D4" s="21" t="s">
        <v>243</v>
      </c>
      <c r="E4" s="21" t="s">
        <v>242</v>
      </c>
      <c r="F4" s="75" t="s">
        <v>15</v>
      </c>
      <c r="G4" s="21" t="s">
        <v>243</v>
      </c>
      <c r="H4" s="75" t="s">
        <v>15</v>
      </c>
      <c r="I4" s="75" t="s">
        <v>15</v>
      </c>
      <c r="J4" s="75" t="s">
        <v>15</v>
      </c>
      <c r="K4" s="65">
        <v>1.04</v>
      </c>
      <c r="L4" s="64" t="s">
        <v>15</v>
      </c>
      <c r="M4" s="64" t="s">
        <v>15</v>
      </c>
      <c r="N4" s="64" t="s">
        <v>15</v>
      </c>
    </row>
    <row r="5" spans="1:14" ht="25.5">
      <c r="A5" s="19">
        <f t="shared" si="0"/>
        <v>112</v>
      </c>
      <c r="B5" s="73" t="s">
        <v>78</v>
      </c>
      <c r="C5" s="21">
        <v>0.99</v>
      </c>
      <c r="D5" s="21" t="s">
        <v>243</v>
      </c>
      <c r="E5" s="21" t="s">
        <v>242</v>
      </c>
      <c r="F5" s="75" t="s">
        <v>15</v>
      </c>
      <c r="G5" s="21" t="s">
        <v>243</v>
      </c>
      <c r="H5" s="75" t="s">
        <v>15</v>
      </c>
      <c r="I5" s="75" t="s">
        <v>15</v>
      </c>
      <c r="J5" s="75" t="s">
        <v>15</v>
      </c>
      <c r="K5" s="65">
        <v>1.03</v>
      </c>
      <c r="L5" s="21" t="s">
        <v>244</v>
      </c>
      <c r="M5" s="64" t="s">
        <v>15</v>
      </c>
      <c r="N5" s="21" t="s">
        <v>320</v>
      </c>
    </row>
    <row r="6" spans="1:14" ht="25.5">
      <c r="A6" s="19">
        <f t="shared" si="0"/>
        <v>113</v>
      </c>
      <c r="B6" s="73" t="s">
        <v>48</v>
      </c>
      <c r="C6" s="21">
        <v>1</v>
      </c>
      <c r="D6" s="21" t="s">
        <v>243</v>
      </c>
      <c r="E6" s="21" t="s">
        <v>242</v>
      </c>
      <c r="F6" s="75" t="s">
        <v>15</v>
      </c>
      <c r="G6" s="21" t="s">
        <v>243</v>
      </c>
      <c r="H6" s="75" t="s">
        <v>15</v>
      </c>
      <c r="I6" s="75" t="s">
        <v>15</v>
      </c>
      <c r="J6" s="75" t="s">
        <v>15</v>
      </c>
      <c r="K6" s="65">
        <v>1.06</v>
      </c>
      <c r="L6" s="64" t="s">
        <v>15</v>
      </c>
      <c r="M6" s="64" t="s">
        <v>15</v>
      </c>
      <c r="N6" s="64" t="s">
        <v>15</v>
      </c>
    </row>
    <row r="7" spans="1:14" ht="25.5">
      <c r="A7" s="19">
        <f t="shared" si="0"/>
        <v>114</v>
      </c>
      <c r="B7" s="73" t="s">
        <v>49</v>
      </c>
      <c r="C7" s="21">
        <v>0.52</v>
      </c>
      <c r="D7" s="21" t="s">
        <v>243</v>
      </c>
      <c r="E7" s="21" t="s">
        <v>242</v>
      </c>
      <c r="F7" s="75" t="s">
        <v>15</v>
      </c>
      <c r="G7" s="21" t="s">
        <v>243</v>
      </c>
      <c r="H7" s="75" t="s">
        <v>15</v>
      </c>
      <c r="I7" s="75" t="s">
        <v>15</v>
      </c>
      <c r="J7" s="75" t="s">
        <v>15</v>
      </c>
      <c r="K7" s="65">
        <v>0.41</v>
      </c>
      <c r="L7" s="64" t="s">
        <v>15</v>
      </c>
      <c r="M7" s="64" t="s">
        <v>15</v>
      </c>
      <c r="N7" s="64" t="s">
        <v>15</v>
      </c>
    </row>
    <row r="8" spans="1:14" ht="25.5">
      <c r="A8" s="19">
        <f t="shared" si="0"/>
        <v>115</v>
      </c>
      <c r="B8" s="73" t="s">
        <v>50</v>
      </c>
      <c r="C8" s="21">
        <v>0.99</v>
      </c>
      <c r="D8" s="21" t="s">
        <v>243</v>
      </c>
      <c r="E8" s="21" t="s">
        <v>242</v>
      </c>
      <c r="F8" s="75" t="s">
        <v>15</v>
      </c>
      <c r="G8" s="21" t="s">
        <v>243</v>
      </c>
      <c r="H8" s="75" t="s">
        <v>15</v>
      </c>
      <c r="I8" s="75" t="s">
        <v>15</v>
      </c>
      <c r="J8" s="75" t="s">
        <v>15</v>
      </c>
      <c r="K8" s="65">
        <v>1.1100000000000001</v>
      </c>
      <c r="L8" s="64" t="s">
        <v>15</v>
      </c>
      <c r="M8" s="64" t="s">
        <v>15</v>
      </c>
      <c r="N8" s="64" t="s">
        <v>15</v>
      </c>
    </row>
    <row r="9" spans="1:14" ht="38.25">
      <c r="A9" s="19">
        <f t="shared" si="0"/>
        <v>116</v>
      </c>
      <c r="B9" s="73" t="s">
        <v>79</v>
      </c>
      <c r="C9" s="21">
        <v>1.08</v>
      </c>
      <c r="D9" s="21" t="s">
        <v>243</v>
      </c>
      <c r="E9" s="21" t="s">
        <v>242</v>
      </c>
      <c r="F9" s="75" t="s">
        <v>15</v>
      </c>
      <c r="G9" s="21" t="s">
        <v>243</v>
      </c>
      <c r="H9" s="75" t="s">
        <v>15</v>
      </c>
      <c r="I9" s="75" t="s">
        <v>15</v>
      </c>
      <c r="J9" s="75" t="s">
        <v>15</v>
      </c>
      <c r="K9" s="65" t="s">
        <v>187</v>
      </c>
      <c r="L9" s="64" t="s">
        <v>15</v>
      </c>
      <c r="M9" s="64" t="s">
        <v>15</v>
      </c>
      <c r="N9" s="64" t="s">
        <v>15</v>
      </c>
    </row>
    <row r="10" spans="1:14" ht="25.5">
      <c r="A10" s="19">
        <f t="shared" si="0"/>
        <v>117</v>
      </c>
      <c r="B10" s="73" t="s">
        <v>59</v>
      </c>
      <c r="C10" s="18">
        <v>1.44</v>
      </c>
      <c r="D10" s="21" t="s">
        <v>243</v>
      </c>
      <c r="E10" s="21" t="s">
        <v>242</v>
      </c>
      <c r="F10" s="75" t="s">
        <v>15</v>
      </c>
      <c r="G10" s="21" t="s">
        <v>243</v>
      </c>
      <c r="H10" s="75" t="s">
        <v>15</v>
      </c>
      <c r="I10" s="75" t="s">
        <v>15</v>
      </c>
      <c r="J10" s="75" t="s">
        <v>15</v>
      </c>
      <c r="K10" s="65">
        <v>1.71</v>
      </c>
      <c r="L10" s="64" t="s">
        <v>15</v>
      </c>
      <c r="M10" s="64" t="s">
        <v>15</v>
      </c>
      <c r="N10" s="64" t="s">
        <v>15</v>
      </c>
    </row>
    <row r="11" spans="1:14" ht="25.5">
      <c r="A11" s="19">
        <f t="shared" si="0"/>
        <v>118</v>
      </c>
      <c r="B11" s="73" t="s">
        <v>51</v>
      </c>
      <c r="C11" s="18">
        <v>0.8</v>
      </c>
      <c r="D11" s="21" t="s">
        <v>243</v>
      </c>
      <c r="E11" s="21" t="s">
        <v>242</v>
      </c>
      <c r="F11" s="75" t="s">
        <v>15</v>
      </c>
      <c r="G11" s="21" t="s">
        <v>243</v>
      </c>
      <c r="H11" s="75" t="s">
        <v>15</v>
      </c>
      <c r="I11" s="75" t="s">
        <v>15</v>
      </c>
      <c r="J11" s="75" t="s">
        <v>15</v>
      </c>
      <c r="K11" s="65">
        <v>0.51</v>
      </c>
      <c r="L11" s="64" t="s">
        <v>15</v>
      </c>
      <c r="M11" s="21" t="s">
        <v>245</v>
      </c>
      <c r="N11" s="64" t="s">
        <v>15</v>
      </c>
    </row>
    <row r="12" spans="1:14" ht="25.5">
      <c r="A12" s="19">
        <f t="shared" si="0"/>
        <v>119</v>
      </c>
      <c r="B12" s="73" t="s">
        <v>52</v>
      </c>
      <c r="C12" s="18">
        <v>1.03</v>
      </c>
      <c r="D12" s="21" t="s">
        <v>243</v>
      </c>
      <c r="E12" s="21" t="s">
        <v>242</v>
      </c>
      <c r="F12" s="75" t="s">
        <v>15</v>
      </c>
      <c r="G12" s="21" t="s">
        <v>243</v>
      </c>
      <c r="H12" s="75" t="s">
        <v>15</v>
      </c>
      <c r="I12" s="75" t="s">
        <v>15</v>
      </c>
      <c r="J12" s="75" t="s">
        <v>15</v>
      </c>
      <c r="K12" s="65">
        <v>1.03</v>
      </c>
      <c r="L12" s="64" t="s">
        <v>15</v>
      </c>
      <c r="M12" s="64" t="s">
        <v>15</v>
      </c>
      <c r="N12" s="64" t="s">
        <v>15</v>
      </c>
    </row>
    <row r="13" spans="1:14" ht="25.5">
      <c r="A13" s="19">
        <f t="shared" si="0"/>
        <v>120</v>
      </c>
      <c r="B13" s="73" t="s">
        <v>53</v>
      </c>
      <c r="C13" s="18">
        <v>1.36</v>
      </c>
      <c r="D13" s="21" t="s">
        <v>243</v>
      </c>
      <c r="E13" s="21" t="s">
        <v>242</v>
      </c>
      <c r="F13" s="75" t="s">
        <v>15</v>
      </c>
      <c r="G13" s="21" t="s">
        <v>243</v>
      </c>
      <c r="H13" s="75" t="s">
        <v>15</v>
      </c>
      <c r="I13" s="75" t="s">
        <v>15</v>
      </c>
      <c r="J13" s="75" t="s">
        <v>15</v>
      </c>
      <c r="K13" s="65">
        <v>0.87</v>
      </c>
      <c r="L13" s="64" t="s">
        <v>15</v>
      </c>
      <c r="M13" s="64" t="s">
        <v>15</v>
      </c>
      <c r="N13" s="64" t="s">
        <v>15</v>
      </c>
    </row>
    <row r="14" spans="1:14" ht="63.75">
      <c r="C14" s="112" t="s">
        <v>249</v>
      </c>
      <c r="D14" s="62"/>
      <c r="E14" s="62"/>
      <c r="F14" s="62"/>
      <c r="G14" s="62"/>
      <c r="H14" s="62"/>
      <c r="I14" s="62"/>
      <c r="J14" s="62"/>
      <c r="K14" s="113" t="s">
        <v>240</v>
      </c>
      <c r="L14" s="62"/>
      <c r="M14" s="62"/>
      <c r="N14" s="62"/>
    </row>
    <row r="15" spans="1:14" ht="29.45" customHeight="1"/>
    <row r="16" spans="1:14" ht="30.95" customHeight="1">
      <c r="A16" s="55" t="s">
        <v>81</v>
      </c>
      <c r="B16" s="20" t="s">
        <v>68</v>
      </c>
      <c r="C16" s="20" t="s">
        <v>106</v>
      </c>
      <c r="D16" s="20" t="s">
        <v>107</v>
      </c>
      <c r="E16" s="20" t="s">
        <v>19</v>
      </c>
      <c r="F16" s="27" t="s">
        <v>116</v>
      </c>
      <c r="G16" s="20" t="s">
        <v>109</v>
      </c>
      <c r="H16" s="20" t="s">
        <v>110</v>
      </c>
      <c r="I16" s="20" t="s">
        <v>111</v>
      </c>
      <c r="J16" s="20" t="s">
        <v>112</v>
      </c>
      <c r="K16" s="20" t="s">
        <v>113</v>
      </c>
      <c r="L16" s="20" t="s">
        <v>114</v>
      </c>
      <c r="M16" s="20" t="s">
        <v>115</v>
      </c>
      <c r="N16" s="20" t="s">
        <v>307</v>
      </c>
    </row>
    <row r="17" spans="1:14" ht="25.5">
      <c r="A17" s="19">
        <f>A13+1</f>
        <v>121</v>
      </c>
      <c r="B17" s="73" t="s">
        <v>20</v>
      </c>
      <c r="C17" s="114">
        <v>1</v>
      </c>
      <c r="D17" s="21" t="s">
        <v>243</v>
      </c>
      <c r="E17" s="21" t="s">
        <v>242</v>
      </c>
      <c r="F17" s="75" t="s">
        <v>15</v>
      </c>
      <c r="G17" s="21" t="s">
        <v>243</v>
      </c>
      <c r="H17" s="75" t="s">
        <v>15</v>
      </c>
      <c r="I17" s="75" t="s">
        <v>15</v>
      </c>
      <c r="J17" s="75" t="s">
        <v>15</v>
      </c>
      <c r="K17" s="21" t="s">
        <v>297</v>
      </c>
      <c r="L17" s="75" t="s">
        <v>15</v>
      </c>
      <c r="M17" s="77" t="s">
        <v>15</v>
      </c>
      <c r="N17" s="77" t="s">
        <v>15</v>
      </c>
    </row>
    <row r="18" spans="1:14" ht="25.5">
      <c r="A18" s="19">
        <f t="shared" ref="A18:A28" si="1">A17+1</f>
        <v>122</v>
      </c>
      <c r="B18" s="73" t="s">
        <v>46</v>
      </c>
      <c r="C18" s="114">
        <v>1</v>
      </c>
      <c r="D18" s="21" t="s">
        <v>243</v>
      </c>
      <c r="E18" s="21" t="s">
        <v>242</v>
      </c>
      <c r="F18" s="75" t="s">
        <v>15</v>
      </c>
      <c r="G18" s="21" t="s">
        <v>243</v>
      </c>
      <c r="H18" s="75" t="s">
        <v>15</v>
      </c>
      <c r="I18" s="75" t="s">
        <v>15</v>
      </c>
      <c r="J18" s="75" t="s">
        <v>15</v>
      </c>
      <c r="K18" s="21" t="s">
        <v>297</v>
      </c>
      <c r="L18" s="75" t="s">
        <v>15</v>
      </c>
      <c r="M18" s="77" t="s">
        <v>15</v>
      </c>
      <c r="N18" s="77" t="s">
        <v>15</v>
      </c>
    </row>
    <row r="19" spans="1:14" ht="25.5">
      <c r="A19" s="19">
        <f t="shared" si="1"/>
        <v>123</v>
      </c>
      <c r="B19" s="73" t="s">
        <v>45</v>
      </c>
      <c r="C19" s="114">
        <v>1</v>
      </c>
      <c r="D19" s="21" t="s">
        <v>243</v>
      </c>
      <c r="E19" s="21" t="s">
        <v>242</v>
      </c>
      <c r="F19" s="75" t="s">
        <v>15</v>
      </c>
      <c r="G19" s="21" t="s">
        <v>243</v>
      </c>
      <c r="H19" s="75" t="s">
        <v>15</v>
      </c>
      <c r="I19" s="75" t="s">
        <v>15</v>
      </c>
      <c r="J19" s="75" t="s">
        <v>15</v>
      </c>
      <c r="K19" s="21" t="s">
        <v>297</v>
      </c>
      <c r="L19" s="75" t="s">
        <v>15</v>
      </c>
      <c r="M19" s="77" t="s">
        <v>15</v>
      </c>
      <c r="N19" s="77" t="s">
        <v>15</v>
      </c>
    </row>
    <row r="20" spans="1:14" ht="25.5">
      <c r="A20" s="19">
        <f t="shared" si="1"/>
        <v>124</v>
      </c>
      <c r="B20" s="73" t="s">
        <v>47</v>
      </c>
      <c r="C20" s="114">
        <v>1</v>
      </c>
      <c r="D20" s="21" t="s">
        <v>243</v>
      </c>
      <c r="E20" s="21" t="s">
        <v>242</v>
      </c>
      <c r="F20" s="75" t="s">
        <v>15</v>
      </c>
      <c r="G20" s="21" t="s">
        <v>243</v>
      </c>
      <c r="H20" s="75" t="s">
        <v>15</v>
      </c>
      <c r="I20" s="75" t="s">
        <v>15</v>
      </c>
      <c r="J20" s="75" t="s">
        <v>15</v>
      </c>
      <c r="K20" s="21" t="s">
        <v>297</v>
      </c>
      <c r="L20" s="21" t="s">
        <v>244</v>
      </c>
      <c r="M20" s="77" t="s">
        <v>15</v>
      </c>
      <c r="N20" s="21" t="s">
        <v>320</v>
      </c>
    </row>
    <row r="21" spans="1:14" ht="25.5">
      <c r="A21" s="19">
        <f t="shared" si="1"/>
        <v>125</v>
      </c>
      <c r="B21" s="73" t="s">
        <v>48</v>
      </c>
      <c r="C21" s="114">
        <v>1</v>
      </c>
      <c r="D21" s="21" t="s">
        <v>243</v>
      </c>
      <c r="E21" s="21" t="s">
        <v>242</v>
      </c>
      <c r="F21" s="75" t="s">
        <v>15</v>
      </c>
      <c r="G21" s="21" t="s">
        <v>243</v>
      </c>
      <c r="H21" s="75" t="s">
        <v>15</v>
      </c>
      <c r="I21" s="75" t="s">
        <v>15</v>
      </c>
      <c r="J21" s="75" t="s">
        <v>15</v>
      </c>
      <c r="K21" s="21" t="s">
        <v>297</v>
      </c>
      <c r="L21" s="75" t="s">
        <v>15</v>
      </c>
      <c r="M21" s="77" t="s">
        <v>15</v>
      </c>
      <c r="N21" s="77" t="s">
        <v>15</v>
      </c>
    </row>
    <row r="22" spans="1:14" ht="25.5">
      <c r="A22" s="19">
        <f t="shared" si="1"/>
        <v>126</v>
      </c>
      <c r="B22" s="73" t="s">
        <v>49</v>
      </c>
      <c r="C22" s="114">
        <v>1.5</v>
      </c>
      <c r="D22" s="21" t="s">
        <v>243</v>
      </c>
      <c r="E22" s="21" t="s">
        <v>242</v>
      </c>
      <c r="F22" s="75" t="s">
        <v>15</v>
      </c>
      <c r="G22" s="21" t="s">
        <v>243</v>
      </c>
      <c r="H22" s="75" t="s">
        <v>15</v>
      </c>
      <c r="I22" s="75" t="s">
        <v>15</v>
      </c>
      <c r="J22" s="75" t="s">
        <v>15</v>
      </c>
      <c r="K22" s="21" t="s">
        <v>297</v>
      </c>
      <c r="L22" s="75" t="s">
        <v>15</v>
      </c>
      <c r="M22" s="77" t="s">
        <v>15</v>
      </c>
      <c r="N22" s="77" t="s">
        <v>15</v>
      </c>
    </row>
    <row r="23" spans="1:14" ht="25.5">
      <c r="A23" s="19">
        <f t="shared" si="1"/>
        <v>127</v>
      </c>
      <c r="B23" s="73" t="s">
        <v>50</v>
      </c>
      <c r="C23" s="114">
        <v>1</v>
      </c>
      <c r="D23" s="21" t="s">
        <v>243</v>
      </c>
      <c r="E23" s="21" t="s">
        <v>242</v>
      </c>
      <c r="F23" s="75" t="s">
        <v>15</v>
      </c>
      <c r="G23" s="21" t="s">
        <v>243</v>
      </c>
      <c r="H23" s="75" t="s">
        <v>15</v>
      </c>
      <c r="I23" s="75" t="s">
        <v>15</v>
      </c>
      <c r="J23" s="75" t="s">
        <v>15</v>
      </c>
      <c r="K23" s="21" t="s">
        <v>297</v>
      </c>
      <c r="L23" s="75" t="s">
        <v>15</v>
      </c>
      <c r="M23" s="77" t="s">
        <v>15</v>
      </c>
      <c r="N23" s="77" t="s">
        <v>15</v>
      </c>
    </row>
    <row r="24" spans="1:14" ht="25.5">
      <c r="A24" s="19">
        <f t="shared" si="1"/>
        <v>128</v>
      </c>
      <c r="B24" s="73" t="s">
        <v>57</v>
      </c>
      <c r="C24" s="114">
        <v>0.9</v>
      </c>
      <c r="D24" s="21" t="s">
        <v>243</v>
      </c>
      <c r="E24" s="21" t="s">
        <v>242</v>
      </c>
      <c r="F24" s="75" t="s">
        <v>15</v>
      </c>
      <c r="G24" s="21" t="s">
        <v>243</v>
      </c>
      <c r="H24" s="75" t="s">
        <v>15</v>
      </c>
      <c r="I24" s="75" t="s">
        <v>15</v>
      </c>
      <c r="J24" s="75" t="s">
        <v>15</v>
      </c>
      <c r="K24" s="21" t="s">
        <v>297</v>
      </c>
      <c r="L24" s="75" t="s">
        <v>15</v>
      </c>
      <c r="M24" s="77" t="s">
        <v>15</v>
      </c>
      <c r="N24" s="77" t="s">
        <v>15</v>
      </c>
    </row>
    <row r="25" spans="1:14" ht="25.5">
      <c r="A25" s="19">
        <f t="shared" si="1"/>
        <v>129</v>
      </c>
      <c r="B25" s="73" t="s">
        <v>59</v>
      </c>
      <c r="C25" s="114" t="s">
        <v>15</v>
      </c>
      <c r="D25" s="21" t="s">
        <v>243</v>
      </c>
      <c r="E25" s="21" t="s">
        <v>242</v>
      </c>
      <c r="F25" s="75" t="s">
        <v>15</v>
      </c>
      <c r="G25" s="21" t="s">
        <v>243</v>
      </c>
      <c r="H25" s="75" t="s">
        <v>15</v>
      </c>
      <c r="I25" s="75" t="s">
        <v>15</v>
      </c>
      <c r="J25" s="75" t="s">
        <v>15</v>
      </c>
      <c r="K25" s="21" t="s">
        <v>297</v>
      </c>
      <c r="L25" s="75" t="s">
        <v>15</v>
      </c>
      <c r="M25" s="77" t="s">
        <v>15</v>
      </c>
      <c r="N25" s="77" t="s">
        <v>15</v>
      </c>
    </row>
    <row r="26" spans="1:14" ht="25.5">
      <c r="A26" s="19">
        <f t="shared" si="1"/>
        <v>130</v>
      </c>
      <c r="B26" s="73" t="s">
        <v>51</v>
      </c>
      <c r="C26" s="114" t="s">
        <v>15</v>
      </c>
      <c r="D26" s="21" t="s">
        <v>243</v>
      </c>
      <c r="E26" s="21" t="s">
        <v>242</v>
      </c>
      <c r="F26" s="75" t="s">
        <v>15</v>
      </c>
      <c r="G26" s="21" t="s">
        <v>243</v>
      </c>
      <c r="H26" s="75" t="s">
        <v>15</v>
      </c>
      <c r="I26" s="75" t="s">
        <v>15</v>
      </c>
      <c r="J26" s="75" t="s">
        <v>15</v>
      </c>
      <c r="K26" s="21" t="s">
        <v>297</v>
      </c>
      <c r="L26" s="75" t="s">
        <v>15</v>
      </c>
      <c r="M26" s="21" t="s">
        <v>245</v>
      </c>
      <c r="N26" s="21" t="s">
        <v>15</v>
      </c>
    </row>
    <row r="27" spans="1:14" ht="25.5">
      <c r="A27" s="19">
        <f t="shared" si="1"/>
        <v>131</v>
      </c>
      <c r="B27" s="73" t="s">
        <v>52</v>
      </c>
      <c r="C27" s="114">
        <v>1</v>
      </c>
      <c r="D27" s="21" t="s">
        <v>243</v>
      </c>
      <c r="E27" s="21" t="s">
        <v>242</v>
      </c>
      <c r="F27" s="75" t="s">
        <v>15</v>
      </c>
      <c r="G27" s="21" t="s">
        <v>243</v>
      </c>
      <c r="H27" s="75" t="s">
        <v>15</v>
      </c>
      <c r="I27" s="75" t="s">
        <v>15</v>
      </c>
      <c r="J27" s="75" t="s">
        <v>15</v>
      </c>
      <c r="K27" s="21" t="s">
        <v>297</v>
      </c>
      <c r="L27" s="75" t="s">
        <v>15</v>
      </c>
      <c r="M27" s="77" t="s">
        <v>15</v>
      </c>
      <c r="N27" s="77" t="s">
        <v>15</v>
      </c>
    </row>
    <row r="28" spans="1:14" ht="25.5">
      <c r="A28" s="19">
        <f t="shared" si="1"/>
        <v>132</v>
      </c>
      <c r="B28" s="73" t="s">
        <v>53</v>
      </c>
      <c r="C28" s="114" t="s">
        <v>15</v>
      </c>
      <c r="D28" s="21" t="s">
        <v>243</v>
      </c>
      <c r="E28" s="21" t="s">
        <v>242</v>
      </c>
      <c r="F28" s="75" t="s">
        <v>15</v>
      </c>
      <c r="G28" s="21" t="s">
        <v>243</v>
      </c>
      <c r="H28" s="75" t="s">
        <v>15</v>
      </c>
      <c r="I28" s="75" t="s">
        <v>15</v>
      </c>
      <c r="J28" s="75" t="s">
        <v>15</v>
      </c>
      <c r="K28" s="21" t="s">
        <v>297</v>
      </c>
      <c r="L28" s="75" t="s">
        <v>15</v>
      </c>
      <c r="M28" s="77" t="s">
        <v>15</v>
      </c>
      <c r="N28" s="77" t="s">
        <v>15</v>
      </c>
    </row>
  </sheetData>
  <pageMargins left="0.25" right="0.25" top="0.75" bottom="0.75" header="0.3" footer="0.3"/>
  <pageSetup pageOrder="overThenDown" orientation="landscape" r:id="rId1"/>
  <headerFooter scaleWithDoc="0">
    <oddFooter>&amp;RPage &amp;P of &amp;N&amp;LElectric Cost of Service and Rate Spread
&amp;"Times New Roman,Regular"&amp;8 158304751.3
&amp;"Times New Roman,Regular"&amp;8 169691662.1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
  <sheetViews>
    <sheetView zoomScale="60" zoomScaleNormal="60" zoomScaleSheetLayoutView="100" workbookViewId="0">
      <pane xSplit="1" ySplit="1" topLeftCell="B2" activePane="bottomRight" state="frozen"/>
      <selection pane="topRight" activeCell="B1" sqref="B1"/>
      <selection pane="bottomLeft" activeCell="A2" sqref="A2"/>
      <selection pane="bottomRight" activeCell="H28" sqref="H28"/>
    </sheetView>
  </sheetViews>
  <sheetFormatPr defaultColWidth="9.140625" defaultRowHeight="12.75"/>
  <cols>
    <col min="1" max="1" width="4.42578125" style="23" bestFit="1" customWidth="1"/>
    <col min="2" max="2" width="36.140625" style="23" customWidth="1"/>
    <col min="3" max="4" width="21.140625" style="41" customWidth="1"/>
    <col min="5" max="5" width="24.140625" style="41" customWidth="1"/>
    <col min="6" max="14" width="18.5703125" style="41" customWidth="1"/>
    <col min="15" max="16384" width="9.140625" style="23"/>
  </cols>
  <sheetData>
    <row r="1" spans="1:14" s="28" customFormat="1" ht="53.1" customHeight="1">
      <c r="A1" s="55" t="s">
        <v>81</v>
      </c>
      <c r="B1" s="20" t="s">
        <v>101</v>
      </c>
      <c r="C1" s="20" t="s">
        <v>239</v>
      </c>
      <c r="D1" s="20" t="s">
        <v>107</v>
      </c>
      <c r="E1" s="20" t="s">
        <v>19</v>
      </c>
      <c r="F1" s="27" t="s">
        <v>116</v>
      </c>
      <c r="G1" s="20" t="s">
        <v>109</v>
      </c>
      <c r="H1" s="20" t="s">
        <v>110</v>
      </c>
      <c r="I1" s="20" t="s">
        <v>111</v>
      </c>
      <c r="J1" s="20" t="s">
        <v>112</v>
      </c>
      <c r="K1" s="20" t="s">
        <v>113</v>
      </c>
      <c r="L1" s="20" t="s">
        <v>114</v>
      </c>
      <c r="M1" s="20" t="s">
        <v>115</v>
      </c>
      <c r="N1" s="20" t="s">
        <v>307</v>
      </c>
    </row>
    <row r="2" spans="1:14" ht="25.5">
      <c r="A2" s="19">
        <f>'Electric COS &amp; Rate Spread'!A28+1</f>
        <v>133</v>
      </c>
      <c r="B2" s="73" t="s">
        <v>26</v>
      </c>
      <c r="C2" s="74">
        <v>1.08</v>
      </c>
      <c r="D2" s="21" t="s">
        <v>243</v>
      </c>
      <c r="E2" s="21" t="s">
        <v>242</v>
      </c>
      <c r="F2" s="75" t="s">
        <v>15</v>
      </c>
      <c r="G2" s="76">
        <v>1.08</v>
      </c>
      <c r="H2" s="75" t="s">
        <v>15</v>
      </c>
      <c r="I2" s="75" t="s">
        <v>15</v>
      </c>
      <c r="J2" s="76">
        <v>1.0900000000000001</v>
      </c>
      <c r="K2" s="75" t="s">
        <v>15</v>
      </c>
      <c r="L2" s="75" t="s">
        <v>15</v>
      </c>
      <c r="M2" s="77" t="s">
        <v>15</v>
      </c>
      <c r="N2" s="77" t="s">
        <v>15</v>
      </c>
    </row>
    <row r="3" spans="1:14" ht="25.5">
      <c r="A3" s="19">
        <f t="shared" ref="A3:A9" si="0">A2+1</f>
        <v>134</v>
      </c>
      <c r="B3" s="73" t="s">
        <v>27</v>
      </c>
      <c r="C3" s="74">
        <v>0.85</v>
      </c>
      <c r="D3" s="74" t="s">
        <v>243</v>
      </c>
      <c r="E3" s="77" t="s">
        <v>242</v>
      </c>
      <c r="F3" s="75" t="s">
        <v>15</v>
      </c>
      <c r="G3" s="76">
        <v>0.82</v>
      </c>
      <c r="H3" s="75" t="s">
        <v>15</v>
      </c>
      <c r="I3" s="75" t="s">
        <v>15</v>
      </c>
      <c r="J3" s="76">
        <v>0.81</v>
      </c>
      <c r="K3" s="75" t="s">
        <v>15</v>
      </c>
      <c r="L3" s="75" t="s">
        <v>15</v>
      </c>
      <c r="M3" s="77" t="s">
        <v>15</v>
      </c>
      <c r="N3" s="77" t="s">
        <v>15</v>
      </c>
    </row>
    <row r="4" spans="1:14" ht="25.5">
      <c r="A4" s="19">
        <f t="shared" si="0"/>
        <v>135</v>
      </c>
      <c r="B4" s="73" t="s">
        <v>28</v>
      </c>
      <c r="C4" s="74">
        <v>0.96</v>
      </c>
      <c r="D4" s="74" t="s">
        <v>243</v>
      </c>
      <c r="E4" s="77" t="s">
        <v>242</v>
      </c>
      <c r="F4" s="75" t="s">
        <v>15</v>
      </c>
      <c r="G4" s="76">
        <v>0.95</v>
      </c>
      <c r="H4" s="75" t="s">
        <v>15</v>
      </c>
      <c r="I4" s="75" t="s">
        <v>15</v>
      </c>
      <c r="J4" s="76">
        <v>0.93</v>
      </c>
      <c r="K4" s="75" t="s">
        <v>15</v>
      </c>
      <c r="L4" s="75" t="s">
        <v>15</v>
      </c>
      <c r="M4" s="77" t="s">
        <v>15</v>
      </c>
      <c r="N4" s="77" t="s">
        <v>15</v>
      </c>
    </row>
    <row r="5" spans="1:14" ht="25.5">
      <c r="A5" s="19">
        <f t="shared" si="0"/>
        <v>136</v>
      </c>
      <c r="B5" s="73" t="s">
        <v>29</v>
      </c>
      <c r="C5" s="74">
        <v>0.88</v>
      </c>
      <c r="D5" s="74" t="s">
        <v>243</v>
      </c>
      <c r="E5" s="77" t="s">
        <v>242</v>
      </c>
      <c r="F5" s="75" t="s">
        <v>15</v>
      </c>
      <c r="G5" s="76">
        <v>0.85</v>
      </c>
      <c r="H5" s="75" t="s">
        <v>15</v>
      </c>
      <c r="I5" s="75" t="s">
        <v>15</v>
      </c>
      <c r="J5" s="76">
        <v>0.92</v>
      </c>
      <c r="K5" s="75" t="s">
        <v>15</v>
      </c>
      <c r="L5" s="75" t="s">
        <v>15</v>
      </c>
      <c r="M5" s="77" t="s">
        <v>15</v>
      </c>
      <c r="N5" s="77" t="s">
        <v>15</v>
      </c>
    </row>
    <row r="6" spans="1:14" ht="25.5">
      <c r="A6" s="19">
        <f t="shared" si="0"/>
        <v>137</v>
      </c>
      <c r="B6" s="73" t="s">
        <v>30</v>
      </c>
      <c r="C6" s="74">
        <v>1.23</v>
      </c>
      <c r="D6" s="74" t="s">
        <v>243</v>
      </c>
      <c r="E6" s="77" t="s">
        <v>242</v>
      </c>
      <c r="F6" s="75" t="s">
        <v>15</v>
      </c>
      <c r="G6" s="76">
        <v>1.31</v>
      </c>
      <c r="H6" s="75" t="s">
        <v>15</v>
      </c>
      <c r="I6" s="75" t="s">
        <v>15</v>
      </c>
      <c r="J6" s="76">
        <v>1.42</v>
      </c>
      <c r="K6" s="75" t="s">
        <v>15</v>
      </c>
      <c r="L6" s="75" t="s">
        <v>15</v>
      </c>
      <c r="M6" s="77" t="s">
        <v>15</v>
      </c>
      <c r="N6" s="77" t="s">
        <v>15</v>
      </c>
    </row>
    <row r="7" spans="1:14" ht="25.5">
      <c r="A7" s="19">
        <f t="shared" si="0"/>
        <v>138</v>
      </c>
      <c r="B7" s="73" t="s">
        <v>31</v>
      </c>
      <c r="C7" s="74">
        <v>0.62</v>
      </c>
      <c r="D7" s="74" t="s">
        <v>243</v>
      </c>
      <c r="E7" s="77" t="s">
        <v>242</v>
      </c>
      <c r="F7" s="75" t="s">
        <v>15</v>
      </c>
      <c r="G7" s="76">
        <v>1.49</v>
      </c>
      <c r="H7" s="75" t="s">
        <v>15</v>
      </c>
      <c r="I7" s="75" t="s">
        <v>15</v>
      </c>
      <c r="J7" s="76">
        <v>0.91</v>
      </c>
      <c r="K7" s="75" t="s">
        <v>15</v>
      </c>
      <c r="L7" s="75" t="s">
        <v>15</v>
      </c>
      <c r="M7" s="77" t="s">
        <v>15</v>
      </c>
      <c r="N7" s="77" t="s">
        <v>15</v>
      </c>
    </row>
    <row r="8" spans="1:14" ht="21.95" customHeight="1">
      <c r="A8" s="19">
        <f t="shared" si="0"/>
        <v>139</v>
      </c>
      <c r="B8" s="73" t="s">
        <v>186</v>
      </c>
      <c r="C8" s="78">
        <v>1</v>
      </c>
      <c r="D8" s="74" t="s">
        <v>243</v>
      </c>
      <c r="E8" s="77" t="s">
        <v>242</v>
      </c>
      <c r="F8" s="75" t="s">
        <v>15</v>
      </c>
      <c r="G8" s="76">
        <v>1.17</v>
      </c>
      <c r="H8" s="75" t="s">
        <v>15</v>
      </c>
      <c r="I8" s="75" t="s">
        <v>15</v>
      </c>
      <c r="J8" s="76">
        <v>0.45</v>
      </c>
      <c r="K8" s="75" t="s">
        <v>15</v>
      </c>
      <c r="L8" s="75" t="s">
        <v>15</v>
      </c>
      <c r="M8" s="77" t="s">
        <v>15</v>
      </c>
      <c r="N8" s="77" t="s">
        <v>15</v>
      </c>
    </row>
    <row r="9" spans="1:14" ht="27" customHeight="1">
      <c r="A9" s="19">
        <f t="shared" si="0"/>
        <v>140</v>
      </c>
      <c r="B9" s="73" t="s">
        <v>58</v>
      </c>
      <c r="C9" s="74">
        <v>2.0499999999999998</v>
      </c>
      <c r="D9" s="74" t="s">
        <v>243</v>
      </c>
      <c r="E9" s="77" t="s">
        <v>242</v>
      </c>
      <c r="F9" s="75" t="s">
        <v>15</v>
      </c>
      <c r="G9" s="76">
        <v>2.2999999999999998</v>
      </c>
      <c r="H9" s="75" t="s">
        <v>15</v>
      </c>
      <c r="I9" s="75" t="s">
        <v>15</v>
      </c>
      <c r="J9" s="76">
        <v>2.2599999999999998</v>
      </c>
      <c r="K9" s="75" t="s">
        <v>15</v>
      </c>
      <c r="L9" s="75" t="s">
        <v>15</v>
      </c>
      <c r="M9" s="77" t="s">
        <v>15</v>
      </c>
      <c r="N9" s="77" t="s">
        <v>15</v>
      </c>
    </row>
    <row r="10" spans="1:14" ht="25.35" customHeight="1">
      <c r="C10" s="79"/>
    </row>
    <row r="11" spans="1:14" ht="31.5" customHeight="1"/>
    <row r="12" spans="1:14" ht="36.6" customHeight="1">
      <c r="A12" s="55" t="s">
        <v>81</v>
      </c>
      <c r="B12" s="20" t="s">
        <v>102</v>
      </c>
      <c r="C12" s="20" t="s">
        <v>106</v>
      </c>
      <c r="D12" s="20" t="s">
        <v>107</v>
      </c>
      <c r="E12" s="20" t="s">
        <v>19</v>
      </c>
      <c r="F12" s="27" t="s">
        <v>116</v>
      </c>
      <c r="G12" s="20" t="s">
        <v>109</v>
      </c>
      <c r="H12" s="20" t="s">
        <v>110</v>
      </c>
      <c r="I12" s="20" t="s">
        <v>111</v>
      </c>
      <c r="J12" s="20" t="s">
        <v>112</v>
      </c>
      <c r="K12" s="20" t="s">
        <v>113</v>
      </c>
      <c r="L12" s="20" t="s">
        <v>114</v>
      </c>
      <c r="M12" s="20" t="s">
        <v>115</v>
      </c>
      <c r="N12" s="20" t="s">
        <v>307</v>
      </c>
    </row>
    <row r="13" spans="1:14" ht="25.5">
      <c r="A13" s="19">
        <f>A9+1</f>
        <v>141</v>
      </c>
      <c r="B13" s="73" t="s">
        <v>26</v>
      </c>
      <c r="C13" s="78">
        <v>0.9</v>
      </c>
      <c r="D13" s="21" t="s">
        <v>243</v>
      </c>
      <c r="E13" s="77">
        <v>0.9</v>
      </c>
      <c r="F13" s="80" t="s">
        <v>15</v>
      </c>
      <c r="G13" s="81">
        <v>1</v>
      </c>
      <c r="H13" s="64" t="s">
        <v>15</v>
      </c>
      <c r="I13" s="64" t="s">
        <v>15</v>
      </c>
      <c r="J13" s="76">
        <v>0.9</v>
      </c>
      <c r="K13" s="64" t="s">
        <v>15</v>
      </c>
      <c r="L13" s="64" t="s">
        <v>15</v>
      </c>
      <c r="M13" s="64" t="s">
        <v>15</v>
      </c>
      <c r="N13" s="64" t="s">
        <v>15</v>
      </c>
    </row>
    <row r="14" spans="1:14" ht="25.5">
      <c r="A14" s="19">
        <f t="shared" ref="A14:A21" si="1">A13+1</f>
        <v>142</v>
      </c>
      <c r="B14" s="73" t="s">
        <v>27</v>
      </c>
      <c r="C14" s="78">
        <v>1.24</v>
      </c>
      <c r="D14" s="21" t="s">
        <v>243</v>
      </c>
      <c r="E14" s="77">
        <v>1.25</v>
      </c>
      <c r="F14" s="80" t="s">
        <v>15</v>
      </c>
      <c r="G14" s="81">
        <v>1.25</v>
      </c>
      <c r="H14" s="64" t="s">
        <v>15</v>
      </c>
      <c r="I14" s="64" t="s">
        <v>15</v>
      </c>
      <c r="J14" s="76">
        <v>1.25</v>
      </c>
      <c r="K14" s="64" t="s">
        <v>15</v>
      </c>
      <c r="L14" s="64" t="s">
        <v>15</v>
      </c>
      <c r="M14" s="64" t="s">
        <v>15</v>
      </c>
      <c r="N14" s="64" t="s">
        <v>15</v>
      </c>
    </row>
    <row r="15" spans="1:14" ht="25.5">
      <c r="A15" s="19">
        <f t="shared" si="1"/>
        <v>143</v>
      </c>
      <c r="B15" s="73" t="s">
        <v>28</v>
      </c>
      <c r="C15" s="78">
        <v>1.0900000000000001</v>
      </c>
      <c r="D15" s="21" t="s">
        <v>243</v>
      </c>
      <c r="E15" s="77">
        <v>1.1499999999999999</v>
      </c>
      <c r="F15" s="80" t="s">
        <v>15</v>
      </c>
      <c r="G15" s="81">
        <v>1</v>
      </c>
      <c r="H15" s="64" t="s">
        <v>15</v>
      </c>
      <c r="I15" s="64" t="s">
        <v>15</v>
      </c>
      <c r="J15" s="76">
        <v>1.1000000000000001</v>
      </c>
      <c r="K15" s="64" t="s">
        <v>15</v>
      </c>
      <c r="L15" s="64" t="s">
        <v>15</v>
      </c>
      <c r="M15" s="64" t="s">
        <v>15</v>
      </c>
      <c r="N15" s="64" t="s">
        <v>15</v>
      </c>
    </row>
    <row r="16" spans="1:14" ht="25.5">
      <c r="A16" s="19">
        <f t="shared" si="1"/>
        <v>144</v>
      </c>
      <c r="B16" s="73" t="s">
        <v>29</v>
      </c>
      <c r="C16" s="78">
        <v>1.24</v>
      </c>
      <c r="D16" s="21" t="s">
        <v>243</v>
      </c>
      <c r="E16" s="77">
        <v>1.25</v>
      </c>
      <c r="F16" s="58" t="s">
        <v>15</v>
      </c>
      <c r="G16" s="81">
        <v>1.25</v>
      </c>
      <c r="H16" s="64" t="s">
        <v>15</v>
      </c>
      <c r="I16" s="64" t="s">
        <v>15</v>
      </c>
      <c r="J16" s="76">
        <v>1.1000000000000001</v>
      </c>
      <c r="K16" s="64" t="s">
        <v>15</v>
      </c>
      <c r="L16" s="64" t="s">
        <v>15</v>
      </c>
      <c r="M16" s="64" t="s">
        <v>15</v>
      </c>
      <c r="N16" s="64" t="s">
        <v>15</v>
      </c>
    </row>
    <row r="17" spans="1:14" ht="25.5">
      <c r="A17" s="19">
        <f t="shared" si="1"/>
        <v>145</v>
      </c>
      <c r="B17" s="73" t="s">
        <v>30</v>
      </c>
      <c r="C17" s="78">
        <v>0.75</v>
      </c>
      <c r="D17" s="21" t="s">
        <v>243</v>
      </c>
      <c r="E17" s="77">
        <v>0.75</v>
      </c>
      <c r="F17" s="80" t="s">
        <v>15</v>
      </c>
      <c r="G17" s="81">
        <v>0.25</v>
      </c>
      <c r="H17" s="64" t="s">
        <v>15</v>
      </c>
      <c r="I17" s="64" t="s">
        <v>15</v>
      </c>
      <c r="J17" s="76">
        <v>0.7</v>
      </c>
      <c r="K17" s="64" t="s">
        <v>15</v>
      </c>
      <c r="L17" s="64" t="s">
        <v>15</v>
      </c>
      <c r="M17" s="64" t="s">
        <v>15</v>
      </c>
      <c r="N17" s="64" t="s">
        <v>15</v>
      </c>
    </row>
    <row r="18" spans="1:14" ht="25.5">
      <c r="A18" s="19">
        <f t="shared" si="1"/>
        <v>146</v>
      </c>
      <c r="B18" s="73" t="s">
        <v>31</v>
      </c>
      <c r="C18" s="78">
        <v>1.49</v>
      </c>
      <c r="D18" s="21" t="s">
        <v>243</v>
      </c>
      <c r="E18" s="77">
        <v>1.25</v>
      </c>
      <c r="F18" s="80" t="s">
        <v>15</v>
      </c>
      <c r="G18" s="81">
        <v>0.25</v>
      </c>
      <c r="H18" s="64" t="s">
        <v>15</v>
      </c>
      <c r="I18" s="64" t="s">
        <v>15</v>
      </c>
      <c r="J18" s="76">
        <v>1.1000000000000001</v>
      </c>
      <c r="K18" s="64" t="s">
        <v>15</v>
      </c>
      <c r="L18" s="64" t="s">
        <v>15</v>
      </c>
      <c r="M18" s="64" t="s">
        <v>15</v>
      </c>
      <c r="N18" s="64" t="s">
        <v>15</v>
      </c>
    </row>
    <row r="19" spans="1:14" ht="21.6" customHeight="1">
      <c r="A19" s="19">
        <f t="shared" si="1"/>
        <v>147</v>
      </c>
      <c r="B19" s="73" t="s">
        <v>186</v>
      </c>
      <c r="C19" s="78">
        <v>6.36</v>
      </c>
      <c r="D19" s="21" t="s">
        <v>243</v>
      </c>
      <c r="E19" s="77">
        <v>0</v>
      </c>
      <c r="F19" s="80" t="s">
        <v>15</v>
      </c>
      <c r="G19" s="81">
        <v>0.75</v>
      </c>
      <c r="H19" s="64" t="s">
        <v>15</v>
      </c>
      <c r="I19" s="64" t="s">
        <v>15</v>
      </c>
      <c r="J19" s="76" t="s">
        <v>313</v>
      </c>
      <c r="K19" s="64" t="s">
        <v>15</v>
      </c>
      <c r="L19" s="64" t="s">
        <v>15</v>
      </c>
      <c r="M19" s="64" t="s">
        <v>15</v>
      </c>
      <c r="N19" s="64" t="s">
        <v>15</v>
      </c>
    </row>
    <row r="20" spans="1:14" ht="19.5" customHeight="1">
      <c r="A20" s="19">
        <f t="shared" si="1"/>
        <v>148</v>
      </c>
      <c r="B20" s="73" t="s">
        <v>58</v>
      </c>
      <c r="C20" s="78">
        <v>0.17</v>
      </c>
      <c r="D20" s="21" t="s">
        <v>243</v>
      </c>
      <c r="E20" s="77">
        <v>0.34</v>
      </c>
      <c r="F20" s="80" t="s">
        <v>15</v>
      </c>
      <c r="G20" s="65" t="s">
        <v>15</v>
      </c>
      <c r="H20" s="64" t="s">
        <v>15</v>
      </c>
      <c r="I20" s="64" t="s">
        <v>15</v>
      </c>
      <c r="J20" s="76" t="s">
        <v>314</v>
      </c>
      <c r="K20" s="64" t="s">
        <v>15</v>
      </c>
      <c r="L20" s="64" t="s">
        <v>15</v>
      </c>
      <c r="M20" s="64" t="s">
        <v>15</v>
      </c>
      <c r="N20" s="64" t="s">
        <v>15</v>
      </c>
    </row>
    <row r="21" spans="1:14" ht="38.25">
      <c r="A21" s="19">
        <f t="shared" si="1"/>
        <v>149</v>
      </c>
      <c r="B21" s="73" t="s">
        <v>69</v>
      </c>
      <c r="C21" s="78">
        <v>1</v>
      </c>
      <c r="D21" s="21" t="s">
        <v>243</v>
      </c>
      <c r="E21" s="82" t="s">
        <v>15</v>
      </c>
      <c r="F21" s="64" t="s">
        <v>15</v>
      </c>
      <c r="G21" s="65" t="s">
        <v>15</v>
      </c>
      <c r="H21" s="64" t="s">
        <v>15</v>
      </c>
      <c r="I21" s="64" t="s">
        <v>15</v>
      </c>
      <c r="J21" s="76">
        <v>1</v>
      </c>
      <c r="K21" s="64" t="s">
        <v>15</v>
      </c>
      <c r="L21" s="64" t="s">
        <v>15</v>
      </c>
      <c r="M21" s="64" t="s">
        <v>15</v>
      </c>
      <c r="N21" s="64" t="s">
        <v>15</v>
      </c>
    </row>
    <row r="22" spans="1:14" ht="51">
      <c r="A22" s="83"/>
      <c r="B22" s="84"/>
      <c r="C22" s="85" t="s">
        <v>316</v>
      </c>
      <c r="D22" s="86"/>
      <c r="E22" s="87" t="s">
        <v>250</v>
      </c>
      <c r="F22" s="34"/>
      <c r="G22" s="61" t="s">
        <v>251</v>
      </c>
      <c r="H22" s="34"/>
      <c r="I22" s="34"/>
      <c r="J22" s="34"/>
      <c r="K22" s="34"/>
      <c r="L22" s="34"/>
      <c r="M22" s="34"/>
      <c r="N22" s="34"/>
    </row>
    <row r="23" spans="1:14">
      <c r="C23" s="86"/>
      <c r="D23" s="86"/>
      <c r="E23" s="88"/>
    </row>
    <row r="24" spans="1:14" ht="102">
      <c r="B24" s="89" t="s">
        <v>104</v>
      </c>
    </row>
    <row r="25" spans="1:14" ht="25.5">
      <c r="B25" s="89" t="s">
        <v>103</v>
      </c>
    </row>
  </sheetData>
  <pageMargins left="0.25" right="0.25" top="0.75" bottom="0.75" header="0.3" footer="0.3"/>
  <pageSetup pageOrder="overThenDown" orientation="landscape" r:id="rId1"/>
  <headerFooter scaleWithDoc="0">
    <oddFooter>&amp;RPage &amp;P of &amp;N&amp;LGas Cost of Service and
Rate Spread
&amp;"Times New Roman,Regular"&amp;8 158304751.3
&amp;"Times New Roman,Regular"&amp;8 169691662.1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9"/>
  <sheetViews>
    <sheetView zoomScale="80" zoomScaleNormal="80" zoomScaleSheetLayoutView="100" workbookViewId="0">
      <pane xSplit="1" ySplit="1" topLeftCell="B8" activePane="bottomRight" state="frozen"/>
      <selection pane="topRight" activeCell="B1" sqref="B1"/>
      <selection pane="bottomLeft" activeCell="A2" sqref="A2"/>
      <selection pane="bottomRight" activeCell="D22" sqref="D22"/>
    </sheetView>
  </sheetViews>
  <sheetFormatPr defaultColWidth="9.140625" defaultRowHeight="12.75"/>
  <cols>
    <col min="1" max="1" width="6.28515625" style="23" bestFit="1" customWidth="1"/>
    <col min="2" max="2" width="41.85546875" style="23" bestFit="1" customWidth="1"/>
    <col min="3" max="3" width="81.140625" style="41" bestFit="1" customWidth="1"/>
    <col min="4" max="4" width="24.7109375" style="23" bestFit="1" customWidth="1"/>
    <col min="5" max="5" width="34.42578125" style="23" customWidth="1"/>
    <col min="6" max="6" width="22.7109375" style="91" bestFit="1" customWidth="1"/>
    <col min="7" max="7" width="31.85546875" style="91" bestFit="1" customWidth="1"/>
    <col min="8" max="8" width="24.140625" style="91" bestFit="1" customWidth="1"/>
    <col min="9" max="9" width="10.42578125" style="91" bestFit="1" customWidth="1"/>
    <col min="10" max="10" width="24" style="91" bestFit="1" customWidth="1"/>
    <col min="11" max="11" width="22.28515625" style="106" bestFit="1" customWidth="1"/>
    <col min="12" max="13" width="15.85546875" style="91" bestFit="1" customWidth="1"/>
    <col min="14" max="16384" width="9.140625" style="23"/>
  </cols>
  <sheetData>
    <row r="1" spans="1:13" s="91" customFormat="1" ht="32.1" customHeight="1">
      <c r="A1" s="55" t="s">
        <v>81</v>
      </c>
      <c r="B1" s="20" t="s">
        <v>35</v>
      </c>
      <c r="C1" s="20" t="s">
        <v>106</v>
      </c>
      <c r="D1" s="20" t="s">
        <v>107</v>
      </c>
      <c r="E1" s="56" t="s">
        <v>19</v>
      </c>
      <c r="F1" s="56" t="s">
        <v>116</v>
      </c>
      <c r="G1" s="56" t="s">
        <v>109</v>
      </c>
      <c r="H1" s="56" t="s">
        <v>111</v>
      </c>
      <c r="I1" s="56" t="s">
        <v>112</v>
      </c>
      <c r="J1" s="56" t="s">
        <v>113</v>
      </c>
      <c r="K1" s="90" t="s">
        <v>114</v>
      </c>
      <c r="L1" s="56" t="s">
        <v>115</v>
      </c>
      <c r="M1" s="56" t="s">
        <v>307</v>
      </c>
    </row>
    <row r="2" spans="1:13" ht="63.75">
      <c r="A2" s="19">
        <f>'Gas COS &amp; Rate Spread'!A21+1</f>
        <v>150</v>
      </c>
      <c r="B2" s="54" t="s">
        <v>20</v>
      </c>
      <c r="C2" s="92" t="s">
        <v>198</v>
      </c>
      <c r="D2" s="60" t="s">
        <v>264</v>
      </c>
      <c r="E2" s="21" t="s">
        <v>263</v>
      </c>
      <c r="F2" s="19" t="s">
        <v>226</v>
      </c>
      <c r="G2" s="21" t="s">
        <v>15</v>
      </c>
      <c r="H2" s="19" t="s">
        <v>15</v>
      </c>
      <c r="I2" s="19" t="s">
        <v>15</v>
      </c>
      <c r="J2" s="21" t="s">
        <v>15</v>
      </c>
      <c r="K2" s="21" t="s">
        <v>15</v>
      </c>
      <c r="L2" s="21" t="s">
        <v>15</v>
      </c>
      <c r="M2" s="21" t="s">
        <v>15</v>
      </c>
    </row>
    <row r="3" spans="1:13" ht="127.5">
      <c r="A3" s="19">
        <f t="shared" ref="A3:A10" si="0">A2+1</f>
        <v>151</v>
      </c>
      <c r="B3" s="22" t="s">
        <v>190</v>
      </c>
      <c r="C3" s="92" t="s">
        <v>197</v>
      </c>
      <c r="D3" s="60" t="s">
        <v>264</v>
      </c>
      <c r="E3" s="19" t="s">
        <v>15</v>
      </c>
      <c r="F3" s="19" t="s">
        <v>15</v>
      </c>
      <c r="G3" s="21" t="s">
        <v>15</v>
      </c>
      <c r="H3" s="19" t="s">
        <v>15</v>
      </c>
      <c r="I3" s="19" t="s">
        <v>15</v>
      </c>
      <c r="J3" s="21" t="s">
        <v>15</v>
      </c>
      <c r="K3" s="21" t="s">
        <v>15</v>
      </c>
      <c r="L3" s="21" t="s">
        <v>15</v>
      </c>
      <c r="M3" s="21" t="s">
        <v>15</v>
      </c>
    </row>
    <row r="4" spans="1:13" ht="63.75">
      <c r="A4" s="19">
        <f t="shared" si="0"/>
        <v>152</v>
      </c>
      <c r="B4" s="54" t="s">
        <v>21</v>
      </c>
      <c r="C4" s="92" t="s">
        <v>189</v>
      </c>
      <c r="D4" s="19" t="s">
        <v>264</v>
      </c>
      <c r="E4" s="19" t="s">
        <v>15</v>
      </c>
      <c r="F4" s="19" t="s">
        <v>15</v>
      </c>
      <c r="G4" s="21" t="s">
        <v>15</v>
      </c>
      <c r="H4" s="19" t="s">
        <v>15</v>
      </c>
      <c r="I4" s="19" t="s">
        <v>15</v>
      </c>
      <c r="J4" s="21" t="s">
        <v>15</v>
      </c>
      <c r="K4" s="21" t="s">
        <v>15</v>
      </c>
      <c r="L4" s="21" t="s">
        <v>15</v>
      </c>
      <c r="M4" s="21" t="s">
        <v>15</v>
      </c>
    </row>
    <row r="5" spans="1:13" ht="140.25">
      <c r="A5" s="19">
        <f t="shared" si="0"/>
        <v>153</v>
      </c>
      <c r="B5" s="54" t="s">
        <v>191</v>
      </c>
      <c r="C5" s="92" t="s">
        <v>196</v>
      </c>
      <c r="D5" s="19" t="s">
        <v>15</v>
      </c>
      <c r="E5" s="19" t="s">
        <v>15</v>
      </c>
      <c r="F5" s="19" t="s">
        <v>15</v>
      </c>
      <c r="G5" s="21" t="s">
        <v>15</v>
      </c>
      <c r="H5" s="19" t="s">
        <v>15</v>
      </c>
      <c r="I5" s="19" t="s">
        <v>15</v>
      </c>
      <c r="J5" s="21" t="s">
        <v>15</v>
      </c>
      <c r="K5" s="64" t="s">
        <v>244</v>
      </c>
      <c r="L5" s="21" t="s">
        <v>15</v>
      </c>
      <c r="M5" s="21" t="s">
        <v>15</v>
      </c>
    </row>
    <row r="6" spans="1:13" ht="51">
      <c r="A6" s="19">
        <f t="shared" si="0"/>
        <v>154</v>
      </c>
      <c r="B6" s="54" t="s">
        <v>192</v>
      </c>
      <c r="C6" s="92" t="s">
        <v>194</v>
      </c>
      <c r="D6" s="19" t="s">
        <v>15</v>
      </c>
      <c r="E6" s="19" t="s">
        <v>15</v>
      </c>
      <c r="F6" s="19" t="s">
        <v>15</v>
      </c>
      <c r="G6" s="21" t="s">
        <v>15</v>
      </c>
      <c r="H6" s="19" t="s">
        <v>15</v>
      </c>
      <c r="I6" s="19" t="s">
        <v>15</v>
      </c>
      <c r="J6" s="21" t="s">
        <v>15</v>
      </c>
      <c r="K6" s="21" t="s">
        <v>15</v>
      </c>
      <c r="L6" s="21" t="s">
        <v>15</v>
      </c>
      <c r="M6" s="21" t="s">
        <v>15</v>
      </c>
    </row>
    <row r="7" spans="1:13" ht="51">
      <c r="A7" s="19">
        <f t="shared" si="0"/>
        <v>155</v>
      </c>
      <c r="B7" s="54" t="s">
        <v>22</v>
      </c>
      <c r="C7" s="92" t="s">
        <v>195</v>
      </c>
      <c r="D7" s="19" t="s">
        <v>15</v>
      </c>
      <c r="E7" s="19" t="s">
        <v>15</v>
      </c>
      <c r="F7" s="19" t="s">
        <v>15</v>
      </c>
      <c r="G7" s="21" t="s">
        <v>15</v>
      </c>
      <c r="H7" s="19" t="s">
        <v>15</v>
      </c>
      <c r="I7" s="19" t="s">
        <v>15</v>
      </c>
      <c r="J7" s="21" t="s">
        <v>15</v>
      </c>
      <c r="K7" s="21" t="s">
        <v>15</v>
      </c>
      <c r="L7" s="21" t="s">
        <v>15</v>
      </c>
      <c r="M7" s="21" t="s">
        <v>15</v>
      </c>
    </row>
    <row r="8" spans="1:13" ht="114.75">
      <c r="A8" s="19">
        <f t="shared" si="0"/>
        <v>156</v>
      </c>
      <c r="B8" s="54" t="s">
        <v>23</v>
      </c>
      <c r="C8" s="92" t="s">
        <v>193</v>
      </c>
      <c r="D8" s="19" t="s">
        <v>15</v>
      </c>
      <c r="E8" s="19" t="s">
        <v>15</v>
      </c>
      <c r="F8" s="19" t="s">
        <v>15</v>
      </c>
      <c r="G8" s="21" t="s">
        <v>15</v>
      </c>
      <c r="H8" s="19" t="s">
        <v>15</v>
      </c>
      <c r="I8" s="19" t="s">
        <v>15</v>
      </c>
      <c r="J8" s="64" t="s">
        <v>236</v>
      </c>
      <c r="K8" s="21" t="s">
        <v>15</v>
      </c>
      <c r="L8" s="21" t="s">
        <v>15</v>
      </c>
      <c r="M8" s="21" t="s">
        <v>15</v>
      </c>
    </row>
    <row r="9" spans="1:13" ht="89.25">
      <c r="A9" s="19">
        <f t="shared" si="0"/>
        <v>157</v>
      </c>
      <c r="B9" s="54" t="s">
        <v>24</v>
      </c>
      <c r="C9" s="92" t="s">
        <v>200</v>
      </c>
      <c r="D9" s="19" t="s">
        <v>15</v>
      </c>
      <c r="E9" s="19" t="s">
        <v>15</v>
      </c>
      <c r="F9" s="19" t="s">
        <v>15</v>
      </c>
      <c r="G9" s="21" t="s">
        <v>15</v>
      </c>
      <c r="H9" s="19" t="s">
        <v>15</v>
      </c>
      <c r="I9" s="19" t="s">
        <v>15</v>
      </c>
      <c r="J9" s="21" t="s">
        <v>15</v>
      </c>
      <c r="K9" s="21" t="s">
        <v>15</v>
      </c>
      <c r="L9" s="21" t="s">
        <v>15</v>
      </c>
      <c r="M9" s="21" t="s">
        <v>15</v>
      </c>
    </row>
    <row r="10" spans="1:13" ht="38.25">
      <c r="A10" s="19">
        <f t="shared" si="0"/>
        <v>158</v>
      </c>
      <c r="B10" s="54" t="s">
        <v>25</v>
      </c>
      <c r="C10" s="92" t="s">
        <v>188</v>
      </c>
      <c r="D10" s="19" t="s">
        <v>15</v>
      </c>
      <c r="E10" s="19" t="s">
        <v>15</v>
      </c>
      <c r="F10" s="19" t="s">
        <v>15</v>
      </c>
      <c r="G10" s="21" t="s">
        <v>15</v>
      </c>
      <c r="H10" s="19" t="s">
        <v>15</v>
      </c>
      <c r="I10" s="19" t="s">
        <v>15</v>
      </c>
      <c r="J10" s="21" t="s">
        <v>15</v>
      </c>
      <c r="K10" s="21" t="s">
        <v>15</v>
      </c>
      <c r="L10" s="21" t="s">
        <v>15</v>
      </c>
      <c r="M10" s="21" t="s">
        <v>15</v>
      </c>
    </row>
    <row r="11" spans="1:13" ht="114.75">
      <c r="A11" s="19">
        <f>A10+1</f>
        <v>159</v>
      </c>
      <c r="B11" s="54" t="s">
        <v>58</v>
      </c>
      <c r="C11" s="92" t="s">
        <v>199</v>
      </c>
      <c r="D11" s="19" t="s">
        <v>15</v>
      </c>
      <c r="E11" s="19" t="s">
        <v>15</v>
      </c>
      <c r="F11" s="19" t="s">
        <v>15</v>
      </c>
      <c r="G11" s="21" t="s">
        <v>15</v>
      </c>
      <c r="H11" s="19" t="s">
        <v>15</v>
      </c>
      <c r="I11" s="19" t="s">
        <v>15</v>
      </c>
      <c r="J11" s="21" t="s">
        <v>15</v>
      </c>
      <c r="K11" s="21" t="s">
        <v>15</v>
      </c>
      <c r="L11" s="21" t="s">
        <v>15</v>
      </c>
      <c r="M11" s="21" t="s">
        <v>15</v>
      </c>
    </row>
    <row r="12" spans="1:13" ht="63.75">
      <c r="A12" s="19">
        <f>A11+1</f>
        <v>160</v>
      </c>
      <c r="B12" s="54" t="s">
        <v>201</v>
      </c>
      <c r="C12" s="92" t="s">
        <v>204</v>
      </c>
      <c r="D12" s="19" t="s">
        <v>264</v>
      </c>
      <c r="E12" s="21" t="s">
        <v>308</v>
      </c>
      <c r="F12" s="19" t="s">
        <v>15</v>
      </c>
      <c r="G12" s="65" t="s">
        <v>238</v>
      </c>
      <c r="H12" s="19" t="s">
        <v>15</v>
      </c>
      <c r="I12" s="19" t="s">
        <v>15</v>
      </c>
      <c r="J12" s="65" t="s">
        <v>298</v>
      </c>
      <c r="K12" s="21" t="s">
        <v>15</v>
      </c>
      <c r="L12" s="21" t="s">
        <v>15</v>
      </c>
      <c r="M12" s="21" t="s">
        <v>15</v>
      </c>
    </row>
    <row r="13" spans="1:13" ht="93" customHeight="1">
      <c r="A13" s="19">
        <f>A12+1</f>
        <v>161</v>
      </c>
      <c r="B13" s="54" t="s">
        <v>202</v>
      </c>
      <c r="C13" s="92" t="s">
        <v>205</v>
      </c>
      <c r="D13" s="21" t="s">
        <v>274</v>
      </c>
      <c r="E13" s="21" t="s">
        <v>265</v>
      </c>
      <c r="F13" s="19" t="s">
        <v>218</v>
      </c>
      <c r="G13" s="65" t="s">
        <v>330</v>
      </c>
      <c r="H13" s="21" t="s">
        <v>210</v>
      </c>
      <c r="I13" s="19" t="s">
        <v>15</v>
      </c>
      <c r="J13" s="65" t="s">
        <v>298</v>
      </c>
      <c r="K13" s="21" t="s">
        <v>15</v>
      </c>
      <c r="L13" s="21" t="s">
        <v>15</v>
      </c>
      <c r="M13" s="21" t="s">
        <v>15</v>
      </c>
    </row>
    <row r="14" spans="1:13" ht="63.75">
      <c r="A14" s="93">
        <f>A13+1</f>
        <v>162</v>
      </c>
      <c r="B14" s="94" t="s">
        <v>203</v>
      </c>
      <c r="C14" s="95" t="s">
        <v>206</v>
      </c>
      <c r="D14" s="60" t="s">
        <v>309</v>
      </c>
      <c r="E14" s="21" t="s">
        <v>214</v>
      </c>
      <c r="F14" s="93" t="s">
        <v>15</v>
      </c>
      <c r="G14" s="96" t="s">
        <v>209</v>
      </c>
      <c r="H14" s="97" t="s">
        <v>331</v>
      </c>
      <c r="I14" s="93" t="s">
        <v>15</v>
      </c>
      <c r="J14" s="21" t="s">
        <v>298</v>
      </c>
      <c r="K14" s="21" t="s">
        <v>15</v>
      </c>
      <c r="L14" s="21" t="s">
        <v>15</v>
      </c>
      <c r="M14" s="21" t="s">
        <v>15</v>
      </c>
    </row>
    <row r="15" spans="1:13">
      <c r="A15" s="98"/>
      <c r="B15" s="99"/>
      <c r="C15" s="99"/>
      <c r="D15" s="100"/>
      <c r="E15" s="100"/>
      <c r="F15" s="100"/>
      <c r="G15" s="101"/>
      <c r="H15" s="100"/>
      <c r="I15" s="100"/>
      <c r="J15" s="102"/>
      <c r="K15" s="103"/>
      <c r="L15" s="102"/>
      <c r="M15" s="102"/>
    </row>
    <row r="16" spans="1:13">
      <c r="A16" s="104"/>
      <c r="B16" s="84"/>
      <c r="C16" s="84"/>
      <c r="D16" s="105"/>
      <c r="E16" s="105"/>
      <c r="F16" s="105"/>
      <c r="G16" s="28"/>
      <c r="H16" s="105"/>
      <c r="I16" s="105"/>
      <c r="J16" s="57"/>
      <c r="K16" s="61"/>
      <c r="L16" s="57"/>
    </row>
    <row r="17" spans="1:14">
      <c r="A17" s="104"/>
      <c r="B17" s="84"/>
      <c r="C17" s="52"/>
      <c r="D17" s="52"/>
      <c r="E17" s="53"/>
      <c r="F17" s="52"/>
      <c r="G17" s="45"/>
      <c r="H17" s="52"/>
      <c r="I17" s="52"/>
      <c r="J17" s="52"/>
      <c r="K17" s="105"/>
      <c r="L17" s="52"/>
      <c r="M17" s="59"/>
      <c r="N17" s="52"/>
    </row>
    <row r="18" spans="1:14">
      <c r="A18" s="104"/>
      <c r="B18" s="89"/>
      <c r="C18" s="84"/>
      <c r="D18" s="52"/>
      <c r="E18" s="53"/>
      <c r="F18" s="52"/>
      <c r="G18" s="45"/>
      <c r="H18" s="52"/>
      <c r="I18" s="52"/>
      <c r="J18" s="52"/>
      <c r="K18" s="105"/>
      <c r="L18" s="57"/>
    </row>
    <row r="19" spans="1:14">
      <c r="A19" s="104"/>
      <c r="B19" s="89"/>
      <c r="C19" s="84"/>
      <c r="D19" s="105"/>
      <c r="E19" s="105"/>
      <c r="F19" s="105"/>
      <c r="G19" s="28"/>
      <c r="H19" s="105"/>
      <c r="I19" s="105"/>
      <c r="J19" s="57"/>
      <c r="K19" s="61"/>
      <c r="L19" s="57"/>
    </row>
  </sheetData>
  <pageMargins left="0.25" right="0.25" top="0.75" bottom="0.75" header="0.3" footer="0.3"/>
  <pageSetup pageOrder="overThenDown" orientation="landscape" r:id="rId1"/>
  <headerFooter scaleWithDoc="0">
    <oddFooter>&amp;RPage &amp;P of &amp;N&amp;LElectric Rate Design
&amp;"Times New Roman,Regular"&amp;8 158304751.3
&amp;"Times New Roman,Regular"&amp;8 169691662.1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8"/>
  <sheetViews>
    <sheetView zoomScale="90" zoomScaleNormal="90" zoomScaleSheetLayoutView="100" workbookViewId="0">
      <pane xSplit="1" ySplit="1" topLeftCell="B6" activePane="bottomRight" state="frozen"/>
      <selection pane="topRight" activeCell="B1" sqref="B1"/>
      <selection pane="bottomLeft" activeCell="A2" sqref="A2"/>
      <selection pane="bottomRight" activeCell="F4" sqref="F4"/>
    </sheetView>
  </sheetViews>
  <sheetFormatPr defaultColWidth="9.140625" defaultRowHeight="12.75"/>
  <cols>
    <col min="1" max="1" width="6" style="51" bestFit="1" customWidth="1"/>
    <col min="2" max="2" width="28.28515625" style="62" bestFit="1" customWidth="1"/>
    <col min="3" max="3" width="59.140625" style="23" bestFit="1" customWidth="1"/>
    <col min="4" max="4" width="23.140625" style="23" bestFit="1" customWidth="1"/>
    <col min="5" max="5" width="22.85546875" style="23" bestFit="1" customWidth="1"/>
    <col min="6" max="6" width="21.7109375" style="28" customWidth="1"/>
    <col min="7" max="7" width="22.42578125" style="28" bestFit="1" customWidth="1"/>
    <col min="8" max="8" width="6" style="28" bestFit="1" customWidth="1"/>
    <col min="9" max="9" width="22.85546875" style="28" bestFit="1" customWidth="1"/>
    <col min="10" max="10" width="6.28515625" style="28" bestFit="1" customWidth="1"/>
    <col min="11" max="11" width="11.140625" style="28" bestFit="1" customWidth="1"/>
    <col min="12" max="13" width="15.42578125" style="28" bestFit="1" customWidth="1"/>
    <col min="14" max="16384" width="9.140625" style="23"/>
  </cols>
  <sheetData>
    <row r="1" spans="1:13" s="91" customFormat="1">
      <c r="A1" s="27" t="s">
        <v>81</v>
      </c>
      <c r="B1" s="20" t="s">
        <v>32</v>
      </c>
      <c r="C1" s="20" t="s">
        <v>106</v>
      </c>
      <c r="D1" s="20" t="s">
        <v>107</v>
      </c>
      <c r="E1" s="20" t="s">
        <v>19</v>
      </c>
      <c r="F1" s="55" t="s">
        <v>116</v>
      </c>
      <c r="G1" s="55" t="s">
        <v>109</v>
      </c>
      <c r="H1" s="55" t="s">
        <v>111</v>
      </c>
      <c r="I1" s="55" t="s">
        <v>112</v>
      </c>
      <c r="J1" s="55" t="s">
        <v>113</v>
      </c>
      <c r="K1" s="55" t="s">
        <v>114</v>
      </c>
      <c r="L1" s="55" t="s">
        <v>115</v>
      </c>
      <c r="M1" s="55" t="s">
        <v>307</v>
      </c>
    </row>
    <row r="2" spans="1:13" ht="89.25">
      <c r="A2" s="21">
        <f>'Electric Rate Design'!A14+1</f>
        <v>163</v>
      </c>
      <c r="B2" s="43" t="s">
        <v>26</v>
      </c>
      <c r="C2" s="107" t="s">
        <v>332</v>
      </c>
      <c r="D2" s="21" t="s">
        <v>266</v>
      </c>
      <c r="E2" s="21" t="s">
        <v>242</v>
      </c>
      <c r="F2" s="19" t="s">
        <v>226</v>
      </c>
      <c r="G2" s="19" t="s">
        <v>15</v>
      </c>
      <c r="H2" s="19" t="s">
        <v>15</v>
      </c>
      <c r="I2" s="19" t="s">
        <v>15</v>
      </c>
      <c r="J2" s="19" t="s">
        <v>15</v>
      </c>
      <c r="K2" s="19" t="s">
        <v>15</v>
      </c>
      <c r="L2" s="19" t="s">
        <v>15</v>
      </c>
      <c r="M2" s="19" t="s">
        <v>15</v>
      </c>
    </row>
    <row r="3" spans="1:13" ht="140.25">
      <c r="A3" s="21">
        <f t="shared" ref="A3:A8" si="0">A2+1</f>
        <v>164</v>
      </c>
      <c r="B3" s="43" t="s">
        <v>27</v>
      </c>
      <c r="C3" s="107" t="s">
        <v>333</v>
      </c>
      <c r="D3" s="21" t="s">
        <v>266</v>
      </c>
      <c r="E3" s="19" t="s">
        <v>15</v>
      </c>
      <c r="F3" s="19" t="s">
        <v>15</v>
      </c>
      <c r="G3" s="19" t="s">
        <v>15</v>
      </c>
      <c r="H3" s="19" t="s">
        <v>15</v>
      </c>
      <c r="I3" s="19" t="s">
        <v>15</v>
      </c>
      <c r="J3" s="19" t="s">
        <v>15</v>
      </c>
      <c r="K3" s="19" t="s">
        <v>15</v>
      </c>
      <c r="L3" s="19" t="s">
        <v>15</v>
      </c>
      <c r="M3" s="19" t="s">
        <v>15</v>
      </c>
    </row>
    <row r="4" spans="1:13" ht="229.5">
      <c r="A4" s="21">
        <f t="shared" si="0"/>
        <v>165</v>
      </c>
      <c r="B4" s="43" t="s">
        <v>28</v>
      </c>
      <c r="C4" s="108" t="s">
        <v>334</v>
      </c>
      <c r="D4" s="19" t="s">
        <v>15</v>
      </c>
      <c r="E4" s="19" t="s">
        <v>15</v>
      </c>
      <c r="F4" s="19" t="s">
        <v>15</v>
      </c>
      <c r="G4" s="19" t="s">
        <v>15</v>
      </c>
      <c r="H4" s="19" t="s">
        <v>15</v>
      </c>
      <c r="I4" s="19" t="s">
        <v>15</v>
      </c>
      <c r="J4" s="19" t="s">
        <v>15</v>
      </c>
      <c r="K4" s="19" t="s">
        <v>15</v>
      </c>
      <c r="L4" s="19" t="s">
        <v>15</v>
      </c>
      <c r="M4" s="19" t="s">
        <v>15</v>
      </c>
    </row>
    <row r="5" spans="1:13" ht="178.5">
      <c r="A5" s="21">
        <f t="shared" si="0"/>
        <v>166</v>
      </c>
      <c r="B5" s="43" t="s">
        <v>29</v>
      </c>
      <c r="C5" s="108" t="s">
        <v>335</v>
      </c>
      <c r="D5" s="19" t="s">
        <v>15</v>
      </c>
      <c r="E5" s="19" t="s">
        <v>15</v>
      </c>
      <c r="F5" s="19" t="s">
        <v>15</v>
      </c>
      <c r="G5" s="19" t="s">
        <v>15</v>
      </c>
      <c r="H5" s="19" t="s">
        <v>15</v>
      </c>
      <c r="I5" s="19" t="s">
        <v>15</v>
      </c>
      <c r="J5" s="19" t="s">
        <v>15</v>
      </c>
      <c r="K5" s="19" t="s">
        <v>15</v>
      </c>
      <c r="L5" s="19" t="s">
        <v>15</v>
      </c>
      <c r="M5" s="19" t="s">
        <v>15</v>
      </c>
    </row>
    <row r="6" spans="1:13" ht="204">
      <c r="A6" s="21">
        <f t="shared" si="0"/>
        <v>167</v>
      </c>
      <c r="B6" s="43" t="s">
        <v>30</v>
      </c>
      <c r="C6" s="108" t="s">
        <v>336</v>
      </c>
      <c r="D6" s="19" t="s">
        <v>15</v>
      </c>
      <c r="E6" s="19" t="s">
        <v>15</v>
      </c>
      <c r="F6" s="19" t="s">
        <v>15</v>
      </c>
      <c r="G6" s="19" t="s">
        <v>15</v>
      </c>
      <c r="H6" s="19" t="s">
        <v>15</v>
      </c>
      <c r="I6" s="19" t="s">
        <v>15</v>
      </c>
      <c r="J6" s="19" t="s">
        <v>15</v>
      </c>
      <c r="K6" s="19" t="s">
        <v>15</v>
      </c>
      <c r="L6" s="19" t="s">
        <v>15</v>
      </c>
      <c r="M6" s="19" t="s">
        <v>15</v>
      </c>
    </row>
    <row r="7" spans="1:13" ht="191.25">
      <c r="A7" s="21">
        <f t="shared" si="0"/>
        <v>168</v>
      </c>
      <c r="B7" s="43" t="s">
        <v>31</v>
      </c>
      <c r="C7" s="108" t="s">
        <v>337</v>
      </c>
      <c r="D7" s="19" t="s">
        <v>15</v>
      </c>
      <c r="E7" s="19" t="s">
        <v>15</v>
      </c>
      <c r="F7" s="19" t="s">
        <v>15</v>
      </c>
      <c r="G7" s="21" t="s">
        <v>215</v>
      </c>
      <c r="H7" s="19" t="s">
        <v>15</v>
      </c>
      <c r="I7" s="109" t="s">
        <v>267</v>
      </c>
      <c r="J7" s="19" t="s">
        <v>15</v>
      </c>
      <c r="K7" s="19" t="s">
        <v>15</v>
      </c>
      <c r="L7" s="19" t="s">
        <v>15</v>
      </c>
      <c r="M7" s="19" t="s">
        <v>15</v>
      </c>
    </row>
    <row r="8" spans="1:13" ht="114.75">
      <c r="A8" s="21">
        <f t="shared" si="0"/>
        <v>169</v>
      </c>
      <c r="B8" s="43" t="s">
        <v>207</v>
      </c>
      <c r="C8" s="108" t="s">
        <v>338</v>
      </c>
      <c r="D8" s="19" t="s">
        <v>15</v>
      </c>
      <c r="E8" s="19" t="s">
        <v>15</v>
      </c>
      <c r="F8" s="19" t="s">
        <v>15</v>
      </c>
      <c r="G8" s="19" t="s">
        <v>15</v>
      </c>
      <c r="H8" s="19" t="s">
        <v>15</v>
      </c>
      <c r="I8" s="19" t="s">
        <v>15</v>
      </c>
      <c r="J8" s="19" t="s">
        <v>15</v>
      </c>
      <c r="K8" s="19" t="s">
        <v>15</v>
      </c>
      <c r="L8" s="19" t="s">
        <v>15</v>
      </c>
      <c r="M8" s="19" t="s">
        <v>15</v>
      </c>
    </row>
  </sheetData>
  <pageMargins left="0.25" right="0.25" top="0.75" bottom="0.75" header="0.3" footer="0.3"/>
  <pageSetup pageOrder="overThenDown" orientation="landscape" r:id="rId1"/>
  <headerFooter scaleWithDoc="0">
    <oddFooter>&amp;RPage &amp;P of &amp;N&amp;LGas Rate Design
&amp;"Times New Roman,Regular"&amp;8 158304751.3
&amp;"Times New Roman,Regular"&amp;8 169691662.1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2"/>
  <sheetViews>
    <sheetView zoomScale="70" zoomScaleNormal="70" workbookViewId="0">
      <pane xSplit="1" ySplit="1" topLeftCell="B2" activePane="bottomRight" state="frozen"/>
      <selection pane="topRight" activeCell="B1" sqref="B1"/>
      <selection pane="bottomLeft" activeCell="A2" sqref="A2"/>
      <selection pane="bottomRight" activeCell="D33" sqref="D33"/>
    </sheetView>
  </sheetViews>
  <sheetFormatPr defaultColWidth="9.140625" defaultRowHeight="12.75"/>
  <cols>
    <col min="1" max="1" width="9.140625" style="28" customWidth="1"/>
    <col min="2" max="2" width="41.7109375" style="28" customWidth="1"/>
    <col min="3" max="3" width="46.28515625" style="28" customWidth="1"/>
    <col min="4" max="4" width="32.140625" style="28" customWidth="1"/>
    <col min="5" max="6" width="30.42578125" style="28" customWidth="1"/>
    <col min="7" max="7" width="30.140625" style="28" customWidth="1"/>
    <col min="8" max="14" width="28.5703125" style="28" customWidth="1"/>
    <col min="15" max="16384" width="9.140625" style="28"/>
  </cols>
  <sheetData>
    <row r="1" spans="1:14" ht="28.5" customHeight="1">
      <c r="A1" s="27" t="s">
        <v>81</v>
      </c>
      <c r="B1" s="20" t="s">
        <v>88</v>
      </c>
      <c r="C1" s="20" t="s">
        <v>106</v>
      </c>
      <c r="D1" s="20" t="s">
        <v>107</v>
      </c>
      <c r="E1" s="20" t="s">
        <v>19</v>
      </c>
      <c r="F1" s="20" t="s">
        <v>116</v>
      </c>
      <c r="G1" s="20" t="s">
        <v>109</v>
      </c>
      <c r="H1" s="20" t="s">
        <v>110</v>
      </c>
      <c r="I1" s="20" t="s">
        <v>111</v>
      </c>
      <c r="J1" s="20" t="s">
        <v>112</v>
      </c>
      <c r="K1" s="20" t="s">
        <v>113</v>
      </c>
      <c r="L1" s="20" t="s">
        <v>114</v>
      </c>
      <c r="M1" s="20" t="s">
        <v>115</v>
      </c>
      <c r="N1" s="20" t="s">
        <v>307</v>
      </c>
    </row>
    <row r="2" spans="1:14">
      <c r="A2" s="21">
        <v>170</v>
      </c>
      <c r="B2" s="43" t="s">
        <v>159</v>
      </c>
      <c r="C2" s="60" t="s">
        <v>211</v>
      </c>
      <c r="D2" s="60" t="s">
        <v>15</v>
      </c>
      <c r="E2" s="21" t="s">
        <v>208</v>
      </c>
      <c r="F2" s="60" t="s">
        <v>15</v>
      </c>
      <c r="G2" s="21" t="s">
        <v>15</v>
      </c>
      <c r="H2" s="60" t="s">
        <v>15</v>
      </c>
      <c r="I2" s="60" t="s">
        <v>15</v>
      </c>
      <c r="J2" s="60" t="s">
        <v>15</v>
      </c>
      <c r="K2" s="60" t="s">
        <v>15</v>
      </c>
      <c r="L2" s="60" t="s">
        <v>15</v>
      </c>
      <c r="M2" s="60" t="s">
        <v>15</v>
      </c>
      <c r="N2" s="21" t="s">
        <v>15</v>
      </c>
    </row>
    <row r="3" spans="1:14">
      <c r="A3" s="21">
        <f>A2+1</f>
        <v>171</v>
      </c>
      <c r="B3" s="43" t="s">
        <v>162</v>
      </c>
      <c r="C3" s="60" t="s">
        <v>225</v>
      </c>
      <c r="D3" s="60" t="s">
        <v>15</v>
      </c>
      <c r="E3" s="21" t="s">
        <v>15</v>
      </c>
      <c r="F3" s="60" t="s">
        <v>15</v>
      </c>
      <c r="G3" s="21" t="s">
        <v>301</v>
      </c>
      <c r="H3" s="60" t="s">
        <v>15</v>
      </c>
      <c r="I3" s="60" t="s">
        <v>15</v>
      </c>
      <c r="J3" s="60" t="s">
        <v>15</v>
      </c>
      <c r="K3" s="60" t="s">
        <v>15</v>
      </c>
      <c r="L3" s="60" t="s">
        <v>15</v>
      </c>
      <c r="M3" s="60" t="s">
        <v>15</v>
      </c>
      <c r="N3" s="21" t="s">
        <v>15</v>
      </c>
    </row>
    <row r="4" spans="1:14" ht="25.5">
      <c r="A4" s="21">
        <f>+A3+1</f>
        <v>172</v>
      </c>
      <c r="B4" s="43" t="s">
        <v>246</v>
      </c>
      <c r="C4" s="60" t="s">
        <v>256</v>
      </c>
      <c r="D4" s="60" t="s">
        <v>310</v>
      </c>
      <c r="E4" s="21" t="s">
        <v>306</v>
      </c>
      <c r="F4" s="60" t="s">
        <v>15</v>
      </c>
      <c r="G4" s="21" t="s">
        <v>301</v>
      </c>
      <c r="H4" s="60" t="s">
        <v>15</v>
      </c>
      <c r="I4" s="60" t="s">
        <v>210</v>
      </c>
      <c r="J4" s="60" t="s">
        <v>15</v>
      </c>
      <c r="K4" s="60" t="s">
        <v>15</v>
      </c>
      <c r="L4" s="60" t="s">
        <v>15</v>
      </c>
      <c r="M4" s="60" t="s">
        <v>15</v>
      </c>
      <c r="N4" s="21" t="s">
        <v>15</v>
      </c>
    </row>
    <row r="5" spans="1:14">
      <c r="A5" s="21">
        <f t="shared" ref="A5:A22" si="0">A4+1</f>
        <v>173</v>
      </c>
      <c r="B5" s="43" t="s">
        <v>165</v>
      </c>
      <c r="C5" s="63" t="s">
        <v>212</v>
      </c>
      <c r="D5" s="63" t="s">
        <v>216</v>
      </c>
      <c r="E5" s="21" t="s">
        <v>15</v>
      </c>
      <c r="F5" s="60" t="s">
        <v>15</v>
      </c>
      <c r="G5" s="21" t="s">
        <v>15</v>
      </c>
      <c r="H5" s="60" t="s">
        <v>15</v>
      </c>
      <c r="I5" s="60" t="s">
        <v>15</v>
      </c>
      <c r="J5" s="60" t="s">
        <v>15</v>
      </c>
      <c r="K5" s="60" t="s">
        <v>15</v>
      </c>
      <c r="L5" s="60" t="s">
        <v>15</v>
      </c>
      <c r="M5" s="60" t="s">
        <v>15</v>
      </c>
      <c r="N5" s="21" t="s">
        <v>15</v>
      </c>
    </row>
    <row r="6" spans="1:14" ht="29.1" customHeight="1">
      <c r="A6" s="21">
        <f t="shared" si="0"/>
        <v>174</v>
      </c>
      <c r="B6" s="43" t="s">
        <v>237</v>
      </c>
      <c r="C6" s="63" t="s">
        <v>255</v>
      </c>
      <c r="D6" s="63" t="s">
        <v>291</v>
      </c>
      <c r="E6" s="21" t="s">
        <v>214</v>
      </c>
      <c r="F6" s="64" t="s">
        <v>218</v>
      </c>
      <c r="G6" s="64" t="s">
        <v>323</v>
      </c>
      <c r="H6" s="64" t="s">
        <v>15</v>
      </c>
      <c r="I6" s="64" t="s">
        <v>210</v>
      </c>
      <c r="J6" s="64" t="s">
        <v>15</v>
      </c>
      <c r="K6" s="19" t="s">
        <v>298</v>
      </c>
      <c r="L6" s="64" t="s">
        <v>15</v>
      </c>
      <c r="M6" s="64" t="s">
        <v>15</v>
      </c>
      <c r="N6" s="64" t="s">
        <v>15</v>
      </c>
    </row>
    <row r="7" spans="1:14" ht="18.95" customHeight="1">
      <c r="A7" s="21">
        <f t="shared" si="0"/>
        <v>175</v>
      </c>
      <c r="B7" s="43" t="s">
        <v>247</v>
      </c>
      <c r="C7" s="63" t="s">
        <v>213</v>
      </c>
      <c r="D7" s="63" t="s">
        <v>15</v>
      </c>
      <c r="E7" s="21" t="s">
        <v>15</v>
      </c>
      <c r="F7" s="64" t="s">
        <v>218</v>
      </c>
      <c r="G7" s="64" t="s">
        <v>15</v>
      </c>
      <c r="H7" s="64" t="s">
        <v>15</v>
      </c>
      <c r="I7" s="64" t="s">
        <v>15</v>
      </c>
      <c r="J7" s="64" t="s">
        <v>15</v>
      </c>
      <c r="K7" s="64" t="s">
        <v>15</v>
      </c>
      <c r="L7" s="64" t="s">
        <v>15</v>
      </c>
      <c r="M7" s="64" t="s">
        <v>15</v>
      </c>
      <c r="N7" s="64" t="s">
        <v>15</v>
      </c>
    </row>
    <row r="8" spans="1:14">
      <c r="A8" s="21">
        <f t="shared" si="0"/>
        <v>176</v>
      </c>
      <c r="B8" s="44" t="s">
        <v>168</v>
      </c>
      <c r="C8" s="19" t="s">
        <v>220</v>
      </c>
      <c r="D8" s="19" t="s">
        <v>315</v>
      </c>
      <c r="E8" s="19" t="s">
        <v>15</v>
      </c>
      <c r="F8" s="19" t="s">
        <v>339</v>
      </c>
      <c r="G8" s="19" t="s">
        <v>15</v>
      </c>
      <c r="H8" s="19" t="s">
        <v>15</v>
      </c>
      <c r="I8" s="19" t="s">
        <v>223</v>
      </c>
      <c r="J8" s="19" t="s">
        <v>15</v>
      </c>
      <c r="K8" s="19" t="s">
        <v>15</v>
      </c>
      <c r="L8" s="19" t="s">
        <v>15</v>
      </c>
      <c r="M8" s="19" t="s">
        <v>15</v>
      </c>
      <c r="N8" s="19" t="s">
        <v>15</v>
      </c>
    </row>
    <row r="9" spans="1:14" ht="25.5">
      <c r="A9" s="21">
        <f t="shared" si="0"/>
        <v>177</v>
      </c>
      <c r="B9" s="42" t="s">
        <v>169</v>
      </c>
      <c r="C9" s="19" t="s">
        <v>241</v>
      </c>
      <c r="D9" s="19" t="s">
        <v>221</v>
      </c>
      <c r="E9" s="19" t="s">
        <v>15</v>
      </c>
      <c r="F9" s="19" t="s">
        <v>222</v>
      </c>
      <c r="G9" s="19" t="s">
        <v>302</v>
      </c>
      <c r="H9" s="19" t="s">
        <v>15</v>
      </c>
      <c r="I9" s="21" t="s">
        <v>303</v>
      </c>
      <c r="J9" s="19" t="s">
        <v>15</v>
      </c>
      <c r="K9" s="19" t="s">
        <v>15</v>
      </c>
      <c r="L9" s="19" t="s">
        <v>15</v>
      </c>
      <c r="M9" s="19" t="s">
        <v>15</v>
      </c>
      <c r="N9" s="19" t="s">
        <v>321</v>
      </c>
    </row>
    <row r="10" spans="1:14">
      <c r="A10" s="21">
        <f t="shared" si="0"/>
        <v>178</v>
      </c>
      <c r="B10" s="42" t="s">
        <v>171</v>
      </c>
      <c r="C10" s="19" t="s">
        <v>224</v>
      </c>
      <c r="D10" s="19" t="s">
        <v>15</v>
      </c>
      <c r="E10" s="19" t="s">
        <v>15</v>
      </c>
      <c r="F10" s="19" t="s">
        <v>15</v>
      </c>
      <c r="G10" s="19" t="s">
        <v>15</v>
      </c>
      <c r="H10" s="19" t="s">
        <v>15</v>
      </c>
      <c r="I10" s="19" t="s">
        <v>15</v>
      </c>
      <c r="J10" s="19" t="s">
        <v>15</v>
      </c>
      <c r="K10" s="19" t="s">
        <v>15</v>
      </c>
      <c r="L10" s="19" t="s">
        <v>15</v>
      </c>
      <c r="M10" s="19" t="s">
        <v>15</v>
      </c>
      <c r="N10" s="19" t="s">
        <v>15</v>
      </c>
    </row>
    <row r="11" spans="1:14" ht="25.5">
      <c r="A11" s="21">
        <f t="shared" si="0"/>
        <v>179</v>
      </c>
      <c r="B11" s="42" t="s">
        <v>172</v>
      </c>
      <c r="C11" s="19" t="s">
        <v>225</v>
      </c>
      <c r="D11" s="19" t="s">
        <v>15</v>
      </c>
      <c r="E11" s="19" t="s">
        <v>15</v>
      </c>
      <c r="F11" s="19" t="s">
        <v>222</v>
      </c>
      <c r="G11" s="19" t="s">
        <v>15</v>
      </c>
      <c r="H11" s="19" t="s">
        <v>15</v>
      </c>
      <c r="I11" s="21" t="s">
        <v>305</v>
      </c>
      <c r="J11" s="19" t="s">
        <v>15</v>
      </c>
      <c r="K11" s="19" t="s">
        <v>15</v>
      </c>
      <c r="L11" s="19" t="s">
        <v>15</v>
      </c>
      <c r="M11" s="19" t="s">
        <v>15</v>
      </c>
      <c r="N11" s="19" t="s">
        <v>15</v>
      </c>
    </row>
    <row r="12" spans="1:14">
      <c r="A12" s="21">
        <f t="shared" si="0"/>
        <v>180</v>
      </c>
      <c r="B12" s="42" t="s">
        <v>182</v>
      </c>
      <c r="C12" s="19" t="s">
        <v>340</v>
      </c>
      <c r="D12" s="19" t="s">
        <v>274</v>
      </c>
      <c r="E12" s="19" t="s">
        <v>208</v>
      </c>
      <c r="F12" s="19" t="s">
        <v>15</v>
      </c>
      <c r="G12" s="19" t="s">
        <v>209</v>
      </c>
      <c r="H12" s="19" t="s">
        <v>15</v>
      </c>
      <c r="I12" s="19" t="s">
        <v>15</v>
      </c>
      <c r="J12" s="19" t="s">
        <v>15</v>
      </c>
      <c r="K12" s="19" t="s">
        <v>15</v>
      </c>
      <c r="L12" s="19" t="s">
        <v>15</v>
      </c>
      <c r="M12" s="19" t="s">
        <v>15</v>
      </c>
      <c r="N12" s="19" t="s">
        <v>15</v>
      </c>
    </row>
    <row r="13" spans="1:14">
      <c r="A13" s="21">
        <f t="shared" si="0"/>
        <v>181</v>
      </c>
      <c r="B13" s="42" t="s">
        <v>173</v>
      </c>
      <c r="C13" s="19" t="s">
        <v>212</v>
      </c>
      <c r="D13" s="19" t="s">
        <v>274</v>
      </c>
      <c r="E13" s="19" t="s">
        <v>208</v>
      </c>
      <c r="F13" s="19" t="s">
        <v>15</v>
      </c>
      <c r="G13" s="19" t="s">
        <v>209</v>
      </c>
      <c r="H13" s="19" t="s">
        <v>15</v>
      </c>
      <c r="I13" s="19" t="s">
        <v>15</v>
      </c>
      <c r="J13" s="19" t="s">
        <v>15</v>
      </c>
      <c r="K13" s="19" t="s">
        <v>15</v>
      </c>
      <c r="L13" s="19" t="s">
        <v>15</v>
      </c>
      <c r="M13" s="19" t="s">
        <v>15</v>
      </c>
      <c r="N13" s="19" t="s">
        <v>15</v>
      </c>
    </row>
    <row r="14" spans="1:14">
      <c r="A14" s="21">
        <f t="shared" si="0"/>
        <v>182</v>
      </c>
      <c r="B14" s="42" t="s">
        <v>174</v>
      </c>
      <c r="C14" s="19" t="s">
        <v>212</v>
      </c>
      <c r="D14" s="19" t="s">
        <v>274</v>
      </c>
      <c r="E14" s="19" t="s">
        <v>208</v>
      </c>
      <c r="F14" s="19" t="s">
        <v>15</v>
      </c>
      <c r="G14" s="19" t="s">
        <v>209</v>
      </c>
      <c r="H14" s="19" t="s">
        <v>15</v>
      </c>
      <c r="I14" s="19" t="s">
        <v>15</v>
      </c>
      <c r="J14" s="19" t="s">
        <v>15</v>
      </c>
      <c r="K14" s="19" t="s">
        <v>15</v>
      </c>
      <c r="L14" s="19" t="s">
        <v>15</v>
      </c>
      <c r="M14" s="19" t="s">
        <v>15</v>
      </c>
      <c r="N14" s="19" t="s">
        <v>15</v>
      </c>
    </row>
    <row r="15" spans="1:14">
      <c r="A15" s="21">
        <f t="shared" si="0"/>
        <v>183</v>
      </c>
      <c r="B15" s="42" t="s">
        <v>175</v>
      </c>
      <c r="C15" s="19" t="s">
        <v>341</v>
      </c>
      <c r="D15" s="19" t="s">
        <v>311</v>
      </c>
      <c r="E15" s="19" t="s">
        <v>15</v>
      </c>
      <c r="F15" s="19" t="s">
        <v>218</v>
      </c>
      <c r="G15" s="19" t="s">
        <v>15</v>
      </c>
      <c r="H15" s="19" t="s">
        <v>15</v>
      </c>
      <c r="I15" s="19" t="s">
        <v>15</v>
      </c>
      <c r="J15" s="19" t="s">
        <v>15</v>
      </c>
      <c r="K15" s="19" t="s">
        <v>15</v>
      </c>
      <c r="L15" s="19" t="s">
        <v>15</v>
      </c>
      <c r="M15" s="19" t="s">
        <v>15</v>
      </c>
      <c r="N15" s="19" t="s">
        <v>15</v>
      </c>
    </row>
    <row r="16" spans="1:14">
      <c r="A16" s="21">
        <f t="shared" si="0"/>
        <v>184</v>
      </c>
      <c r="B16" s="42" t="s">
        <v>176</v>
      </c>
      <c r="C16" s="19" t="s">
        <v>212</v>
      </c>
      <c r="D16" s="19" t="s">
        <v>292</v>
      </c>
      <c r="E16" s="19"/>
      <c r="F16" s="19" t="s">
        <v>15</v>
      </c>
      <c r="G16" s="19" t="s">
        <v>209</v>
      </c>
      <c r="H16" s="19" t="s">
        <v>15</v>
      </c>
      <c r="I16" s="19" t="s">
        <v>15</v>
      </c>
      <c r="J16" s="19" t="s">
        <v>15</v>
      </c>
      <c r="K16" s="19" t="s">
        <v>15</v>
      </c>
      <c r="L16" s="19" t="s">
        <v>15</v>
      </c>
      <c r="M16" s="19" t="s">
        <v>15</v>
      </c>
      <c r="N16" s="19" t="s">
        <v>15</v>
      </c>
    </row>
    <row r="17" spans="1:14">
      <c r="A17" s="21">
        <f t="shared" si="0"/>
        <v>185</v>
      </c>
      <c r="B17" s="42" t="s">
        <v>177</v>
      </c>
      <c r="C17" s="19" t="s">
        <v>212</v>
      </c>
      <c r="D17" s="19" t="s">
        <v>292</v>
      </c>
      <c r="E17" s="19"/>
      <c r="F17" s="19" t="s">
        <v>15</v>
      </c>
      <c r="G17" s="19" t="s">
        <v>209</v>
      </c>
      <c r="H17" s="19" t="s">
        <v>15</v>
      </c>
      <c r="I17" s="19" t="s">
        <v>15</v>
      </c>
      <c r="J17" s="19" t="s">
        <v>15</v>
      </c>
      <c r="K17" s="19" t="s">
        <v>15</v>
      </c>
      <c r="L17" s="19" t="s">
        <v>15</v>
      </c>
      <c r="M17" s="19" t="s">
        <v>15</v>
      </c>
      <c r="N17" s="19" t="s">
        <v>15</v>
      </c>
    </row>
    <row r="18" spans="1:14">
      <c r="A18" s="21">
        <f>+A17+1</f>
        <v>186</v>
      </c>
      <c r="B18" s="44" t="s">
        <v>99</v>
      </c>
      <c r="C18" s="19" t="s">
        <v>342</v>
      </c>
      <c r="D18" s="19" t="s">
        <v>229</v>
      </c>
      <c r="E18" s="19" t="s">
        <v>208</v>
      </c>
      <c r="F18" s="19" t="s">
        <v>15</v>
      </c>
      <c r="G18" s="19" t="s">
        <v>209</v>
      </c>
      <c r="H18" s="19" t="s">
        <v>15</v>
      </c>
      <c r="I18" s="19" t="s">
        <v>15</v>
      </c>
      <c r="J18" s="19" t="s">
        <v>15</v>
      </c>
      <c r="K18" s="19" t="s">
        <v>15</v>
      </c>
      <c r="L18" s="19" t="s">
        <v>15</v>
      </c>
      <c r="M18" s="19" t="s">
        <v>15</v>
      </c>
      <c r="N18" s="19" t="s">
        <v>321</v>
      </c>
    </row>
    <row r="19" spans="1:14">
      <c r="A19" s="21">
        <f t="shared" si="0"/>
        <v>187</v>
      </c>
      <c r="B19" s="42" t="s">
        <v>185</v>
      </c>
      <c r="C19" s="19" t="s">
        <v>343</v>
      </c>
      <c r="D19" s="19" t="s">
        <v>274</v>
      </c>
      <c r="E19" s="19" t="s">
        <v>344</v>
      </c>
      <c r="F19" s="19" t="s">
        <v>15</v>
      </c>
      <c r="G19" s="19" t="s">
        <v>15</v>
      </c>
      <c r="H19" s="19" t="s">
        <v>15</v>
      </c>
      <c r="I19" s="19" t="s">
        <v>15</v>
      </c>
      <c r="J19" s="19" t="s">
        <v>15</v>
      </c>
      <c r="K19" s="19" t="s">
        <v>298</v>
      </c>
      <c r="L19" s="19" t="s">
        <v>15</v>
      </c>
      <c r="M19" s="19" t="s">
        <v>15</v>
      </c>
      <c r="N19" s="19" t="s">
        <v>321</v>
      </c>
    </row>
    <row r="20" spans="1:14">
      <c r="A20" s="21">
        <f t="shared" si="0"/>
        <v>188</v>
      </c>
      <c r="B20" s="42" t="s">
        <v>181</v>
      </c>
      <c r="C20" s="19" t="s">
        <v>345</v>
      </c>
      <c r="D20" s="19" t="s">
        <v>292</v>
      </c>
      <c r="E20" s="19" t="s">
        <v>214</v>
      </c>
      <c r="F20" s="19" t="s">
        <v>15</v>
      </c>
      <c r="G20" s="19" t="s">
        <v>238</v>
      </c>
      <c r="H20" s="19" t="s">
        <v>15</v>
      </c>
      <c r="I20" s="19" t="s">
        <v>15</v>
      </c>
      <c r="J20" s="19" t="s">
        <v>15</v>
      </c>
      <c r="K20" s="19" t="s">
        <v>298</v>
      </c>
      <c r="L20" s="19" t="s">
        <v>15</v>
      </c>
      <c r="M20" s="19" t="s">
        <v>15</v>
      </c>
      <c r="N20" s="19" t="s">
        <v>15</v>
      </c>
    </row>
    <row r="21" spans="1:14">
      <c r="A21" s="21">
        <f t="shared" si="0"/>
        <v>189</v>
      </c>
      <c r="B21" s="42" t="s">
        <v>273</v>
      </c>
      <c r="C21" s="19" t="s">
        <v>270</v>
      </c>
      <c r="D21" s="19" t="s">
        <v>274</v>
      </c>
      <c r="E21" s="19" t="s">
        <v>15</v>
      </c>
      <c r="F21" s="19" t="s">
        <v>15</v>
      </c>
      <c r="G21" s="19" t="s">
        <v>15</v>
      </c>
      <c r="H21" s="19" t="s">
        <v>15</v>
      </c>
      <c r="I21" s="19" t="s">
        <v>15</v>
      </c>
      <c r="J21" s="19" t="s">
        <v>15</v>
      </c>
      <c r="K21" s="19" t="s">
        <v>15</v>
      </c>
      <c r="L21" s="19" t="s">
        <v>15</v>
      </c>
      <c r="M21" s="19" t="s">
        <v>15</v>
      </c>
      <c r="N21" s="19" t="s">
        <v>15</v>
      </c>
    </row>
    <row r="22" spans="1:14" s="49" customFormat="1">
      <c r="A22" s="21">
        <f t="shared" si="0"/>
        <v>190</v>
      </c>
      <c r="B22" s="22" t="s">
        <v>278</v>
      </c>
      <c r="C22" s="19" t="s">
        <v>270</v>
      </c>
      <c r="D22" s="19" t="s">
        <v>15</v>
      </c>
      <c r="E22" s="19" t="s">
        <v>15</v>
      </c>
      <c r="F22" s="19" t="s">
        <v>15</v>
      </c>
      <c r="G22" s="19" t="s">
        <v>15</v>
      </c>
      <c r="H22" s="19" t="s">
        <v>15</v>
      </c>
      <c r="I22" s="19" t="s">
        <v>15</v>
      </c>
      <c r="J22" s="19" t="s">
        <v>15</v>
      </c>
      <c r="K22" s="19" t="s">
        <v>15</v>
      </c>
      <c r="L22" s="19" t="s">
        <v>15</v>
      </c>
      <c r="M22" s="19" t="s">
        <v>15</v>
      </c>
      <c r="N22" s="19" t="s">
        <v>15</v>
      </c>
    </row>
  </sheetData>
  <pageMargins left="0.7" right="0.7" top="0.75" bottom="0.75" header="0.3" footer="0.3"/>
  <pageSetup orientation="portrait" horizontalDpi="90" verticalDpi="90" r:id="rId1"/>
  <headerFooter>
    <oddFooter>&amp;L&amp;"Times New Roman,Regular"&amp;8 158304751.3
&amp;"Times New Roman,Regular"&amp;8 169691662.1</oddFooter>
  </headerFooter>
</worksheet>
</file>

<file path=customXML/_rels/item.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5.xml"/></Relationships>
</file>

<file path=customXML/item.xml>��< ? x m l   v e r s i o n = " 1 . 0 "   e n c o d i n g = " u t f - 1 6 " ? > < p r o p e r t i e s   x m l n s = " h t t p : / / w w w . i m a n a g e . c o m / w o r k / x m l s c h e m a " >  
     < d o c u m e n t i d > L E G A L ! 1 6 9 6 9 1 6 6 2 . 1 < / d o c u m e n t i d >  
     < s e n d e r i d > S T E E A < / s e n d e r i d >  
     < s e n d e r e m a i l > D S T E E L E @ P E R K I N S C O I E . C O M < / s e n d e r e m a i l >  
     < l a s t m o d i f i e d > 2 0 2 4 - 1 0 - 2 5 T 0 8 : 2 1 : 4 8 . 0 0 0 0 0 0 0 - 0 7 : 0 0 < / l a s t m o d i f i e d >  
     < d a t a b a s e > L E G A L < / d a t a b a s e >  
 < / p r o p e r t i e 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2024-10-25T07:00:00+00:00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Props1.xml><?xml version="1.0" encoding="utf-8"?>
<ds:datastoreItem xmlns:ds="http://schemas.openxmlformats.org/officeDocument/2006/customXml" ds:itemID="{1DF0A1FF-D0BE-4ED8-A8BA-21387571FD7E}"/>
</file>

<file path=customXML/itemProps2.xml><?xml version="1.0" encoding="utf-8"?>
<ds:datastoreItem xmlns:ds="http://schemas.openxmlformats.org/officeDocument/2006/customXml" ds:itemID="{E85C409C-48C0-4DAF-91FC-31E15D384E5D}"/>
</file>

<file path=customXML/itemProps3.xml><?xml version="1.0" encoding="utf-8"?>
<ds:datastoreItem xmlns:ds="http://schemas.openxmlformats.org/officeDocument/2006/customXml" ds:itemID="{FB209D20-BCEF-4FAB-AF3F-500BD14ED627}"/>
</file>

<file path=customXML/itemProps4.xml><?xml version="1.0" encoding="utf-8"?>
<ds:datastoreItem xmlns:ds="http://schemas.openxmlformats.org/officeDocument/2006/customXml" ds:itemID="{895AA103-39AB-4712-8282-1AC563FB1C9C}"/>
</file>

<file path=customXML/itemProps5.xml><?xml version="1.0" encoding="utf-8"?>
<ds:datastoreItem xmlns:ds="http://schemas.openxmlformats.org/officeDocument/2006/customXml" ds:itemID="{CD747E4A-D7DD-474D-A08F-C3AC7CE74E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Index</vt:lpstr>
      <vt:lpstr>Cost of Capital</vt:lpstr>
      <vt:lpstr>Electric Adjustments</vt:lpstr>
      <vt:lpstr>Gas Adjustments</vt:lpstr>
      <vt:lpstr>Electric COS &amp; Rate Spread</vt:lpstr>
      <vt:lpstr>Gas COS &amp; Rate Spread</vt:lpstr>
      <vt:lpstr>Electric Rate Design</vt:lpstr>
      <vt:lpstr>Gas Rate Design</vt:lpstr>
      <vt:lpstr>Other Common Issues</vt:lpstr>
      <vt:lpstr>Other Electric Issues</vt:lpstr>
      <vt:lpstr>Other Gas Issues</vt:lpstr>
      <vt:lpstr>'Electric Adjustments'!_ftn1</vt:lpstr>
      <vt:lpstr>'Electric Adjustments'!_ftnref1</vt:lpstr>
      <vt:lpstr>'Cost of Capital'!Print_Area</vt:lpstr>
      <vt:lpstr>'Electric Adjustments'!Print_Area</vt:lpstr>
      <vt:lpstr>'Electric COS &amp; Rate Spread'!Print_Area</vt:lpstr>
      <vt:lpstr>'Electric Rate Design'!Print_Area</vt:lpstr>
      <vt:lpstr>'Gas COS &amp; Rate Spread'!Print_Area</vt:lpstr>
      <vt:lpstr>'Gas Rate Design'!Print_Area</vt:lpstr>
      <vt:lpstr>'Other Electric Issues'!Print_Area</vt:lpstr>
      <vt:lpstr>'Cost of Capital'!Print_Titles</vt:lpstr>
      <vt:lpstr>'Electric Adjustments'!Print_Titles</vt:lpstr>
      <vt:lpstr>'Electric COS &amp; Rate Spread'!Print_Titles</vt:lpstr>
      <vt:lpstr>'Electric Rate Design'!Print_Titles</vt:lpstr>
      <vt:lpstr>'Gas COS &amp; Rate Spread'!Print_Titles</vt:lpstr>
      <vt:lpstr>'Gas Rate Design'!Print_Titles</vt:lpstr>
      <vt:lpstr>'Other Electric Issues'!Print_Titles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Steele, David S. (BEL)</cp:lastModifiedBy>
  <dcterms:created xsi:type="dcterms:W3CDTF">1900-01-01T08:00:00Z</dcterms:created>
  <dcterms:modified xsi:type="dcterms:W3CDTF">2024-10-25T15:21:48Z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_DocIDActiveBits">
    <vt:lpwstr>98304</vt:lpwstr>
  </property>
  <property fmtid="{D5CDD505-2E9C-101B-9397-08002B2CF9AE}" pid="3" name="CUS_DocIDLocation">
    <vt:lpwstr>EVERY_PAGE</vt:lpwstr>
  </property>
  <property fmtid="{D5CDD505-2E9C-101B-9397-08002B2CF9AE}" pid="4" name="CUS_DocIDPosition">
    <vt:lpwstr>Left</vt:lpwstr>
  </property>
  <property fmtid="{D5CDD505-2E9C-101B-9397-08002B2CF9AE}" pid="5" name="CUS_DocIDSheetRef">
    <vt:lpwstr>11</vt:lpwstr>
  </property>
  <property fmtid="{D5CDD505-2E9C-101B-9397-08002B2CF9AE}" pid="6" name="CUS_DocIDString">
    <vt:lpwstr>&amp;"Times New Roman,Regular"&amp;8 169691662.1</vt:lpwstr>
  </property>
  <property fmtid="{D5CDD505-2E9C-101B-9397-08002B2CF9AE}" pid="7" name="CUS_DocIDChunk0">
    <vt:lpwstr>&amp;"Times New Roman,Regular"&amp;8</vt:lpwstr>
  </property>
  <property fmtid="{D5CDD505-2E9C-101B-9397-08002B2CF9AE}" pid="8" name="CUS_DocIDChunk1">
    <vt:lpwstr> 169691662.1</vt:lpwstr>
  </property>
  <property fmtid="{D5CDD505-2E9C-101B-9397-08002B2CF9AE}" pid="9" name="ContentTypeId">
    <vt:lpwstr>0x0101006E56B4D1795A2E4DB2F0B01679ED314A00E44296BEEBC83648A45074ADE4018599</vt:lpwstr>
  </property>
  <property fmtid="{D5CDD505-2E9C-101B-9397-08002B2CF9AE}" pid="10" name="_docset_NoMedatataSyncRequired">
    <vt:lpwstr>False</vt:lpwstr>
  </property>
</Properties>
</file>