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2. Dec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58" i="2" l="1"/>
  <c r="D72" i="2" l="1"/>
  <c r="D17" i="2"/>
  <c r="D65" i="2" l="1"/>
  <c r="D51" i="2"/>
  <c r="A4" i="2" l="1"/>
  <c r="D76" i="2" l="1"/>
  <c r="D44" i="2"/>
  <c r="D18" i="2"/>
  <c r="D35" i="2" l="1"/>
  <c r="D26" i="2" l="1"/>
  <c r="D77" i="2" l="1"/>
  <c r="D52" i="2"/>
  <c r="D45" i="2" l="1"/>
  <c r="D27" i="2" l="1"/>
  <c r="D36" i="2"/>
  <c r="D59" i="2"/>
  <c r="D66" i="2"/>
  <c r="D73" i="2"/>
  <c r="D80" i="2" l="1"/>
  <c r="D78" i="2"/>
  <c r="D79" i="2"/>
</calcChain>
</file>

<file path=xl/sharedStrings.xml><?xml version="1.0" encoding="utf-8"?>
<sst xmlns="http://schemas.openxmlformats.org/spreadsheetml/2006/main" count="68" uniqueCount="25">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</sst>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6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6" fillId="0" borderId="0" xfId="2" applyFont="1" applyFill="1" applyAlignment="1">
      <alignment horizontal="center"/>
    </xf>
    <xf numFmtId="17" fontId="7" fillId="0" borderId="0" xfId="3" applyNumberFormat="1" applyFont="1" applyFill="1" applyAlignment="1">
      <alignment horizontal="center" wrapText="1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5" fillId="0" borderId="0" xfId="3" applyNumberFormat="1" applyFont="1" applyFill="1"/>
    <xf numFmtId="4" fontId="3" fillId="0" borderId="0" xfId="0" applyNumberFormat="1" applyFont="1" applyFill="1"/>
    <xf numFmtId="43" fontId="5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44" fontId="9" fillId="0" borderId="0" xfId="0" applyNumberFormat="1" applyFont="1" applyFill="1"/>
    <xf numFmtId="44" fontId="5" fillId="0" borderId="0" xfId="4" applyFont="1" applyFill="1"/>
    <xf numFmtId="0" fontId="8" fillId="0" borderId="0" xfId="2" applyFont="1" applyFill="1"/>
    <xf numFmtId="0" fontId="9" fillId="0" borderId="0" xfId="2" applyFont="1" applyFill="1"/>
    <xf numFmtId="43" fontId="5" fillId="0" borderId="0" xfId="5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2" fillId="0" borderId="0" xfId="0" applyNumberFormat="1" applyFont="1" applyFill="1"/>
    <xf numFmtId="0" fontId="11" fillId="0" borderId="0" xfId="0" applyFont="1" applyFill="1"/>
    <xf numFmtId="0" fontId="12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166" fontId="5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64226</xdr:colOff>
      <xdr:row>81</xdr:row>
      <xdr:rowOff>63500</xdr:rowOff>
    </xdr:from>
    <xdr:to>
      <xdr:col>9</xdr:col>
      <xdr:colOff>102326</xdr:colOff>
      <xdr:row>108</xdr:row>
      <xdr:rowOff>115759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276" y="11950700"/>
          <a:ext cx="8229600" cy="3582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abSelected="1" zoomScaleNormal="100" workbookViewId="0">
      <pane ySplit="9" topLeftCell="A10" activePane="bottomLeft" state="frozen"/>
      <selection pane="bottomLeft" activeCell="D8" sqref="D8"/>
    </sheetView>
  </sheetViews>
  <sheetFormatPr defaultColWidth="9.1796875" defaultRowHeight="10" x14ac:dyDescent="0.2"/>
  <cols>
    <col min="1" max="1" width="5.7265625" style="2" customWidth="1"/>
    <col min="2" max="2" width="41.7265625" style="2" bestFit="1" customWidth="1"/>
    <col min="3" max="3" width="7.54296875" style="2" customWidth="1"/>
    <col min="4" max="4" width="13.81640625" style="2" bestFit="1" customWidth="1"/>
    <col min="5" max="5" width="10.26953125" style="2" bestFit="1" customWidth="1"/>
    <col min="6" max="6" width="13.26953125" style="2" bestFit="1" customWidth="1"/>
    <col min="7" max="7" width="9.1796875" style="2"/>
    <col min="8" max="8" width="12.26953125" style="2" bestFit="1" customWidth="1"/>
    <col min="9" max="16384" width="9.1796875" style="2"/>
  </cols>
  <sheetData>
    <row r="1" spans="1:8" ht="10.5" x14ac:dyDescent="0.25">
      <c r="A1" s="36" t="s">
        <v>17</v>
      </c>
      <c r="B1" s="37"/>
      <c r="C1" s="37"/>
      <c r="D1" s="37"/>
    </row>
    <row r="2" spans="1:8" ht="10.5" x14ac:dyDescent="0.25">
      <c r="A2" s="36" t="s">
        <v>19</v>
      </c>
      <c r="B2" s="37"/>
      <c r="C2" s="37"/>
      <c r="D2" s="37"/>
    </row>
    <row r="3" spans="1:8" ht="10.5" x14ac:dyDescent="0.25">
      <c r="A3" s="38" t="s">
        <v>18</v>
      </c>
      <c r="B3" s="39" t="s">
        <v>18</v>
      </c>
      <c r="C3" s="39"/>
      <c r="D3" s="39"/>
    </row>
    <row r="4" spans="1:8" ht="10.5" x14ac:dyDescent="0.25">
      <c r="A4" s="40">
        <f>YEAR(D8)</f>
        <v>2021</v>
      </c>
      <c r="B4" s="41"/>
      <c r="C4" s="41"/>
      <c r="D4" s="41"/>
    </row>
    <row r="5" spans="1:8" ht="10.5" x14ac:dyDescent="0.25">
      <c r="C5" s="1"/>
    </row>
    <row r="6" spans="1:8" ht="10.5" x14ac:dyDescent="0.25">
      <c r="B6" s="1"/>
    </row>
    <row r="8" spans="1:8" x14ac:dyDescent="0.2">
      <c r="A8" s="4"/>
      <c r="B8" s="4"/>
      <c r="C8" s="6" t="s">
        <v>16</v>
      </c>
      <c r="D8" s="7">
        <v>44530</v>
      </c>
    </row>
    <row r="9" spans="1:8" x14ac:dyDescent="0.2">
      <c r="A9" s="4"/>
      <c r="B9" s="4"/>
      <c r="C9" s="6"/>
      <c r="D9" s="3"/>
    </row>
    <row r="10" spans="1:8" ht="10.5" x14ac:dyDescent="0.25">
      <c r="A10" s="8" t="s">
        <v>0</v>
      </c>
      <c r="B10" s="4"/>
      <c r="C10" s="4"/>
      <c r="D10" s="9"/>
    </row>
    <row r="11" spans="1:8" ht="10.5" x14ac:dyDescent="0.25">
      <c r="A11" s="10" t="s">
        <v>1</v>
      </c>
      <c r="B11" s="4"/>
      <c r="C11" s="4">
        <v>19100152</v>
      </c>
      <c r="D11" s="9"/>
    </row>
    <row r="12" spans="1:8" x14ac:dyDescent="0.2">
      <c r="A12" s="4"/>
      <c r="B12" s="4" t="s">
        <v>2</v>
      </c>
      <c r="C12" s="4"/>
      <c r="D12" s="11">
        <v>60791.590000000055</v>
      </c>
      <c r="F12" s="12"/>
      <c r="H12" s="12"/>
    </row>
    <row r="13" spans="1:8" x14ac:dyDescent="0.2">
      <c r="A13" s="4"/>
      <c r="B13" s="4" t="s">
        <v>3</v>
      </c>
      <c r="C13" s="4"/>
      <c r="D13" s="13">
        <v>387560.31</v>
      </c>
      <c r="F13" s="12"/>
      <c r="H13" s="12"/>
    </row>
    <row r="14" spans="1:8" x14ac:dyDescent="0.2">
      <c r="A14" s="4"/>
      <c r="B14" s="4" t="s">
        <v>4</v>
      </c>
      <c r="C14" s="4"/>
      <c r="D14" s="13">
        <v>-57532</v>
      </c>
    </row>
    <row r="15" spans="1:8" x14ac:dyDescent="0.2">
      <c r="A15" s="4"/>
      <c r="B15" s="4" t="s">
        <v>5</v>
      </c>
      <c r="C15" s="4"/>
      <c r="D15" s="13">
        <v>287.06</v>
      </c>
    </row>
    <row r="16" spans="1:8" x14ac:dyDescent="0.2">
      <c r="A16" s="4"/>
      <c r="B16" s="4" t="s">
        <v>6</v>
      </c>
      <c r="C16" s="4"/>
      <c r="D16" s="13">
        <v>-2507.09</v>
      </c>
    </row>
    <row r="17" spans="1:9" x14ac:dyDescent="0.2">
      <c r="A17" s="4"/>
      <c r="B17" s="4" t="s">
        <v>7</v>
      </c>
      <c r="C17" s="4"/>
      <c r="D17" s="16">
        <f>SUM(D13:D16)</f>
        <v>327808.27999999997</v>
      </c>
    </row>
    <row r="18" spans="1:9" x14ac:dyDescent="0.2">
      <c r="A18" s="4"/>
      <c r="B18" s="4" t="s">
        <v>8</v>
      </c>
      <c r="C18" s="4"/>
      <c r="D18" s="15">
        <f>+D17+D12</f>
        <v>388599.87</v>
      </c>
      <c r="F18" s="15"/>
    </row>
    <row r="19" spans="1:9" x14ac:dyDescent="0.2">
      <c r="A19" s="4"/>
      <c r="B19" s="4"/>
      <c r="C19" s="4"/>
      <c r="D19" s="9"/>
    </row>
    <row r="20" spans="1:9" ht="10.5" x14ac:dyDescent="0.25">
      <c r="A20" s="10" t="s">
        <v>20</v>
      </c>
      <c r="B20" s="4"/>
      <c r="C20" s="4">
        <v>19100162</v>
      </c>
      <c r="D20" s="9"/>
    </row>
    <row r="21" spans="1:9" x14ac:dyDescent="0.2">
      <c r="A21" s="4"/>
      <c r="B21" s="4" t="s">
        <v>2</v>
      </c>
      <c r="C21" s="4"/>
      <c r="D21" s="11">
        <v>1077967.04</v>
      </c>
      <c r="F21" s="12"/>
      <c r="G21" s="12"/>
      <c r="I21" s="12"/>
    </row>
    <row r="22" spans="1:9" x14ac:dyDescent="0.2">
      <c r="A22" s="4"/>
      <c r="B22" s="4" t="s">
        <v>3</v>
      </c>
      <c r="C22" s="4"/>
      <c r="D22" s="13">
        <v>-359440.14</v>
      </c>
      <c r="F22" s="12"/>
      <c r="G22" s="12"/>
      <c r="I22" s="12"/>
    </row>
    <row r="23" spans="1:9" x14ac:dyDescent="0.2">
      <c r="A23" s="4"/>
      <c r="B23" s="4" t="s">
        <v>4</v>
      </c>
      <c r="C23" s="4"/>
      <c r="D23" s="13">
        <v>-179240</v>
      </c>
    </row>
    <row r="24" spans="1:9" x14ac:dyDescent="0.2">
      <c r="A24" s="4"/>
      <c r="B24" s="4" t="s">
        <v>5</v>
      </c>
      <c r="C24" s="4"/>
      <c r="D24" s="13">
        <v>3106.7</v>
      </c>
    </row>
    <row r="25" spans="1:9" x14ac:dyDescent="0.2">
      <c r="A25" s="4"/>
      <c r="B25" s="4" t="s">
        <v>6</v>
      </c>
      <c r="C25" s="4"/>
      <c r="D25" s="13">
        <v>12953.5</v>
      </c>
    </row>
    <row r="26" spans="1:9" x14ac:dyDescent="0.2">
      <c r="A26" s="4"/>
      <c r="B26" s="4" t="s">
        <v>7</v>
      </c>
      <c r="C26" s="4"/>
      <c r="D26" s="16">
        <f>SUM(D22:D25)</f>
        <v>-522619.94000000006</v>
      </c>
    </row>
    <row r="27" spans="1:9" x14ac:dyDescent="0.2">
      <c r="A27" s="4"/>
      <c r="B27" s="4" t="s">
        <v>8</v>
      </c>
      <c r="C27" s="4"/>
      <c r="D27" s="15">
        <f>+D26+D21</f>
        <v>555347.1</v>
      </c>
      <c r="E27" s="15"/>
    </row>
    <row r="28" spans="1:9" x14ac:dyDescent="0.2">
      <c r="A28" s="4"/>
      <c r="B28" s="4"/>
      <c r="C28" s="4"/>
      <c r="D28" s="5"/>
    </row>
    <row r="29" spans="1:9" ht="10.5" x14ac:dyDescent="0.25">
      <c r="A29" s="10" t="s">
        <v>21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1">
        <v>0</v>
      </c>
    </row>
    <row r="31" spans="1:9" x14ac:dyDescent="0.2">
      <c r="A31" s="4"/>
      <c r="B31" s="4" t="s">
        <v>3</v>
      </c>
      <c r="C31" s="4"/>
      <c r="D31" s="13">
        <v>0</v>
      </c>
    </row>
    <row r="32" spans="1:9" x14ac:dyDescent="0.2">
      <c r="A32" s="4"/>
      <c r="B32" s="4" t="s">
        <v>4</v>
      </c>
      <c r="C32" s="4"/>
      <c r="D32" s="13">
        <v>0</v>
      </c>
    </row>
    <row r="33" spans="1:8" x14ac:dyDescent="0.2">
      <c r="A33" s="4"/>
      <c r="B33" s="4" t="s">
        <v>5</v>
      </c>
      <c r="C33" s="4"/>
      <c r="D33" s="13">
        <v>0</v>
      </c>
    </row>
    <row r="34" spans="1:8" s="17" customFormat="1" x14ac:dyDescent="0.2">
      <c r="A34" s="4"/>
      <c r="B34" s="4" t="s">
        <v>6</v>
      </c>
      <c r="C34" s="4"/>
      <c r="D34" s="13">
        <v>0</v>
      </c>
    </row>
    <row r="35" spans="1:8" s="17" customFormat="1" x14ac:dyDescent="0.2">
      <c r="A35" s="4"/>
      <c r="B35" s="4" t="s">
        <v>7</v>
      </c>
      <c r="C35" s="4"/>
      <c r="D35" s="16">
        <f>SUM(D31:D34)</f>
        <v>0</v>
      </c>
    </row>
    <row r="36" spans="1:8" s="18" customFormat="1" x14ac:dyDescent="0.2">
      <c r="A36" s="4"/>
      <c r="B36" s="4" t="s">
        <v>8</v>
      </c>
      <c r="C36" s="4"/>
      <c r="D36" s="5">
        <f>+D35+D30</f>
        <v>0</v>
      </c>
    </row>
    <row r="37" spans="1:8" s="19" customFormat="1" x14ac:dyDescent="0.2">
      <c r="A37" s="4"/>
      <c r="B37" s="4"/>
      <c r="C37" s="4"/>
      <c r="D37" s="9"/>
    </row>
    <row r="38" spans="1:8" ht="10.5" x14ac:dyDescent="0.25">
      <c r="A38" s="10" t="s">
        <v>22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1">
        <v>45851110.720000014</v>
      </c>
      <c r="E39" s="12"/>
      <c r="F39" s="12"/>
      <c r="H39" s="12"/>
    </row>
    <row r="40" spans="1:8" x14ac:dyDescent="0.2">
      <c r="A40" s="4"/>
      <c r="B40" s="4" t="s">
        <v>3</v>
      </c>
      <c r="C40" s="4"/>
      <c r="D40" s="13"/>
      <c r="E40" s="12"/>
      <c r="F40" s="12"/>
      <c r="H40" s="12"/>
    </row>
    <row r="41" spans="1:8" x14ac:dyDescent="0.2">
      <c r="A41" s="4"/>
      <c r="B41" s="4" t="s">
        <v>4</v>
      </c>
      <c r="C41" s="4"/>
      <c r="D41" s="13">
        <v>-2436363</v>
      </c>
      <c r="H41" s="15"/>
    </row>
    <row r="42" spans="1:8" x14ac:dyDescent="0.2">
      <c r="A42" s="4"/>
      <c r="B42" s="4" t="s">
        <v>5</v>
      </c>
      <c r="C42" s="4"/>
      <c r="D42" s="13"/>
    </row>
    <row r="43" spans="1:8" s="17" customFormat="1" x14ac:dyDescent="0.2">
      <c r="A43" s="4"/>
      <c r="B43" s="4" t="s">
        <v>6</v>
      </c>
      <c r="C43" s="4"/>
      <c r="D43" s="13">
        <v>104906.86</v>
      </c>
    </row>
    <row r="44" spans="1:8" s="17" customFormat="1" x14ac:dyDescent="0.2">
      <c r="A44" s="4"/>
      <c r="B44" s="4" t="s">
        <v>7</v>
      </c>
      <c r="C44" s="4"/>
      <c r="D44" s="16">
        <f>SUM(D40:D43)</f>
        <v>-2331456.14</v>
      </c>
    </row>
    <row r="45" spans="1:8" s="18" customFormat="1" x14ac:dyDescent="0.2">
      <c r="A45" s="4"/>
      <c r="B45" s="4" t="s">
        <v>8</v>
      </c>
      <c r="C45" s="4"/>
      <c r="D45" s="5">
        <f>+D44+D39</f>
        <v>43519654.580000013</v>
      </c>
      <c r="E45" s="20"/>
    </row>
    <row r="46" spans="1:8" s="18" customFormat="1" x14ac:dyDescent="0.2">
      <c r="A46" s="4"/>
      <c r="B46" s="4"/>
      <c r="C46" s="4"/>
      <c r="D46" s="5"/>
    </row>
    <row r="47" spans="1:8" s="19" customFormat="1" ht="10.5" x14ac:dyDescent="0.25">
      <c r="A47" s="8" t="s">
        <v>9</v>
      </c>
      <c r="B47" s="4"/>
      <c r="C47" s="4">
        <v>19100012</v>
      </c>
      <c r="D47" s="9"/>
    </row>
    <row r="48" spans="1:8" s="19" customFormat="1" x14ac:dyDescent="0.2">
      <c r="A48" s="4"/>
      <c r="B48" s="4" t="s">
        <v>2</v>
      </c>
      <c r="C48" s="4"/>
      <c r="D48" s="21">
        <v>16454483.410000002</v>
      </c>
      <c r="E48" s="2"/>
      <c r="F48" s="12"/>
      <c r="G48" s="2"/>
      <c r="H48" s="2"/>
    </row>
    <row r="49" spans="1:9" s="19" customFormat="1" x14ac:dyDescent="0.2">
      <c r="A49" s="22"/>
      <c r="B49" s="4" t="s">
        <v>3</v>
      </c>
      <c r="C49" s="22"/>
      <c r="D49" s="13">
        <v>-383526.23</v>
      </c>
      <c r="E49" s="12"/>
      <c r="F49" s="2"/>
      <c r="G49" s="12"/>
      <c r="H49" s="12"/>
    </row>
    <row r="50" spans="1:9" s="19" customFormat="1" x14ac:dyDescent="0.2">
      <c r="A50" s="23"/>
      <c r="B50" s="4" t="s">
        <v>24</v>
      </c>
      <c r="C50" s="23"/>
      <c r="D50" s="24">
        <v>-2386230.9300000002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5">
        <f>SUM(D49:D50)</f>
        <v>-2769757.16</v>
      </c>
    </row>
    <row r="52" spans="1:9" x14ac:dyDescent="0.2">
      <c r="A52" s="4"/>
      <c r="B52" s="4" t="s">
        <v>8</v>
      </c>
      <c r="C52" s="4"/>
      <c r="D52" s="26">
        <f>+D51+D48</f>
        <v>13684726.250000002</v>
      </c>
      <c r="E52" s="20"/>
    </row>
    <row r="53" spans="1:9" x14ac:dyDescent="0.2">
      <c r="A53" s="4"/>
      <c r="B53" s="4"/>
      <c r="C53" s="4"/>
      <c r="D53" s="9"/>
    </row>
    <row r="54" spans="1:9" ht="10.5" x14ac:dyDescent="0.25">
      <c r="A54" s="8" t="s">
        <v>10</v>
      </c>
      <c r="B54" s="4"/>
      <c r="C54" s="4">
        <v>19100022</v>
      </c>
      <c r="D54" s="9"/>
      <c r="F54" s="12"/>
      <c r="H54" s="12"/>
      <c r="I54" s="12"/>
    </row>
    <row r="55" spans="1:9" x14ac:dyDescent="0.2">
      <c r="A55" s="4"/>
      <c r="B55" s="4" t="s">
        <v>2</v>
      </c>
      <c r="C55" s="4"/>
      <c r="D55" s="21">
        <v>-4654792.3100000005</v>
      </c>
      <c r="G55" s="12"/>
      <c r="I55" s="12"/>
    </row>
    <row r="56" spans="1:9" s="17" customFormat="1" x14ac:dyDescent="0.2">
      <c r="A56" s="22"/>
      <c r="B56" s="4" t="s">
        <v>3</v>
      </c>
      <c r="C56" s="22"/>
      <c r="D56" s="13">
        <v>361995.77</v>
      </c>
      <c r="E56" s="2"/>
      <c r="F56" s="2"/>
      <c r="G56" s="2"/>
      <c r="H56" s="2"/>
      <c r="I56" s="15"/>
    </row>
    <row r="57" spans="1:9" s="28" customFormat="1" x14ac:dyDescent="0.2">
      <c r="A57" s="23"/>
      <c r="B57" s="4" t="s">
        <v>24</v>
      </c>
      <c r="C57" s="23"/>
      <c r="D57" s="13">
        <v>2405272.9500000002</v>
      </c>
      <c r="E57" s="27"/>
    </row>
    <row r="58" spans="1:9" s="29" customFormat="1" x14ac:dyDescent="0.2">
      <c r="A58" s="4"/>
      <c r="B58" s="4" t="s">
        <v>7</v>
      </c>
      <c r="C58" s="4"/>
      <c r="D58" s="25">
        <f>SUM(D56:D57)</f>
        <v>2767268.72</v>
      </c>
      <c r="E58" s="27"/>
    </row>
    <row r="59" spans="1:9" x14ac:dyDescent="0.2">
      <c r="A59" s="4"/>
      <c r="B59" s="4" t="s">
        <v>8</v>
      </c>
      <c r="C59" s="4"/>
      <c r="D59" s="26">
        <f>+D58+D55</f>
        <v>-1887523.5900000003</v>
      </c>
      <c r="E59" s="20"/>
    </row>
    <row r="60" spans="1:9" x14ac:dyDescent="0.2">
      <c r="A60" s="4"/>
      <c r="B60" s="4"/>
      <c r="C60" s="4"/>
      <c r="D60" s="9"/>
    </row>
    <row r="61" spans="1:9" ht="10.5" x14ac:dyDescent="0.25">
      <c r="A61" s="8" t="s">
        <v>11</v>
      </c>
      <c r="B61" s="4"/>
      <c r="C61" s="4">
        <v>19100142</v>
      </c>
      <c r="D61" s="9"/>
    </row>
    <row r="62" spans="1:9" x14ac:dyDescent="0.2">
      <c r="A62" s="4"/>
      <c r="B62" s="4" t="s">
        <v>2</v>
      </c>
      <c r="C62" s="4"/>
      <c r="D62" s="21">
        <v>163743.08000000002</v>
      </c>
    </row>
    <row r="63" spans="1:9" x14ac:dyDescent="0.2">
      <c r="A63" s="22"/>
      <c r="B63" s="4" t="s">
        <v>23</v>
      </c>
      <c r="C63" s="22"/>
      <c r="D63" s="13">
        <v>-4034.08</v>
      </c>
      <c r="G63" s="12"/>
      <c r="I63" s="12"/>
    </row>
    <row r="64" spans="1:9" s="17" customFormat="1" x14ac:dyDescent="0.2">
      <c r="A64" s="23"/>
      <c r="B64" s="4" t="s">
        <v>6</v>
      </c>
      <c r="C64" s="23"/>
      <c r="D64" s="24">
        <v>37545.43</v>
      </c>
      <c r="E64" s="2"/>
      <c r="F64" s="2"/>
      <c r="G64" s="12"/>
      <c r="H64" s="2"/>
      <c r="I64" s="12"/>
    </row>
    <row r="65" spans="1:9" s="17" customFormat="1" x14ac:dyDescent="0.2">
      <c r="A65" s="4"/>
      <c r="B65" s="4" t="s">
        <v>7</v>
      </c>
      <c r="C65" s="4"/>
      <c r="D65" s="25">
        <f>SUM(D63:D64)</f>
        <v>33511.35</v>
      </c>
      <c r="E65" s="2"/>
      <c r="F65" s="2"/>
      <c r="G65" s="2"/>
      <c r="H65" s="2"/>
      <c r="I65" s="15"/>
    </row>
    <row r="66" spans="1:9" s="17" customFormat="1" x14ac:dyDescent="0.2">
      <c r="A66" s="4"/>
      <c r="B66" s="4" t="s">
        <v>8</v>
      </c>
      <c r="C66" s="4"/>
      <c r="D66" s="26">
        <f>+D65+D62</f>
        <v>197254.43000000002</v>
      </c>
      <c r="E66" s="20"/>
    </row>
    <row r="67" spans="1:9" s="17" customFormat="1" x14ac:dyDescent="0.2">
      <c r="A67" s="4"/>
      <c r="B67" s="4"/>
      <c r="C67" s="4"/>
      <c r="D67" s="9"/>
    </row>
    <row r="68" spans="1:9" s="18" customFormat="1" ht="10.5" x14ac:dyDescent="0.25">
      <c r="A68" s="8" t="s">
        <v>12</v>
      </c>
      <c r="B68" s="4"/>
      <c r="C68" s="4">
        <v>19100132</v>
      </c>
      <c r="D68" s="9"/>
    </row>
    <row r="69" spans="1:9" s="29" customFormat="1" x14ac:dyDescent="0.2">
      <c r="A69" s="4"/>
      <c r="B69" s="4" t="s">
        <v>2</v>
      </c>
      <c r="C69" s="4"/>
      <c r="D69" s="21">
        <v>-17612.43</v>
      </c>
    </row>
    <row r="70" spans="1:9" x14ac:dyDescent="0.2">
      <c r="A70" s="22"/>
      <c r="B70" s="4" t="s">
        <v>23</v>
      </c>
      <c r="C70" s="22"/>
      <c r="D70" s="13">
        <v>-2555.63</v>
      </c>
      <c r="F70" s="12"/>
      <c r="H70" s="12"/>
    </row>
    <row r="71" spans="1:9" x14ac:dyDescent="0.2">
      <c r="A71" s="23"/>
      <c r="B71" s="4" t="s">
        <v>6</v>
      </c>
      <c r="C71" s="23"/>
      <c r="D71" s="13">
        <v>-11220.66</v>
      </c>
      <c r="H71" s="12"/>
    </row>
    <row r="72" spans="1:9" x14ac:dyDescent="0.2">
      <c r="A72" s="4"/>
      <c r="B72" s="4" t="s">
        <v>7</v>
      </c>
      <c r="C72" s="4"/>
      <c r="D72" s="25">
        <f>SUM(D70:D71)</f>
        <v>-13776.29</v>
      </c>
      <c r="H72" s="15"/>
    </row>
    <row r="73" spans="1:9" x14ac:dyDescent="0.2">
      <c r="A73" s="4"/>
      <c r="B73" s="4" t="s">
        <v>8</v>
      </c>
      <c r="C73" s="4"/>
      <c r="D73" s="26">
        <f>+D72+D69</f>
        <v>-31388.720000000001</v>
      </c>
      <c r="E73" s="20"/>
    </row>
    <row r="74" spans="1:9" x14ac:dyDescent="0.2">
      <c r="A74" s="4"/>
      <c r="B74" s="4"/>
      <c r="C74" s="4"/>
      <c r="D74" s="9"/>
    </row>
    <row r="75" spans="1:9" s="17" customFormat="1" ht="10.5" x14ac:dyDescent="0.25">
      <c r="A75" s="8" t="s">
        <v>13</v>
      </c>
      <c r="B75" s="4"/>
      <c r="C75" s="4"/>
      <c r="D75" s="9"/>
    </row>
    <row r="76" spans="1:9" s="17" customFormat="1" x14ac:dyDescent="0.2">
      <c r="A76" s="4"/>
      <c r="B76" s="4" t="s">
        <v>2</v>
      </c>
      <c r="C76" s="4"/>
      <c r="D76" s="30">
        <f>SUMIF($B$1:$B$73,B76,$D$1:$D$73)</f>
        <v>58935691.100000016</v>
      </c>
      <c r="E76" s="20"/>
    </row>
    <row r="77" spans="1:9" s="18" customFormat="1" x14ac:dyDescent="0.2">
      <c r="A77" s="4"/>
      <c r="B77" s="4" t="s">
        <v>7</v>
      </c>
      <c r="C77" s="4"/>
      <c r="D77" s="31">
        <f>SUMIF($B$1:$B$73,B77,$D$1:$D$73)</f>
        <v>-2509021.1800000006</v>
      </c>
      <c r="E77" s="20"/>
    </row>
    <row r="78" spans="1:9" ht="10.5" thickBot="1" x14ac:dyDescent="0.25">
      <c r="A78" s="4"/>
      <c r="B78" s="4" t="s">
        <v>8</v>
      </c>
      <c r="C78" s="4"/>
      <c r="D78" s="32">
        <f>SUMIF($B$1:$B$73,B78,$D$1:$D$73)</f>
        <v>56426669.920000009</v>
      </c>
      <c r="E78" s="20"/>
    </row>
    <row r="79" spans="1:9" ht="10.5" thickTop="1" x14ac:dyDescent="0.2">
      <c r="A79" s="4" t="s">
        <v>14</v>
      </c>
      <c r="B79" s="4"/>
      <c r="C79" s="4"/>
      <c r="D79" s="14">
        <f>+D18+D27+D36+D45</f>
        <v>44463601.550000012</v>
      </c>
    </row>
    <row r="80" spans="1:9" ht="10.5" thickBot="1" x14ac:dyDescent="0.25">
      <c r="A80" s="4" t="s">
        <v>15</v>
      </c>
      <c r="B80" s="4"/>
      <c r="C80" s="4"/>
      <c r="D80" s="33">
        <f>+D73+D66+D59+D52</f>
        <v>11963068.370000001</v>
      </c>
    </row>
    <row r="81" spans="1:4" ht="10.5" thickTop="1" x14ac:dyDescent="0.2">
      <c r="A81" s="4"/>
      <c r="B81" s="4"/>
      <c r="C81" s="4"/>
    </row>
    <row r="82" spans="1:4" x14ac:dyDescent="0.2">
      <c r="A82" s="4"/>
      <c r="B82" s="4"/>
      <c r="C82" s="4"/>
    </row>
    <row r="83" spans="1:4" s="17" customFormat="1" x14ac:dyDescent="0.2">
      <c r="A83" s="4"/>
      <c r="B83" s="4"/>
      <c r="C83" s="4"/>
      <c r="D83" s="2"/>
    </row>
    <row r="84" spans="1:4" s="18" customFormat="1" x14ac:dyDescent="0.2">
      <c r="A84" s="4"/>
      <c r="B84" s="4"/>
      <c r="C84" s="4"/>
      <c r="D84" s="2"/>
    </row>
    <row r="85" spans="1:4" x14ac:dyDescent="0.2">
      <c r="A85" s="4"/>
      <c r="B85" s="4"/>
      <c r="C85" s="4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ht="18" customHeight="1" x14ac:dyDescent="0.2">
      <c r="A92" s="4"/>
      <c r="B92" s="4"/>
      <c r="C92" s="4"/>
    </row>
    <row r="93" spans="1:4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23" spans="2:2" x14ac:dyDescent="0.2">
      <c r="B123" s="34"/>
    </row>
    <row r="124" spans="2:2" x14ac:dyDescent="0.2">
      <c r="B124" s="35"/>
    </row>
    <row r="125" spans="2:2" x14ac:dyDescent="0.2">
      <c r="B125" s="35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2021-12-08T08:00:00+00:00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D11EB69-38BE-4FF4-9A7A-14C94BDF14CC}"/>
</file>

<file path=customXml/itemProps3.xml><?xml version="1.0" encoding="utf-8"?>
<ds:datastoreItem xmlns:ds="http://schemas.openxmlformats.org/officeDocument/2006/customXml" ds:itemID="{CFDB9856-0DBF-4B01-9A9D-C8103BC4650D}"/>
</file>

<file path=customXml/itemProps4.xml><?xml version="1.0" encoding="utf-8"?>
<ds:datastoreItem xmlns:ds="http://schemas.openxmlformats.org/officeDocument/2006/customXml" ds:itemID="{ABE82943-FBAD-42B2-9700-227A1BB05EC6}"/>
</file>

<file path=customXml/itemProps5.xml><?xml version="1.0" encoding="utf-8"?>
<ds:datastoreItem xmlns:ds="http://schemas.openxmlformats.org/officeDocument/2006/customXml" ds:itemID="{83ECE478-DFDA-47CF-AD67-5D621E373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2021-12-08T01:38:18Z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