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76429EF3-4E84-4957-B4CF-C29EA856BD31}" xr6:coauthVersionLast="47" xr6:coauthVersionMax="47" xr10:uidLastSave="{00000000-0000-0000-0000-000000000000}"/>
  <bookViews>
    <workbookView xWindow="1320" yWindow="-108" windowWidth="21828" windowHeight="13176" activeTab="4" xr2:uid="{5AAAA26F-F1DC-4523-AC96-4B5C7B41869B}"/>
  </bookViews>
  <sheets>
    <sheet name="Table Price-Policy" sheetId="10" r:id="rId1"/>
    <sheet name="Fig 5.1 Market Price" sheetId="8" r:id="rId2"/>
    <sheet name="23IRP Monthly Price Data" sheetId="5" r:id="rId3"/>
    <sheet name="Current Monthly Price Data" sheetId="6" r:id="rId4"/>
    <sheet name="Annual Price Data" sheetId="7" r:id="rId5"/>
  </sheets>
  <externalReferences>
    <externalReference r:id="rId6"/>
    <externalReference r:id="rId7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isk_Adjustment">'[1]Costs By Sample'!$H$8</definedName>
    <definedName name="RolloverDates">[2]Rollover!$C$5:$E$279</definedName>
    <definedName name="ValuationDate" localSheetId="3">'Current Monthly Price Data'!$B$3</definedName>
    <definedName name="ValuationDate">'23IRP Monthly Price Data'!$B$3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44" i="5" l="1"/>
  <c r="AR243" i="5"/>
  <c r="AR242" i="5"/>
  <c r="AR241" i="5"/>
  <c r="AR240" i="5"/>
  <c r="AR239" i="5"/>
  <c r="AR238" i="5"/>
  <c r="AR237" i="5"/>
  <c r="AR236" i="5"/>
  <c r="AR235" i="5"/>
  <c r="AR234" i="5"/>
  <c r="AR233" i="5"/>
  <c r="AR232" i="5"/>
  <c r="AR231" i="5"/>
  <c r="AR230" i="5"/>
  <c r="AR229" i="5"/>
  <c r="AR228" i="5"/>
  <c r="AR227" i="5"/>
  <c r="AR226" i="5"/>
  <c r="AR225" i="5"/>
  <c r="AR224" i="5"/>
  <c r="AR223" i="5"/>
  <c r="AR222" i="5"/>
  <c r="AR221" i="5"/>
  <c r="AJ244" i="5"/>
  <c r="AJ243" i="5"/>
  <c r="AJ242" i="5"/>
  <c r="AJ241" i="5"/>
  <c r="AJ240" i="5"/>
  <c r="AJ239" i="5"/>
  <c r="AJ238" i="5"/>
  <c r="AJ237" i="5"/>
  <c r="AJ236" i="5"/>
  <c r="AJ235" i="5"/>
  <c r="AJ234" i="5"/>
  <c r="AJ233" i="5"/>
  <c r="AJ232" i="5"/>
  <c r="AJ231" i="5"/>
  <c r="AJ230" i="5"/>
  <c r="AJ229" i="5"/>
  <c r="AJ228" i="5"/>
  <c r="AJ227" i="5"/>
  <c r="AJ226" i="5"/>
  <c r="AJ225" i="5"/>
  <c r="AJ224" i="5"/>
  <c r="AJ223" i="5"/>
  <c r="AJ222" i="5"/>
  <c r="AJ221" i="5"/>
  <c r="AB244" i="5"/>
  <c r="AB243" i="5"/>
  <c r="AB242" i="5"/>
  <c r="AB241" i="5"/>
  <c r="AB240" i="5"/>
  <c r="AB239" i="5"/>
  <c r="AB238" i="5"/>
  <c r="AB237" i="5"/>
  <c r="AB236" i="5"/>
  <c r="AB235" i="5"/>
  <c r="AB234" i="5"/>
  <c r="AB233" i="5"/>
  <c r="AB232" i="5"/>
  <c r="AB231" i="5"/>
  <c r="AB230" i="5"/>
  <c r="AB229" i="5"/>
  <c r="AB228" i="5"/>
  <c r="AB227" i="5"/>
  <c r="AB226" i="5"/>
  <c r="AB225" i="5"/>
  <c r="AB224" i="5"/>
  <c r="AB223" i="5"/>
  <c r="AB222" i="5"/>
  <c r="AB221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T226" i="5"/>
  <c r="T225" i="5"/>
  <c r="T224" i="5"/>
  <c r="T223" i="5"/>
  <c r="T222" i="5"/>
  <c r="T221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T5" i="5"/>
  <c r="L5" i="5" s="1"/>
  <c r="AB5" i="5"/>
  <c r="AJ5" i="5"/>
  <c r="AR5" i="5"/>
  <c r="T6" i="5"/>
  <c r="L6" i="5" s="1"/>
  <c r="AB6" i="5"/>
  <c r="AJ6" i="5"/>
  <c r="AR6" i="5"/>
  <c r="T7" i="5"/>
  <c r="L7" i="5" s="1"/>
  <c r="AB7" i="5"/>
  <c r="AJ7" i="5"/>
  <c r="AR7" i="5"/>
  <c r="T8" i="5"/>
  <c r="L8" i="5" s="1"/>
  <c r="AB8" i="5"/>
  <c r="AJ8" i="5"/>
  <c r="AR8" i="5"/>
  <c r="L9" i="5"/>
  <c r="T9" i="5"/>
  <c r="AB9" i="5"/>
  <c r="AJ9" i="5"/>
  <c r="AR9" i="5"/>
  <c r="T10" i="5"/>
  <c r="L10" i="5" s="1"/>
  <c r="AB10" i="5"/>
  <c r="AJ10" i="5"/>
  <c r="AR10" i="5"/>
  <c r="L11" i="5"/>
  <c r="T11" i="5"/>
  <c r="AB11" i="5"/>
  <c r="AJ11" i="5"/>
  <c r="AR11" i="5"/>
  <c r="T12" i="5"/>
  <c r="L12" i="5" s="1"/>
  <c r="AB12" i="5"/>
  <c r="AJ12" i="5"/>
  <c r="AR12" i="5"/>
  <c r="T13" i="5"/>
  <c r="L13" i="5" s="1"/>
  <c r="AB13" i="5"/>
  <c r="AJ13" i="5"/>
  <c r="AR13" i="5"/>
  <c r="T14" i="5"/>
  <c r="L14" i="5" s="1"/>
  <c r="AB14" i="5"/>
  <c r="AJ14" i="5"/>
  <c r="AR14" i="5"/>
  <c r="T15" i="5"/>
  <c r="L15" i="5" s="1"/>
  <c r="AB15" i="5"/>
  <c r="AJ15" i="5"/>
  <c r="AR15" i="5"/>
  <c r="T16" i="5"/>
  <c r="L16" i="5" s="1"/>
  <c r="AB16" i="5"/>
  <c r="AJ16" i="5"/>
  <c r="AR16" i="5"/>
  <c r="L17" i="5"/>
  <c r="T17" i="5"/>
  <c r="AB17" i="5"/>
  <c r="AJ17" i="5"/>
  <c r="AR17" i="5"/>
  <c r="L18" i="5"/>
  <c r="T18" i="5"/>
  <c r="AB18" i="5"/>
  <c r="AJ18" i="5"/>
  <c r="AR18" i="5"/>
  <c r="L19" i="5"/>
  <c r="T19" i="5"/>
  <c r="AB19" i="5"/>
  <c r="AJ19" i="5"/>
  <c r="AR19" i="5"/>
  <c r="L20" i="5"/>
  <c r="T20" i="5"/>
  <c r="AB20" i="5"/>
  <c r="AJ20" i="5"/>
  <c r="AR20" i="5"/>
  <c r="L21" i="5"/>
  <c r="T21" i="5"/>
  <c r="AB21" i="5"/>
  <c r="AJ21" i="5"/>
  <c r="AR21" i="5"/>
  <c r="L22" i="5"/>
  <c r="T22" i="5"/>
  <c r="AB22" i="5"/>
  <c r="AJ22" i="5"/>
  <c r="AR22" i="5"/>
  <c r="L23" i="5"/>
  <c r="T23" i="5"/>
  <c r="AB23" i="5"/>
  <c r="AJ23" i="5"/>
  <c r="AR23" i="5"/>
  <c r="L24" i="5"/>
  <c r="T24" i="5"/>
  <c r="AB24" i="5"/>
  <c r="AJ24" i="5"/>
  <c r="AR24" i="5"/>
  <c r="L25" i="5"/>
  <c r="T25" i="5"/>
  <c r="AB25" i="5"/>
  <c r="AJ25" i="5"/>
  <c r="AR25" i="5"/>
  <c r="L26" i="5"/>
  <c r="T26" i="5"/>
  <c r="AB26" i="5"/>
  <c r="AJ26" i="5"/>
  <c r="AR26" i="5"/>
  <c r="L27" i="5"/>
  <c r="T27" i="5"/>
  <c r="AB27" i="5"/>
  <c r="AJ27" i="5"/>
  <c r="AR27" i="5"/>
  <c r="L28" i="5"/>
  <c r="T28" i="5"/>
  <c r="AB28" i="5"/>
  <c r="AJ28" i="5"/>
  <c r="AR28" i="5"/>
  <c r="L29" i="5"/>
  <c r="T29" i="5"/>
  <c r="AB29" i="5"/>
  <c r="AJ29" i="5"/>
  <c r="AR29" i="5"/>
  <c r="L30" i="5"/>
  <c r="T30" i="5"/>
  <c r="AB30" i="5"/>
  <c r="AJ30" i="5"/>
  <c r="AR30" i="5"/>
  <c r="L31" i="5"/>
  <c r="T31" i="5"/>
  <c r="AB31" i="5"/>
  <c r="AJ31" i="5"/>
  <c r="AR31" i="5"/>
  <c r="L32" i="5"/>
  <c r="T32" i="5"/>
  <c r="AB32" i="5"/>
  <c r="AJ32" i="5"/>
  <c r="AR32" i="5"/>
  <c r="L33" i="5"/>
  <c r="T33" i="5"/>
  <c r="AB33" i="5"/>
  <c r="AJ33" i="5"/>
  <c r="AR33" i="5"/>
  <c r="L34" i="5"/>
  <c r="T34" i="5"/>
  <c r="AB34" i="5"/>
  <c r="AJ34" i="5"/>
  <c r="AR34" i="5"/>
  <c r="L35" i="5"/>
  <c r="T35" i="5"/>
  <c r="AB35" i="5"/>
  <c r="AJ35" i="5"/>
  <c r="AR35" i="5"/>
  <c r="L36" i="5"/>
  <c r="T36" i="5"/>
  <c r="AB36" i="5"/>
  <c r="AJ36" i="5"/>
  <c r="AR36" i="5"/>
  <c r="L37" i="5"/>
  <c r="T37" i="5"/>
  <c r="AB37" i="5"/>
  <c r="AJ37" i="5"/>
  <c r="AR37" i="5"/>
  <c r="L38" i="5"/>
  <c r="T38" i="5"/>
  <c r="AB38" i="5"/>
  <c r="AJ38" i="5"/>
  <c r="AR38" i="5"/>
  <c r="L39" i="5"/>
  <c r="T39" i="5"/>
  <c r="AB39" i="5"/>
  <c r="AJ39" i="5"/>
  <c r="AR39" i="5"/>
  <c r="L40" i="5"/>
  <c r="T40" i="5"/>
  <c r="AB40" i="5"/>
  <c r="AJ40" i="5"/>
  <c r="AR40" i="5"/>
  <c r="L41" i="5"/>
  <c r="T41" i="5"/>
  <c r="AB41" i="5"/>
  <c r="AJ41" i="5"/>
  <c r="AR41" i="5"/>
  <c r="L42" i="5"/>
  <c r="T42" i="5"/>
  <c r="AB42" i="5"/>
  <c r="AJ42" i="5"/>
  <c r="AR42" i="5"/>
  <c r="L43" i="5"/>
  <c r="T43" i="5"/>
  <c r="AB43" i="5"/>
  <c r="AJ43" i="5"/>
  <c r="AR43" i="5"/>
  <c r="L44" i="5"/>
  <c r="T44" i="5"/>
  <c r="AB44" i="5"/>
  <c r="AJ44" i="5"/>
  <c r="AR44" i="5"/>
  <c r="L45" i="5"/>
  <c r="T45" i="5"/>
  <c r="AB45" i="5"/>
  <c r="AJ45" i="5"/>
  <c r="AR45" i="5"/>
  <c r="L46" i="5"/>
  <c r="T46" i="5"/>
  <c r="AB46" i="5"/>
  <c r="AJ46" i="5"/>
  <c r="AR46" i="5"/>
  <c r="L47" i="5"/>
  <c r="T47" i="5"/>
  <c r="AB47" i="5"/>
  <c r="AJ47" i="5"/>
  <c r="AR47" i="5"/>
  <c r="L48" i="5"/>
  <c r="T48" i="5"/>
  <c r="AB48" i="5"/>
  <c r="AJ48" i="5"/>
  <c r="AR48" i="5"/>
  <c r="L49" i="5"/>
  <c r="T49" i="5"/>
  <c r="AB49" i="5"/>
  <c r="AJ49" i="5"/>
  <c r="AR49" i="5"/>
  <c r="L50" i="5"/>
  <c r="T50" i="5"/>
  <c r="AB50" i="5"/>
  <c r="AJ50" i="5"/>
  <c r="AR50" i="5"/>
  <c r="L51" i="5"/>
  <c r="T51" i="5"/>
  <c r="AB51" i="5"/>
  <c r="AJ51" i="5"/>
  <c r="AR51" i="5"/>
  <c r="L52" i="5"/>
  <c r="T52" i="5"/>
  <c r="AB52" i="5"/>
  <c r="AJ52" i="5"/>
  <c r="AR52" i="5"/>
  <c r="L53" i="5"/>
  <c r="T53" i="5"/>
  <c r="AB53" i="5"/>
  <c r="AJ53" i="5"/>
  <c r="AR53" i="5"/>
  <c r="L54" i="5"/>
  <c r="T54" i="5"/>
  <c r="AB54" i="5"/>
  <c r="AJ54" i="5"/>
  <c r="AR54" i="5"/>
  <c r="L55" i="5"/>
  <c r="T55" i="5"/>
  <c r="AB55" i="5"/>
  <c r="AJ55" i="5"/>
  <c r="AR55" i="5"/>
  <c r="L56" i="5"/>
  <c r="T56" i="5"/>
  <c r="AB56" i="5"/>
  <c r="AJ56" i="5"/>
  <c r="AR56" i="5"/>
  <c r="L57" i="5"/>
  <c r="T57" i="5"/>
  <c r="AB57" i="5"/>
  <c r="AJ57" i="5"/>
  <c r="AR57" i="5"/>
  <c r="L58" i="5"/>
  <c r="T58" i="5"/>
  <c r="AB58" i="5"/>
  <c r="AJ58" i="5"/>
  <c r="AR58" i="5"/>
  <c r="L59" i="5"/>
  <c r="T59" i="5"/>
  <c r="AB59" i="5"/>
  <c r="AJ59" i="5"/>
  <c r="AR59" i="5"/>
  <c r="L60" i="5"/>
  <c r="T60" i="5"/>
  <c r="AB60" i="5"/>
  <c r="AJ60" i="5"/>
  <c r="AR60" i="5"/>
  <c r="L61" i="5"/>
  <c r="T61" i="5"/>
  <c r="AB61" i="5"/>
  <c r="AJ61" i="5"/>
  <c r="AR61" i="5"/>
  <c r="L62" i="5"/>
  <c r="T62" i="5"/>
  <c r="AB62" i="5"/>
  <c r="AJ62" i="5"/>
  <c r="AR62" i="5"/>
  <c r="L63" i="5"/>
  <c r="T63" i="5"/>
  <c r="AB63" i="5"/>
  <c r="AJ63" i="5"/>
  <c r="AR63" i="5"/>
  <c r="L64" i="5"/>
  <c r="T64" i="5"/>
  <c r="AB64" i="5"/>
  <c r="AJ64" i="5"/>
  <c r="AR64" i="5"/>
  <c r="L65" i="5"/>
  <c r="T65" i="5"/>
  <c r="AB65" i="5"/>
  <c r="AJ65" i="5"/>
  <c r="AR65" i="5"/>
  <c r="L66" i="5"/>
  <c r="T66" i="5"/>
  <c r="AB66" i="5"/>
  <c r="AJ66" i="5"/>
  <c r="AR66" i="5"/>
  <c r="L67" i="5"/>
  <c r="T67" i="5"/>
  <c r="AB67" i="5"/>
  <c r="AJ67" i="5"/>
  <c r="AR67" i="5"/>
  <c r="L68" i="5"/>
  <c r="T68" i="5"/>
  <c r="AB68" i="5"/>
  <c r="AJ68" i="5"/>
  <c r="AR68" i="5"/>
  <c r="L69" i="5"/>
  <c r="T69" i="5"/>
  <c r="AB69" i="5"/>
  <c r="AJ69" i="5"/>
  <c r="AR69" i="5"/>
  <c r="L70" i="5"/>
  <c r="T70" i="5"/>
  <c r="AB70" i="5"/>
  <c r="AJ70" i="5"/>
  <c r="AR70" i="5"/>
  <c r="L71" i="5"/>
  <c r="T71" i="5"/>
  <c r="AB71" i="5"/>
  <c r="AJ71" i="5"/>
  <c r="AR71" i="5"/>
  <c r="L72" i="5"/>
  <c r="T72" i="5"/>
  <c r="AB72" i="5"/>
  <c r="AJ72" i="5"/>
  <c r="AR72" i="5"/>
  <c r="L73" i="5"/>
  <c r="T73" i="5"/>
  <c r="AB73" i="5"/>
  <c r="AJ73" i="5"/>
  <c r="AR73" i="5"/>
  <c r="L74" i="5"/>
  <c r="T74" i="5"/>
  <c r="AB74" i="5"/>
  <c r="AJ74" i="5"/>
  <c r="AR74" i="5"/>
  <c r="L75" i="5"/>
  <c r="T75" i="5"/>
  <c r="AB75" i="5"/>
  <c r="AJ75" i="5"/>
  <c r="AR75" i="5"/>
  <c r="L76" i="5"/>
  <c r="T76" i="5"/>
  <c r="AB76" i="5"/>
  <c r="AJ76" i="5"/>
  <c r="AR76" i="5"/>
  <c r="L77" i="5"/>
  <c r="T77" i="5"/>
  <c r="AB77" i="5"/>
  <c r="AJ77" i="5"/>
  <c r="AR77" i="5"/>
  <c r="L78" i="5"/>
  <c r="T78" i="5"/>
  <c r="AB78" i="5"/>
  <c r="AJ78" i="5"/>
  <c r="AR78" i="5"/>
  <c r="L79" i="5"/>
  <c r="T79" i="5"/>
  <c r="AB79" i="5"/>
  <c r="AJ79" i="5"/>
  <c r="AR79" i="5"/>
  <c r="L80" i="5"/>
  <c r="T80" i="5"/>
  <c r="AB80" i="5"/>
  <c r="AJ80" i="5"/>
  <c r="AR80" i="5"/>
  <c r="L81" i="5"/>
  <c r="T81" i="5"/>
  <c r="AB81" i="5"/>
  <c r="AJ81" i="5"/>
  <c r="AR81" i="5"/>
  <c r="L82" i="5"/>
  <c r="T82" i="5"/>
  <c r="AB82" i="5"/>
  <c r="AJ82" i="5"/>
  <c r="AR82" i="5"/>
  <c r="L83" i="5"/>
  <c r="T83" i="5"/>
  <c r="AB83" i="5"/>
  <c r="AJ83" i="5"/>
  <c r="AR83" i="5"/>
  <c r="L84" i="5"/>
  <c r="T84" i="5"/>
  <c r="AB84" i="5"/>
  <c r="AJ84" i="5"/>
  <c r="AR84" i="5"/>
  <c r="L85" i="5"/>
  <c r="T85" i="5"/>
  <c r="AB85" i="5"/>
  <c r="AJ85" i="5"/>
  <c r="AR85" i="5"/>
  <c r="L86" i="5"/>
  <c r="T86" i="5"/>
  <c r="AB86" i="5"/>
  <c r="AJ86" i="5"/>
  <c r="AR86" i="5"/>
  <c r="L87" i="5"/>
  <c r="T87" i="5"/>
  <c r="AB87" i="5"/>
  <c r="AJ87" i="5"/>
  <c r="AR87" i="5"/>
  <c r="L88" i="5"/>
  <c r="T88" i="5"/>
  <c r="AB88" i="5"/>
  <c r="AJ88" i="5"/>
  <c r="AR88" i="5"/>
  <c r="L89" i="5"/>
  <c r="T89" i="5"/>
  <c r="AB89" i="5"/>
  <c r="AJ89" i="5"/>
  <c r="AR89" i="5"/>
  <c r="L90" i="5"/>
  <c r="T90" i="5"/>
  <c r="AB90" i="5"/>
  <c r="AJ90" i="5"/>
  <c r="AR90" i="5"/>
  <c r="L91" i="5"/>
  <c r="T91" i="5"/>
  <c r="AB91" i="5"/>
  <c r="AJ91" i="5"/>
  <c r="AR91" i="5"/>
  <c r="L92" i="5"/>
  <c r="T92" i="5"/>
  <c r="AB92" i="5"/>
  <c r="AJ92" i="5"/>
  <c r="AR92" i="5"/>
  <c r="L93" i="5"/>
  <c r="T93" i="5"/>
  <c r="AB93" i="5"/>
  <c r="AJ93" i="5"/>
  <c r="AR93" i="5"/>
  <c r="L94" i="5"/>
  <c r="T94" i="5"/>
  <c r="AB94" i="5"/>
  <c r="AJ94" i="5"/>
  <c r="AR94" i="5"/>
  <c r="L95" i="5"/>
  <c r="T95" i="5"/>
  <c r="AB95" i="5"/>
  <c r="AJ95" i="5"/>
  <c r="AR95" i="5"/>
  <c r="L96" i="5"/>
  <c r="T96" i="5"/>
  <c r="AB96" i="5"/>
  <c r="AJ96" i="5"/>
  <c r="AR96" i="5"/>
  <c r="L97" i="5"/>
  <c r="T97" i="5"/>
  <c r="AB97" i="5"/>
  <c r="AJ97" i="5"/>
  <c r="AR97" i="5"/>
  <c r="L98" i="5"/>
  <c r="T98" i="5"/>
  <c r="AB98" i="5"/>
  <c r="AJ98" i="5"/>
  <c r="AR98" i="5"/>
  <c r="L99" i="5"/>
  <c r="T99" i="5"/>
  <c r="AB99" i="5"/>
  <c r="AJ99" i="5"/>
  <c r="AR99" i="5"/>
  <c r="L100" i="5"/>
  <c r="T100" i="5"/>
  <c r="AB100" i="5"/>
  <c r="AJ100" i="5"/>
  <c r="AR100" i="5"/>
  <c r="L101" i="5"/>
  <c r="T101" i="5"/>
  <c r="AB101" i="5"/>
  <c r="AJ101" i="5"/>
  <c r="AR101" i="5"/>
  <c r="L102" i="5"/>
  <c r="T102" i="5"/>
  <c r="AB102" i="5"/>
  <c r="AJ102" i="5"/>
  <c r="AR102" i="5"/>
  <c r="L103" i="5"/>
  <c r="T103" i="5"/>
  <c r="AB103" i="5"/>
  <c r="AJ103" i="5"/>
  <c r="AR103" i="5"/>
  <c r="L104" i="5"/>
  <c r="T104" i="5"/>
  <c r="AB104" i="5"/>
  <c r="AJ104" i="5"/>
  <c r="AR104" i="5"/>
  <c r="L105" i="5"/>
  <c r="T105" i="5"/>
  <c r="AB105" i="5"/>
  <c r="AJ105" i="5"/>
  <c r="AR105" i="5"/>
  <c r="L106" i="5"/>
  <c r="T106" i="5"/>
  <c r="AB106" i="5"/>
  <c r="AJ106" i="5"/>
  <c r="AR106" i="5"/>
  <c r="L107" i="5"/>
  <c r="T107" i="5"/>
  <c r="AB107" i="5"/>
  <c r="AJ107" i="5"/>
  <c r="AR107" i="5"/>
  <c r="L108" i="5"/>
  <c r="T108" i="5"/>
  <c r="AB108" i="5"/>
  <c r="AJ108" i="5"/>
  <c r="AR108" i="5"/>
  <c r="L109" i="5"/>
  <c r="T109" i="5"/>
  <c r="AB109" i="5"/>
  <c r="AJ109" i="5"/>
  <c r="AR109" i="5"/>
  <c r="L110" i="5"/>
  <c r="T110" i="5"/>
  <c r="AB110" i="5"/>
  <c r="AJ110" i="5"/>
  <c r="AR110" i="5"/>
  <c r="L111" i="5"/>
  <c r="T111" i="5"/>
  <c r="AB111" i="5"/>
  <c r="AJ111" i="5"/>
  <c r="AR111" i="5"/>
  <c r="L112" i="5"/>
  <c r="T112" i="5"/>
  <c r="AB112" i="5"/>
  <c r="AJ112" i="5"/>
  <c r="AR112" i="5"/>
  <c r="L113" i="5"/>
  <c r="T113" i="5"/>
  <c r="AB113" i="5"/>
  <c r="AJ113" i="5"/>
  <c r="AR113" i="5"/>
  <c r="L114" i="5"/>
  <c r="T114" i="5"/>
  <c r="AB114" i="5"/>
  <c r="AJ114" i="5"/>
  <c r="AR114" i="5"/>
  <c r="L115" i="5"/>
  <c r="T115" i="5"/>
  <c r="AB115" i="5"/>
  <c r="AJ115" i="5"/>
  <c r="AR115" i="5"/>
  <c r="L116" i="5"/>
  <c r="T116" i="5"/>
  <c r="AB116" i="5"/>
  <c r="AJ116" i="5"/>
  <c r="AR116" i="5"/>
  <c r="L117" i="5"/>
  <c r="T117" i="5"/>
  <c r="AB117" i="5"/>
  <c r="AJ117" i="5"/>
  <c r="AR117" i="5"/>
  <c r="L118" i="5"/>
  <c r="T118" i="5"/>
  <c r="AB118" i="5"/>
  <c r="AJ118" i="5"/>
  <c r="AR118" i="5"/>
  <c r="L119" i="5"/>
  <c r="T119" i="5"/>
  <c r="AB119" i="5"/>
  <c r="AJ119" i="5"/>
  <c r="AR119" i="5"/>
  <c r="L120" i="5"/>
  <c r="T120" i="5"/>
  <c r="AB120" i="5"/>
  <c r="AJ120" i="5"/>
  <c r="AR120" i="5"/>
  <c r="L121" i="5"/>
  <c r="T121" i="5"/>
  <c r="AB121" i="5"/>
  <c r="AJ121" i="5"/>
  <c r="AR121" i="5"/>
  <c r="L122" i="5"/>
  <c r="T122" i="5"/>
  <c r="AB122" i="5"/>
  <c r="AJ122" i="5"/>
  <c r="AR122" i="5"/>
  <c r="L123" i="5"/>
  <c r="T123" i="5"/>
  <c r="AB123" i="5"/>
  <c r="AJ123" i="5"/>
  <c r="AR123" i="5"/>
  <c r="L124" i="5"/>
  <c r="T124" i="5"/>
  <c r="AB124" i="5"/>
  <c r="AJ124" i="5"/>
  <c r="AR124" i="5"/>
  <c r="L125" i="5"/>
  <c r="T125" i="5"/>
  <c r="AB125" i="5"/>
  <c r="AJ125" i="5"/>
  <c r="AR125" i="5"/>
  <c r="L126" i="5"/>
  <c r="T126" i="5"/>
  <c r="AB126" i="5"/>
  <c r="AJ126" i="5"/>
  <c r="AR126" i="5"/>
  <c r="L127" i="5"/>
  <c r="T127" i="5"/>
  <c r="AB127" i="5"/>
  <c r="AJ127" i="5"/>
  <c r="AR127" i="5"/>
  <c r="L128" i="5"/>
  <c r="T128" i="5"/>
  <c r="AB128" i="5"/>
  <c r="AJ128" i="5"/>
  <c r="AR128" i="5"/>
  <c r="L129" i="5"/>
  <c r="T129" i="5"/>
  <c r="AB129" i="5"/>
  <c r="AJ129" i="5"/>
  <c r="AR129" i="5"/>
  <c r="L130" i="5"/>
  <c r="T130" i="5"/>
  <c r="AB130" i="5"/>
  <c r="AJ130" i="5"/>
  <c r="AR130" i="5"/>
  <c r="L131" i="5"/>
  <c r="T131" i="5"/>
  <c r="AB131" i="5"/>
  <c r="AJ131" i="5"/>
  <c r="AR131" i="5"/>
  <c r="L132" i="5"/>
  <c r="T132" i="5"/>
  <c r="AB132" i="5"/>
  <c r="AJ132" i="5"/>
  <c r="AR132" i="5"/>
  <c r="L133" i="5"/>
  <c r="T133" i="5"/>
  <c r="AB133" i="5"/>
  <c r="AJ133" i="5"/>
  <c r="AR133" i="5"/>
  <c r="L134" i="5"/>
  <c r="T134" i="5"/>
  <c r="AB134" i="5"/>
  <c r="AJ134" i="5"/>
  <c r="AR134" i="5"/>
  <c r="L135" i="5"/>
  <c r="T135" i="5"/>
  <c r="AB135" i="5"/>
  <c r="AJ135" i="5"/>
  <c r="AR135" i="5"/>
  <c r="L136" i="5"/>
  <c r="T136" i="5"/>
  <c r="AB136" i="5"/>
  <c r="AJ136" i="5"/>
  <c r="AR136" i="5"/>
  <c r="L137" i="5"/>
  <c r="T137" i="5"/>
  <c r="AB137" i="5"/>
  <c r="AJ137" i="5"/>
  <c r="AR137" i="5"/>
  <c r="L138" i="5"/>
  <c r="T138" i="5"/>
  <c r="AB138" i="5"/>
  <c r="AJ138" i="5"/>
  <c r="AR138" i="5"/>
  <c r="L139" i="5"/>
  <c r="T139" i="5"/>
  <c r="AB139" i="5"/>
  <c r="AJ139" i="5"/>
  <c r="AR139" i="5"/>
  <c r="L140" i="5"/>
  <c r="T140" i="5"/>
  <c r="AB140" i="5"/>
  <c r="AJ140" i="5"/>
  <c r="AR140" i="5"/>
  <c r="L141" i="5"/>
  <c r="T141" i="5"/>
  <c r="AB141" i="5"/>
  <c r="AJ141" i="5"/>
  <c r="AR141" i="5"/>
  <c r="L142" i="5"/>
  <c r="T142" i="5"/>
  <c r="AB142" i="5"/>
  <c r="AJ142" i="5"/>
  <c r="AR142" i="5"/>
  <c r="L143" i="5"/>
  <c r="T143" i="5"/>
  <c r="AB143" i="5"/>
  <c r="AJ143" i="5"/>
  <c r="AR143" i="5"/>
  <c r="L144" i="5"/>
  <c r="T144" i="5"/>
  <c r="AB144" i="5"/>
  <c r="AJ144" i="5"/>
  <c r="AR144" i="5"/>
  <c r="L145" i="5"/>
  <c r="T145" i="5"/>
  <c r="AB145" i="5"/>
  <c r="AJ145" i="5"/>
  <c r="AR145" i="5"/>
  <c r="L146" i="5"/>
  <c r="T146" i="5"/>
  <c r="AB146" i="5"/>
  <c r="AJ146" i="5"/>
  <c r="AR146" i="5"/>
  <c r="L147" i="5"/>
  <c r="T147" i="5"/>
  <c r="AB147" i="5"/>
  <c r="AJ147" i="5"/>
  <c r="AR147" i="5"/>
  <c r="L148" i="5"/>
  <c r="T148" i="5"/>
  <c r="AB148" i="5"/>
  <c r="AJ148" i="5"/>
  <c r="AR148" i="5"/>
  <c r="L149" i="5"/>
  <c r="T149" i="5"/>
  <c r="AB149" i="5"/>
  <c r="AJ149" i="5"/>
  <c r="AR149" i="5"/>
  <c r="L150" i="5"/>
  <c r="T150" i="5"/>
  <c r="AB150" i="5"/>
  <c r="AJ150" i="5"/>
  <c r="AR150" i="5"/>
  <c r="L151" i="5"/>
  <c r="T151" i="5"/>
  <c r="AB151" i="5"/>
  <c r="AJ151" i="5"/>
  <c r="AR151" i="5"/>
  <c r="L152" i="5"/>
  <c r="T152" i="5"/>
  <c r="AB152" i="5"/>
  <c r="AJ152" i="5"/>
  <c r="AR152" i="5"/>
  <c r="L153" i="5"/>
  <c r="T153" i="5"/>
  <c r="AB153" i="5"/>
  <c r="AJ153" i="5"/>
  <c r="AR153" i="5"/>
  <c r="L154" i="5"/>
  <c r="T154" i="5"/>
  <c r="AB154" i="5"/>
  <c r="AJ154" i="5"/>
  <c r="AR154" i="5"/>
  <c r="L155" i="5"/>
  <c r="T155" i="5"/>
  <c r="AB155" i="5"/>
  <c r="AJ155" i="5"/>
  <c r="AR155" i="5"/>
  <c r="L156" i="5"/>
  <c r="T156" i="5"/>
  <c r="AB156" i="5"/>
  <c r="AJ156" i="5"/>
  <c r="AR156" i="5"/>
  <c r="L157" i="5"/>
  <c r="T157" i="5"/>
  <c r="AB157" i="5"/>
  <c r="AJ157" i="5"/>
  <c r="AR157" i="5"/>
  <c r="L158" i="5"/>
  <c r="T158" i="5"/>
  <c r="AB158" i="5"/>
  <c r="AJ158" i="5"/>
  <c r="AR158" i="5"/>
  <c r="L159" i="5"/>
  <c r="T159" i="5"/>
  <c r="AB159" i="5"/>
  <c r="AJ159" i="5"/>
  <c r="AR159" i="5"/>
  <c r="L160" i="5"/>
  <c r="T160" i="5"/>
  <c r="AB160" i="5"/>
  <c r="AJ160" i="5"/>
  <c r="AR160" i="5"/>
  <c r="L161" i="5"/>
  <c r="T161" i="5"/>
  <c r="AB161" i="5"/>
  <c r="AJ161" i="5"/>
  <c r="AR161" i="5"/>
  <c r="L162" i="5"/>
  <c r="T162" i="5"/>
  <c r="AB162" i="5"/>
  <c r="AJ162" i="5"/>
  <c r="AR162" i="5"/>
  <c r="L163" i="5"/>
  <c r="T163" i="5"/>
  <c r="AB163" i="5"/>
  <c r="AJ163" i="5"/>
  <c r="AR163" i="5"/>
  <c r="L164" i="5"/>
  <c r="T164" i="5"/>
  <c r="AB164" i="5"/>
  <c r="AJ164" i="5"/>
  <c r="AR164" i="5"/>
  <c r="L165" i="5"/>
  <c r="T165" i="5"/>
  <c r="AB165" i="5"/>
  <c r="AJ165" i="5"/>
  <c r="AR165" i="5"/>
  <c r="L166" i="5"/>
  <c r="T166" i="5"/>
  <c r="AB166" i="5"/>
  <c r="AJ166" i="5"/>
  <c r="AR166" i="5"/>
  <c r="L167" i="5"/>
  <c r="T167" i="5"/>
  <c r="AB167" i="5"/>
  <c r="AJ167" i="5"/>
  <c r="AR167" i="5"/>
  <c r="L168" i="5"/>
  <c r="T168" i="5"/>
  <c r="AB168" i="5"/>
  <c r="AJ168" i="5"/>
  <c r="AR168" i="5"/>
  <c r="L169" i="5"/>
  <c r="T169" i="5"/>
  <c r="AB169" i="5"/>
  <c r="AJ169" i="5"/>
  <c r="AR169" i="5"/>
  <c r="L170" i="5"/>
  <c r="T170" i="5"/>
  <c r="AB170" i="5"/>
  <c r="AJ170" i="5"/>
  <c r="AR170" i="5"/>
  <c r="L171" i="5"/>
  <c r="T171" i="5"/>
  <c r="AB171" i="5"/>
  <c r="AJ171" i="5"/>
  <c r="AR171" i="5"/>
  <c r="L172" i="5"/>
  <c r="T172" i="5"/>
  <c r="AB172" i="5"/>
  <c r="AJ172" i="5"/>
  <c r="AR172" i="5"/>
  <c r="L173" i="5"/>
  <c r="T173" i="5"/>
  <c r="AB173" i="5"/>
  <c r="AJ173" i="5"/>
  <c r="AR173" i="5"/>
  <c r="L174" i="5"/>
  <c r="T174" i="5"/>
  <c r="AB174" i="5"/>
  <c r="AJ174" i="5"/>
  <c r="AR174" i="5"/>
  <c r="L175" i="5"/>
  <c r="T175" i="5"/>
  <c r="AB175" i="5"/>
  <c r="AJ175" i="5"/>
  <c r="AR175" i="5"/>
  <c r="L176" i="5"/>
  <c r="T176" i="5"/>
  <c r="AB176" i="5"/>
  <c r="AJ176" i="5"/>
  <c r="AR176" i="5"/>
  <c r="L177" i="5"/>
  <c r="T177" i="5"/>
  <c r="AB177" i="5"/>
  <c r="AJ177" i="5"/>
  <c r="AR177" i="5"/>
  <c r="L178" i="5"/>
  <c r="T178" i="5"/>
  <c r="AB178" i="5"/>
  <c r="AJ178" i="5"/>
  <c r="AR178" i="5"/>
  <c r="L179" i="5"/>
  <c r="T179" i="5"/>
  <c r="AB179" i="5"/>
  <c r="AJ179" i="5"/>
  <c r="AR179" i="5"/>
  <c r="L180" i="5"/>
  <c r="T180" i="5"/>
  <c r="AB180" i="5"/>
  <c r="AJ180" i="5"/>
  <c r="AR180" i="5"/>
  <c r="L181" i="5"/>
  <c r="T181" i="5"/>
  <c r="AB181" i="5"/>
  <c r="AJ181" i="5"/>
  <c r="AR181" i="5"/>
  <c r="L182" i="5"/>
  <c r="T182" i="5"/>
  <c r="AB182" i="5"/>
  <c r="AJ182" i="5"/>
  <c r="AR182" i="5"/>
  <c r="L183" i="5"/>
  <c r="T183" i="5"/>
  <c r="AB183" i="5"/>
  <c r="AJ183" i="5"/>
  <c r="AR183" i="5"/>
  <c r="L184" i="5"/>
  <c r="T184" i="5"/>
  <c r="AB184" i="5"/>
  <c r="AJ184" i="5"/>
  <c r="AR184" i="5"/>
  <c r="L185" i="5"/>
  <c r="T185" i="5"/>
  <c r="AB185" i="5"/>
  <c r="AJ185" i="5"/>
  <c r="AR185" i="5"/>
  <c r="L186" i="5"/>
  <c r="T186" i="5"/>
  <c r="AB186" i="5"/>
  <c r="AJ186" i="5"/>
  <c r="AR186" i="5"/>
  <c r="L187" i="5"/>
  <c r="T187" i="5"/>
  <c r="AB187" i="5"/>
  <c r="AJ187" i="5"/>
  <c r="AR187" i="5"/>
  <c r="L188" i="5"/>
  <c r="T188" i="5"/>
  <c r="AB188" i="5"/>
  <c r="AJ188" i="5"/>
  <c r="AR188" i="5"/>
  <c r="L189" i="5"/>
  <c r="T189" i="5"/>
  <c r="AB189" i="5"/>
  <c r="AJ189" i="5"/>
  <c r="AR189" i="5"/>
  <c r="L190" i="5"/>
  <c r="T190" i="5"/>
  <c r="AB190" i="5"/>
  <c r="AJ190" i="5"/>
  <c r="AR190" i="5"/>
  <c r="L191" i="5"/>
  <c r="T191" i="5"/>
  <c r="AB191" i="5"/>
  <c r="AJ191" i="5"/>
  <c r="AR191" i="5"/>
  <c r="L192" i="5"/>
  <c r="T192" i="5"/>
  <c r="AB192" i="5"/>
  <c r="AJ192" i="5"/>
  <c r="AR192" i="5"/>
  <c r="L193" i="5"/>
  <c r="T193" i="5"/>
  <c r="AB193" i="5"/>
  <c r="AJ193" i="5"/>
  <c r="AR193" i="5"/>
  <c r="L194" i="5"/>
  <c r="T194" i="5"/>
  <c r="AB194" i="5"/>
  <c r="AJ194" i="5"/>
  <c r="AR194" i="5"/>
  <c r="L195" i="5"/>
  <c r="T195" i="5"/>
  <c r="AB195" i="5"/>
  <c r="AJ195" i="5"/>
  <c r="AR195" i="5"/>
  <c r="L196" i="5"/>
  <c r="T196" i="5"/>
  <c r="AB196" i="5"/>
  <c r="AJ196" i="5"/>
  <c r="AR196" i="5"/>
  <c r="L197" i="5"/>
  <c r="T197" i="5"/>
  <c r="AB197" i="5"/>
  <c r="AJ197" i="5"/>
  <c r="AR197" i="5"/>
  <c r="L198" i="5"/>
  <c r="T198" i="5"/>
  <c r="AB198" i="5"/>
  <c r="AJ198" i="5"/>
  <c r="AR198" i="5"/>
  <c r="L199" i="5"/>
  <c r="T199" i="5"/>
  <c r="AB199" i="5"/>
  <c r="AJ199" i="5"/>
  <c r="AR199" i="5"/>
  <c r="L200" i="5"/>
  <c r="T200" i="5"/>
  <c r="AB200" i="5"/>
  <c r="AJ200" i="5"/>
  <c r="AR200" i="5"/>
  <c r="L201" i="5"/>
  <c r="T201" i="5"/>
  <c r="AB201" i="5"/>
  <c r="AJ201" i="5"/>
  <c r="AR201" i="5"/>
  <c r="L202" i="5"/>
  <c r="T202" i="5"/>
  <c r="AB202" i="5"/>
  <c r="AJ202" i="5"/>
  <c r="AR202" i="5"/>
  <c r="L203" i="5"/>
  <c r="T203" i="5"/>
  <c r="AB203" i="5"/>
  <c r="AJ203" i="5"/>
  <c r="AR203" i="5"/>
  <c r="L204" i="5"/>
  <c r="T204" i="5"/>
  <c r="AB204" i="5"/>
  <c r="AJ204" i="5"/>
  <c r="AR204" i="5"/>
  <c r="L205" i="5"/>
  <c r="T205" i="5"/>
  <c r="AB205" i="5"/>
  <c r="AJ205" i="5"/>
  <c r="AR205" i="5"/>
  <c r="L206" i="5"/>
  <c r="T206" i="5"/>
  <c r="AB206" i="5"/>
  <c r="AJ206" i="5"/>
  <c r="AR206" i="5"/>
  <c r="L207" i="5"/>
  <c r="T207" i="5"/>
  <c r="AB207" i="5"/>
  <c r="AJ207" i="5"/>
  <c r="AR207" i="5"/>
  <c r="L208" i="5"/>
  <c r="T208" i="5"/>
  <c r="AB208" i="5"/>
  <c r="AJ208" i="5"/>
  <c r="AR208" i="5"/>
  <c r="L209" i="5"/>
  <c r="T209" i="5"/>
  <c r="AB209" i="5"/>
  <c r="AJ209" i="5"/>
  <c r="AR209" i="5"/>
  <c r="L210" i="5"/>
  <c r="T210" i="5"/>
  <c r="AB210" i="5"/>
  <c r="AJ210" i="5"/>
  <c r="AR210" i="5"/>
  <c r="L211" i="5"/>
  <c r="T211" i="5"/>
  <c r="AB211" i="5"/>
  <c r="AJ211" i="5"/>
  <c r="AR211" i="5"/>
  <c r="L212" i="5"/>
  <c r="T212" i="5"/>
  <c r="AB212" i="5"/>
  <c r="AJ212" i="5"/>
  <c r="AR212" i="5"/>
  <c r="L213" i="5"/>
  <c r="T213" i="5"/>
  <c r="AB213" i="5"/>
  <c r="AJ213" i="5"/>
  <c r="AR213" i="5"/>
  <c r="L214" i="5"/>
  <c r="T214" i="5"/>
  <c r="AB214" i="5"/>
  <c r="AJ214" i="5"/>
  <c r="AR214" i="5"/>
  <c r="L215" i="5"/>
  <c r="T215" i="5"/>
  <c r="AB215" i="5"/>
  <c r="AJ215" i="5"/>
  <c r="AR215" i="5"/>
  <c r="L216" i="5"/>
  <c r="T216" i="5"/>
  <c r="AB216" i="5"/>
  <c r="AJ216" i="5"/>
  <c r="AR216" i="5"/>
  <c r="L217" i="5"/>
  <c r="T217" i="5"/>
  <c r="AB217" i="5"/>
  <c r="AJ217" i="5"/>
  <c r="AR217" i="5"/>
  <c r="L218" i="5"/>
  <c r="T218" i="5"/>
  <c r="AB218" i="5"/>
  <c r="AJ218" i="5"/>
  <c r="AR218" i="5"/>
  <c r="L219" i="5"/>
  <c r="T219" i="5"/>
  <c r="AB219" i="5"/>
  <c r="AJ219" i="5"/>
  <c r="AR219" i="5"/>
  <c r="L220" i="5"/>
  <c r="T220" i="5"/>
  <c r="AB220" i="5"/>
  <c r="AJ220" i="5"/>
  <c r="AR220" i="5"/>
  <c r="C5" i="6" l="1"/>
  <c r="AR5" i="6"/>
  <c r="AT5" i="6"/>
  <c r="AW5" i="6"/>
  <c r="J5" i="6" s="1"/>
  <c r="C6" i="6"/>
  <c r="AT6" i="6"/>
  <c r="AW6" i="6"/>
  <c r="J6" i="6" s="1"/>
  <c r="C7" i="6"/>
  <c r="AR7" i="6"/>
  <c r="AT7" i="6"/>
  <c r="AW7" i="6"/>
  <c r="AI7" i="6" s="1"/>
  <c r="C8" i="6"/>
  <c r="AR8" i="6"/>
  <c r="AT8" i="6"/>
  <c r="AW8" i="6"/>
  <c r="J8" i="6" s="1"/>
  <c r="C9" i="6"/>
  <c r="AR9" i="6"/>
  <c r="AT9" i="6"/>
  <c r="AW9" i="6"/>
  <c r="J9" i="6" s="1"/>
  <c r="C10" i="6"/>
  <c r="AR10" i="6"/>
  <c r="AT10" i="6"/>
  <c r="AW10" i="6"/>
  <c r="C11" i="6"/>
  <c r="AR11" i="6"/>
  <c r="AT11" i="6"/>
  <c r="AW11" i="6"/>
  <c r="J11" i="6" s="1"/>
  <c r="C12" i="6"/>
  <c r="R12" i="6"/>
  <c r="AR12" i="6"/>
  <c r="AT12" i="6"/>
  <c r="AW12" i="6"/>
  <c r="AA12" i="6" s="1"/>
  <c r="C13" i="6"/>
  <c r="AR13" i="6"/>
  <c r="AT13" i="6"/>
  <c r="AW13" i="6"/>
  <c r="Z13" i="6" s="1"/>
  <c r="C14" i="6"/>
  <c r="AT14" i="6"/>
  <c r="AW14" i="6"/>
  <c r="AA14" i="6" s="1"/>
  <c r="C15" i="6"/>
  <c r="AR15" i="6"/>
  <c r="AT15" i="6"/>
  <c r="AW15" i="6"/>
  <c r="C16" i="6"/>
  <c r="Z16" i="6"/>
  <c r="AR16" i="6"/>
  <c r="AT16" i="6"/>
  <c r="AW16" i="6"/>
  <c r="J16" i="6" s="1"/>
  <c r="C17" i="6"/>
  <c r="AR17" i="6"/>
  <c r="AT17" i="6"/>
  <c r="AW17" i="6"/>
  <c r="R17" i="6" s="1"/>
  <c r="C18" i="6"/>
  <c r="AR18" i="6"/>
  <c r="AT18" i="6"/>
  <c r="AW18" i="6"/>
  <c r="C19" i="6"/>
  <c r="Z19" i="6"/>
  <c r="AB19" i="6" s="1"/>
  <c r="AT19" i="6"/>
  <c r="AW19" i="6"/>
  <c r="AA19" i="6" s="1"/>
  <c r="C20" i="6"/>
  <c r="AR20" i="6"/>
  <c r="AT20" i="6"/>
  <c r="AW20" i="6"/>
  <c r="C21" i="6"/>
  <c r="AR21" i="6"/>
  <c r="AT21" i="6"/>
  <c r="AW21" i="6"/>
  <c r="Z21" i="6" s="1"/>
  <c r="C22" i="6"/>
  <c r="AT22" i="6"/>
  <c r="AW22" i="6"/>
  <c r="C23" i="6"/>
  <c r="S23" i="6"/>
  <c r="AR23" i="6"/>
  <c r="AT23" i="6"/>
  <c r="AW23" i="6"/>
  <c r="K23" i="6" s="1"/>
  <c r="C24" i="6"/>
  <c r="AR24" i="6"/>
  <c r="AT24" i="6"/>
  <c r="AW24" i="6"/>
  <c r="C25" i="6"/>
  <c r="AR25" i="6"/>
  <c r="AT25" i="6"/>
  <c r="AW25" i="6"/>
  <c r="C26" i="6"/>
  <c r="AT26" i="6"/>
  <c r="AW26" i="6"/>
  <c r="C27" i="6"/>
  <c r="AR27" i="6"/>
  <c r="AT27" i="6"/>
  <c r="AW27" i="6"/>
  <c r="J27" i="6" s="1"/>
  <c r="C28" i="6"/>
  <c r="AR28" i="6"/>
  <c r="AT28" i="6"/>
  <c r="AW28" i="6"/>
  <c r="K28" i="6" s="1"/>
  <c r="C29" i="6"/>
  <c r="J29" i="6"/>
  <c r="AR29" i="6"/>
  <c r="AT29" i="6"/>
  <c r="AW29" i="6"/>
  <c r="S29" i="6" s="1"/>
  <c r="C30" i="6"/>
  <c r="AI30" i="6"/>
  <c r="AR30" i="6"/>
  <c r="AT30" i="6"/>
  <c r="AW30" i="6"/>
  <c r="AH30" i="6" s="1"/>
  <c r="C31" i="6"/>
  <c r="AI31" i="6"/>
  <c r="AR31" i="6"/>
  <c r="AT31" i="6"/>
  <c r="AW31" i="6"/>
  <c r="AH31" i="6" s="1"/>
  <c r="AJ31" i="6" s="1"/>
  <c r="C32" i="6"/>
  <c r="AR32" i="6"/>
  <c r="AT32" i="6"/>
  <c r="AW32" i="6"/>
  <c r="J32" i="6" s="1"/>
  <c r="C33" i="6"/>
  <c r="AR33" i="6"/>
  <c r="AT33" i="6"/>
  <c r="AW33" i="6"/>
  <c r="C34" i="6"/>
  <c r="J34" i="6"/>
  <c r="K34" i="6"/>
  <c r="R34" i="6"/>
  <c r="AT34" i="6"/>
  <c r="AW34" i="6"/>
  <c r="S34" i="6" s="1"/>
  <c r="C35" i="6"/>
  <c r="AR35" i="6"/>
  <c r="AT35" i="6"/>
  <c r="AW35" i="6"/>
  <c r="C36" i="6"/>
  <c r="AR36" i="6"/>
  <c r="AT36" i="6"/>
  <c r="AW36" i="6"/>
  <c r="K36" i="6" s="1"/>
  <c r="C37" i="6"/>
  <c r="J37" i="6"/>
  <c r="K37" i="6"/>
  <c r="R37" i="6"/>
  <c r="Z37" i="6"/>
  <c r="AR37" i="6"/>
  <c r="AT37" i="6"/>
  <c r="AW37" i="6"/>
  <c r="S37" i="6" s="1"/>
  <c r="C38" i="6"/>
  <c r="AR38" i="6"/>
  <c r="AT38" i="6"/>
  <c r="AW38" i="6"/>
  <c r="C39" i="6"/>
  <c r="J39" i="6"/>
  <c r="R39" i="6"/>
  <c r="S39" i="6"/>
  <c r="Z39" i="6"/>
  <c r="AA39" i="6"/>
  <c r="AR39" i="6"/>
  <c r="AT39" i="6"/>
  <c r="AW39" i="6"/>
  <c r="K39" i="6" s="1"/>
  <c r="C40" i="6"/>
  <c r="AR40" i="6"/>
  <c r="AT40" i="6"/>
  <c r="AW40" i="6"/>
  <c r="C41" i="6"/>
  <c r="AT41" i="6"/>
  <c r="AW41" i="6"/>
  <c r="C42" i="6"/>
  <c r="AT42" i="6"/>
  <c r="AW42" i="6"/>
  <c r="C43" i="6"/>
  <c r="AR43" i="6"/>
  <c r="AT43" i="6"/>
  <c r="AW43" i="6"/>
  <c r="AH43" i="6" s="1"/>
  <c r="C44" i="6"/>
  <c r="J44" i="6"/>
  <c r="AR44" i="6"/>
  <c r="AT44" i="6"/>
  <c r="AW44" i="6"/>
  <c r="C45" i="6"/>
  <c r="S45" i="6"/>
  <c r="AR45" i="6"/>
  <c r="AT45" i="6"/>
  <c r="AW45" i="6"/>
  <c r="J45" i="6" s="1"/>
  <c r="C46" i="6"/>
  <c r="AI46" i="6"/>
  <c r="AR46" i="6"/>
  <c r="AT46" i="6"/>
  <c r="AW46" i="6"/>
  <c r="J46" i="6" s="1"/>
  <c r="C47" i="6"/>
  <c r="K47" i="6"/>
  <c r="R47" i="6"/>
  <c r="Z47" i="6"/>
  <c r="AR47" i="6"/>
  <c r="AT47" i="6"/>
  <c r="AW47" i="6"/>
  <c r="AH47" i="6" s="1"/>
  <c r="C48" i="6"/>
  <c r="K48" i="6"/>
  <c r="AT48" i="6"/>
  <c r="AW48" i="6"/>
  <c r="C49" i="6"/>
  <c r="AR49" i="6"/>
  <c r="AT49" i="6"/>
  <c r="AW49" i="6"/>
  <c r="C50" i="6"/>
  <c r="Z50" i="6"/>
  <c r="AA50" i="6"/>
  <c r="AR50" i="6"/>
  <c r="AT50" i="6"/>
  <c r="AW50" i="6"/>
  <c r="K50" i="6" s="1"/>
  <c r="C51" i="6"/>
  <c r="AI51" i="6"/>
  <c r="AR51" i="6"/>
  <c r="AT51" i="6"/>
  <c r="AW51" i="6"/>
  <c r="Z51" i="6" s="1"/>
  <c r="C52" i="6"/>
  <c r="Z52" i="6"/>
  <c r="AR52" i="6"/>
  <c r="AT52" i="6"/>
  <c r="AW52" i="6"/>
  <c r="J52" i="6" s="1"/>
  <c r="C53" i="6"/>
  <c r="AI53" i="6"/>
  <c r="AR53" i="6"/>
  <c r="AT53" i="6"/>
  <c r="AW53" i="6"/>
  <c r="R53" i="6" s="1"/>
  <c r="C54" i="6"/>
  <c r="AR54" i="6"/>
  <c r="AT54" i="6"/>
  <c r="AW54" i="6"/>
  <c r="C55" i="6"/>
  <c r="R55" i="6"/>
  <c r="AR55" i="6"/>
  <c r="AT55" i="6"/>
  <c r="AW55" i="6"/>
  <c r="J55" i="6" s="1"/>
  <c r="C56" i="6"/>
  <c r="AT56" i="6"/>
  <c r="AW56" i="6"/>
  <c r="J56" i="6" s="1"/>
  <c r="C57" i="6"/>
  <c r="AR57" i="6"/>
  <c r="AT57" i="6"/>
  <c r="AW57" i="6"/>
  <c r="AI57" i="6" s="1"/>
  <c r="C58" i="6"/>
  <c r="AR58" i="6"/>
  <c r="AT58" i="6"/>
  <c r="AW58" i="6"/>
  <c r="C59" i="6"/>
  <c r="K59" i="6"/>
  <c r="J59" i="6"/>
  <c r="S59" i="6"/>
  <c r="AR59" i="6"/>
  <c r="AT59" i="6"/>
  <c r="AW59" i="6"/>
  <c r="C60" i="6"/>
  <c r="Z60" i="6"/>
  <c r="AR60" i="6"/>
  <c r="AT60" i="6"/>
  <c r="AW60" i="6"/>
  <c r="C61" i="6"/>
  <c r="J61" i="6"/>
  <c r="AR61" i="6"/>
  <c r="AT61" i="6"/>
  <c r="AW61" i="6"/>
  <c r="R61" i="6" s="1"/>
  <c r="C62" i="6"/>
  <c r="AR62" i="6"/>
  <c r="AT62" i="6"/>
  <c r="AW62" i="6"/>
  <c r="AI62" i="6" s="1"/>
  <c r="C63" i="6"/>
  <c r="AR63" i="6"/>
  <c r="AT63" i="6"/>
  <c r="AW63" i="6"/>
  <c r="AH63" i="6" s="1"/>
  <c r="C64" i="6"/>
  <c r="AT64" i="6"/>
  <c r="AW64" i="6"/>
  <c r="K64" i="6" s="1"/>
  <c r="C65" i="6"/>
  <c r="AR65" i="6"/>
  <c r="AT65" i="6"/>
  <c r="AW65" i="6"/>
  <c r="AI65" i="6" s="1"/>
  <c r="C66" i="6"/>
  <c r="J66" i="6"/>
  <c r="K66" i="6"/>
  <c r="R66" i="6"/>
  <c r="AR66" i="6"/>
  <c r="AT66" i="6"/>
  <c r="AW66" i="6"/>
  <c r="AH66" i="6" s="1"/>
  <c r="C67" i="6"/>
  <c r="Z67" i="6"/>
  <c r="AR67" i="6"/>
  <c r="AT67" i="6"/>
  <c r="AW67" i="6"/>
  <c r="K67" i="6" s="1"/>
  <c r="C68" i="6"/>
  <c r="AI68" i="6"/>
  <c r="AR68" i="6"/>
  <c r="AT68" i="6"/>
  <c r="AW68" i="6"/>
  <c r="S68" i="6" s="1"/>
  <c r="C69" i="6"/>
  <c r="K69" i="6"/>
  <c r="AA69" i="6"/>
  <c r="AH69" i="6"/>
  <c r="AI69" i="6"/>
  <c r="AR69" i="6"/>
  <c r="AT69" i="6"/>
  <c r="AW69" i="6"/>
  <c r="S69" i="6" s="1"/>
  <c r="C70" i="6"/>
  <c r="R70" i="6"/>
  <c r="S70" i="6"/>
  <c r="AH70" i="6"/>
  <c r="AR70" i="6"/>
  <c r="AT70" i="6"/>
  <c r="AW70" i="6"/>
  <c r="AI70" i="6" s="1"/>
  <c r="C71" i="6"/>
  <c r="AR71" i="6"/>
  <c r="AT71" i="6"/>
  <c r="AW71" i="6"/>
  <c r="J71" i="6" s="1"/>
  <c r="C72" i="6"/>
  <c r="AA72" i="6"/>
  <c r="AH72" i="6"/>
  <c r="AI72" i="6"/>
  <c r="AT72" i="6"/>
  <c r="AW72" i="6"/>
  <c r="J72" i="6" s="1"/>
  <c r="C73" i="6"/>
  <c r="R73" i="6"/>
  <c r="AI73" i="6"/>
  <c r="AR73" i="6"/>
  <c r="AT73" i="6"/>
  <c r="AW73" i="6"/>
  <c r="S73" i="6" s="1"/>
  <c r="C74" i="6"/>
  <c r="J74" i="6"/>
  <c r="K74" i="6"/>
  <c r="R74" i="6"/>
  <c r="S74" i="6"/>
  <c r="Z74" i="6"/>
  <c r="AA74" i="6"/>
  <c r="AH74" i="6"/>
  <c r="AR74" i="6"/>
  <c r="AT74" i="6"/>
  <c r="AW74" i="6"/>
  <c r="AI74" i="6" s="1"/>
  <c r="C75" i="6"/>
  <c r="AR75" i="6"/>
  <c r="AT75" i="6"/>
  <c r="AW75" i="6"/>
  <c r="S75" i="6" s="1"/>
  <c r="C76" i="6"/>
  <c r="J76" i="6"/>
  <c r="Z76" i="6"/>
  <c r="AR76" i="6"/>
  <c r="AT76" i="6"/>
  <c r="AW76" i="6"/>
  <c r="R76" i="6" s="1"/>
  <c r="C77" i="6"/>
  <c r="Z77" i="6"/>
  <c r="AA77" i="6"/>
  <c r="AH77" i="6"/>
  <c r="AR77" i="6"/>
  <c r="AT77" i="6"/>
  <c r="AW77" i="6"/>
  <c r="AI77" i="6" s="1"/>
  <c r="C78" i="6"/>
  <c r="AR78" i="6"/>
  <c r="AT78" i="6"/>
  <c r="AW78" i="6"/>
  <c r="C79" i="6"/>
  <c r="AI79" i="6"/>
  <c r="AR79" i="6"/>
  <c r="AT79" i="6"/>
  <c r="AW79" i="6"/>
  <c r="K79" i="6" s="1"/>
  <c r="C80" i="6"/>
  <c r="AI80" i="6"/>
  <c r="AR80" i="6"/>
  <c r="AT80" i="6"/>
  <c r="AW80" i="6"/>
  <c r="Z80" i="6" s="1"/>
  <c r="C81" i="6"/>
  <c r="AI81" i="6"/>
  <c r="AR81" i="6"/>
  <c r="AT81" i="6"/>
  <c r="AW81" i="6"/>
  <c r="C82" i="6"/>
  <c r="J82" i="6"/>
  <c r="S82" i="6"/>
  <c r="T82" i="6" s="1"/>
  <c r="R82" i="6"/>
  <c r="AA82" i="6"/>
  <c r="Z82" i="6"/>
  <c r="AI82" i="6"/>
  <c r="AR82" i="6"/>
  <c r="AT82" i="6"/>
  <c r="AW82" i="6"/>
  <c r="AH82" i="6" s="1"/>
  <c r="C83" i="6"/>
  <c r="AI83" i="6"/>
  <c r="AR83" i="6"/>
  <c r="AT83" i="6"/>
  <c r="AW83" i="6"/>
  <c r="K83" i="6" s="1"/>
  <c r="C84" i="6"/>
  <c r="AR84" i="6"/>
  <c r="AT84" i="6"/>
  <c r="AW84" i="6"/>
  <c r="J84" i="6" s="1"/>
  <c r="C85" i="6"/>
  <c r="AR85" i="6"/>
  <c r="AT85" i="6"/>
  <c r="AW85" i="6"/>
  <c r="J85" i="6" s="1"/>
  <c r="C86" i="6"/>
  <c r="AR86" i="6"/>
  <c r="AT86" i="6"/>
  <c r="AW86" i="6"/>
  <c r="C87" i="6"/>
  <c r="AR87" i="6"/>
  <c r="AT87" i="6"/>
  <c r="AW87" i="6"/>
  <c r="J87" i="6" s="1"/>
  <c r="C88" i="6"/>
  <c r="AR88" i="6"/>
  <c r="AT88" i="6"/>
  <c r="AW88" i="6"/>
  <c r="AH88" i="6" s="1"/>
  <c r="C89" i="6"/>
  <c r="AR89" i="6"/>
  <c r="AT89" i="6"/>
  <c r="AW89" i="6"/>
  <c r="C90" i="6"/>
  <c r="AA90" i="6"/>
  <c r="Z90" i="6"/>
  <c r="AB90" i="6" s="1"/>
  <c r="AI90" i="6"/>
  <c r="AR90" i="6"/>
  <c r="AT90" i="6"/>
  <c r="AW90" i="6"/>
  <c r="AH90" i="6" s="1"/>
  <c r="AJ90" i="6" s="1"/>
  <c r="C91" i="6"/>
  <c r="AR91" i="6"/>
  <c r="AT91" i="6"/>
  <c r="AW91" i="6"/>
  <c r="K91" i="6" s="1"/>
  <c r="C92" i="6"/>
  <c r="AR92" i="6"/>
  <c r="AT92" i="6"/>
  <c r="AW92" i="6"/>
  <c r="R92" i="6" s="1"/>
  <c r="C93" i="6"/>
  <c r="J93" i="6"/>
  <c r="K93" i="6"/>
  <c r="R93" i="6"/>
  <c r="S93" i="6"/>
  <c r="AH93" i="6"/>
  <c r="AR93" i="6"/>
  <c r="AT93" i="6"/>
  <c r="AW93" i="6"/>
  <c r="AI93" i="6" s="1"/>
  <c r="C94" i="6"/>
  <c r="Z94" i="6"/>
  <c r="AA94" i="6"/>
  <c r="AH94" i="6"/>
  <c r="AR94" i="6"/>
  <c r="AT94" i="6"/>
  <c r="AW94" i="6"/>
  <c r="K94" i="6" s="1"/>
  <c r="C95" i="6"/>
  <c r="AI95" i="6"/>
  <c r="AR95" i="6"/>
  <c r="AT95" i="6"/>
  <c r="AW95" i="6"/>
  <c r="AA95" i="6" s="1"/>
  <c r="C96" i="6"/>
  <c r="K96" i="6"/>
  <c r="J96" i="6"/>
  <c r="S96" i="6"/>
  <c r="R96" i="6"/>
  <c r="AA96" i="6"/>
  <c r="Z96" i="6"/>
  <c r="AI96" i="6"/>
  <c r="AH96" i="6"/>
  <c r="AR96" i="6"/>
  <c r="AT96" i="6"/>
  <c r="AW96" i="6"/>
  <c r="C97" i="6"/>
  <c r="J97" i="6"/>
  <c r="K97" i="6"/>
  <c r="S97" i="6"/>
  <c r="AR97" i="6"/>
  <c r="AT97" i="6"/>
  <c r="AW97" i="6"/>
  <c r="AI97" i="6" s="1"/>
  <c r="C98" i="6"/>
  <c r="AR98" i="6"/>
  <c r="AT98" i="6"/>
  <c r="AW98" i="6"/>
  <c r="C99" i="6"/>
  <c r="J99" i="6"/>
  <c r="K99" i="6"/>
  <c r="R99" i="6"/>
  <c r="S99" i="6"/>
  <c r="AA99" i="6"/>
  <c r="Z99" i="6"/>
  <c r="AI99" i="6"/>
  <c r="AT99" i="6"/>
  <c r="AW99" i="6"/>
  <c r="AH99" i="6" s="1"/>
  <c r="C100" i="6"/>
  <c r="AR100" i="6"/>
  <c r="AT100" i="6"/>
  <c r="AW100" i="6"/>
  <c r="Z100" i="6" s="1"/>
  <c r="C101" i="6"/>
  <c r="J101" i="6"/>
  <c r="R101" i="6"/>
  <c r="AR101" i="6"/>
  <c r="AT101" i="6"/>
  <c r="AW101" i="6"/>
  <c r="C102" i="6"/>
  <c r="J102" i="6"/>
  <c r="AR102" i="6"/>
  <c r="AT102" i="6"/>
  <c r="AW102" i="6"/>
  <c r="AH102" i="6" s="1"/>
  <c r="C103" i="6"/>
  <c r="AR103" i="6"/>
  <c r="AT103" i="6"/>
  <c r="AW103" i="6"/>
  <c r="S103" i="6" s="1"/>
  <c r="C104" i="6"/>
  <c r="K104" i="6"/>
  <c r="J104" i="6"/>
  <c r="R104" i="6"/>
  <c r="AA104" i="6"/>
  <c r="AH104" i="6"/>
  <c r="AR104" i="6"/>
  <c r="AT104" i="6"/>
  <c r="AW104" i="6"/>
  <c r="Z104" i="6" s="1"/>
  <c r="C105" i="6"/>
  <c r="AI105" i="6"/>
  <c r="AR105" i="6"/>
  <c r="AT105" i="6"/>
  <c r="AW105" i="6"/>
  <c r="K105" i="6" s="1"/>
  <c r="C106" i="6"/>
  <c r="AR106" i="6"/>
  <c r="AT106" i="6"/>
  <c r="AW106" i="6"/>
  <c r="AA106" i="6" s="1"/>
  <c r="C107" i="6"/>
  <c r="AR107" i="6"/>
  <c r="AT107" i="6"/>
  <c r="AW107" i="6"/>
  <c r="AI107" i="6" s="1"/>
  <c r="C108" i="6"/>
  <c r="J108" i="6"/>
  <c r="R108" i="6"/>
  <c r="AA108" i="6"/>
  <c r="AR108" i="6"/>
  <c r="AT108" i="6"/>
  <c r="AW108" i="6"/>
  <c r="K108" i="6" s="1"/>
  <c r="C109" i="6"/>
  <c r="AR109" i="6"/>
  <c r="AT109" i="6"/>
  <c r="AW109" i="6"/>
  <c r="S109" i="6" s="1"/>
  <c r="C110" i="6"/>
  <c r="K110" i="6"/>
  <c r="Z110" i="6"/>
  <c r="AI110" i="6"/>
  <c r="AR110" i="6"/>
  <c r="AT110" i="6"/>
  <c r="AW110" i="6"/>
  <c r="C111" i="6"/>
  <c r="R111" i="6"/>
  <c r="AR111" i="6"/>
  <c r="AT111" i="6"/>
  <c r="AW111" i="6"/>
  <c r="K111" i="6" s="1"/>
  <c r="C112" i="6"/>
  <c r="R112" i="6"/>
  <c r="Z112" i="6"/>
  <c r="AA112" i="6"/>
  <c r="AR112" i="6"/>
  <c r="AT112" i="6"/>
  <c r="AW112" i="6"/>
  <c r="AH112" i="6" s="1"/>
  <c r="C113" i="6"/>
  <c r="R113" i="6"/>
  <c r="AR113" i="6"/>
  <c r="AT113" i="6"/>
  <c r="AW113" i="6"/>
  <c r="Z113" i="6" s="1"/>
  <c r="C114" i="6"/>
  <c r="AR114" i="6"/>
  <c r="AT114" i="6"/>
  <c r="AW114" i="6"/>
  <c r="K114" i="6" s="1"/>
  <c r="C115" i="6"/>
  <c r="Z115" i="6"/>
  <c r="AA115" i="6"/>
  <c r="AR115" i="6"/>
  <c r="AT115" i="6"/>
  <c r="AW115" i="6"/>
  <c r="C116" i="6"/>
  <c r="AA116" i="6"/>
  <c r="AR116" i="6"/>
  <c r="AT116" i="6"/>
  <c r="AW116" i="6"/>
  <c r="J116" i="6" s="1"/>
  <c r="C117" i="6"/>
  <c r="K117" i="6"/>
  <c r="J117" i="6"/>
  <c r="L117" i="6" s="1"/>
  <c r="R117" i="6"/>
  <c r="Z117" i="6"/>
  <c r="AH117" i="6"/>
  <c r="AR117" i="6"/>
  <c r="AT117" i="6"/>
  <c r="AW117" i="6"/>
  <c r="C118" i="6"/>
  <c r="Z118" i="6"/>
  <c r="AR118" i="6"/>
  <c r="AT118" i="6"/>
  <c r="AW118" i="6"/>
  <c r="C119" i="6"/>
  <c r="J119" i="6"/>
  <c r="R119" i="6"/>
  <c r="S119" i="6"/>
  <c r="T119" i="6"/>
  <c r="AA119" i="6"/>
  <c r="AI119" i="6"/>
  <c r="AR119" i="6"/>
  <c r="AT119" i="6"/>
  <c r="AW119" i="6"/>
  <c r="K119" i="6" s="1"/>
  <c r="L119" i="6" s="1"/>
  <c r="C120" i="6"/>
  <c r="Z120" i="6"/>
  <c r="AR120" i="6"/>
  <c r="AT120" i="6"/>
  <c r="AW120" i="6"/>
  <c r="J120" i="6" s="1"/>
  <c r="C121" i="6"/>
  <c r="AR121" i="6"/>
  <c r="AT121" i="6"/>
  <c r="AW121" i="6"/>
  <c r="J121" i="6" s="1"/>
  <c r="C122" i="6"/>
  <c r="Z122" i="6"/>
  <c r="AR122" i="6"/>
  <c r="AT122" i="6"/>
  <c r="AW122" i="6"/>
  <c r="AI122" i="6" s="1"/>
  <c r="C123" i="6"/>
  <c r="S123" i="6"/>
  <c r="Z123" i="6"/>
  <c r="AH123" i="6"/>
  <c r="AI123" i="6"/>
  <c r="AR123" i="6"/>
  <c r="AT123" i="6"/>
  <c r="AW123" i="6"/>
  <c r="C124" i="6"/>
  <c r="AR124" i="6"/>
  <c r="AT124" i="6"/>
  <c r="AW124" i="6"/>
  <c r="J124" i="6" s="1"/>
  <c r="C125" i="6"/>
  <c r="J125" i="6"/>
  <c r="R125" i="6"/>
  <c r="Z125" i="6"/>
  <c r="AH125" i="6"/>
  <c r="AR125" i="6"/>
  <c r="AT125" i="6"/>
  <c r="AW125" i="6"/>
  <c r="AA125" i="6" s="1"/>
  <c r="C126" i="6"/>
  <c r="AR126" i="6"/>
  <c r="AT126" i="6"/>
  <c r="AW126" i="6"/>
  <c r="AI126" i="6" s="1"/>
  <c r="C127" i="6"/>
  <c r="J127" i="6"/>
  <c r="L127" i="6" s="1"/>
  <c r="K127" i="6"/>
  <c r="R127" i="6"/>
  <c r="S127" i="6"/>
  <c r="Z127" i="6"/>
  <c r="AB127" i="6" s="1"/>
  <c r="AA127" i="6"/>
  <c r="AH127" i="6"/>
  <c r="AI127" i="6"/>
  <c r="AR127" i="6"/>
  <c r="AT127" i="6"/>
  <c r="AW127" i="6"/>
  <c r="C128" i="6"/>
  <c r="K128" i="6"/>
  <c r="R128" i="6"/>
  <c r="S128" i="6"/>
  <c r="Z128" i="6"/>
  <c r="AA128" i="6"/>
  <c r="AR128" i="6"/>
  <c r="AT128" i="6"/>
  <c r="AW128" i="6"/>
  <c r="AH128" i="6" s="1"/>
  <c r="C129" i="6"/>
  <c r="Z129" i="6"/>
  <c r="AR129" i="6"/>
  <c r="AT129" i="6"/>
  <c r="AW129" i="6"/>
  <c r="K129" i="6" s="1"/>
  <c r="C130" i="6"/>
  <c r="R130" i="6"/>
  <c r="S130" i="6"/>
  <c r="AA130" i="6"/>
  <c r="AR130" i="6"/>
  <c r="AT130" i="6"/>
  <c r="AW130" i="6"/>
  <c r="AI130" i="6" s="1"/>
  <c r="C131" i="6"/>
  <c r="K131" i="6"/>
  <c r="S131" i="6"/>
  <c r="Z131" i="6"/>
  <c r="AB131" i="6" s="1"/>
  <c r="AA131" i="6"/>
  <c r="AI131" i="6"/>
  <c r="AR131" i="6"/>
  <c r="AT131" i="6"/>
  <c r="AW131" i="6"/>
  <c r="J131" i="6" s="1"/>
  <c r="C132" i="6"/>
  <c r="K132" i="6"/>
  <c r="Z132" i="6"/>
  <c r="AR132" i="6"/>
  <c r="AT132" i="6"/>
  <c r="AW132" i="6"/>
  <c r="AI132" i="6" s="1"/>
  <c r="C133" i="6"/>
  <c r="AR133" i="6"/>
  <c r="AT133" i="6"/>
  <c r="AW133" i="6"/>
  <c r="C134" i="6"/>
  <c r="AR134" i="6"/>
  <c r="AT134" i="6"/>
  <c r="AW134" i="6"/>
  <c r="R134" i="6" s="1"/>
  <c r="C135" i="6"/>
  <c r="AH135" i="6"/>
  <c r="AR135" i="6"/>
  <c r="AT135" i="6"/>
  <c r="AW135" i="6"/>
  <c r="J135" i="6" s="1"/>
  <c r="C136" i="6"/>
  <c r="J136" i="6"/>
  <c r="K136" i="6"/>
  <c r="R136" i="6"/>
  <c r="S136" i="6"/>
  <c r="AR136" i="6"/>
  <c r="AT136" i="6"/>
  <c r="AW136" i="6"/>
  <c r="Z136" i="6" s="1"/>
  <c r="C137" i="6"/>
  <c r="AR137" i="6"/>
  <c r="AT137" i="6"/>
  <c r="AW137" i="6"/>
  <c r="R137" i="6" s="1"/>
  <c r="C138" i="6"/>
  <c r="S138" i="6"/>
  <c r="AR138" i="6"/>
  <c r="AT138" i="6"/>
  <c r="AW138" i="6"/>
  <c r="AH138" i="6" s="1"/>
  <c r="C139" i="6"/>
  <c r="K139" i="6"/>
  <c r="R139" i="6"/>
  <c r="S139" i="6"/>
  <c r="AA139" i="6"/>
  <c r="AH139" i="6"/>
  <c r="AI139" i="6"/>
  <c r="AT139" i="6"/>
  <c r="AW139" i="6"/>
  <c r="J139" i="6" s="1"/>
  <c r="C140" i="6"/>
  <c r="K140" i="6"/>
  <c r="S140" i="6"/>
  <c r="Z140" i="6"/>
  <c r="AH140" i="6"/>
  <c r="AR140" i="6"/>
  <c r="AT140" i="6"/>
  <c r="AW140" i="6"/>
  <c r="C141" i="6"/>
  <c r="R141" i="6"/>
  <c r="AR141" i="6"/>
  <c r="AT141" i="6"/>
  <c r="AW141" i="6"/>
  <c r="C142" i="6"/>
  <c r="AR142" i="6"/>
  <c r="AT142" i="6"/>
  <c r="AW142" i="6"/>
  <c r="AH142" i="6" s="1"/>
  <c r="C143" i="6"/>
  <c r="AH143" i="6"/>
  <c r="AI143" i="6"/>
  <c r="AR143" i="6"/>
  <c r="AT143" i="6"/>
  <c r="AW143" i="6"/>
  <c r="J143" i="6" s="1"/>
  <c r="C144" i="6"/>
  <c r="AR144" i="6"/>
  <c r="AT144" i="6"/>
  <c r="AW144" i="6"/>
  <c r="Z144" i="6" s="1"/>
  <c r="C145" i="6"/>
  <c r="AR145" i="6"/>
  <c r="AT145" i="6"/>
  <c r="AW145" i="6"/>
  <c r="R145" i="6" s="1"/>
  <c r="C146" i="6"/>
  <c r="S146" i="6"/>
  <c r="AH146" i="6"/>
  <c r="AR146" i="6"/>
  <c r="AT146" i="6"/>
  <c r="AW146" i="6"/>
  <c r="C147" i="6"/>
  <c r="S147" i="6"/>
  <c r="AA147" i="6"/>
  <c r="AH147" i="6"/>
  <c r="AI147" i="6"/>
  <c r="AT147" i="6"/>
  <c r="AW147" i="6"/>
  <c r="J147" i="6" s="1"/>
  <c r="C148" i="6"/>
  <c r="K148" i="6"/>
  <c r="S148" i="6"/>
  <c r="Z148" i="6"/>
  <c r="AH148" i="6"/>
  <c r="AR148" i="6"/>
  <c r="AT148" i="6"/>
  <c r="AW148" i="6"/>
  <c r="AI148" i="6" s="1"/>
  <c r="C149" i="6"/>
  <c r="Z149" i="6"/>
  <c r="AH149" i="6"/>
  <c r="AR149" i="6"/>
  <c r="AT149" i="6"/>
  <c r="AW149" i="6"/>
  <c r="J149" i="6" s="1"/>
  <c r="C150" i="6"/>
  <c r="AR150" i="6"/>
  <c r="AT150" i="6"/>
  <c r="AW150" i="6"/>
  <c r="R150" i="6" s="1"/>
  <c r="C151" i="6"/>
  <c r="AA151" i="6"/>
  <c r="AH151" i="6"/>
  <c r="AI151" i="6"/>
  <c r="AJ151" i="6" s="1"/>
  <c r="AR151" i="6"/>
  <c r="AT151" i="6"/>
  <c r="AW151" i="6"/>
  <c r="J151" i="6" s="1"/>
  <c r="C152" i="6"/>
  <c r="AR152" i="6"/>
  <c r="AT152" i="6"/>
  <c r="AW152" i="6"/>
  <c r="J152" i="6" s="1"/>
  <c r="C153" i="6"/>
  <c r="AR153" i="6"/>
  <c r="AT153" i="6"/>
  <c r="AW153" i="6"/>
  <c r="Z153" i="6" s="1"/>
  <c r="C154" i="6"/>
  <c r="J154" i="6"/>
  <c r="L154" i="6" s="1"/>
  <c r="K154" i="6"/>
  <c r="R154" i="6"/>
  <c r="S154" i="6"/>
  <c r="AA154" i="6"/>
  <c r="AT154" i="6"/>
  <c r="AW154" i="6"/>
  <c r="AI154" i="6" s="1"/>
  <c r="C155" i="6"/>
  <c r="AA155" i="6"/>
  <c r="AI155" i="6"/>
  <c r="AR155" i="6"/>
  <c r="AT155" i="6"/>
  <c r="AW155" i="6"/>
  <c r="R155" i="6" s="1"/>
  <c r="C156" i="6"/>
  <c r="AR156" i="6"/>
  <c r="AT156" i="6"/>
  <c r="AW156" i="6"/>
  <c r="J156" i="6" s="1"/>
  <c r="C157" i="6"/>
  <c r="AR157" i="6"/>
  <c r="AT157" i="6"/>
  <c r="AW157" i="6"/>
  <c r="AH157" i="6" s="1"/>
  <c r="C158" i="6"/>
  <c r="J158" i="6"/>
  <c r="S158" i="6"/>
  <c r="R158" i="6"/>
  <c r="AA158" i="6"/>
  <c r="AR158" i="6"/>
  <c r="AT158" i="6"/>
  <c r="AW158" i="6"/>
  <c r="K158" i="6" s="1"/>
  <c r="C159" i="6"/>
  <c r="AR159" i="6"/>
  <c r="AT159" i="6"/>
  <c r="AW159" i="6"/>
  <c r="K159" i="6" s="1"/>
  <c r="C160" i="6"/>
  <c r="J160" i="6"/>
  <c r="R160" i="6"/>
  <c r="S160" i="6"/>
  <c r="Z160" i="6"/>
  <c r="AA160" i="6"/>
  <c r="AH160" i="6"/>
  <c r="AI160" i="6"/>
  <c r="AR160" i="6"/>
  <c r="AT160" i="6"/>
  <c r="AW160" i="6"/>
  <c r="C161" i="6"/>
  <c r="AR161" i="6"/>
  <c r="AT161" i="6"/>
  <c r="AW161" i="6"/>
  <c r="C162" i="6"/>
  <c r="Z162" i="6"/>
  <c r="AI162" i="6"/>
  <c r="AR162" i="6"/>
  <c r="AT162" i="6"/>
  <c r="AW162" i="6"/>
  <c r="J162" i="6" s="1"/>
  <c r="C163" i="6"/>
  <c r="AR163" i="6"/>
  <c r="AT163" i="6"/>
  <c r="AW163" i="6"/>
  <c r="J163" i="6" s="1"/>
  <c r="C164" i="6"/>
  <c r="AA164" i="6"/>
  <c r="AR164" i="6"/>
  <c r="AT164" i="6"/>
  <c r="AW164" i="6"/>
  <c r="K164" i="6" s="1"/>
  <c r="C165" i="6"/>
  <c r="J165" i="6"/>
  <c r="R165" i="6"/>
  <c r="Z165" i="6"/>
  <c r="AI165" i="6"/>
  <c r="AR165" i="6"/>
  <c r="AT165" i="6"/>
  <c r="AW165" i="6"/>
  <c r="AH165" i="6" s="1"/>
  <c r="C166" i="6"/>
  <c r="AR166" i="6"/>
  <c r="AT166" i="6"/>
  <c r="AW166" i="6"/>
  <c r="C167" i="6"/>
  <c r="AR167" i="6"/>
  <c r="AT167" i="6"/>
  <c r="AW167" i="6"/>
  <c r="J167" i="6" s="1"/>
  <c r="C168" i="6"/>
  <c r="AR168" i="6"/>
  <c r="AT168" i="6"/>
  <c r="AW168" i="6"/>
  <c r="J168" i="6" s="1"/>
  <c r="C169" i="6"/>
  <c r="AR169" i="6"/>
  <c r="AT169" i="6"/>
  <c r="AW169" i="6"/>
  <c r="C170" i="6"/>
  <c r="AR170" i="6"/>
  <c r="AT170" i="6"/>
  <c r="AW170" i="6"/>
  <c r="C171" i="6"/>
  <c r="AA171" i="6"/>
  <c r="AT171" i="6"/>
  <c r="AW171" i="6"/>
  <c r="J171" i="6" s="1"/>
  <c r="C172" i="6"/>
  <c r="J172" i="6"/>
  <c r="S172" i="6"/>
  <c r="Z172" i="6"/>
  <c r="AR172" i="6"/>
  <c r="AT172" i="6"/>
  <c r="AW172" i="6"/>
  <c r="AH172" i="6" s="1"/>
  <c r="C173" i="6"/>
  <c r="R173" i="6"/>
  <c r="AR173" i="6"/>
  <c r="AT173" i="6"/>
  <c r="AW173" i="6"/>
  <c r="J173" i="6" s="1"/>
  <c r="C174" i="6"/>
  <c r="J174" i="6"/>
  <c r="S174" i="6"/>
  <c r="AA174" i="6"/>
  <c r="Z174" i="6"/>
  <c r="AR174" i="6"/>
  <c r="AT174" i="6"/>
  <c r="AW174" i="6"/>
  <c r="AH174" i="6" s="1"/>
  <c r="C175" i="6"/>
  <c r="J175" i="6"/>
  <c r="L175" i="6" s="1"/>
  <c r="R175" i="6"/>
  <c r="S175" i="6"/>
  <c r="AA175" i="6"/>
  <c r="AR175" i="6"/>
  <c r="AT175" i="6"/>
  <c r="AW175" i="6"/>
  <c r="K175" i="6" s="1"/>
  <c r="C176" i="6"/>
  <c r="AR176" i="6"/>
  <c r="AT176" i="6"/>
  <c r="AW176" i="6"/>
  <c r="J176" i="6" s="1"/>
  <c r="C177" i="6"/>
  <c r="AA177" i="6"/>
  <c r="AR177" i="6"/>
  <c r="AT177" i="6"/>
  <c r="AW177" i="6"/>
  <c r="C178" i="6"/>
  <c r="AH178" i="6"/>
  <c r="AR178" i="6"/>
  <c r="AT178" i="6"/>
  <c r="AW178" i="6"/>
  <c r="AA178" i="6" s="1"/>
  <c r="C179" i="6"/>
  <c r="R179" i="6"/>
  <c r="AA179" i="6"/>
  <c r="AH179" i="6"/>
  <c r="AT179" i="6"/>
  <c r="AW179" i="6"/>
  <c r="J179" i="6" s="1"/>
  <c r="C180" i="6"/>
  <c r="J180" i="6"/>
  <c r="R180" i="6"/>
  <c r="AA180" i="6"/>
  <c r="Z180" i="6"/>
  <c r="AR180" i="6"/>
  <c r="AT180" i="6"/>
  <c r="AW180" i="6"/>
  <c r="AH180" i="6" s="1"/>
  <c r="C181" i="6"/>
  <c r="K181" i="6"/>
  <c r="R181" i="6"/>
  <c r="S181" i="6"/>
  <c r="AR181" i="6"/>
  <c r="AT181" i="6"/>
  <c r="AW181" i="6"/>
  <c r="J181" i="6" s="1"/>
  <c r="C182" i="6"/>
  <c r="R182" i="6"/>
  <c r="AH182" i="6"/>
  <c r="AR182" i="6"/>
  <c r="AT182" i="6"/>
  <c r="AW182" i="6"/>
  <c r="C183" i="6"/>
  <c r="AR183" i="6"/>
  <c r="AT183" i="6"/>
  <c r="AW183" i="6"/>
  <c r="R183" i="6" s="1"/>
  <c r="C184" i="6"/>
  <c r="AR184" i="6"/>
  <c r="AT184" i="6"/>
  <c r="AW184" i="6"/>
  <c r="AI184" i="6" s="1"/>
  <c r="C185" i="6"/>
  <c r="K185" i="6"/>
  <c r="J185" i="6"/>
  <c r="R185" i="6"/>
  <c r="AR185" i="6"/>
  <c r="AT185" i="6"/>
  <c r="AW185" i="6"/>
  <c r="AI185" i="6" s="1"/>
  <c r="C186" i="6"/>
  <c r="J186" i="6"/>
  <c r="K186" i="6"/>
  <c r="R186" i="6"/>
  <c r="S186" i="6"/>
  <c r="Z186" i="6"/>
  <c r="AA186" i="6"/>
  <c r="AI186" i="6"/>
  <c r="AR186" i="6"/>
  <c r="AT186" i="6"/>
  <c r="AW186" i="6"/>
  <c r="AH186" i="6" s="1"/>
  <c r="C187" i="6"/>
  <c r="Z187" i="6"/>
  <c r="AI187" i="6"/>
  <c r="AH187" i="6"/>
  <c r="AR187" i="6"/>
  <c r="AT187" i="6"/>
  <c r="AW187" i="6"/>
  <c r="K187" i="6" s="1"/>
  <c r="C188" i="6"/>
  <c r="K188" i="6"/>
  <c r="S188" i="6"/>
  <c r="AA188" i="6"/>
  <c r="AR188" i="6"/>
  <c r="AT188" i="6"/>
  <c r="AW188" i="6"/>
  <c r="R188" i="6" s="1"/>
  <c r="C189" i="6"/>
  <c r="AH189" i="6"/>
  <c r="AR189" i="6"/>
  <c r="AT189" i="6"/>
  <c r="AW189" i="6"/>
  <c r="C190" i="6"/>
  <c r="K190" i="6"/>
  <c r="R190" i="6"/>
  <c r="T190" i="6" s="1"/>
  <c r="S190" i="6"/>
  <c r="Z190" i="6"/>
  <c r="AA190" i="6"/>
  <c r="AR190" i="6"/>
  <c r="AT190" i="6"/>
  <c r="AW190" i="6"/>
  <c r="J190" i="6" s="1"/>
  <c r="C191" i="6"/>
  <c r="K191" i="6"/>
  <c r="R191" i="6"/>
  <c r="T191" i="6" s="1"/>
  <c r="S191" i="6"/>
  <c r="AA191" i="6"/>
  <c r="AH191" i="6"/>
  <c r="AR191" i="6"/>
  <c r="AT191" i="6"/>
  <c r="AW191" i="6"/>
  <c r="C192" i="6"/>
  <c r="AR192" i="6"/>
  <c r="AT192" i="6"/>
  <c r="AW192" i="6"/>
  <c r="J192" i="6" s="1"/>
  <c r="C193" i="6"/>
  <c r="AH193" i="6"/>
  <c r="AR193" i="6"/>
  <c r="AT193" i="6"/>
  <c r="AW193" i="6"/>
  <c r="AI193" i="6" s="1"/>
  <c r="C194" i="6"/>
  <c r="K194" i="6"/>
  <c r="R194" i="6"/>
  <c r="AA194" i="6"/>
  <c r="AR194" i="6"/>
  <c r="AT194" i="6"/>
  <c r="AW194" i="6"/>
  <c r="J194" i="6" s="1"/>
  <c r="C195" i="6"/>
  <c r="AH195" i="6"/>
  <c r="AR195" i="6"/>
  <c r="AT195" i="6"/>
  <c r="AW195" i="6"/>
  <c r="AA195" i="6" s="1"/>
  <c r="C196" i="6"/>
  <c r="AH196" i="6"/>
  <c r="AR196" i="6"/>
  <c r="AT196" i="6"/>
  <c r="AW196" i="6"/>
  <c r="AI196" i="6" s="1"/>
  <c r="C197" i="6"/>
  <c r="AR197" i="6"/>
  <c r="AT197" i="6"/>
  <c r="AW197" i="6"/>
  <c r="K197" i="6" s="1"/>
  <c r="C198" i="6"/>
  <c r="R198" i="6"/>
  <c r="AR198" i="6"/>
  <c r="AT198" i="6"/>
  <c r="AW198" i="6"/>
  <c r="Z198" i="6" s="1"/>
  <c r="C199" i="6"/>
  <c r="AH199" i="6"/>
  <c r="AI199" i="6"/>
  <c r="AR199" i="6"/>
  <c r="AT199" i="6"/>
  <c r="AW199" i="6"/>
  <c r="K199" i="6" s="1"/>
  <c r="C200" i="6"/>
  <c r="R200" i="6"/>
  <c r="S200" i="6"/>
  <c r="Z200" i="6"/>
  <c r="AR200" i="6"/>
  <c r="AT200" i="6"/>
  <c r="AW200" i="6"/>
  <c r="AA200" i="6" s="1"/>
  <c r="C201" i="6"/>
  <c r="S201" i="6"/>
  <c r="R201" i="6"/>
  <c r="T201" i="6" s="1"/>
  <c r="AA201" i="6"/>
  <c r="Z201" i="6"/>
  <c r="AR201" i="6"/>
  <c r="AT201" i="6"/>
  <c r="AW201" i="6"/>
  <c r="K201" i="6" s="1"/>
  <c r="C202" i="6"/>
  <c r="AA202" i="6"/>
  <c r="AR202" i="6"/>
  <c r="AT202" i="6"/>
  <c r="AW202" i="6"/>
  <c r="Z202" i="6" s="1"/>
  <c r="C203" i="6"/>
  <c r="AR203" i="6"/>
  <c r="AT203" i="6"/>
  <c r="AW203" i="6"/>
  <c r="K203" i="6" s="1"/>
  <c r="C204" i="6"/>
  <c r="J204" i="6"/>
  <c r="K204" i="6"/>
  <c r="R204" i="6"/>
  <c r="S204" i="6"/>
  <c r="Z204" i="6"/>
  <c r="AA204" i="6"/>
  <c r="AH204" i="6"/>
  <c r="AR204" i="6"/>
  <c r="AT204" i="6"/>
  <c r="AW204" i="6"/>
  <c r="AI204" i="6" s="1"/>
  <c r="C205" i="6"/>
  <c r="AR205" i="6"/>
  <c r="AT205" i="6"/>
  <c r="AW205" i="6"/>
  <c r="R205" i="6" s="1"/>
  <c r="C206" i="6"/>
  <c r="AR206" i="6"/>
  <c r="AT206" i="6"/>
  <c r="AW206" i="6"/>
  <c r="J206" i="6" s="1"/>
  <c r="C207" i="6"/>
  <c r="AR207" i="6"/>
  <c r="AT207" i="6"/>
  <c r="AW207" i="6"/>
  <c r="J207" i="6" s="1"/>
  <c r="C208" i="6"/>
  <c r="AA208" i="6"/>
  <c r="AR208" i="6"/>
  <c r="AT208" i="6"/>
  <c r="AW208" i="6"/>
  <c r="S208" i="6" s="1"/>
  <c r="C209" i="6"/>
  <c r="K209" i="6"/>
  <c r="J209" i="6"/>
  <c r="S209" i="6"/>
  <c r="R209" i="6"/>
  <c r="T209" i="6" s="1"/>
  <c r="AA209" i="6"/>
  <c r="AR209" i="6"/>
  <c r="AT209" i="6"/>
  <c r="AW209" i="6"/>
  <c r="Z209" i="6" s="1"/>
  <c r="AB209" i="6" s="1"/>
  <c r="C210" i="6"/>
  <c r="K210" i="6"/>
  <c r="R210" i="6"/>
  <c r="S210" i="6"/>
  <c r="Z210" i="6"/>
  <c r="AA210" i="6"/>
  <c r="AH210" i="6"/>
  <c r="AI210" i="6"/>
  <c r="AR210" i="6"/>
  <c r="AT210" i="6"/>
  <c r="AW210" i="6"/>
  <c r="J210" i="6" s="1"/>
  <c r="C211" i="6"/>
  <c r="AR211" i="6"/>
  <c r="AT211" i="6"/>
  <c r="AW211" i="6"/>
  <c r="K211" i="6" s="1"/>
  <c r="C212" i="6"/>
  <c r="J212" i="6"/>
  <c r="K212" i="6"/>
  <c r="R212" i="6"/>
  <c r="S212" i="6"/>
  <c r="AA212" i="6"/>
  <c r="AH212" i="6"/>
  <c r="AR212" i="6"/>
  <c r="AT212" i="6"/>
  <c r="AW212" i="6"/>
  <c r="Z212" i="6" s="1"/>
  <c r="C213" i="6"/>
  <c r="AR213" i="6"/>
  <c r="AT213" i="6"/>
  <c r="AW213" i="6"/>
  <c r="K213" i="6" s="1"/>
  <c r="C214" i="6"/>
  <c r="AH214" i="6"/>
  <c r="AR214" i="6"/>
  <c r="AT214" i="6"/>
  <c r="AW214" i="6"/>
  <c r="J214" i="6" s="1"/>
  <c r="C215" i="6"/>
  <c r="AR215" i="6"/>
  <c r="AT215" i="6"/>
  <c r="AW215" i="6"/>
  <c r="J215" i="6" s="1"/>
  <c r="C216" i="6"/>
  <c r="AI216" i="6"/>
  <c r="AR216" i="6"/>
  <c r="AT216" i="6"/>
  <c r="AW216" i="6"/>
  <c r="J216" i="6" s="1"/>
  <c r="C217" i="6"/>
  <c r="AA217" i="6"/>
  <c r="AR217" i="6"/>
  <c r="AT217" i="6"/>
  <c r="AW217" i="6"/>
  <c r="Z217" i="6" s="1"/>
  <c r="C218" i="6"/>
  <c r="J218" i="6"/>
  <c r="L218" i="6" s="1"/>
  <c r="K218" i="6"/>
  <c r="AR218" i="6"/>
  <c r="AT218" i="6"/>
  <c r="AW218" i="6"/>
  <c r="R218" i="6" s="1"/>
  <c r="C219" i="6"/>
  <c r="K219" i="6"/>
  <c r="J219" i="6"/>
  <c r="R219" i="6"/>
  <c r="AR219" i="6"/>
  <c r="AT219" i="6"/>
  <c r="AW219" i="6"/>
  <c r="AI219" i="6" s="1"/>
  <c r="C220" i="6"/>
  <c r="AI220" i="6"/>
  <c r="AR220" i="6"/>
  <c r="AT220" i="6"/>
  <c r="AW220" i="6"/>
  <c r="K220" i="6" s="1"/>
  <c r="C221" i="6"/>
  <c r="AH221" i="6"/>
  <c r="AR221" i="6"/>
  <c r="AT221" i="6"/>
  <c r="AW221" i="6"/>
  <c r="K221" i="6" s="1"/>
  <c r="C222" i="6"/>
  <c r="AA222" i="6"/>
  <c r="AR222" i="6"/>
  <c r="AT222" i="6"/>
  <c r="AW222" i="6"/>
  <c r="AH222" i="6" s="1"/>
  <c r="C223" i="6"/>
  <c r="J223" i="6"/>
  <c r="R223" i="6"/>
  <c r="S223" i="6"/>
  <c r="AA223" i="6"/>
  <c r="AH223" i="6"/>
  <c r="AR223" i="6"/>
  <c r="AT223" i="6"/>
  <c r="AW223" i="6"/>
  <c r="K223" i="6" s="1"/>
  <c r="C224" i="6"/>
  <c r="Z224" i="6"/>
  <c r="AR224" i="6"/>
  <c r="AT224" i="6"/>
  <c r="AW224" i="6"/>
  <c r="AA224" i="6" s="1"/>
  <c r="C225" i="6"/>
  <c r="J225" i="6"/>
  <c r="AR225" i="6"/>
  <c r="AT225" i="6"/>
  <c r="AW225" i="6"/>
  <c r="S225" i="6" s="1"/>
  <c r="C226" i="6"/>
  <c r="AA226" i="6"/>
  <c r="AR226" i="6"/>
  <c r="AT226" i="6"/>
  <c r="AW226" i="6"/>
  <c r="AH226" i="6" s="1"/>
  <c r="C227" i="6"/>
  <c r="K227" i="6"/>
  <c r="S227" i="6"/>
  <c r="R227" i="6"/>
  <c r="AA227" i="6"/>
  <c r="Z227" i="6"/>
  <c r="AI227" i="6"/>
  <c r="AJ227" i="6" s="1"/>
  <c r="AH227" i="6"/>
  <c r="AR227" i="6"/>
  <c r="AT227" i="6"/>
  <c r="AW227" i="6"/>
  <c r="J227" i="6" s="1"/>
  <c r="C228" i="6"/>
  <c r="Z228" i="6"/>
  <c r="AR228" i="6"/>
  <c r="AT228" i="6"/>
  <c r="AW228" i="6"/>
  <c r="AA228" i="6" s="1"/>
  <c r="C229" i="6"/>
  <c r="J229" i="6"/>
  <c r="AR229" i="6"/>
  <c r="AT229" i="6"/>
  <c r="AW229" i="6"/>
  <c r="K229" i="6" s="1"/>
  <c r="C230" i="6"/>
  <c r="AA230" i="6"/>
  <c r="AH230" i="6"/>
  <c r="AI230" i="6"/>
  <c r="AR230" i="6"/>
  <c r="AT230" i="6"/>
  <c r="AW230" i="6"/>
  <c r="K230" i="6" s="1"/>
  <c r="C231" i="6"/>
  <c r="AR231" i="6"/>
  <c r="AT231" i="6"/>
  <c r="AW231" i="6"/>
  <c r="AA231" i="6" s="1"/>
  <c r="C232" i="6"/>
  <c r="AR232" i="6"/>
  <c r="AT232" i="6"/>
  <c r="AW232" i="6"/>
  <c r="R232" i="6" s="1"/>
  <c r="C233" i="6"/>
  <c r="K233" i="6"/>
  <c r="J233" i="6"/>
  <c r="S233" i="6"/>
  <c r="R233" i="6"/>
  <c r="T233" i="6" s="1"/>
  <c r="Z233" i="6"/>
  <c r="AR233" i="6"/>
  <c r="AT233" i="6"/>
  <c r="AW233" i="6"/>
  <c r="AI233" i="6" s="1"/>
  <c r="C234" i="6"/>
  <c r="AA234" i="6"/>
  <c r="AH234" i="6"/>
  <c r="AR234" i="6"/>
  <c r="AT234" i="6"/>
  <c r="AW234" i="6"/>
  <c r="K234" i="6" s="1"/>
  <c r="C235" i="6"/>
  <c r="AR235" i="6"/>
  <c r="AT235" i="6"/>
  <c r="AW235" i="6"/>
  <c r="Z235" i="6" s="1"/>
  <c r="C236" i="6"/>
  <c r="AR236" i="6"/>
  <c r="AT236" i="6"/>
  <c r="AW236" i="6"/>
  <c r="R236" i="6" s="1"/>
  <c r="C237" i="6"/>
  <c r="R237" i="6"/>
  <c r="AH237" i="6"/>
  <c r="AR237" i="6"/>
  <c r="AT237" i="6"/>
  <c r="AW237" i="6"/>
  <c r="K237" i="6" s="1"/>
  <c r="C238" i="6"/>
  <c r="AR238" i="6"/>
  <c r="AT238" i="6"/>
  <c r="AW238" i="6"/>
  <c r="AA238" i="6" s="1"/>
  <c r="C239" i="6"/>
  <c r="AI239" i="6"/>
  <c r="AR239" i="6"/>
  <c r="AT239" i="6"/>
  <c r="AW239" i="6"/>
  <c r="R239" i="6" s="1"/>
  <c r="C240" i="6"/>
  <c r="J240" i="6"/>
  <c r="K240" i="6"/>
  <c r="R240" i="6"/>
  <c r="S240" i="6"/>
  <c r="Z240" i="6"/>
  <c r="AR240" i="6"/>
  <c r="AT240" i="6"/>
  <c r="AW240" i="6"/>
  <c r="AH240" i="6" s="1"/>
  <c r="C241" i="6"/>
  <c r="S241" i="6"/>
  <c r="R241" i="6"/>
  <c r="Z241" i="6"/>
  <c r="AH241" i="6"/>
  <c r="AR241" i="6"/>
  <c r="AT241" i="6"/>
  <c r="AW241" i="6"/>
  <c r="J241" i="6" s="1"/>
  <c r="C242" i="6"/>
  <c r="AR242" i="6"/>
  <c r="AT242" i="6"/>
  <c r="AW242" i="6"/>
  <c r="AA242" i="6" s="1"/>
  <c r="C243" i="6"/>
  <c r="AH243" i="6"/>
  <c r="AR243" i="6"/>
  <c r="AT243" i="6"/>
  <c r="AW243" i="6"/>
  <c r="S243" i="6" s="1"/>
  <c r="C244" i="6"/>
  <c r="J244" i="6"/>
  <c r="K244" i="6"/>
  <c r="R244" i="6"/>
  <c r="S244" i="6"/>
  <c r="Z244" i="6"/>
  <c r="AR244" i="6"/>
  <c r="AT244" i="6"/>
  <c r="AW244" i="6"/>
  <c r="AH244" i="6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AJ160" i="6" l="1"/>
  <c r="L108" i="6"/>
  <c r="L39" i="6"/>
  <c r="T127" i="6"/>
  <c r="K241" i="6"/>
  <c r="K243" i="6"/>
  <c r="J239" i="6"/>
  <c r="S234" i="6"/>
  <c r="Z230" i="6"/>
  <c r="S226" i="6"/>
  <c r="Z222" i="6"/>
  <c r="AB222" i="6" s="1"/>
  <c r="AA220" i="6"/>
  <c r="AB220" i="6" s="1"/>
  <c r="AH216" i="6"/>
  <c r="AJ216" i="6" s="1"/>
  <c r="K200" i="6"/>
  <c r="J195" i="6"/>
  <c r="K193" i="6"/>
  <c r="L190" i="6"/>
  <c r="AA187" i="6"/>
  <c r="AB187" i="6" s="1"/>
  <c r="AH176" i="6"/>
  <c r="AI159" i="6"/>
  <c r="Z151" i="6"/>
  <c r="R147" i="6"/>
  <c r="L139" i="6"/>
  <c r="L131" i="6"/>
  <c r="K130" i="6"/>
  <c r="J128" i="6"/>
  <c r="AH121" i="6"/>
  <c r="AI114" i="6"/>
  <c r="K112" i="6"/>
  <c r="AH107" i="6"/>
  <c r="S105" i="6"/>
  <c r="S94" i="6"/>
  <c r="R90" i="6"/>
  <c r="T90" i="6" s="1"/>
  <c r="AI85" i="6"/>
  <c r="AH83" i="6"/>
  <c r="AJ83" i="6" s="1"/>
  <c r="AH79" i="6"/>
  <c r="S77" i="6"/>
  <c r="AH75" i="6"/>
  <c r="AJ75" i="6" s="1"/>
  <c r="L74" i="6"/>
  <c r="Z72" i="6"/>
  <c r="Z68" i="6"/>
  <c r="AH62" i="6"/>
  <c r="AH53" i="6"/>
  <c r="Z30" i="6"/>
  <c r="AH17" i="6"/>
  <c r="AH14" i="6"/>
  <c r="AJ72" i="6"/>
  <c r="K239" i="6"/>
  <c r="AH220" i="6"/>
  <c r="AB77" i="6"/>
  <c r="AI236" i="6"/>
  <c r="R234" i="6"/>
  <c r="AI232" i="6"/>
  <c r="S230" i="6"/>
  <c r="R226" i="6"/>
  <c r="S222" i="6"/>
  <c r="Z220" i="6"/>
  <c r="AA216" i="6"/>
  <c r="J200" i="6"/>
  <c r="R187" i="6"/>
  <c r="T187" i="6" s="1"/>
  <c r="AH183" i="6"/>
  <c r="AJ180" i="6"/>
  <c r="AI176" i="6"/>
  <c r="AA159" i="6"/>
  <c r="S151" i="6"/>
  <c r="T151" i="6" s="1"/>
  <c r="K147" i="6"/>
  <c r="AH144" i="6"/>
  <c r="R142" i="6"/>
  <c r="J130" i="6"/>
  <c r="J114" i="6"/>
  <c r="L114" i="6" s="1"/>
  <c r="AA107" i="6"/>
  <c r="AB107" i="6" s="1"/>
  <c r="J105" i="6"/>
  <c r="L105" i="6" s="1"/>
  <c r="J94" i="6"/>
  <c r="L94" i="6" s="1"/>
  <c r="AI92" i="6"/>
  <c r="S90" i="6"/>
  <c r="AI87" i="6"/>
  <c r="AH85" i="6"/>
  <c r="AA83" i="6"/>
  <c r="AA79" i="6"/>
  <c r="R77" i="6"/>
  <c r="AI75" i="6"/>
  <c r="S72" i="6"/>
  <c r="S62" i="6"/>
  <c r="T62" i="6" s="1"/>
  <c r="AA53" i="6"/>
  <c r="S30" i="6"/>
  <c r="J17" i="6"/>
  <c r="AI14" i="6"/>
  <c r="AB151" i="6"/>
  <c r="K236" i="6"/>
  <c r="J234" i="6"/>
  <c r="L234" i="6" s="1"/>
  <c r="K232" i="6"/>
  <c r="R230" i="6"/>
  <c r="T230" i="6" s="1"/>
  <c r="K226" i="6"/>
  <c r="R222" i="6"/>
  <c r="T222" i="6" s="1"/>
  <c r="S220" i="6"/>
  <c r="T220" i="6" s="1"/>
  <c r="Z216" i="6"/>
  <c r="AH213" i="6"/>
  <c r="AI207" i="6"/>
  <c r="Z205" i="6"/>
  <c r="AH203" i="6"/>
  <c r="AH197" i="6"/>
  <c r="S187" i="6"/>
  <c r="Z183" i="6"/>
  <c r="Z176" i="6"/>
  <c r="AI163" i="6"/>
  <c r="Z159" i="6"/>
  <c r="Z157" i="6"/>
  <c r="AI152" i="6"/>
  <c r="R151" i="6"/>
  <c r="AA144" i="6"/>
  <c r="AB144" i="6" s="1"/>
  <c r="S137" i="6"/>
  <c r="Z107" i="6"/>
  <c r="J90" i="6"/>
  <c r="L90" i="6" s="1"/>
  <c r="AH87" i="6"/>
  <c r="AA85" i="6"/>
  <c r="Z83" i="6"/>
  <c r="Z79" i="6"/>
  <c r="AB79" i="6" s="1"/>
  <c r="K77" i="6"/>
  <c r="Z75" i="6"/>
  <c r="R72" i="6"/>
  <c r="R62" i="6"/>
  <c r="S53" i="6"/>
  <c r="K30" i="6"/>
  <c r="AH27" i="6"/>
  <c r="S14" i="6"/>
  <c r="S11" i="6"/>
  <c r="AJ70" i="6"/>
  <c r="J243" i="6"/>
  <c r="Z226" i="6"/>
  <c r="AB226" i="6" s="1"/>
  <c r="J236" i="6"/>
  <c r="J232" i="6"/>
  <c r="J230" i="6"/>
  <c r="J226" i="6"/>
  <c r="K222" i="6"/>
  <c r="R220" i="6"/>
  <c r="AI218" i="6"/>
  <c r="S216" i="6"/>
  <c r="Z213" i="6"/>
  <c r="AA211" i="6"/>
  <c r="AH207" i="6"/>
  <c r="AI203" i="6"/>
  <c r="AH201" i="6"/>
  <c r="Z197" i="6"/>
  <c r="AI190" i="6"/>
  <c r="AI188" i="6"/>
  <c r="J187" i="6"/>
  <c r="L187" i="6" s="1"/>
  <c r="AH185" i="6"/>
  <c r="AJ185" i="6" s="1"/>
  <c r="R176" i="6"/>
  <c r="AH163" i="6"/>
  <c r="R157" i="6"/>
  <c r="AH154" i="6"/>
  <c r="AH152" i="6"/>
  <c r="K151" i="6"/>
  <c r="S144" i="6"/>
  <c r="S107" i="6"/>
  <c r="K90" i="6"/>
  <c r="AA87" i="6"/>
  <c r="Z85" i="6"/>
  <c r="S83" i="6"/>
  <c r="S79" i="6"/>
  <c r="J77" i="6"/>
  <c r="L77" i="6" s="1"/>
  <c r="AA75" i="6"/>
  <c r="AB75" i="6" s="1"/>
  <c r="K72" i="6"/>
  <c r="L72" i="6" s="1"/>
  <c r="Z27" i="6"/>
  <c r="R14" i="6"/>
  <c r="R11" i="6"/>
  <c r="Z234" i="6"/>
  <c r="AA244" i="6"/>
  <c r="AA240" i="6"/>
  <c r="AI223" i="6"/>
  <c r="J222" i="6"/>
  <c r="L222" i="6" s="1"/>
  <c r="J220" i="6"/>
  <c r="L220" i="6" s="1"/>
  <c r="K216" i="6"/>
  <c r="L216" i="6" s="1"/>
  <c r="AA207" i="6"/>
  <c r="Z203" i="6"/>
  <c r="AI201" i="6"/>
  <c r="R197" i="6"/>
  <c r="AH190" i="6"/>
  <c r="AH188" i="6"/>
  <c r="AJ188" i="6" s="1"/>
  <c r="AI180" i="6"/>
  <c r="K176" i="6"/>
  <c r="L176" i="6" s="1"/>
  <c r="AI174" i="6"/>
  <c r="AJ174" i="6" s="1"/>
  <c r="AA163" i="6"/>
  <c r="S157" i="6"/>
  <c r="Z154" i="6"/>
  <c r="Z152" i="6"/>
  <c r="R144" i="6"/>
  <c r="AI116" i="6"/>
  <c r="K107" i="6"/>
  <c r="Z87" i="6"/>
  <c r="AB87" i="6" s="1"/>
  <c r="S85" i="6"/>
  <c r="R83" i="6"/>
  <c r="T83" i="6" s="1"/>
  <c r="R75" i="6"/>
  <c r="T75" i="6" s="1"/>
  <c r="R27" i="6"/>
  <c r="AI23" i="6"/>
  <c r="AH7" i="6"/>
  <c r="AB240" i="6"/>
  <c r="L210" i="6"/>
  <c r="Z207" i="6"/>
  <c r="AA203" i="6"/>
  <c r="AB201" i="6"/>
  <c r="J197" i="6"/>
  <c r="AH194" i="6"/>
  <c r="K192" i="6"/>
  <c r="L192" i="6" s="1"/>
  <c r="S163" i="6"/>
  <c r="J157" i="6"/>
  <c r="S152" i="6"/>
  <c r="K144" i="6"/>
  <c r="AJ127" i="6"/>
  <c r="S87" i="6"/>
  <c r="R85" i="6"/>
  <c r="T85" i="6" s="1"/>
  <c r="J83" i="6"/>
  <c r="J75" i="6"/>
  <c r="AB50" i="6"/>
  <c r="AH23" i="6"/>
  <c r="AI19" i="6"/>
  <c r="S207" i="6"/>
  <c r="K85" i="6"/>
  <c r="K75" i="6"/>
  <c r="L241" i="6"/>
  <c r="R203" i="6"/>
  <c r="K163" i="6"/>
  <c r="R152" i="6"/>
  <c r="T152" i="6" s="1"/>
  <c r="J144" i="6"/>
  <c r="L144" i="6" s="1"/>
  <c r="R87" i="6"/>
  <c r="T240" i="6"/>
  <c r="Z223" i="6"/>
  <c r="R207" i="6"/>
  <c r="S203" i="6"/>
  <c r="Z194" i="6"/>
  <c r="AB194" i="6" s="1"/>
  <c r="S180" i="6"/>
  <c r="R174" i="6"/>
  <c r="T154" i="6"/>
  <c r="K152" i="6"/>
  <c r="L152" i="6" s="1"/>
  <c r="K113" i="6"/>
  <c r="Z108" i="6"/>
  <c r="AB108" i="6" s="1"/>
  <c r="AI104" i="6"/>
  <c r="AJ104" i="6" s="1"/>
  <c r="AA93" i="6"/>
  <c r="Z91" i="6"/>
  <c r="K87" i="6"/>
  <c r="AJ82" i="6"/>
  <c r="AH73" i="6"/>
  <c r="AJ73" i="6" s="1"/>
  <c r="Z69" i="6"/>
  <c r="AA67" i="6"/>
  <c r="AB67" i="6" s="1"/>
  <c r="AH61" i="6"/>
  <c r="R29" i="6"/>
  <c r="S19" i="6"/>
  <c r="S16" i="6"/>
  <c r="AA233" i="6"/>
  <c r="Z231" i="6"/>
  <c r="R229" i="6"/>
  <c r="AH225" i="6"/>
  <c r="AI212" i="6"/>
  <c r="K207" i="6"/>
  <c r="L207" i="6" s="1"/>
  <c r="J203" i="6"/>
  <c r="L203" i="6" s="1"/>
  <c r="J199" i="6"/>
  <c r="L199" i="6" s="1"/>
  <c r="S194" i="6"/>
  <c r="T194" i="6" s="1"/>
  <c r="AI158" i="6"/>
  <c r="S108" i="6"/>
  <c r="T108" i="6" s="1"/>
  <c r="Z93" i="6"/>
  <c r="AB93" i="6" s="1"/>
  <c r="AH76" i="6"/>
  <c r="AJ74" i="6"/>
  <c r="R69" i="6"/>
  <c r="K61" i="6"/>
  <c r="L61" i="6" s="1"/>
  <c r="AI52" i="6"/>
  <c r="AI37" i="6"/>
  <c r="K29" i="6"/>
  <c r="R16" i="6"/>
  <c r="T16" i="6" s="1"/>
  <c r="T39" i="6"/>
  <c r="Z219" i="6"/>
  <c r="AH106" i="6"/>
  <c r="AJ106" i="6" s="1"/>
  <c r="Z43" i="6"/>
  <c r="AB43" i="6" s="1"/>
  <c r="AI175" i="6"/>
  <c r="Z150" i="6"/>
  <c r="AI241" i="6"/>
  <c r="AJ241" i="6" s="1"/>
  <c r="Z237" i="6"/>
  <c r="K225" i="6"/>
  <c r="AA219" i="6"/>
  <c r="AB186" i="6"/>
  <c r="AH175" i="6"/>
  <c r="AJ175" i="6" s="1"/>
  <c r="K174" i="6"/>
  <c r="T160" i="6"/>
  <c r="Z158" i="6"/>
  <c r="L99" i="6"/>
  <c r="J69" i="6"/>
  <c r="R43" i="6"/>
  <c r="AA37" i="6"/>
  <c r="AB37" i="6" s="1"/>
  <c r="K43" i="6"/>
  <c r="L43" i="6" s="1"/>
  <c r="AA241" i="6"/>
  <c r="J237" i="6"/>
  <c r="AI234" i="6"/>
  <c r="AJ234" i="6" s="1"/>
  <c r="S219" i="6"/>
  <c r="AI208" i="6"/>
  <c r="T186" i="6"/>
  <c r="Z175" i="6"/>
  <c r="AB175" i="6" s="1"/>
  <c r="AI167" i="6"/>
  <c r="Z145" i="6"/>
  <c r="AB96" i="6"/>
  <c r="AI94" i="6"/>
  <c r="AB82" i="6"/>
  <c r="J43" i="6"/>
  <c r="AB39" i="6"/>
  <c r="Z12" i="6"/>
  <c r="AB12" i="6" s="1"/>
  <c r="AJ226" i="6"/>
  <c r="Z242" i="6"/>
  <c r="AB242" i="6" s="1"/>
  <c r="R235" i="6"/>
  <c r="S228" i="6"/>
  <c r="R211" i="6"/>
  <c r="Z164" i="6"/>
  <c r="AB164" i="6" s="1"/>
  <c r="AJ143" i="6"/>
  <c r="AI243" i="6"/>
  <c r="AJ243" i="6" s="1"/>
  <c r="R242" i="6"/>
  <c r="AH239" i="6"/>
  <c r="AJ239" i="6" s="1"/>
  <c r="R238" i="6"/>
  <c r="T238" i="6" s="1"/>
  <c r="S235" i="6"/>
  <c r="T235" i="6" s="1"/>
  <c r="R231" i="6"/>
  <c r="R228" i="6"/>
  <c r="AI225" i="6"/>
  <c r="R224" i="6"/>
  <c r="Z221" i="6"/>
  <c r="AH218" i="6"/>
  <c r="S217" i="6"/>
  <c r="Z214" i="6"/>
  <c r="S211" i="6"/>
  <c r="T211" i="6" s="1"/>
  <c r="R202" i="6"/>
  <c r="AA199" i="6"/>
  <c r="AB199" i="6" s="1"/>
  <c r="J198" i="6"/>
  <c r="Z196" i="6"/>
  <c r="AB196" i="6" s="1"/>
  <c r="Z193" i="6"/>
  <c r="AI181" i="6"/>
  <c r="T180" i="6"/>
  <c r="R178" i="6"/>
  <c r="S171" i="6"/>
  <c r="AI168" i="6"/>
  <c r="K162" i="6"/>
  <c r="L162" i="6" s="1"/>
  <c r="AH156" i="6"/>
  <c r="J140" i="6"/>
  <c r="L140" i="6" s="1"/>
  <c r="R140" i="6"/>
  <c r="T140" i="6" s="1"/>
  <c r="AA140" i="6"/>
  <c r="AB140" i="6" s="1"/>
  <c r="R135" i="6"/>
  <c r="R129" i="6"/>
  <c r="R122" i="6"/>
  <c r="K120" i="6"/>
  <c r="L120" i="6" s="1"/>
  <c r="AH114" i="6"/>
  <c r="AJ114" i="6" s="1"/>
  <c r="K101" i="6"/>
  <c r="L101" i="6" s="1"/>
  <c r="S101" i="6"/>
  <c r="T101" i="6" s="1"/>
  <c r="AA101" i="6"/>
  <c r="AH101" i="6"/>
  <c r="R91" i="6"/>
  <c r="K89" i="6"/>
  <c r="Z89" i="6"/>
  <c r="AI89" i="6"/>
  <c r="R80" i="6"/>
  <c r="S67" i="6"/>
  <c r="R64" i="6"/>
  <c r="AA64" i="6"/>
  <c r="Z64" i="6"/>
  <c r="AH64" i="6"/>
  <c r="R54" i="6"/>
  <c r="S54" i="6"/>
  <c r="AH54" i="6"/>
  <c r="AI54" i="6"/>
  <c r="R50" i="6"/>
  <c r="R45" i="6"/>
  <c r="J42" i="6"/>
  <c r="K42" i="6"/>
  <c r="R42" i="6"/>
  <c r="S42" i="6"/>
  <c r="Z42" i="6"/>
  <c r="AA42" i="6"/>
  <c r="AH42" i="6"/>
  <c r="J22" i="6"/>
  <c r="K22" i="6"/>
  <c r="R22" i="6"/>
  <c r="S22" i="6"/>
  <c r="AA22" i="6"/>
  <c r="AB22" i="6" s="1"/>
  <c r="Z22" i="6"/>
  <c r="AI22" i="6"/>
  <c r="AH22" i="6"/>
  <c r="AJ22" i="6" s="1"/>
  <c r="AA235" i="6"/>
  <c r="AB235" i="6" s="1"/>
  <c r="L230" i="6"/>
  <c r="AB224" i="6"/>
  <c r="S242" i="6"/>
  <c r="S202" i="6"/>
  <c r="Z171" i="6"/>
  <c r="AB171" i="6" s="1"/>
  <c r="AB158" i="6"/>
  <c r="K103" i="6"/>
  <c r="AA103" i="6"/>
  <c r="Z243" i="6"/>
  <c r="K242" i="6"/>
  <c r="AA239" i="6"/>
  <c r="K238" i="6"/>
  <c r="AA236" i="6"/>
  <c r="J235" i="6"/>
  <c r="AA232" i="6"/>
  <c r="K231" i="6"/>
  <c r="K228" i="6"/>
  <c r="L228" i="6" s="1"/>
  <c r="Z225" i="6"/>
  <c r="R221" i="6"/>
  <c r="AA218" i="6"/>
  <c r="J217" i="6"/>
  <c r="AI215" i="6"/>
  <c r="S214" i="6"/>
  <c r="J211" i="6"/>
  <c r="L211" i="6" s="1"/>
  <c r="AI206" i="6"/>
  <c r="K202" i="6"/>
  <c r="Z199" i="6"/>
  <c r="S196" i="6"/>
  <c r="L194" i="6"/>
  <c r="AA193" i="6"/>
  <c r="J191" i="6"/>
  <c r="L191" i="6" s="1"/>
  <c r="Z191" i="6"/>
  <c r="AB190" i="6"/>
  <c r="AH181" i="6"/>
  <c r="K172" i="6"/>
  <c r="L172" i="6" s="1"/>
  <c r="R172" i="6"/>
  <c r="AA172" i="6"/>
  <c r="AB172" i="6" s="1"/>
  <c r="R171" i="6"/>
  <c r="AH168" i="6"/>
  <c r="AA156" i="6"/>
  <c r="R143" i="6"/>
  <c r="K135" i="6"/>
  <c r="L135" i="6" s="1"/>
  <c r="K123" i="6"/>
  <c r="AA123" i="6"/>
  <c r="K122" i="6"/>
  <c r="R116" i="6"/>
  <c r="AA114" i="6"/>
  <c r="S110" i="6"/>
  <c r="AH110" i="6"/>
  <c r="AJ110" i="6" s="1"/>
  <c r="J91" i="6"/>
  <c r="L91" i="6" s="1"/>
  <c r="S80" i="6"/>
  <c r="L69" i="6"/>
  <c r="J67" i="6"/>
  <c r="T34" i="6"/>
  <c r="L223" i="6"/>
  <c r="J26" i="6"/>
  <c r="K26" i="6"/>
  <c r="L26" i="6" s="1"/>
  <c r="R26" i="6"/>
  <c r="S26" i="6"/>
  <c r="Z26" i="6"/>
  <c r="AA26" i="6"/>
  <c r="AH26" i="6"/>
  <c r="AI26" i="6"/>
  <c r="S122" i="6"/>
  <c r="S91" i="6"/>
  <c r="AH236" i="6"/>
  <c r="K224" i="6"/>
  <c r="AA243" i="6"/>
  <c r="J242" i="6"/>
  <c r="Z239" i="6"/>
  <c r="AB239" i="6" s="1"/>
  <c r="J238" i="6"/>
  <c r="Z236" i="6"/>
  <c r="K235" i="6"/>
  <c r="Z232" i="6"/>
  <c r="J231" i="6"/>
  <c r="J228" i="6"/>
  <c r="AA225" i="6"/>
  <c r="J224" i="6"/>
  <c r="J221" i="6"/>
  <c r="L221" i="6" s="1"/>
  <c r="Z218" i="6"/>
  <c r="AB218" i="6" s="1"/>
  <c r="K217" i="6"/>
  <c r="AH215" i="6"/>
  <c r="AJ215" i="6" s="1"/>
  <c r="R214" i="6"/>
  <c r="T214" i="6" s="1"/>
  <c r="AH209" i="6"/>
  <c r="AH206" i="6"/>
  <c r="J202" i="6"/>
  <c r="AI200" i="6"/>
  <c r="S199" i="6"/>
  <c r="R196" i="6"/>
  <c r="R193" i="6"/>
  <c r="AJ186" i="6"/>
  <c r="R177" i="6"/>
  <c r="AH177" i="6"/>
  <c r="K171" i="6"/>
  <c r="L171" i="6" s="1"/>
  <c r="Z168" i="6"/>
  <c r="AJ165" i="6"/>
  <c r="J159" i="6"/>
  <c r="L159" i="6" s="1"/>
  <c r="R159" i="6"/>
  <c r="S159" i="6"/>
  <c r="AH159" i="6"/>
  <c r="L158" i="6"/>
  <c r="R156" i="6"/>
  <c r="J148" i="6"/>
  <c r="L148" i="6" s="1"/>
  <c r="R148" i="6"/>
  <c r="T148" i="6" s="1"/>
  <c r="AA148" i="6"/>
  <c r="AB148" i="6" s="1"/>
  <c r="K143" i="6"/>
  <c r="L143" i="6" s="1"/>
  <c r="Z130" i="6"/>
  <c r="AH130" i="6"/>
  <c r="AJ130" i="6" s="1"/>
  <c r="J122" i="6"/>
  <c r="L122" i="6" s="1"/>
  <c r="Z119" i="6"/>
  <c r="AB119" i="6" s="1"/>
  <c r="AH119" i="6"/>
  <c r="AJ119" i="6" s="1"/>
  <c r="K116" i="6"/>
  <c r="L116" i="6" s="1"/>
  <c r="Z114" i="6"/>
  <c r="AI103" i="6"/>
  <c r="AH97" i="6"/>
  <c r="AJ97" i="6" s="1"/>
  <c r="L96" i="6"/>
  <c r="Z92" i="6"/>
  <c r="AB92" i="6" s="1"/>
  <c r="AA92" i="6"/>
  <c r="AI64" i="6"/>
  <c r="R59" i="6"/>
  <c r="AA59" i="6"/>
  <c r="Z59" i="6"/>
  <c r="AI59" i="6"/>
  <c r="AH59" i="6"/>
  <c r="AJ59" i="6" s="1"/>
  <c r="AH57" i="6"/>
  <c r="AJ57" i="6" s="1"/>
  <c r="AI42" i="6"/>
  <c r="L37" i="6"/>
  <c r="K15" i="6"/>
  <c r="R15" i="6"/>
  <c r="S15" i="6"/>
  <c r="AH15" i="6"/>
  <c r="AJ15" i="6" s="1"/>
  <c r="AI15" i="6"/>
  <c r="Z238" i="6"/>
  <c r="AB238" i="6" s="1"/>
  <c r="L227" i="6"/>
  <c r="S238" i="6"/>
  <c r="AA214" i="6"/>
  <c r="K198" i="6"/>
  <c r="AA196" i="6"/>
  <c r="S145" i="6"/>
  <c r="T145" i="6" s="1"/>
  <c r="J132" i="6"/>
  <c r="L132" i="6" s="1"/>
  <c r="R132" i="6"/>
  <c r="S132" i="6"/>
  <c r="AA132" i="6"/>
  <c r="AB132" i="6" s="1"/>
  <c r="R120" i="6"/>
  <c r="AI244" i="6"/>
  <c r="AJ244" i="6" s="1"/>
  <c r="R243" i="6"/>
  <c r="T243" i="6" s="1"/>
  <c r="AI240" i="6"/>
  <c r="AJ240" i="6" s="1"/>
  <c r="S239" i="6"/>
  <c r="T239" i="6" s="1"/>
  <c r="S236" i="6"/>
  <c r="T236" i="6" s="1"/>
  <c r="AH233" i="6"/>
  <c r="AJ233" i="6" s="1"/>
  <c r="S232" i="6"/>
  <c r="T232" i="6" s="1"/>
  <c r="AH229" i="6"/>
  <c r="AI226" i="6"/>
  <c r="R225" i="6"/>
  <c r="T225" i="6" s="1"/>
  <c r="AI222" i="6"/>
  <c r="AJ222" i="6" s="1"/>
  <c r="AH219" i="6"/>
  <c r="AJ219" i="6" s="1"/>
  <c r="S218" i="6"/>
  <c r="T218" i="6" s="1"/>
  <c r="AA215" i="6"/>
  <c r="K214" i="6"/>
  <c r="L214" i="6" s="1"/>
  <c r="AI209" i="6"/>
  <c r="AA206" i="6"/>
  <c r="AH200" i="6"/>
  <c r="R199" i="6"/>
  <c r="T199" i="6" s="1"/>
  <c r="K196" i="6"/>
  <c r="S193" i="6"/>
  <c r="AA181" i="6"/>
  <c r="K179" i="6"/>
  <c r="S179" i="6"/>
  <c r="Z179" i="6"/>
  <c r="AI179" i="6"/>
  <c r="AJ179" i="6" s="1"/>
  <c r="S168" i="6"/>
  <c r="L151" i="6"/>
  <c r="AI138" i="6"/>
  <c r="AJ138" i="6" s="1"/>
  <c r="J138" i="6"/>
  <c r="Z138" i="6"/>
  <c r="AH136" i="6"/>
  <c r="AH132" i="6"/>
  <c r="AJ132" i="6" s="1"/>
  <c r="S114" i="6"/>
  <c r="T114" i="6" s="1"/>
  <c r="AI108" i="6"/>
  <c r="AI101" i="6"/>
  <c r="AA97" i="6"/>
  <c r="AA89" i="6"/>
  <c r="AB89" i="6" s="1"/>
  <c r="AB74" i="6"/>
  <c r="K68" i="6"/>
  <c r="J68" i="6"/>
  <c r="AA68" i="6"/>
  <c r="S64" i="6"/>
  <c r="T64" i="6" s="1"/>
  <c r="S57" i="6"/>
  <c r="AH44" i="6"/>
  <c r="Z44" i="6"/>
  <c r="AB228" i="6"/>
  <c r="S231" i="6"/>
  <c r="S224" i="6"/>
  <c r="R217" i="6"/>
  <c r="K195" i="6"/>
  <c r="L195" i="6" s="1"/>
  <c r="Z178" i="6"/>
  <c r="AH232" i="6"/>
  <c r="AJ232" i="6" s="1"/>
  <c r="Z229" i="6"/>
  <c r="Z215" i="6"/>
  <c r="Z206" i="6"/>
  <c r="J196" i="6"/>
  <c r="AI194" i="6"/>
  <c r="J193" i="6"/>
  <c r="AI191" i="6"/>
  <c r="Z181" i="6"/>
  <c r="T174" i="6"/>
  <c r="AI172" i="6"/>
  <c r="AI146" i="6"/>
  <c r="AJ146" i="6" s="1"/>
  <c r="J146" i="6"/>
  <c r="Z146" i="6"/>
  <c r="AI140" i="6"/>
  <c r="AJ140" i="6" s="1"/>
  <c r="AA136" i="6"/>
  <c r="AB136" i="6" s="1"/>
  <c r="S121" i="6"/>
  <c r="AI121" i="6"/>
  <c r="R114" i="6"/>
  <c r="AH108" i="6"/>
  <c r="Z103" i="6"/>
  <c r="AB103" i="6" s="1"/>
  <c r="Z101" i="6"/>
  <c r="AB101" i="6" s="1"/>
  <c r="Z97" i="6"/>
  <c r="S89" i="6"/>
  <c r="S66" i="6"/>
  <c r="T66" i="6" s="1"/>
  <c r="Z66" i="6"/>
  <c r="AA66" i="6"/>
  <c r="AI66" i="6"/>
  <c r="AJ66" i="6" s="1"/>
  <c r="J64" i="6"/>
  <c r="L64" i="6" s="1"/>
  <c r="R57" i="6"/>
  <c r="J53" i="6"/>
  <c r="K53" i="6"/>
  <c r="Z53" i="6"/>
  <c r="K51" i="6"/>
  <c r="J51" i="6"/>
  <c r="S51" i="6"/>
  <c r="R51" i="6"/>
  <c r="T51" i="6" s="1"/>
  <c r="AA51" i="6"/>
  <c r="AB51" i="6" s="1"/>
  <c r="AH51" i="6"/>
  <c r="AJ51" i="6" s="1"/>
  <c r="L225" i="6"/>
  <c r="S215" i="6"/>
  <c r="S206" i="6"/>
  <c r="AB200" i="6"/>
  <c r="J182" i="6"/>
  <c r="Z182" i="6"/>
  <c r="AJ148" i="6"/>
  <c r="T136" i="6"/>
  <c r="K115" i="6"/>
  <c r="S115" i="6"/>
  <c r="AI115" i="6"/>
  <c r="K106" i="6"/>
  <c r="S106" i="6"/>
  <c r="Z106" i="6"/>
  <c r="AB106" i="6" s="1"/>
  <c r="AI106" i="6"/>
  <c r="J95" i="6"/>
  <c r="R95" i="6"/>
  <c r="S95" i="6"/>
  <c r="AH95" i="6"/>
  <c r="AJ95" i="6" s="1"/>
  <c r="K81" i="6"/>
  <c r="S81" i="6"/>
  <c r="AA81" i="6"/>
  <c r="T74" i="6"/>
  <c r="J24" i="6"/>
  <c r="K24" i="6"/>
  <c r="S24" i="6"/>
  <c r="AA24" i="6"/>
  <c r="AI24" i="6"/>
  <c r="R215" i="6"/>
  <c r="R206" i="6"/>
  <c r="K189" i="6"/>
  <c r="Z189" i="6"/>
  <c r="J184" i="6"/>
  <c r="K184" i="6"/>
  <c r="Z184" i="6"/>
  <c r="L174" i="6"/>
  <c r="T144" i="6"/>
  <c r="AI111" i="6"/>
  <c r="AJ111" i="6" s="1"/>
  <c r="J111" i="6"/>
  <c r="L111" i="6" s="1"/>
  <c r="K88" i="6"/>
  <c r="J88" i="6"/>
  <c r="AA88" i="6"/>
  <c r="L59" i="6"/>
  <c r="R56" i="6"/>
  <c r="S56" i="6"/>
  <c r="Z56" i="6"/>
  <c r="AA56" i="6"/>
  <c r="AB56" i="6" s="1"/>
  <c r="AH56" i="6"/>
  <c r="AI56" i="6"/>
  <c r="K38" i="6"/>
  <c r="AH38" i="6"/>
  <c r="K215" i="6"/>
  <c r="L215" i="6" s="1"/>
  <c r="AJ210" i="6"/>
  <c r="K206" i="6"/>
  <c r="L206" i="6" s="1"/>
  <c r="T200" i="6"/>
  <c r="R192" i="6"/>
  <c r="Z192" i="6"/>
  <c r="L83" i="6"/>
  <c r="AB68" i="6"/>
  <c r="AI48" i="6"/>
  <c r="S48" i="6"/>
  <c r="AH40" i="6"/>
  <c r="J40" i="6"/>
  <c r="R40" i="6"/>
  <c r="J20" i="6"/>
  <c r="K20" i="6"/>
  <c r="R20" i="6"/>
  <c r="Z20" i="6"/>
  <c r="AA20" i="6"/>
  <c r="AH20" i="6"/>
  <c r="T244" i="6"/>
  <c r="AJ230" i="6"/>
  <c r="AJ220" i="6"/>
  <c r="T219" i="6"/>
  <c r="L136" i="6"/>
  <c r="T128" i="6"/>
  <c r="K124" i="6"/>
  <c r="L124" i="6" s="1"/>
  <c r="R124" i="6"/>
  <c r="Z124" i="6"/>
  <c r="AA124" i="6"/>
  <c r="AB124" i="6" s="1"/>
  <c r="J109" i="6"/>
  <c r="AA109" i="6"/>
  <c r="T77" i="6"/>
  <c r="AJ53" i="6"/>
  <c r="AH35" i="6"/>
  <c r="J35" i="6"/>
  <c r="AB210" i="6"/>
  <c r="T204" i="6"/>
  <c r="K173" i="6"/>
  <c r="L173" i="6" s="1"/>
  <c r="S173" i="6"/>
  <c r="T173" i="6" s="1"/>
  <c r="AA173" i="6"/>
  <c r="AH173" i="6"/>
  <c r="T137" i="6"/>
  <c r="K133" i="6"/>
  <c r="R133" i="6"/>
  <c r="AH133" i="6"/>
  <c r="AB115" i="6"/>
  <c r="AH111" i="6"/>
  <c r="Z98" i="6"/>
  <c r="S98" i="6"/>
  <c r="AJ88" i="6"/>
  <c r="T72" i="6"/>
  <c r="L66" i="6"/>
  <c r="J58" i="6"/>
  <c r="K58" i="6"/>
  <c r="R58" i="6"/>
  <c r="S58" i="6"/>
  <c r="Z58" i="6"/>
  <c r="AI58" i="6"/>
  <c r="K56" i="6"/>
  <c r="AH48" i="6"/>
  <c r="AB202" i="6"/>
  <c r="AB230" i="6"/>
  <c r="AB223" i="6"/>
  <c r="AI192" i="6"/>
  <c r="AH184" i="6"/>
  <c r="AJ184" i="6" s="1"/>
  <c r="J164" i="6"/>
  <c r="L164" i="6" s="1"/>
  <c r="R164" i="6"/>
  <c r="S164" i="6"/>
  <c r="AH164" i="6"/>
  <c r="AJ164" i="6" s="1"/>
  <c r="S135" i="6"/>
  <c r="Z135" i="6"/>
  <c r="AA135" i="6"/>
  <c r="L130" i="6"/>
  <c r="J115" i="6"/>
  <c r="R106" i="6"/>
  <c r="Z102" i="6"/>
  <c r="Z95" i="6"/>
  <c r="AB95" i="6" s="1"/>
  <c r="AJ93" i="6"/>
  <c r="AI88" i="6"/>
  <c r="R67" i="6"/>
  <c r="T67" i="6" s="1"/>
  <c r="AH67" i="6"/>
  <c r="Z63" i="6"/>
  <c r="AI50" i="6"/>
  <c r="J50" i="6"/>
  <c r="L50" i="6" s="1"/>
  <c r="S50" i="6"/>
  <c r="Z48" i="6"/>
  <c r="Z40" i="6"/>
  <c r="AB234" i="6"/>
  <c r="AB227" i="6"/>
  <c r="AI198" i="6"/>
  <c r="S182" i="6"/>
  <c r="T182" i="6" s="1"/>
  <c r="AI242" i="6"/>
  <c r="AI231" i="6"/>
  <c r="AI228" i="6"/>
  <c r="AH217" i="6"/>
  <c r="AJ217" i="6" s="1"/>
  <c r="J213" i="6"/>
  <c r="L213" i="6" s="1"/>
  <c r="AH211" i="6"/>
  <c r="T210" i="6"/>
  <c r="J208" i="6"/>
  <c r="K208" i="6"/>
  <c r="L204" i="6"/>
  <c r="AH198" i="6"/>
  <c r="AJ198" i="6" s="1"/>
  <c r="Z195" i="6"/>
  <c r="AB195" i="6" s="1"/>
  <c r="AH192" i="6"/>
  <c r="J189" i="6"/>
  <c r="AJ187" i="6"/>
  <c r="L186" i="6"/>
  <c r="AA184" i="6"/>
  <c r="T175" i="6"/>
  <c r="S167" i="6"/>
  <c r="R162" i="6"/>
  <c r="S162" i="6"/>
  <c r="AH162" i="6"/>
  <c r="AJ162" i="6" s="1"/>
  <c r="S155" i="6"/>
  <c r="T155" i="6" s="1"/>
  <c r="R149" i="6"/>
  <c r="AI149" i="6"/>
  <c r="AJ149" i="6" s="1"/>
  <c r="S143" i="6"/>
  <c r="Z143" i="6"/>
  <c r="AA143" i="6"/>
  <c r="AI124" i="6"/>
  <c r="S116" i="6"/>
  <c r="Z116" i="6"/>
  <c r="AB116" i="6" s="1"/>
  <c r="AH116" i="6"/>
  <c r="AJ116" i="6" s="1"/>
  <c r="AA111" i="6"/>
  <c r="AH109" i="6"/>
  <c r="J106" i="6"/>
  <c r="S102" i="6"/>
  <c r="AI100" i="6"/>
  <c r="K95" i="6"/>
  <c r="AI91" i="6"/>
  <c r="AJ91" i="6" s="1"/>
  <c r="Z88" i="6"/>
  <c r="AB88" i="6" s="1"/>
  <c r="R63" i="6"/>
  <c r="T53" i="6"/>
  <c r="AA48" i="6"/>
  <c r="S40" i="6"/>
  <c r="Z35" i="6"/>
  <c r="L240" i="6"/>
  <c r="L226" i="6"/>
  <c r="L219" i="6"/>
  <c r="AI195" i="6"/>
  <c r="AJ195" i="6" s="1"/>
  <c r="K80" i="6"/>
  <c r="J80" i="6"/>
  <c r="AA80" i="6"/>
  <c r="AB80" i="6" s="1"/>
  <c r="AI224" i="6"/>
  <c r="T234" i="6"/>
  <c r="AH231" i="6"/>
  <c r="T227" i="6"/>
  <c r="AH224" i="6"/>
  <c r="AI217" i="6"/>
  <c r="AI211" i="6"/>
  <c r="S184" i="6"/>
  <c r="AI171" i="6"/>
  <c r="K167" i="6"/>
  <c r="L167" i="6" s="1"/>
  <c r="K156" i="6"/>
  <c r="L156" i="6" s="1"/>
  <c r="S156" i="6"/>
  <c r="Z156" i="6"/>
  <c r="AI156" i="6"/>
  <c r="AH137" i="6"/>
  <c r="Z133" i="6"/>
  <c r="AB133" i="6" s="1"/>
  <c r="AH126" i="6"/>
  <c r="AJ126" i="6" s="1"/>
  <c r="AH124" i="6"/>
  <c r="AH122" i="6"/>
  <c r="AJ122" i="6" s="1"/>
  <c r="Z111" i="6"/>
  <c r="Z109" i="6"/>
  <c r="AA100" i="6"/>
  <c r="AB100" i="6" s="1"/>
  <c r="AH98" i="6"/>
  <c r="AH91" i="6"/>
  <c r="R88" i="6"/>
  <c r="T88" i="6" s="1"/>
  <c r="AH58" i="6"/>
  <c r="R48" i="6"/>
  <c r="K45" i="6"/>
  <c r="L45" i="6" s="1"/>
  <c r="Z45" i="6"/>
  <c r="AB45" i="6" s="1"/>
  <c r="AA45" i="6"/>
  <c r="AH45" i="6"/>
  <c r="AJ45" i="6" s="1"/>
  <c r="AI45" i="6"/>
  <c r="L244" i="6"/>
  <c r="AB216" i="6"/>
  <c r="R213" i="6"/>
  <c r="K205" i="6"/>
  <c r="J205" i="6"/>
  <c r="R189" i="6"/>
  <c r="AA167" i="6"/>
  <c r="Z155" i="6"/>
  <c r="J141" i="6"/>
  <c r="AA141" i="6"/>
  <c r="AH141" i="6"/>
  <c r="AI238" i="6"/>
  <c r="AH235" i="6"/>
  <c r="AH242" i="6"/>
  <c r="AJ242" i="6" s="1"/>
  <c r="AH238" i="6"/>
  <c r="AI235" i="6"/>
  <c r="AH228" i="6"/>
  <c r="AJ228" i="6" s="1"/>
  <c r="AI202" i="6"/>
  <c r="AA198" i="6"/>
  <c r="AB198" i="6" s="1"/>
  <c r="R195" i="6"/>
  <c r="AA192" i="6"/>
  <c r="AI173" i="6"/>
  <c r="K168" i="6"/>
  <c r="L168" i="6" s="1"/>
  <c r="R168" i="6"/>
  <c r="AA168" i="6"/>
  <c r="K155" i="6"/>
  <c r="R102" i="6"/>
  <c r="R35" i="6"/>
  <c r="AI214" i="6"/>
  <c r="AJ214" i="6" s="1"/>
  <c r="Z211" i="6"/>
  <c r="AH205" i="6"/>
  <c r="AH202" i="6"/>
  <c r="J201" i="6"/>
  <c r="L201" i="6" s="1"/>
  <c r="S198" i="6"/>
  <c r="T198" i="6" s="1"/>
  <c r="S195" i="6"/>
  <c r="S192" i="6"/>
  <c r="J188" i="6"/>
  <c r="L188" i="6" s="1"/>
  <c r="Z188" i="6"/>
  <c r="S185" i="6"/>
  <c r="T185" i="6" s="1"/>
  <c r="AA185" i="6"/>
  <c r="Z185" i="6"/>
  <c r="AB185" i="6" s="1"/>
  <c r="R184" i="6"/>
  <c r="T184" i="6" s="1"/>
  <c r="AB180" i="6"/>
  <c r="AI178" i="6"/>
  <c r="AJ178" i="6" s="1"/>
  <c r="Z173" i="6"/>
  <c r="AH171" i="6"/>
  <c r="AI164" i="6"/>
  <c r="J155" i="6"/>
  <c r="AH145" i="6"/>
  <c r="Z141" i="6"/>
  <c r="Z137" i="6"/>
  <c r="AI135" i="6"/>
  <c r="AJ135" i="6" s="1"/>
  <c r="J133" i="6"/>
  <c r="S126" i="6"/>
  <c r="S124" i="6"/>
  <c r="AA122" i="6"/>
  <c r="AB122" i="6" s="1"/>
  <c r="AH120" i="6"/>
  <c r="K118" i="6"/>
  <c r="R118" i="6"/>
  <c r="J112" i="6"/>
  <c r="L112" i="6" s="1"/>
  <c r="S112" i="6"/>
  <c r="T112" i="6" s="1"/>
  <c r="S111" i="6"/>
  <c r="T111" i="6" s="1"/>
  <c r="R109" i="6"/>
  <c r="T109" i="6" s="1"/>
  <c r="K102" i="6"/>
  <c r="L102" i="6" s="1"/>
  <c r="K100" i="6"/>
  <c r="AA98" i="6"/>
  <c r="AA91" i="6"/>
  <c r="AB91" i="6" s="1"/>
  <c r="S88" i="6"/>
  <c r="AH80" i="6"/>
  <c r="AJ80" i="6" s="1"/>
  <c r="AI67" i="6"/>
  <c r="AJ67" i="6" s="1"/>
  <c r="AA58" i="6"/>
  <c r="AB58" i="6" s="1"/>
  <c r="AH50" i="6"/>
  <c r="J48" i="6"/>
  <c r="L48" i="6" s="1"/>
  <c r="K35" i="6"/>
  <c r="J31" i="6"/>
  <c r="K31" i="6"/>
  <c r="R31" i="6"/>
  <c r="S31" i="6"/>
  <c r="Z31" i="6"/>
  <c r="AA31" i="6"/>
  <c r="AB31" i="6" s="1"/>
  <c r="AI8" i="6"/>
  <c r="S7" i="6"/>
  <c r="T7" i="6" s="1"/>
  <c r="AA176" i="6"/>
  <c r="AB176" i="6" s="1"/>
  <c r="K82" i="6"/>
  <c r="L82" i="6" s="1"/>
  <c r="AI61" i="6"/>
  <c r="R46" i="6"/>
  <c r="AI28" i="6"/>
  <c r="AJ28" i="6" s="1"/>
  <c r="R19" i="6"/>
  <c r="K14" i="6"/>
  <c r="K12" i="6"/>
  <c r="AH8" i="6"/>
  <c r="R7" i="6"/>
  <c r="AH28" i="6"/>
  <c r="K19" i="6"/>
  <c r="J14" i="6"/>
  <c r="J12" i="6"/>
  <c r="K7" i="6"/>
  <c r="AH5" i="6"/>
  <c r="Z28" i="6"/>
  <c r="J19" i="6"/>
  <c r="AA8" i="6"/>
  <c r="S176" i="6"/>
  <c r="T176" i="6" s="1"/>
  <c r="AA61" i="6"/>
  <c r="Z8" i="6"/>
  <c r="AB8" i="6" s="1"/>
  <c r="AJ69" i="6"/>
  <c r="Z61" i="6"/>
  <c r="AI36" i="6"/>
  <c r="AI34" i="6"/>
  <c r="AH32" i="6"/>
  <c r="AH29" i="6"/>
  <c r="AI16" i="6"/>
  <c r="AH36" i="6"/>
  <c r="AJ36" i="6" s="1"/>
  <c r="AH34" i="6"/>
  <c r="Z32" i="6"/>
  <c r="AI29" i="6"/>
  <c r="AH16" i="6"/>
  <c r="AJ16" i="6" s="1"/>
  <c r="S8" i="6"/>
  <c r="AI6" i="6"/>
  <c r="AB160" i="6"/>
  <c r="T73" i="6"/>
  <c r="AB69" i="6"/>
  <c r="S61" i="6"/>
  <c r="T61" i="6" s="1"/>
  <c r="AI39" i="6"/>
  <c r="Z36" i="6"/>
  <c r="AA34" i="6"/>
  <c r="R32" i="6"/>
  <c r="Z29" i="6"/>
  <c r="AH13" i="6"/>
  <c r="AI11" i="6"/>
  <c r="AH9" i="6"/>
  <c r="R8" i="6"/>
  <c r="T8" i="6" s="1"/>
  <c r="AH6" i="6"/>
  <c r="AH39" i="6"/>
  <c r="AJ39" i="6" s="1"/>
  <c r="Z34" i="6"/>
  <c r="AB34" i="6" s="1"/>
  <c r="S32" i="6"/>
  <c r="AA29" i="6"/>
  <c r="AB29" i="6" s="1"/>
  <c r="AA16" i="6"/>
  <c r="AB16" i="6" s="1"/>
  <c r="AH11" i="6"/>
  <c r="Z9" i="6"/>
  <c r="K8" i="6"/>
  <c r="L8" i="6" s="1"/>
  <c r="AA6" i="6"/>
  <c r="AB174" i="6"/>
  <c r="AJ152" i="6"/>
  <c r="AB125" i="6"/>
  <c r="L104" i="6"/>
  <c r="AJ77" i="6"/>
  <c r="T69" i="6"/>
  <c r="AH37" i="6"/>
  <c r="AI27" i="6"/>
  <c r="AJ27" i="6" s="1"/>
  <c r="AA11" i="6"/>
  <c r="R9" i="6"/>
  <c r="Z6" i="6"/>
  <c r="AB6" i="6" s="1"/>
  <c r="AJ23" i="6"/>
  <c r="Z11" i="6"/>
  <c r="S6" i="6"/>
  <c r="AJ14" i="6"/>
  <c r="R6" i="6"/>
  <c r="K6" i="6"/>
  <c r="K27" i="6"/>
  <c r="L27" i="6" s="1"/>
  <c r="AH21" i="6"/>
  <c r="AH19" i="6"/>
  <c r="AJ19" i="6" s="1"/>
  <c r="Z17" i="6"/>
  <c r="K16" i="6"/>
  <c r="L16" i="6" s="1"/>
  <c r="Z14" i="6"/>
  <c r="AH12" i="6"/>
  <c r="K11" i="6"/>
  <c r="AB233" i="6"/>
  <c r="L212" i="6"/>
  <c r="AJ204" i="6"/>
  <c r="AJ201" i="6"/>
  <c r="T188" i="6"/>
  <c r="L185" i="6"/>
  <c r="J7" i="7"/>
  <c r="AJ223" i="6"/>
  <c r="AJ212" i="6"/>
  <c r="AB178" i="6"/>
  <c r="L11" i="7"/>
  <c r="D7" i="7"/>
  <c r="T241" i="6"/>
  <c r="L237" i="6"/>
  <c r="AB231" i="6"/>
  <c r="T223" i="6"/>
  <c r="T212" i="6"/>
  <c r="L209" i="6"/>
  <c r="AJ196" i="6"/>
  <c r="AJ193" i="6"/>
  <c r="AB188" i="6"/>
  <c r="H9" i="7"/>
  <c r="AB244" i="6"/>
  <c r="L233" i="6"/>
  <c r="T217" i="6"/>
  <c r="AJ199" i="6"/>
  <c r="L197" i="6"/>
  <c r="AB191" i="6"/>
  <c r="AB241" i="6"/>
  <c r="AJ225" i="6"/>
  <c r="AB204" i="6"/>
  <c r="T196" i="6"/>
  <c r="L7" i="7"/>
  <c r="L229" i="6"/>
  <c r="AB217" i="6"/>
  <c r="AB212" i="6"/>
  <c r="AJ191" i="6"/>
  <c r="K170" i="6"/>
  <c r="S170" i="6"/>
  <c r="AA170" i="6"/>
  <c r="AI170" i="6"/>
  <c r="J178" i="6"/>
  <c r="AR171" i="6"/>
  <c r="Z170" i="6"/>
  <c r="Z166" i="6"/>
  <c r="J150" i="6"/>
  <c r="G7" i="7"/>
  <c r="G9" i="7"/>
  <c r="G11" i="7"/>
  <c r="G13" i="7"/>
  <c r="G15" i="7"/>
  <c r="G17" i="7"/>
  <c r="G19" i="7"/>
  <c r="G21" i="7"/>
  <c r="G23" i="7"/>
  <c r="D6" i="7"/>
  <c r="L6" i="7"/>
  <c r="H7" i="7"/>
  <c r="D8" i="7"/>
  <c r="L8" i="7"/>
  <c r="D10" i="7"/>
  <c r="L10" i="7"/>
  <c r="E6" i="7"/>
  <c r="I7" i="7"/>
  <c r="E8" i="7"/>
  <c r="I9" i="7"/>
  <c r="E10" i="7"/>
  <c r="I11" i="7"/>
  <c r="E12" i="7"/>
  <c r="I13" i="7"/>
  <c r="E14" i="7"/>
  <c r="I15" i="7"/>
  <c r="E16" i="7"/>
  <c r="I17" i="7"/>
  <c r="E18" i="7"/>
  <c r="I19" i="7"/>
  <c r="E20" i="7"/>
  <c r="I21" i="7"/>
  <c r="E22" i="7"/>
  <c r="I23" i="7"/>
  <c r="F6" i="7"/>
  <c r="F8" i="7"/>
  <c r="J9" i="7"/>
  <c r="F10" i="7"/>
  <c r="G6" i="7"/>
  <c r="G8" i="7"/>
  <c r="G10" i="7"/>
  <c r="G12" i="7"/>
  <c r="G14" i="7"/>
  <c r="G16" i="7"/>
  <c r="G18" i="7"/>
  <c r="G20" i="7"/>
  <c r="G22" i="7"/>
  <c r="H6" i="7"/>
  <c r="H8" i="7"/>
  <c r="D9" i="7"/>
  <c r="L9" i="7"/>
  <c r="H10" i="7"/>
  <c r="I6" i="7"/>
  <c r="E7" i="7"/>
  <c r="I8" i="7"/>
  <c r="E9" i="7"/>
  <c r="I10" i="7"/>
  <c r="E11" i="7"/>
  <c r="I12" i="7"/>
  <c r="E13" i="7"/>
  <c r="I14" i="7"/>
  <c r="E15" i="7"/>
  <c r="I16" i="7"/>
  <c r="E17" i="7"/>
  <c r="I18" i="7"/>
  <c r="E19" i="7"/>
  <c r="I20" i="7"/>
  <c r="E21" i="7"/>
  <c r="I22" i="7"/>
  <c r="E23" i="7"/>
  <c r="J6" i="7"/>
  <c r="F7" i="7"/>
  <c r="J8" i="7"/>
  <c r="F9" i="7"/>
  <c r="J10" i="7"/>
  <c r="F11" i="7"/>
  <c r="L12" i="7"/>
  <c r="H13" i="7"/>
  <c r="D14" i="7"/>
  <c r="L16" i="7"/>
  <c r="H17" i="7"/>
  <c r="D18" i="7"/>
  <c r="L20" i="7"/>
  <c r="H21" i="7"/>
  <c r="D22" i="7"/>
  <c r="J13" i="7"/>
  <c r="F14" i="7"/>
  <c r="J17" i="7"/>
  <c r="F18" i="7"/>
  <c r="J21" i="7"/>
  <c r="F22" i="7"/>
  <c r="L13" i="7"/>
  <c r="H14" i="7"/>
  <c r="D15" i="7"/>
  <c r="L17" i="7"/>
  <c r="H18" i="7"/>
  <c r="D19" i="7"/>
  <c r="L21" i="7"/>
  <c r="H22" i="7"/>
  <c r="D23" i="7"/>
  <c r="D11" i="7"/>
  <c r="J14" i="7"/>
  <c r="F15" i="7"/>
  <c r="J18" i="7"/>
  <c r="F19" i="7"/>
  <c r="J22" i="7"/>
  <c r="F23" i="7"/>
  <c r="H12" i="7"/>
  <c r="D13" i="7"/>
  <c r="L15" i="7"/>
  <c r="H16" i="7"/>
  <c r="D17" i="7"/>
  <c r="L19" i="7"/>
  <c r="H20" i="7"/>
  <c r="D21" i="7"/>
  <c r="L23" i="7"/>
  <c r="J12" i="7"/>
  <c r="F13" i="7"/>
  <c r="J16" i="7"/>
  <c r="F17" i="7"/>
  <c r="J20" i="7"/>
  <c r="F21" i="7"/>
  <c r="D20" i="7"/>
  <c r="H23" i="7"/>
  <c r="F20" i="7"/>
  <c r="J23" i="7"/>
  <c r="H11" i="7"/>
  <c r="L14" i="7"/>
  <c r="J11" i="7"/>
  <c r="D12" i="7"/>
  <c r="H15" i="7"/>
  <c r="L18" i="7"/>
  <c r="H19" i="7"/>
  <c r="F12" i="7"/>
  <c r="J19" i="7"/>
  <c r="L22" i="7"/>
  <c r="J15" i="7"/>
  <c r="D16" i="7"/>
  <c r="F16" i="7"/>
  <c r="J183" i="6"/>
  <c r="L181" i="6"/>
  <c r="L179" i="6"/>
  <c r="J166" i="6"/>
  <c r="AI237" i="6"/>
  <c r="AJ237" i="6" s="1"/>
  <c r="AA237" i="6"/>
  <c r="S237" i="6"/>
  <c r="T237" i="6" s="1"/>
  <c r="AI229" i="6"/>
  <c r="AJ229" i="6" s="1"/>
  <c r="AA229" i="6"/>
  <c r="AB229" i="6" s="1"/>
  <c r="S229" i="6"/>
  <c r="T229" i="6" s="1"/>
  <c r="AI221" i="6"/>
  <c r="AJ221" i="6" s="1"/>
  <c r="AA221" i="6"/>
  <c r="S221" i="6"/>
  <c r="R216" i="6"/>
  <c r="T216" i="6" s="1"/>
  <c r="AI213" i="6"/>
  <c r="AJ213" i="6" s="1"/>
  <c r="AA213" i="6"/>
  <c r="AB213" i="6" s="1"/>
  <c r="S213" i="6"/>
  <c r="AH208" i="6"/>
  <c r="AJ208" i="6" s="1"/>
  <c r="Z208" i="6"/>
  <c r="AB208" i="6" s="1"/>
  <c r="R208" i="6"/>
  <c r="T208" i="6" s="1"/>
  <c r="AI205" i="6"/>
  <c r="AA205" i="6"/>
  <c r="S205" i="6"/>
  <c r="T205" i="6" s="1"/>
  <c r="AI197" i="6"/>
  <c r="AJ197" i="6" s="1"/>
  <c r="AA197" i="6"/>
  <c r="AB197" i="6" s="1"/>
  <c r="S197" i="6"/>
  <c r="T197" i="6" s="1"/>
  <c r="AI189" i="6"/>
  <c r="AJ189" i="6" s="1"/>
  <c r="AA189" i="6"/>
  <c r="AB189" i="6" s="1"/>
  <c r="S189" i="6"/>
  <c r="T189" i="6" s="1"/>
  <c r="K182" i="6"/>
  <c r="T181" i="6"/>
  <c r="J170" i="6"/>
  <c r="AH150" i="6"/>
  <c r="K183" i="6"/>
  <c r="T179" i="6"/>
  <c r="K177" i="6"/>
  <c r="AJ172" i="6"/>
  <c r="AH170" i="6"/>
  <c r="AH166" i="6"/>
  <c r="L147" i="6"/>
  <c r="S183" i="6"/>
  <c r="T183" i="6" s="1"/>
  <c r="AA182" i="6"/>
  <c r="AB182" i="6" s="1"/>
  <c r="K178" i="6"/>
  <c r="AI177" i="6"/>
  <c r="AJ177" i="6" s="1"/>
  <c r="Z177" i="6"/>
  <c r="AB177" i="6" s="1"/>
  <c r="R166" i="6"/>
  <c r="AH158" i="6"/>
  <c r="J142" i="6"/>
  <c r="AA183" i="6"/>
  <c r="AB183" i="6" s="1"/>
  <c r="AI182" i="6"/>
  <c r="AJ182" i="6" s="1"/>
  <c r="K180" i="6"/>
  <c r="L180" i="6" s="1"/>
  <c r="AR179" i="6"/>
  <c r="AB179" i="6"/>
  <c r="S178" i="6"/>
  <c r="T178" i="6" s="1"/>
  <c r="T172" i="6"/>
  <c r="R170" i="6"/>
  <c r="AI183" i="6"/>
  <c r="S177" i="6"/>
  <c r="T177" i="6" s="1"/>
  <c r="J177" i="6"/>
  <c r="AH169" i="6"/>
  <c r="K169" i="6"/>
  <c r="AH167" i="6"/>
  <c r="AJ167" i="6" s="1"/>
  <c r="Z167" i="6"/>
  <c r="R167" i="6"/>
  <c r="T167" i="6" s="1"/>
  <c r="AA166" i="6"/>
  <c r="S165" i="6"/>
  <c r="T165" i="6" s="1"/>
  <c r="AH161" i="6"/>
  <c r="K161" i="6"/>
  <c r="T158" i="6"/>
  <c r="AI157" i="6"/>
  <c r="AJ157" i="6" s="1"/>
  <c r="AA153" i="6"/>
  <c r="AB153" i="6" s="1"/>
  <c r="R153" i="6"/>
  <c r="AA150" i="6"/>
  <c r="AB150" i="6" s="1"/>
  <c r="S149" i="6"/>
  <c r="K146" i="6"/>
  <c r="AA145" i="6"/>
  <c r="AB145" i="6" s="1"/>
  <c r="Z142" i="6"/>
  <c r="S142" i="6"/>
  <c r="K141" i="6"/>
  <c r="K138" i="6"/>
  <c r="L138" i="6" s="1"/>
  <c r="AA137" i="6"/>
  <c r="AA134" i="6"/>
  <c r="AA133" i="6"/>
  <c r="AH131" i="6"/>
  <c r="AJ131" i="6" s="1"/>
  <c r="AA129" i="6"/>
  <c r="AB129" i="6" s="1"/>
  <c r="AB128" i="6"/>
  <c r="J126" i="6"/>
  <c r="K125" i="6"/>
  <c r="S120" i="6"/>
  <c r="AA118" i="6"/>
  <c r="AB118" i="6" s="1"/>
  <c r="AA117" i="6"/>
  <c r="AB117" i="6" s="1"/>
  <c r="AH115" i="6"/>
  <c r="AJ115" i="6" s="1"/>
  <c r="AA113" i="6"/>
  <c r="AB113" i="6" s="1"/>
  <c r="AB112" i="6"/>
  <c r="J110" i="6"/>
  <c r="L110" i="6" s="1"/>
  <c r="K109" i="6"/>
  <c r="S84" i="6"/>
  <c r="L163" i="6"/>
  <c r="AB155" i="6"/>
  <c r="AB154" i="6"/>
  <c r="T147" i="6"/>
  <c r="T139" i="6"/>
  <c r="AB123" i="6"/>
  <c r="T120" i="6"/>
  <c r="S169" i="6"/>
  <c r="J169" i="6"/>
  <c r="AI166" i="6"/>
  <c r="AA165" i="6"/>
  <c r="AB165" i="6" s="1"/>
  <c r="S161" i="6"/>
  <c r="J161" i="6"/>
  <c r="K157" i="6"/>
  <c r="L157" i="6" s="1"/>
  <c r="AJ154" i="6"/>
  <c r="AI153" i="6"/>
  <c r="AI150" i="6"/>
  <c r="AA149" i="6"/>
  <c r="AB149" i="6" s="1"/>
  <c r="AA146" i="6"/>
  <c r="R146" i="6"/>
  <c r="T146" i="6" s="1"/>
  <c r="K145" i="6"/>
  <c r="AA142" i="6"/>
  <c r="S141" i="6"/>
  <c r="T141" i="6" s="1"/>
  <c r="AA138" i="6"/>
  <c r="AB138" i="6" s="1"/>
  <c r="R138" i="6"/>
  <c r="T138" i="6" s="1"/>
  <c r="K137" i="6"/>
  <c r="Z134" i="6"/>
  <c r="K134" i="6"/>
  <c r="AI133" i="6"/>
  <c r="R131" i="6"/>
  <c r="T131" i="6" s="1"/>
  <c r="T130" i="6"/>
  <c r="AI128" i="6"/>
  <c r="AJ128" i="6" s="1"/>
  <c r="L128" i="6"/>
  <c r="S125" i="6"/>
  <c r="T125" i="6" s="1"/>
  <c r="AI117" i="6"/>
  <c r="AJ117" i="6" s="1"/>
  <c r="R115" i="6"/>
  <c r="T115" i="6" s="1"/>
  <c r="AI112" i="6"/>
  <c r="AJ112" i="6" s="1"/>
  <c r="R163" i="6"/>
  <c r="T163" i="6" s="1"/>
  <c r="K160" i="6"/>
  <c r="L160" i="6" s="1"/>
  <c r="AH155" i="6"/>
  <c r="AJ155" i="6" s="1"/>
  <c r="AR154" i="6"/>
  <c r="W18" i="7" s="1"/>
  <c r="AA152" i="6"/>
  <c r="AB152" i="6" s="1"/>
  <c r="AR147" i="6"/>
  <c r="W17" i="7" s="1"/>
  <c r="Z147" i="6"/>
  <c r="AB147" i="6" s="1"/>
  <c r="AI145" i="6"/>
  <c r="AJ145" i="6" s="1"/>
  <c r="AI144" i="6"/>
  <c r="AR139" i="6"/>
  <c r="Z139" i="6"/>
  <c r="AB139" i="6" s="1"/>
  <c r="AI137" i="6"/>
  <c r="AI136" i="6"/>
  <c r="AJ136" i="6" s="1"/>
  <c r="AI134" i="6"/>
  <c r="AB130" i="6"/>
  <c r="AI129" i="6"/>
  <c r="R126" i="6"/>
  <c r="T126" i="6" s="1"/>
  <c r="J123" i="6"/>
  <c r="L123" i="6" s="1"/>
  <c r="R121" i="6"/>
  <c r="T121" i="6" s="1"/>
  <c r="AA120" i="6"/>
  <c r="AB120" i="6" s="1"/>
  <c r="AI118" i="6"/>
  <c r="AI113" i="6"/>
  <c r="R110" i="6"/>
  <c r="T110" i="6" s="1"/>
  <c r="J107" i="6"/>
  <c r="L107" i="6" s="1"/>
  <c r="AA105" i="6"/>
  <c r="AB104" i="6"/>
  <c r="S104" i="6"/>
  <c r="T104" i="6" s="1"/>
  <c r="AA169" i="6"/>
  <c r="R169" i="6"/>
  <c r="K166" i="6"/>
  <c r="AA162" i="6"/>
  <c r="AB162" i="6" s="1"/>
  <c r="AA161" i="6"/>
  <c r="R161" i="6"/>
  <c r="AH153" i="6"/>
  <c r="K153" i="6"/>
  <c r="K150" i="6"/>
  <c r="J145" i="6"/>
  <c r="AI142" i="6"/>
  <c r="AJ142" i="6" s="1"/>
  <c r="J137" i="6"/>
  <c r="J134" i="6"/>
  <c r="J129" i="6"/>
  <c r="L129" i="6" s="1"/>
  <c r="AA126" i="6"/>
  <c r="AJ123" i="6"/>
  <c r="AA121" i="6"/>
  <c r="J118" i="6"/>
  <c r="J113" i="6"/>
  <c r="AA110" i="6"/>
  <c r="AJ107" i="6"/>
  <c r="T102" i="6"/>
  <c r="AB99" i="6"/>
  <c r="T99" i="6"/>
  <c r="J89" i="6"/>
  <c r="Z86" i="6"/>
  <c r="K86" i="6"/>
  <c r="Z163" i="6"/>
  <c r="AB163" i="6" s="1"/>
  <c r="AJ147" i="6"/>
  <c r="AJ139" i="6"/>
  <c r="AH134" i="6"/>
  <c r="S134" i="6"/>
  <c r="T134" i="6" s="1"/>
  <c r="AH129" i="6"/>
  <c r="S129" i="6"/>
  <c r="T129" i="6" s="1"/>
  <c r="AH118" i="6"/>
  <c r="AJ118" i="6" s="1"/>
  <c r="S118" i="6"/>
  <c r="AH113" i="6"/>
  <c r="S113" i="6"/>
  <c r="T113" i="6" s="1"/>
  <c r="AI169" i="6"/>
  <c r="Z169" i="6"/>
  <c r="S166" i="6"/>
  <c r="K165" i="6"/>
  <c r="L165" i="6" s="1"/>
  <c r="AI161" i="6"/>
  <c r="Z161" i="6"/>
  <c r="AA157" i="6"/>
  <c r="S153" i="6"/>
  <c r="J153" i="6"/>
  <c r="S150" i="6"/>
  <c r="T150" i="6" s="1"/>
  <c r="K149" i="6"/>
  <c r="L149" i="6" s="1"/>
  <c r="K142" i="6"/>
  <c r="AI141" i="6"/>
  <c r="S133" i="6"/>
  <c r="T133" i="6" s="1"/>
  <c r="Z126" i="6"/>
  <c r="AB126" i="6" s="1"/>
  <c r="K126" i="6"/>
  <c r="AI125" i="6"/>
  <c r="AJ125" i="6" s="1"/>
  <c r="L125" i="6"/>
  <c r="R123" i="6"/>
  <c r="T123" i="6" s="1"/>
  <c r="Z121" i="6"/>
  <c r="K121" i="6"/>
  <c r="L121" i="6" s="1"/>
  <c r="AI120" i="6"/>
  <c r="S117" i="6"/>
  <c r="T117" i="6" s="1"/>
  <c r="AB110" i="6"/>
  <c r="AI109" i="6"/>
  <c r="AJ109" i="6" s="1"/>
  <c r="R107" i="6"/>
  <c r="T106" i="6"/>
  <c r="AJ99" i="6"/>
  <c r="Z81" i="6"/>
  <c r="AB81" i="6" s="1"/>
  <c r="AA102" i="6"/>
  <c r="AB102" i="6" s="1"/>
  <c r="AH100" i="6"/>
  <c r="AR99" i="6"/>
  <c r="W13" i="7" s="1"/>
  <c r="AI98" i="6"/>
  <c r="R97" i="6"/>
  <c r="T97" i="6" s="1"/>
  <c r="AJ94" i="6"/>
  <c r="L93" i="6"/>
  <c r="AH89" i="6"/>
  <c r="AJ89" i="6" s="1"/>
  <c r="AI86" i="6"/>
  <c r="AA84" i="6"/>
  <c r="R84" i="6"/>
  <c r="AI49" i="6"/>
  <c r="R105" i="6"/>
  <c r="T105" i="6" s="1"/>
  <c r="J103" i="6"/>
  <c r="L103" i="6" s="1"/>
  <c r="AI102" i="6"/>
  <c r="AJ102" i="6" s="1"/>
  <c r="AJ96" i="6"/>
  <c r="J86" i="6"/>
  <c r="AB83" i="6"/>
  <c r="J81" i="6"/>
  <c r="T80" i="6"/>
  <c r="T70" i="6"/>
  <c r="R103" i="6"/>
  <c r="T103" i="6" s="1"/>
  <c r="S100" i="6"/>
  <c r="J100" i="6"/>
  <c r="L100" i="6" s="1"/>
  <c r="R94" i="6"/>
  <c r="T94" i="6" s="1"/>
  <c r="T93" i="6"/>
  <c r="AH92" i="6"/>
  <c r="AJ92" i="6" s="1"/>
  <c r="K92" i="6"/>
  <c r="R89" i="6"/>
  <c r="T89" i="6" s="1"/>
  <c r="AH86" i="6"/>
  <c r="S86" i="6"/>
  <c r="L85" i="6"/>
  <c r="AI84" i="6"/>
  <c r="Z84" i="6"/>
  <c r="AB84" i="6" s="1"/>
  <c r="AH81" i="6"/>
  <c r="AJ81" i="6" s="1"/>
  <c r="R71" i="6"/>
  <c r="Z105" i="6"/>
  <c r="AB105" i="6" s="1"/>
  <c r="J98" i="6"/>
  <c r="T95" i="6"/>
  <c r="L87" i="6"/>
  <c r="AJ79" i="6"/>
  <c r="AH103" i="6"/>
  <c r="R100" i="6"/>
  <c r="R98" i="6"/>
  <c r="S92" i="6"/>
  <c r="T92" i="6" s="1"/>
  <c r="J92" i="6"/>
  <c r="R86" i="6"/>
  <c r="AH84" i="6"/>
  <c r="AJ84" i="6" s="1"/>
  <c r="K84" i="6"/>
  <c r="L84" i="6" s="1"/>
  <c r="R81" i="6"/>
  <c r="AH105" i="6"/>
  <c r="AJ105" i="6" s="1"/>
  <c r="K98" i="6"/>
  <c r="L97" i="6"/>
  <c r="T96" i="6"/>
  <c r="AB94" i="6"/>
  <c r="L88" i="6"/>
  <c r="AA86" i="6"/>
  <c r="AA78" i="6"/>
  <c r="R78" i="6"/>
  <c r="AA71" i="6"/>
  <c r="AH68" i="6"/>
  <c r="AJ68" i="6" s="1"/>
  <c r="Z65" i="6"/>
  <c r="K65" i="6"/>
  <c r="AR64" i="6"/>
  <c r="K63" i="6"/>
  <c r="Z62" i="6"/>
  <c r="K62" i="6"/>
  <c r="K60" i="6"/>
  <c r="S60" i="6"/>
  <c r="AA60" i="6"/>
  <c r="AB60" i="6" s="1"/>
  <c r="AI60" i="6"/>
  <c r="L56" i="6"/>
  <c r="AA55" i="6"/>
  <c r="AH52" i="6"/>
  <c r="AJ52" i="6" s="1"/>
  <c r="Z49" i="6"/>
  <c r="K49" i="6"/>
  <c r="AR48" i="6"/>
  <c r="Z46" i="6"/>
  <c r="AB42" i="6"/>
  <c r="AR26" i="6"/>
  <c r="AI78" i="6"/>
  <c r="Z78" i="6"/>
  <c r="AA73" i="6"/>
  <c r="AB72" i="6"/>
  <c r="AI71" i="6"/>
  <c r="AA70" i="6"/>
  <c r="R68" i="6"/>
  <c r="T68" i="6" s="1"/>
  <c r="J65" i="6"/>
  <c r="S63" i="6"/>
  <c r="J62" i="6"/>
  <c r="AA57" i="6"/>
  <c r="AI55" i="6"/>
  <c r="AA54" i="6"/>
  <c r="R52" i="6"/>
  <c r="J49" i="6"/>
  <c r="S47" i="6"/>
  <c r="T47" i="6" s="1"/>
  <c r="AR42" i="6"/>
  <c r="W9" i="7" s="1"/>
  <c r="AR34" i="6"/>
  <c r="W8" i="7" s="1"/>
  <c r="AI12" i="6"/>
  <c r="J79" i="6"/>
  <c r="L79" i="6" s="1"/>
  <c r="Z71" i="6"/>
  <c r="AB71" i="6" s="1"/>
  <c r="AH65" i="6"/>
  <c r="AJ65" i="6" s="1"/>
  <c r="S65" i="6"/>
  <c r="J63" i="6"/>
  <c r="AJ62" i="6"/>
  <c r="J60" i="6"/>
  <c r="L60" i="6" s="1"/>
  <c r="T59" i="6"/>
  <c r="Z55" i="6"/>
  <c r="AH49" i="6"/>
  <c r="S49" i="6"/>
  <c r="J47" i="6"/>
  <c r="L47" i="6" s="1"/>
  <c r="AH46" i="6"/>
  <c r="AJ46" i="6" s="1"/>
  <c r="AI43" i="6"/>
  <c r="AJ43" i="6" s="1"/>
  <c r="AI35" i="6"/>
  <c r="S25" i="6"/>
  <c r="AA25" i="6"/>
  <c r="AI25" i="6"/>
  <c r="AR19" i="6"/>
  <c r="R79" i="6"/>
  <c r="T79" i="6" s="1"/>
  <c r="AH78" i="6"/>
  <c r="K78" i="6"/>
  <c r="K76" i="6"/>
  <c r="L76" i="6" s="1"/>
  <c r="S76" i="6"/>
  <c r="T76" i="6" s="1"/>
  <c r="AA76" i="6"/>
  <c r="AB76" i="6" s="1"/>
  <c r="AI76" i="6"/>
  <c r="AJ76" i="6" s="1"/>
  <c r="Z73" i="6"/>
  <c r="K73" i="6"/>
  <c r="AR72" i="6"/>
  <c r="K71" i="6"/>
  <c r="L71" i="6" s="1"/>
  <c r="Z70" i="6"/>
  <c r="AB70" i="6" s="1"/>
  <c r="K70" i="6"/>
  <c r="AA63" i="6"/>
  <c r="AH60" i="6"/>
  <c r="AJ60" i="6" s="1"/>
  <c r="Z57" i="6"/>
  <c r="AB57" i="6" s="1"/>
  <c r="K57" i="6"/>
  <c r="AR56" i="6"/>
  <c r="K55" i="6"/>
  <c r="L55" i="6" s="1"/>
  <c r="Z54" i="6"/>
  <c r="K54" i="6"/>
  <c r="K52" i="6"/>
  <c r="L52" i="6" s="1"/>
  <c r="S52" i="6"/>
  <c r="AA52" i="6"/>
  <c r="AB52" i="6" s="1"/>
  <c r="AA47" i="6"/>
  <c r="AB47" i="6" s="1"/>
  <c r="R44" i="6"/>
  <c r="K44" i="6"/>
  <c r="L44" i="6" s="1"/>
  <c r="R41" i="6"/>
  <c r="Z25" i="6"/>
  <c r="K25" i="6"/>
  <c r="AH71" i="6"/>
  <c r="AJ71" i="6" s="1"/>
  <c r="L67" i="6"/>
  <c r="R65" i="6"/>
  <c r="AB59" i="6"/>
  <c r="AH55" i="6"/>
  <c r="L51" i="6"/>
  <c r="R49" i="6"/>
  <c r="T48" i="6"/>
  <c r="AA41" i="6"/>
  <c r="S41" i="6"/>
  <c r="K41" i="6"/>
  <c r="K33" i="6"/>
  <c r="S33" i="6"/>
  <c r="AA33" i="6"/>
  <c r="AI33" i="6"/>
  <c r="S78" i="6"/>
  <c r="J78" i="6"/>
  <c r="J73" i="6"/>
  <c r="S71" i="6"/>
  <c r="J70" i="6"/>
  <c r="AA65" i="6"/>
  <c r="AB64" i="6"/>
  <c r="AI63" i="6"/>
  <c r="AJ63" i="6" s="1"/>
  <c r="AA62" i="6"/>
  <c r="R60" i="6"/>
  <c r="J57" i="6"/>
  <c r="S55" i="6"/>
  <c r="T55" i="6" s="1"/>
  <c r="J54" i="6"/>
  <c r="AA49" i="6"/>
  <c r="AB48" i="6"/>
  <c r="AI47" i="6"/>
  <c r="AJ47" i="6" s="1"/>
  <c r="T45" i="6"/>
  <c r="L42" i="6"/>
  <c r="AI41" i="6"/>
  <c r="L34" i="6"/>
  <c r="Z33" i="6"/>
  <c r="AI32" i="6"/>
  <c r="AB26" i="6"/>
  <c r="S44" i="6"/>
  <c r="S43" i="6"/>
  <c r="AR41" i="6"/>
  <c r="Z41" i="6"/>
  <c r="AA40" i="6"/>
  <c r="AB40" i="6" s="1"/>
  <c r="S38" i="6"/>
  <c r="J38" i="6"/>
  <c r="S35" i="6"/>
  <c r="T35" i="6" s="1"/>
  <c r="J33" i="6"/>
  <c r="K32" i="6"/>
  <c r="L32" i="6" s="1"/>
  <c r="J30" i="6"/>
  <c r="L30" i="6" s="1"/>
  <c r="S27" i="6"/>
  <c r="J25" i="6"/>
  <c r="AI20" i="6"/>
  <c r="Z7" i="6"/>
  <c r="AR6" i="6"/>
  <c r="W12" i="7"/>
  <c r="AA44" i="6"/>
  <c r="AB44" i="6" s="1"/>
  <c r="S36" i="6"/>
  <c r="J36" i="6"/>
  <c r="L36" i="6" s="1"/>
  <c r="AH33" i="6"/>
  <c r="AJ30" i="6"/>
  <c r="S28" i="6"/>
  <c r="J28" i="6"/>
  <c r="L28" i="6" s="1"/>
  <c r="AH25" i="6"/>
  <c r="L11" i="6"/>
  <c r="Z10" i="6"/>
  <c r="K10" i="6"/>
  <c r="AI9" i="6"/>
  <c r="K46" i="6"/>
  <c r="L46" i="6" s="1"/>
  <c r="AI44" i="6"/>
  <c r="AJ44" i="6" s="1"/>
  <c r="AH41" i="6"/>
  <c r="AI40" i="6"/>
  <c r="AA38" i="6"/>
  <c r="R38" i="6"/>
  <c r="L29" i="6"/>
  <c r="Z15" i="6"/>
  <c r="AR14" i="6"/>
  <c r="W6" i="7" s="1"/>
  <c r="T11" i="6"/>
  <c r="AI10" i="6"/>
  <c r="W16" i="7"/>
  <c r="W20" i="7"/>
  <c r="S46" i="6"/>
  <c r="T46" i="6" s="1"/>
  <c r="AA43" i="6"/>
  <c r="T37" i="6"/>
  <c r="AA36" i="6"/>
  <c r="AB36" i="6" s="1"/>
  <c r="R36" i="6"/>
  <c r="AA35" i="6"/>
  <c r="R33" i="6"/>
  <c r="R30" i="6"/>
  <c r="T30" i="6" s="1"/>
  <c r="T29" i="6"/>
  <c r="AA28" i="6"/>
  <c r="AB28" i="6" s="1"/>
  <c r="R28" i="6"/>
  <c r="AA27" i="6"/>
  <c r="AB27" i="6" s="1"/>
  <c r="R25" i="6"/>
  <c r="T25" i="6" s="1"/>
  <c r="Z18" i="6"/>
  <c r="K18" i="6"/>
  <c r="AI17" i="6"/>
  <c r="AJ17" i="6" s="1"/>
  <c r="AB11" i="6"/>
  <c r="AA46" i="6"/>
  <c r="J41" i="6"/>
  <c r="K40" i="6"/>
  <c r="AI38" i="6"/>
  <c r="Z38" i="6"/>
  <c r="AB35" i="6"/>
  <c r="AA32" i="6"/>
  <c r="AB32" i="6" s="1"/>
  <c r="AA30" i="6"/>
  <c r="AB30" i="6" s="1"/>
  <c r="Z23" i="6"/>
  <c r="AR22" i="6"/>
  <c r="T19" i="6"/>
  <c r="AI18" i="6"/>
  <c r="J23" i="6"/>
  <c r="L23" i="6" s="1"/>
  <c r="S20" i="6"/>
  <c r="T20" i="6" s="1"/>
  <c r="J18" i="6"/>
  <c r="K17" i="6"/>
  <c r="J15" i="6"/>
  <c r="L15" i="6" s="1"/>
  <c r="S12" i="6"/>
  <c r="T12" i="6" s="1"/>
  <c r="J10" i="6"/>
  <c r="K9" i="6"/>
  <c r="L9" i="6" s="1"/>
  <c r="J7" i="6"/>
  <c r="L7" i="6" s="1"/>
  <c r="R5" i="6"/>
  <c r="K21" i="6"/>
  <c r="S21" i="6"/>
  <c r="AA21" i="6"/>
  <c r="AB21" i="6" s="1"/>
  <c r="AI21" i="6"/>
  <c r="AJ21" i="6" s="1"/>
  <c r="J21" i="6"/>
  <c r="AH18" i="6"/>
  <c r="AJ18" i="6" s="1"/>
  <c r="S18" i="6"/>
  <c r="K13" i="6"/>
  <c r="S13" i="6"/>
  <c r="AA13" i="6"/>
  <c r="AB13" i="6" s="1"/>
  <c r="AI13" i="6"/>
  <c r="AJ13" i="6" s="1"/>
  <c r="J13" i="6"/>
  <c r="AH10" i="6"/>
  <c r="S10" i="6"/>
  <c r="AJ7" i="6"/>
  <c r="K5" i="6"/>
  <c r="L5" i="6" s="1"/>
  <c r="S5" i="6"/>
  <c r="AA5" i="6"/>
  <c r="AI5" i="6"/>
  <c r="AJ5" i="6" s="1"/>
  <c r="L22" i="6"/>
  <c r="S17" i="6"/>
  <c r="T17" i="6" s="1"/>
  <c r="S9" i="6"/>
  <c r="L6" i="6"/>
  <c r="R23" i="6"/>
  <c r="T23" i="6" s="1"/>
  <c r="R21" i="6"/>
  <c r="R18" i="6"/>
  <c r="T18" i="6" s="1"/>
  <c r="T15" i="6"/>
  <c r="R13" i="6"/>
  <c r="T13" i="6" s="1"/>
  <c r="R10" i="6"/>
  <c r="Z5" i="6"/>
  <c r="AB5" i="6" s="1"/>
  <c r="AH24" i="6"/>
  <c r="AJ24" i="6" s="1"/>
  <c r="Z24" i="6"/>
  <c r="AB24" i="6" s="1"/>
  <c r="R24" i="6"/>
  <c r="AA23" i="6"/>
  <c r="AB20" i="6"/>
  <c r="AA18" i="6"/>
  <c r="AA17" i="6"/>
  <c r="AB17" i="6" s="1"/>
  <c r="AA15" i="6"/>
  <c r="AB14" i="6"/>
  <c r="AA10" i="6"/>
  <c r="AA9" i="6"/>
  <c r="AB9" i="6" s="1"/>
  <c r="AA7" i="6"/>
  <c r="T6" i="7"/>
  <c r="W21" i="7"/>
  <c r="W25" i="7"/>
  <c r="R24" i="7"/>
  <c r="W23" i="7"/>
  <c r="W19" i="7"/>
  <c r="W15" i="7"/>
  <c r="W11" i="7"/>
  <c r="P25" i="7"/>
  <c r="W10" i="7"/>
  <c r="W22" i="7"/>
  <c r="W14" i="7"/>
  <c r="W24" i="7"/>
  <c r="R25" i="7"/>
  <c r="T24" i="7"/>
  <c r="R22" i="7"/>
  <c r="R20" i="7"/>
  <c r="R18" i="7"/>
  <c r="R16" i="7"/>
  <c r="R14" i="7"/>
  <c r="R12" i="7"/>
  <c r="R10" i="7"/>
  <c r="R8" i="7"/>
  <c r="R6" i="7"/>
  <c r="T23" i="7"/>
  <c r="P22" i="7"/>
  <c r="T21" i="7"/>
  <c r="P20" i="7"/>
  <c r="T19" i="7"/>
  <c r="P18" i="7"/>
  <c r="T17" i="7"/>
  <c r="P16" i="7"/>
  <c r="T15" i="7"/>
  <c r="P14" i="7"/>
  <c r="T13" i="7"/>
  <c r="P12" i="7"/>
  <c r="T11" i="7"/>
  <c r="P10" i="7"/>
  <c r="T9" i="7"/>
  <c r="P8" i="7"/>
  <c r="T7" i="7"/>
  <c r="P6" i="7"/>
  <c r="P24" i="7"/>
  <c r="R23" i="7"/>
  <c r="R21" i="7"/>
  <c r="R19" i="7"/>
  <c r="R17" i="7"/>
  <c r="R15" i="7"/>
  <c r="R13" i="7"/>
  <c r="R11" i="7"/>
  <c r="R9" i="7"/>
  <c r="R7" i="7"/>
  <c r="T25" i="7"/>
  <c r="P23" i="7"/>
  <c r="T22" i="7"/>
  <c r="P21" i="7"/>
  <c r="T20" i="7"/>
  <c r="P19" i="7"/>
  <c r="T18" i="7"/>
  <c r="P17" i="7"/>
  <c r="T16" i="7"/>
  <c r="P15" i="7"/>
  <c r="T14" i="7"/>
  <c r="P13" i="7"/>
  <c r="T12" i="7"/>
  <c r="P11" i="7"/>
  <c r="T10" i="7"/>
  <c r="P9" i="7"/>
  <c r="T8" i="7"/>
  <c r="P7" i="7"/>
  <c r="AJ101" i="6" l="1"/>
  <c r="AJ134" i="6"/>
  <c r="AJ194" i="6"/>
  <c r="AJ163" i="6"/>
  <c r="AJ8" i="6"/>
  <c r="AJ203" i="6"/>
  <c r="AJ98" i="6"/>
  <c r="AJ35" i="6"/>
  <c r="AJ12" i="6"/>
  <c r="AJ153" i="6"/>
  <c r="AJ11" i="6"/>
  <c r="AJ173" i="6"/>
  <c r="AJ48" i="6"/>
  <c r="AJ168" i="6"/>
  <c r="AJ176" i="6"/>
  <c r="AJ183" i="6"/>
  <c r="AJ121" i="6"/>
  <c r="AJ190" i="6"/>
  <c r="AJ87" i="6"/>
  <c r="AJ207" i="6"/>
  <c r="AJ85" i="6"/>
  <c r="AJ206" i="6"/>
  <c r="AJ218" i="6"/>
  <c r="L146" i="6"/>
  <c r="L193" i="6"/>
  <c r="L198" i="6"/>
  <c r="L12" i="6"/>
  <c r="L35" i="6"/>
  <c r="L155" i="6"/>
  <c r="L14" i="6"/>
  <c r="L141" i="6"/>
  <c r="L189" i="6"/>
  <c r="L196" i="6"/>
  <c r="L113" i="6"/>
  <c r="L202" i="6"/>
  <c r="L232" i="6"/>
  <c r="L205" i="6"/>
  <c r="L242" i="6"/>
  <c r="L236" i="6"/>
  <c r="T27" i="6"/>
  <c r="T87" i="6"/>
  <c r="T132" i="6"/>
  <c r="T40" i="6"/>
  <c r="T242" i="6"/>
  <c r="T170" i="6"/>
  <c r="T168" i="6"/>
  <c r="T54" i="6"/>
  <c r="T58" i="6"/>
  <c r="T26" i="6"/>
  <c r="T122" i="6"/>
  <c r="T215" i="6"/>
  <c r="T202" i="6"/>
  <c r="T226" i="6"/>
  <c r="T33" i="6"/>
  <c r="T98" i="6"/>
  <c r="T157" i="6"/>
  <c r="T50" i="6"/>
  <c r="T203" i="6"/>
  <c r="T14" i="6"/>
  <c r="T171" i="6"/>
  <c r="T207" i="6"/>
  <c r="L20" i="6"/>
  <c r="L231" i="6"/>
  <c r="L200" i="6"/>
  <c r="L89" i="6"/>
  <c r="L235" i="6"/>
  <c r="L19" i="6"/>
  <c r="L238" i="6"/>
  <c r="L239" i="6"/>
  <c r="L243" i="6"/>
  <c r="O25" i="7"/>
  <c r="AJ78" i="6"/>
  <c r="T164" i="6"/>
  <c r="AJ159" i="6"/>
  <c r="T107" i="6"/>
  <c r="AJ141" i="6"/>
  <c r="T118" i="6"/>
  <c r="L80" i="6"/>
  <c r="AJ56" i="6"/>
  <c r="AB184" i="6"/>
  <c r="AB66" i="6"/>
  <c r="AJ38" i="6"/>
  <c r="T84" i="6"/>
  <c r="AJ166" i="6"/>
  <c r="AB156" i="6"/>
  <c r="S18" i="7" s="1"/>
  <c r="O23" i="7"/>
  <c r="T159" i="6"/>
  <c r="AJ236" i="6"/>
  <c r="L38" i="6"/>
  <c r="L17" i="6"/>
  <c r="L40" i="6"/>
  <c r="AJ40" i="6"/>
  <c r="AB41" i="6"/>
  <c r="L63" i="6"/>
  <c r="T81" i="6"/>
  <c r="AJ170" i="6"/>
  <c r="AB205" i="6"/>
  <c r="AB237" i="6"/>
  <c r="AJ37" i="6"/>
  <c r="T156" i="6"/>
  <c r="T162" i="6"/>
  <c r="AB181" i="6"/>
  <c r="AB114" i="6"/>
  <c r="AJ42" i="6"/>
  <c r="AB85" i="6"/>
  <c r="T9" i="6"/>
  <c r="AJ205" i="6"/>
  <c r="AJ6" i="6"/>
  <c r="AJ61" i="6"/>
  <c r="L217" i="6"/>
  <c r="T43" i="6"/>
  <c r="L118" i="6"/>
  <c r="T169" i="6"/>
  <c r="AB167" i="6"/>
  <c r="AB97" i="6"/>
  <c r="AJ137" i="6"/>
  <c r="U17" i="7" s="1"/>
  <c r="T142" i="6"/>
  <c r="AJ9" i="6"/>
  <c r="T63" i="6"/>
  <c r="L81" i="6"/>
  <c r="AB157" i="6"/>
  <c r="AB146" i="6"/>
  <c r="AJ158" i="6"/>
  <c r="AB170" i="6"/>
  <c r="AB137" i="6"/>
  <c r="AJ20" i="6"/>
  <c r="AB225" i="6"/>
  <c r="T42" i="6"/>
  <c r="AB159" i="6"/>
  <c r="L65" i="6"/>
  <c r="AB121" i="6"/>
  <c r="AB161" i="6"/>
  <c r="T213" i="6"/>
  <c r="Q23" i="7" s="1"/>
  <c r="L109" i="6"/>
  <c r="AJ108" i="6"/>
  <c r="L68" i="6"/>
  <c r="AJ32" i="6"/>
  <c r="AJ144" i="6"/>
  <c r="L170" i="6"/>
  <c r="AJ58" i="6"/>
  <c r="AB215" i="6"/>
  <c r="T91" i="6"/>
  <c r="T228" i="6"/>
  <c r="AB219" i="6"/>
  <c r="AB203" i="6"/>
  <c r="W7" i="7"/>
  <c r="L25" i="6"/>
  <c r="L70" i="6"/>
  <c r="T6" i="6"/>
  <c r="AB109" i="6"/>
  <c r="S14" i="7" s="1"/>
  <c r="T231" i="6"/>
  <c r="AB207" i="6"/>
  <c r="S22" i="7" s="1"/>
  <c r="L182" i="6"/>
  <c r="AB53" i="6"/>
  <c r="AJ100" i="6"/>
  <c r="T221" i="6"/>
  <c r="Q24" i="7" s="1"/>
  <c r="AB143" i="6"/>
  <c r="AB135" i="6"/>
  <c r="L24" i="6"/>
  <c r="L75" i="6"/>
  <c r="AB54" i="6"/>
  <c r="L145" i="6"/>
  <c r="AJ133" i="6"/>
  <c r="AB221" i="6"/>
  <c r="S24" i="7" s="1"/>
  <c r="AB173" i="6"/>
  <c r="S20" i="7" s="1"/>
  <c r="AB211" i="6"/>
  <c r="S23" i="7" s="1"/>
  <c r="AJ235" i="6"/>
  <c r="AJ124" i="6"/>
  <c r="AJ231" i="6"/>
  <c r="L58" i="6"/>
  <c r="L53" i="6"/>
  <c r="O21" i="7"/>
  <c r="AJ25" i="6"/>
  <c r="AB55" i="6"/>
  <c r="L92" i="6"/>
  <c r="AB168" i="6"/>
  <c r="T135" i="6"/>
  <c r="Q16" i="7" s="1"/>
  <c r="T57" i="6"/>
  <c r="L18" i="6"/>
  <c r="L142" i="6"/>
  <c r="Q25" i="7"/>
  <c r="T32" i="6"/>
  <c r="AJ29" i="6"/>
  <c r="AB141" i="6"/>
  <c r="T195" i="6"/>
  <c r="AJ211" i="6"/>
  <c r="L184" i="6"/>
  <c r="L224" i="6"/>
  <c r="O24" i="7" s="1"/>
  <c r="AJ181" i="6"/>
  <c r="AB214" i="6"/>
  <c r="L41" i="6"/>
  <c r="O9" i="7" s="1"/>
  <c r="AB78" i="6"/>
  <c r="AB134" i="6"/>
  <c r="S16" i="7" s="1"/>
  <c r="AJ26" i="6"/>
  <c r="U7" i="7" s="1"/>
  <c r="T36" i="6"/>
  <c r="AJ55" i="6"/>
  <c r="L115" i="6"/>
  <c r="O15" i="7" s="1"/>
  <c r="T56" i="6"/>
  <c r="L95" i="6"/>
  <c r="T116" i="6"/>
  <c r="T24" i="6"/>
  <c r="AJ41" i="6"/>
  <c r="L49" i="6"/>
  <c r="AJ103" i="6"/>
  <c r="L86" i="6"/>
  <c r="AJ120" i="6"/>
  <c r="L153" i="6"/>
  <c r="T149" i="6"/>
  <c r="AJ202" i="6"/>
  <c r="U22" i="7" s="1"/>
  <c r="AB111" i="6"/>
  <c r="AJ224" i="6"/>
  <c r="AJ192" i="6"/>
  <c r="AB192" i="6"/>
  <c r="S21" i="7" s="1"/>
  <c r="AJ156" i="6"/>
  <c r="AB73" i="6"/>
  <c r="AJ86" i="6"/>
  <c r="U14" i="7"/>
  <c r="L169" i="6"/>
  <c r="L177" i="6"/>
  <c r="AB61" i="6"/>
  <c r="T31" i="6"/>
  <c r="AJ171" i="6"/>
  <c r="T192" i="6"/>
  <c r="T206" i="6"/>
  <c r="Q22" i="7" s="1"/>
  <c r="T193" i="6"/>
  <c r="Q21" i="7" s="1"/>
  <c r="AB232" i="6"/>
  <c r="T224" i="6"/>
  <c r="U11" i="7"/>
  <c r="Q20" i="7"/>
  <c r="L31" i="6"/>
  <c r="AJ238" i="6"/>
  <c r="AJ200" i="6"/>
  <c r="AB236" i="6"/>
  <c r="T124" i="6"/>
  <c r="T143" i="6"/>
  <c r="L183" i="6"/>
  <c r="L208" i="6"/>
  <c r="O22" i="7" s="1"/>
  <c r="AB49" i="6"/>
  <c r="L134" i="6"/>
  <c r="U20" i="7"/>
  <c r="AJ50" i="6"/>
  <c r="AJ54" i="6"/>
  <c r="U12" i="7"/>
  <c r="AB206" i="6"/>
  <c r="AJ209" i="6"/>
  <c r="U23" i="7" s="1"/>
  <c r="AB243" i="6"/>
  <c r="AB193" i="6"/>
  <c r="Q14" i="7"/>
  <c r="L10" i="6"/>
  <c r="U21" i="7"/>
  <c r="U24" i="7"/>
  <c r="T22" i="6"/>
  <c r="AJ64" i="6"/>
  <c r="AB63" i="6"/>
  <c r="T86" i="6"/>
  <c r="AJ34" i="6"/>
  <c r="L133" i="6"/>
  <c r="L106" i="6"/>
  <c r="O14" i="7" s="1"/>
  <c r="AB98" i="6"/>
  <c r="U13" i="7"/>
  <c r="Q15" i="7"/>
  <c r="S15" i="7"/>
  <c r="T28" i="6"/>
  <c r="L62" i="6"/>
  <c r="AJ113" i="6"/>
  <c r="AB86" i="6"/>
  <c r="I29" i="7"/>
  <c r="I30" i="7" s="1"/>
  <c r="N13" i="7"/>
  <c r="V13" i="7"/>
  <c r="N21" i="7"/>
  <c r="V21" i="7"/>
  <c r="P29" i="7"/>
  <c r="P30" i="7" s="1"/>
  <c r="N8" i="7"/>
  <c r="V8" i="7"/>
  <c r="N16" i="7"/>
  <c r="V16" i="7"/>
  <c r="N25" i="7"/>
  <c r="V25" i="7"/>
  <c r="AB33" i="6"/>
  <c r="L54" i="6"/>
  <c r="T49" i="6"/>
  <c r="T41" i="6"/>
  <c r="AJ49" i="6"/>
  <c r="U9" i="7" s="1"/>
  <c r="C23" i="7"/>
  <c r="K23" i="7"/>
  <c r="C15" i="7"/>
  <c r="K15" i="7"/>
  <c r="C7" i="7"/>
  <c r="K7" i="7"/>
  <c r="G29" i="7"/>
  <c r="G30" i="7" s="1"/>
  <c r="C22" i="7"/>
  <c r="K22" i="7"/>
  <c r="C14" i="7"/>
  <c r="K14" i="7"/>
  <c r="C6" i="7"/>
  <c r="K6" i="7"/>
  <c r="R29" i="7"/>
  <c r="R30" i="7" s="1"/>
  <c r="T71" i="6"/>
  <c r="N15" i="7"/>
  <c r="V15" i="7"/>
  <c r="N23" i="7"/>
  <c r="V23" i="7"/>
  <c r="N10" i="7"/>
  <c r="V10" i="7"/>
  <c r="N18" i="7"/>
  <c r="V18" i="7"/>
  <c r="T21" i="6"/>
  <c r="AB15" i="6"/>
  <c r="AB7" i="6"/>
  <c r="L33" i="6"/>
  <c r="O8" i="7" s="1"/>
  <c r="L57" i="6"/>
  <c r="L73" i="6"/>
  <c r="O11" i="7" s="1"/>
  <c r="T52" i="6"/>
  <c r="AB62" i="6"/>
  <c r="T78" i="6"/>
  <c r="L137" i="6"/>
  <c r="O17" i="7" s="1"/>
  <c r="L126" i="6"/>
  <c r="AJ161" i="6"/>
  <c r="AJ169" i="6"/>
  <c r="C21" i="7"/>
  <c r="K21" i="7"/>
  <c r="C13" i="7"/>
  <c r="K13" i="7"/>
  <c r="C20" i="7"/>
  <c r="K20" i="7"/>
  <c r="C12" i="7"/>
  <c r="K12" i="7"/>
  <c r="T29" i="7"/>
  <c r="T30" i="7" s="1"/>
  <c r="D7" i="10" s="1"/>
  <c r="AJ10" i="6"/>
  <c r="U6" i="7" s="1"/>
  <c r="AB18" i="6"/>
  <c r="AB10" i="6"/>
  <c r="AJ33" i="6"/>
  <c r="T60" i="6"/>
  <c r="L78" i="6"/>
  <c r="T44" i="6"/>
  <c r="T100" i="6"/>
  <c r="Q13" i="7" s="1"/>
  <c r="AB169" i="6"/>
  <c r="AJ129" i="6"/>
  <c r="T161" i="6"/>
  <c r="L161" i="6"/>
  <c r="N7" i="7"/>
  <c r="V7" i="7"/>
  <c r="N17" i="7"/>
  <c r="V17" i="7"/>
  <c r="N12" i="7"/>
  <c r="V12" i="7"/>
  <c r="N20" i="7"/>
  <c r="V20" i="7"/>
  <c r="T5" i="6"/>
  <c r="AB25" i="6"/>
  <c r="L98" i="6"/>
  <c r="O13" i="7" s="1"/>
  <c r="T153" i="6"/>
  <c r="AJ150" i="6"/>
  <c r="C19" i="7"/>
  <c r="K19" i="7"/>
  <c r="C11" i="7"/>
  <c r="K11" i="7"/>
  <c r="F29" i="7"/>
  <c r="F30" i="7" s="1"/>
  <c r="C18" i="7"/>
  <c r="K18" i="7"/>
  <c r="C10" i="7"/>
  <c r="K10" i="7"/>
  <c r="L29" i="7"/>
  <c r="L30" i="7" s="1"/>
  <c r="L150" i="6"/>
  <c r="O18" i="7" s="1"/>
  <c r="L178" i="6"/>
  <c r="N24" i="7"/>
  <c r="V24" i="7"/>
  <c r="L13" i="6"/>
  <c r="L166" i="6"/>
  <c r="J29" i="7"/>
  <c r="J30" i="7" s="1"/>
  <c r="H29" i="7"/>
  <c r="H30" i="7" s="1"/>
  <c r="D29" i="7"/>
  <c r="D30" i="7" s="1"/>
  <c r="N9" i="7"/>
  <c r="V9" i="7"/>
  <c r="N11" i="7"/>
  <c r="V11" i="7"/>
  <c r="N19" i="7"/>
  <c r="V19" i="7"/>
  <c r="N6" i="7"/>
  <c r="V6" i="7"/>
  <c r="N14" i="7"/>
  <c r="V14" i="7"/>
  <c r="N22" i="7"/>
  <c r="V22" i="7"/>
  <c r="W29" i="7"/>
  <c r="W30" i="7" s="1"/>
  <c r="T10" i="6"/>
  <c r="L21" i="6"/>
  <c r="AB23" i="6"/>
  <c r="AB38" i="6"/>
  <c r="T38" i="6"/>
  <c r="T65" i="6"/>
  <c r="Q11" i="7" s="1"/>
  <c r="AB46" i="6"/>
  <c r="S9" i="7" s="1"/>
  <c r="AB65" i="6"/>
  <c r="S11" i="7" s="1"/>
  <c r="AB142" i="6"/>
  <c r="S17" i="7" s="1"/>
  <c r="T166" i="6"/>
  <c r="C17" i="7"/>
  <c r="K17" i="7"/>
  <c r="C9" i="7"/>
  <c r="K9" i="7"/>
  <c r="C16" i="7"/>
  <c r="K16" i="7"/>
  <c r="C8" i="7"/>
  <c r="K8" i="7"/>
  <c r="E29" i="7"/>
  <c r="E30" i="7" s="1"/>
  <c r="AB166" i="6"/>
  <c r="U15" i="7" l="1"/>
  <c r="Q17" i="7"/>
  <c r="O7" i="7"/>
  <c r="Q7" i="7"/>
  <c r="U16" i="7"/>
  <c r="U18" i="7"/>
  <c r="O6" i="7"/>
  <c r="Q18" i="7"/>
  <c r="S13" i="7"/>
  <c r="S25" i="7"/>
  <c r="O12" i="7"/>
  <c r="U25" i="7"/>
  <c r="O20" i="7"/>
  <c r="Q10" i="7"/>
  <c r="O16" i="7"/>
  <c r="U8" i="7"/>
  <c r="Q12" i="7"/>
  <c r="S10" i="7"/>
  <c r="S12" i="7"/>
  <c r="K29" i="7"/>
  <c r="K30" i="7" s="1"/>
  <c r="U19" i="7"/>
  <c r="S7" i="7"/>
  <c r="O10" i="7"/>
  <c r="S8" i="7"/>
  <c r="U10" i="7"/>
  <c r="Q8" i="7"/>
  <c r="S19" i="7"/>
  <c r="Q19" i="7"/>
  <c r="C29" i="7"/>
  <c r="C30" i="7" s="1"/>
  <c r="Q6" i="7"/>
  <c r="S6" i="7"/>
  <c r="O19" i="7"/>
  <c r="Q9" i="7"/>
  <c r="V29" i="7"/>
  <c r="V30" i="7" s="1"/>
  <c r="W31" i="7"/>
  <c r="R31" i="7"/>
  <c r="D8" i="10"/>
  <c r="N29" i="7"/>
  <c r="N30" i="7" s="1"/>
  <c r="P31" i="7"/>
  <c r="T31" i="7"/>
  <c r="O29" i="7" l="1"/>
  <c r="O30" i="7" s="1"/>
  <c r="O31" i="7" s="1"/>
  <c r="U29" i="7"/>
  <c r="U30" i="7" s="1"/>
  <c r="U31" i="7" s="1"/>
  <c r="S29" i="7"/>
  <c r="S30" i="7" s="1"/>
  <c r="S31" i="7" s="1"/>
  <c r="Q29" i="7"/>
  <c r="Q30" i="7" s="1"/>
  <c r="Q31" i="7" s="1"/>
  <c r="V31" i="7"/>
  <c r="D6" i="10"/>
  <c r="D9" i="10"/>
  <c r="D5" i="10"/>
  <c r="N31" i="7"/>
</calcChain>
</file>

<file path=xl/sharedStrings.xml><?xml version="1.0" encoding="utf-8"?>
<sst xmlns="http://schemas.openxmlformats.org/spreadsheetml/2006/main" count="403" uniqueCount="129">
  <si>
    <t>2021 IRP</t>
  </si>
  <si>
    <t>HH</t>
  </si>
  <si>
    <t>LN</t>
  </si>
  <si>
    <t>MN</t>
  </si>
  <si>
    <t>MM</t>
  </si>
  <si>
    <t>Price-Policy Scenario</t>
  </si>
  <si>
    <t>Avg Flat</t>
  </si>
  <si>
    <t>MidC Flat</t>
  </si>
  <si>
    <t>PV Flat</t>
  </si>
  <si>
    <t>MidC LLH</t>
  </si>
  <si>
    <t>MidC HLH</t>
  </si>
  <si>
    <t>PV LLH</t>
  </si>
  <si>
    <t>PV HLH</t>
  </si>
  <si>
    <t>Henry Hub</t>
  </si>
  <si>
    <t>Month</t>
  </si>
  <si>
    <t>Year</t>
  </si>
  <si>
    <t>calculated</t>
  </si>
  <si>
    <t>MidC</t>
  </si>
  <si>
    <t>PV</t>
  </si>
  <si>
    <t>Mid-Columbia Off-Peak WECC</t>
  </si>
  <si>
    <t>Mid-Columbia On-Peak WECC</t>
  </si>
  <si>
    <t>Palo Verde Off-Peak WECC</t>
  </si>
  <si>
    <t>Palo Verde On-Peak WECC</t>
  </si>
  <si>
    <t>HenryHub</t>
  </si>
  <si>
    <t>Mid-ColumbiaLLH</t>
  </si>
  <si>
    <t>Mid-ColumbiaHLH</t>
  </si>
  <si>
    <t>Palo VerdeLLH</t>
  </si>
  <si>
    <t>Palo VerdeHLH</t>
  </si>
  <si>
    <t>Henry Hub Gas</t>
  </si>
  <si>
    <t>SC_Avg Flat</t>
  </si>
  <si>
    <t>SC_MidC Flat</t>
  </si>
  <si>
    <t>SC_PV Flat</t>
  </si>
  <si>
    <t>SC_MidC LLH</t>
  </si>
  <si>
    <t>SC_MidC HLH</t>
  </si>
  <si>
    <t>SC_PV LLH</t>
  </si>
  <si>
    <t>SC_PV HLH</t>
  </si>
  <si>
    <t>SC_Henry Hub</t>
  </si>
  <si>
    <t>LN_Avg Flat</t>
  </si>
  <si>
    <t>LN_MidC Flat</t>
  </si>
  <si>
    <t>LN_PV Flat</t>
  </si>
  <si>
    <t>LN_MidC LLH</t>
  </si>
  <si>
    <t>LN_MidC HLH</t>
  </si>
  <si>
    <t>LN_PV LLH</t>
  </si>
  <si>
    <t>LN_PV HLH</t>
  </si>
  <si>
    <t>LN_Henry Hub</t>
  </si>
  <si>
    <t>HH_Avg Flat</t>
  </si>
  <si>
    <t>HH_MidC Flat</t>
  </si>
  <si>
    <t>HH_PV Flat</t>
  </si>
  <si>
    <t>HH_MidC LLH</t>
  </si>
  <si>
    <t>HH_MidC HLH</t>
  </si>
  <si>
    <t>HH_PV LLH</t>
  </si>
  <si>
    <t>HH_PV HLH</t>
  </si>
  <si>
    <t>HH_Henry Hub</t>
  </si>
  <si>
    <t>MM_Avg Flat</t>
  </si>
  <si>
    <t>MM_MidC Flat</t>
  </si>
  <si>
    <t>MM_PV Flat</t>
  </si>
  <si>
    <t>MM_MidC LLH</t>
  </si>
  <si>
    <t>MM_MidC HLH</t>
  </si>
  <si>
    <t>MM_PV LLH</t>
  </si>
  <si>
    <t>MM_PV HLH</t>
  </si>
  <si>
    <t>MM_Henry Hub</t>
  </si>
  <si>
    <t>MN_Avg Flat</t>
  </si>
  <si>
    <t>MN_MidC Flat</t>
  </si>
  <si>
    <t>MN_PV Flat</t>
  </si>
  <si>
    <t>MN_MidC LLH</t>
  </si>
  <si>
    <t>MN_MidC HLH</t>
  </si>
  <si>
    <t>MN_PV LLH</t>
  </si>
  <si>
    <t>MN_PV HLH</t>
  </si>
  <si>
    <t>MN_Henry Hub</t>
  </si>
  <si>
    <t>off</t>
  </si>
  <si>
    <t>on</t>
  </si>
  <si>
    <t xml:space="preserve">NERC </t>
  </si>
  <si>
    <t>Hours</t>
  </si>
  <si>
    <t>MN (09/30/2022 OFPC)</t>
  </si>
  <si>
    <t>2025 to 2040</t>
  </si>
  <si>
    <t>pmt</t>
  </si>
  <si>
    <t>NPV</t>
  </si>
  <si>
    <t>vintage</t>
  </si>
  <si>
    <t>Avg Power Price</t>
  </si>
  <si>
    <t>MM Gas Price</t>
  </si>
  <si>
    <t>Low Gas Price</t>
  </si>
  <si>
    <t>HH Gas Price</t>
  </si>
  <si>
    <t>High (Sep 2022)</t>
  </si>
  <si>
    <t>Medium</t>
  </si>
  <si>
    <t>Low</t>
  </si>
  <si>
    <t>High</t>
  </si>
  <si>
    <t>Figure 1. Electric and Natural Gas Price Assumptions</t>
  </si>
  <si>
    <t>2023 IRP</t>
  </si>
  <si>
    <t>*Nominal levelized Henry Hub natural gas price from 2025 through 2040.</t>
  </si>
  <si>
    <t>None</t>
  </si>
  <si>
    <t>(Levelized $/MMBtu)*</t>
  </si>
  <si>
    <t>Henry Hub Natural Gas Price</t>
  </si>
  <si>
    <t>Table 1. Price-Policy Scenario Assumption Overview</t>
  </si>
  <si>
    <t>SCGHG</t>
  </si>
  <si>
    <t>$44.34/ton starting 2025 rising to $132.70/ton in 2042</t>
  </si>
  <si>
    <t>$84.03/ton in 2023 rising to $169.93/ton in 2042</t>
  </si>
  <si>
    <t>$12.10/ton starting 2025 rising to $63.00/ton in 2042</t>
  </si>
  <si>
    <t>MM Mgas_MCO2 (9/30/2022)</t>
  </si>
  <si>
    <t>MM Mgas_MCO2</t>
  </si>
  <si>
    <t>HH Hgas_HCO2 (9-30-2022)</t>
  </si>
  <si>
    <t>HH Hgas_HCO2</t>
  </si>
  <si>
    <t>LN Lgas_NCO2 (9/30/2022)</t>
  </si>
  <si>
    <t>LN Lgas_NCO2</t>
  </si>
  <si>
    <t>SCC Mgas_SCO2 (9/30/22)</t>
  </si>
  <si>
    <t>SCC Mgas_SCO2</t>
  </si>
  <si>
    <t>2023 IRP Update</t>
  </si>
  <si>
    <t>MN (09/30/2023 OFPC)</t>
  </si>
  <si>
    <t>Medium (Sep 2023)</t>
  </si>
  <si>
    <t>Low (Sep 2023)</t>
  </si>
  <si>
    <t>Figure 5.1 Nominal Electric and Natural Gas Price Assumptions</t>
  </si>
  <si>
    <r>
      <t>CO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Price Description</t>
    </r>
  </si>
  <si>
    <r>
      <t>MM Mgas_MCO</t>
    </r>
    <r>
      <rPr>
        <vertAlign val="subscript"/>
        <sz val="11"/>
        <rFont val="Times New Roman"/>
        <family val="1"/>
      </rPr>
      <t>2</t>
    </r>
  </si>
  <si>
    <r>
      <t>HH Hgas_HCO</t>
    </r>
    <r>
      <rPr>
        <vertAlign val="subscript"/>
        <sz val="11"/>
        <rFont val="Times New Roman"/>
        <family val="1"/>
      </rPr>
      <t>2</t>
    </r>
  </si>
  <si>
    <r>
      <t>LN Lgas_NCO</t>
    </r>
    <r>
      <rPr>
        <vertAlign val="subscript"/>
        <sz val="11"/>
        <rFont val="Times New Roman"/>
        <family val="1"/>
      </rPr>
      <t>2</t>
    </r>
  </si>
  <si>
    <r>
      <t>SCC Mgas_SCO</t>
    </r>
    <r>
      <rPr>
        <vertAlign val="subscript"/>
        <sz val="11"/>
        <rFont val="Times New Roman"/>
        <family val="1"/>
      </rPr>
      <t>2</t>
    </r>
  </si>
  <si>
    <r>
      <t>MM Mgas_MCO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(9/30/2023)</t>
    </r>
  </si>
  <si>
    <r>
      <t>HH Hgas_HCO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(9-30-2022)</t>
    </r>
  </si>
  <si>
    <r>
      <t>LN Lgas_NCO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(9/30/2023)</t>
    </r>
  </si>
  <si>
    <r>
      <t>SCC Mgas_SCO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(9/30/23)</t>
    </r>
  </si>
  <si>
    <r>
      <t>Mgas_0CO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(Mar 2021)</t>
    </r>
  </si>
  <si>
    <r>
      <t>Mgas_MCO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(Sept 2022)</t>
    </r>
  </si>
  <si>
    <r>
      <t>Hgas_HCO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(Sept 2022)</t>
    </r>
  </si>
  <si>
    <r>
      <t>Lgas_0CO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(Sept 2022)</t>
    </r>
  </si>
  <si>
    <r>
      <t>Mgas_SCO</t>
    </r>
    <r>
      <rPr>
        <vertAlign val="subscript"/>
        <sz val="8"/>
        <rFont val="Times New Roman"/>
        <family val="1"/>
      </rPr>
      <t>2</t>
    </r>
  </si>
  <si>
    <r>
      <t>Mgas_0CO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 2023)</t>
    </r>
  </si>
  <si>
    <r>
      <t>Mgas_MCO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 2023)</t>
    </r>
  </si>
  <si>
    <r>
      <t>Hgas_HCO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 2022)</t>
    </r>
  </si>
  <si>
    <r>
      <t>Lgas_0CO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 2023)</t>
    </r>
  </si>
  <si>
    <r>
      <t>Mgas_SCO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(Sep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</si>
</sst>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6"/>
      <name val="Times New Roman"/>
      <family val="1"/>
    </font>
    <font>
      <i/>
      <sz val="6"/>
      <name val="Times New Roman"/>
      <family val="1"/>
    </font>
    <font>
      <sz val="8"/>
      <name val="Times New Roman"/>
      <family val="1"/>
    </font>
    <font>
      <vertAlign val="subscript"/>
      <sz val="11"/>
      <name val="Times New Roman"/>
      <family val="1"/>
    </font>
    <font>
      <b/>
      <vertAlign val="subscript"/>
      <sz val="11"/>
      <name val="Times New Roman"/>
      <family val="1"/>
    </font>
    <font>
      <vertAlign val="sub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/>
    <xf numFmtId="0" fontId="2" fillId="0" borderId="0"/>
    <xf numFmtId="0" fontId="3" fillId="0" borderId="0"/>
  </cellStyleXfs>
  <cellXfs count="32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43" fontId="4" fillId="0" borderId="0" xfId="1" applyFont="1" applyFill="1" applyBorder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4" applyFont="1" applyFill="1" applyBorder="1" applyAlignment="1">
      <alignment horizontal="center" wrapText="1"/>
    </xf>
    <xf numFmtId="0" fontId="11" fillId="0" borderId="0" xfId="4" applyFont="1" applyFill="1" applyBorder="1" applyAlignment="1">
      <alignment horizontal="center" wrapText="1"/>
    </xf>
    <xf numFmtId="164" fontId="12" fillId="0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3" fontId="4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4" fontId="4" fillId="0" borderId="0" xfId="0" applyNumberFormat="1" applyFont="1" applyFill="1" applyBorder="1"/>
    <xf numFmtId="0" fontId="8" fillId="0" borderId="0" xfId="0" applyFont="1" applyFill="1" applyBorder="1" applyAlignment="1">
      <alignment horizontal="center" wrapText="1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right"/>
    </xf>
    <xf numFmtId="14" fontId="4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 wrapText="1"/>
    </xf>
    <xf numFmtId="44" fontId="4" fillId="0" borderId="0" xfId="2" applyFont="1" applyFill="1" applyBorder="1"/>
    <xf numFmtId="17" fontId="4" fillId="0" borderId="0" xfId="0" applyNumberFormat="1" applyFont="1" applyFill="1" applyBorder="1"/>
    <xf numFmtId="8" fontId="4" fillId="0" borderId="0" xfId="0" applyNumberFormat="1" applyFont="1" applyFill="1" applyBorder="1"/>
    <xf numFmtId="165" fontId="4" fillId="0" borderId="0" xfId="0" applyNumberFormat="1" applyFont="1" applyFill="1" applyBorder="1"/>
  </cellXfs>
  <cellStyles count="7">
    <cellStyle name="Comma" xfId="1" builtinId="3"/>
    <cellStyle name="Currency" xfId="2" builtinId="4"/>
    <cellStyle name="Normal" xfId="0" builtinId="0"/>
    <cellStyle name="Normal 10" xfId="6" xr:uid="{E548A118-CBCB-46A4-8BFC-51A981FC7169}"/>
    <cellStyle name="Normal_FPC with Dow Jones" xfId="4" xr:uid="{0F42066E-8814-48D9-866B-6B3AFEEA5FF4}"/>
    <cellStyle name="Normal_on off peak hours_1" xfId="5" xr:uid="{C722DCA8-3B78-4811-9951-4D835459A7E8}"/>
    <cellStyle name="Percent 2" xfId="3" xr:uid="{CCF8060A-E0CB-4805-98C2-66BA3DB7D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9814362541938038"/>
        </c:manualLayout>
      </c:layout>
      <c:lineChart>
        <c:grouping val="standard"/>
        <c:varyColors val="0"/>
        <c:ser>
          <c:idx val="1"/>
          <c:order val="0"/>
          <c:tx>
            <c:strRef>
              <c:f>'Annual Price Data'!$Q$1</c:f>
              <c:strCache>
                <c:ptCount val="1"/>
                <c:pt idx="0">
                  <c:v>Mgas_MCO2 (Sep 2023)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Data'!$Q$4:$Q$25</c15:sqref>
                  </c15:fullRef>
                </c:ext>
              </c:extLst>
              <c:f>'Annual Price Data'!$Q$6:$Q$25</c:f>
              <c:numCache>
                <c:formatCode>_("$"* #,##0.00_);_("$"* \(#,##0.00\);_("$"* "-"??_);_(@_)</c:formatCode>
                <c:ptCount val="20"/>
                <c:pt idx="0">
                  <c:v>73.771597631848437</c:v>
                </c:pt>
                <c:pt idx="1">
                  <c:v>84.689115478412219</c:v>
                </c:pt>
                <c:pt idx="2">
                  <c:v>51.628181229989785</c:v>
                </c:pt>
                <c:pt idx="3">
                  <c:v>52.770342154967857</c:v>
                </c:pt>
                <c:pt idx="4">
                  <c:v>55.173094756382234</c:v>
                </c:pt>
                <c:pt idx="5">
                  <c:v>54.417831824856684</c:v>
                </c:pt>
                <c:pt idx="6">
                  <c:v>57.14097228185571</c:v>
                </c:pt>
                <c:pt idx="7">
                  <c:v>57.307009326977095</c:v>
                </c:pt>
                <c:pt idx="8">
                  <c:v>58.56369378082929</c:v>
                </c:pt>
                <c:pt idx="9">
                  <c:v>58.006983076324964</c:v>
                </c:pt>
                <c:pt idx="10">
                  <c:v>53.726243031413105</c:v>
                </c:pt>
                <c:pt idx="11">
                  <c:v>56.032719435826301</c:v>
                </c:pt>
                <c:pt idx="12">
                  <c:v>57.225181965894421</c:v>
                </c:pt>
                <c:pt idx="13">
                  <c:v>53.948406980560812</c:v>
                </c:pt>
                <c:pt idx="14">
                  <c:v>57.619299277891059</c:v>
                </c:pt>
                <c:pt idx="15">
                  <c:v>60.083972061856507</c:v>
                </c:pt>
                <c:pt idx="16">
                  <c:v>62.709081418056364</c:v>
                </c:pt>
                <c:pt idx="17">
                  <c:v>70.160167279632702</c:v>
                </c:pt>
                <c:pt idx="18">
                  <c:v>74.909202086115968</c:v>
                </c:pt>
                <c:pt idx="19">
                  <c:v>79.447498394809443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D-47C9-B44B-A7743818F20A}"/>
            </c:ext>
          </c:extLst>
        </c:ser>
        <c:ser>
          <c:idx val="0"/>
          <c:order val="1"/>
          <c:tx>
            <c:strRef>
              <c:f>'Annual Price Data'!$U$1</c:f>
              <c:strCache>
                <c:ptCount val="1"/>
                <c:pt idx="0">
                  <c:v>Lgas_0CO2 (Sep 2023)</c:v>
                </c:pt>
              </c:strCache>
            </c:strRef>
          </c:tx>
          <c:spPr>
            <a:ln>
              <a:solidFill>
                <a:schemeClr val="accent6"/>
              </a:solidFill>
              <a:prstDash val="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Data'!$U$4:$U$25</c15:sqref>
                  </c15:fullRef>
                </c:ext>
              </c:extLst>
              <c:f>'Annual Price Data'!$U$6:$U$25</c:f>
              <c:numCache>
                <c:formatCode>_("$"* #,##0.00_);_("$"* \(#,##0.00\);_("$"* "-"??_);_(@_)</c:formatCode>
                <c:ptCount val="20"/>
                <c:pt idx="0">
                  <c:v>52.194199610240936</c:v>
                </c:pt>
                <c:pt idx="1">
                  <c:v>53.20448838991566</c:v>
                </c:pt>
                <c:pt idx="2">
                  <c:v>42.477653024539542</c:v>
                </c:pt>
                <c:pt idx="3">
                  <c:v>41.791070576626105</c:v>
                </c:pt>
                <c:pt idx="4">
                  <c:v>40.802225902013802</c:v>
                </c:pt>
                <c:pt idx="5">
                  <c:v>40.55424228838509</c:v>
                </c:pt>
                <c:pt idx="6">
                  <c:v>42.016979036722176</c:v>
                </c:pt>
                <c:pt idx="7">
                  <c:v>44.400984403305642</c:v>
                </c:pt>
                <c:pt idx="8">
                  <c:v>44.43074061792786</c:v>
                </c:pt>
                <c:pt idx="9">
                  <c:v>43.506545030659744</c:v>
                </c:pt>
                <c:pt idx="10">
                  <c:v>38.199028896163803</c:v>
                </c:pt>
                <c:pt idx="11">
                  <c:v>38.656208107085909</c:v>
                </c:pt>
                <c:pt idx="12">
                  <c:v>39.413384586829778</c:v>
                </c:pt>
                <c:pt idx="13">
                  <c:v>37.687246544181619</c:v>
                </c:pt>
                <c:pt idx="14">
                  <c:v>39.095396711453482</c:v>
                </c:pt>
                <c:pt idx="15">
                  <c:v>39.282351749636085</c:v>
                </c:pt>
                <c:pt idx="16">
                  <c:v>40.803397627234936</c:v>
                </c:pt>
                <c:pt idx="17">
                  <c:v>41.958772512675061</c:v>
                </c:pt>
                <c:pt idx="18">
                  <c:v>43.363364796695429</c:v>
                </c:pt>
                <c:pt idx="19">
                  <c:v>44.344686803487186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D-47C9-B44B-A7743818F20A}"/>
            </c:ext>
          </c:extLst>
        </c:ser>
        <c:ser>
          <c:idx val="7"/>
          <c:order val="2"/>
          <c:tx>
            <c:strRef>
              <c:f>'Annual Price Data'!$O$1</c:f>
              <c:strCache>
                <c:ptCount val="1"/>
                <c:pt idx="0">
                  <c:v>Mgas_0CO2 (Sep 2023)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Data'!$O$4:$O$25</c15:sqref>
                  </c15:fullRef>
                </c:ext>
              </c:extLst>
              <c:f>'Annual Price Data'!$O$6:$O$25</c:f>
              <c:numCache>
                <c:formatCode>_("$"* #,##0.00_);_("$"* \(#,##0.00\);_("$"* "-"??_);_(@_)</c:formatCode>
                <c:ptCount val="20"/>
                <c:pt idx="0">
                  <c:v>73.771597631848437</c:v>
                </c:pt>
                <c:pt idx="1">
                  <c:v>84.689115478412219</c:v>
                </c:pt>
                <c:pt idx="2">
                  <c:v>83.128362594726056</c:v>
                </c:pt>
                <c:pt idx="3">
                  <c:v>81.884597307561009</c:v>
                </c:pt>
                <c:pt idx="4">
                  <c:v>66.917161310803877</c:v>
                </c:pt>
                <c:pt idx="5">
                  <c:v>53.774112201520204</c:v>
                </c:pt>
                <c:pt idx="6">
                  <c:v>56.474871668373446</c:v>
                </c:pt>
                <c:pt idx="7">
                  <c:v>56.924190157876772</c:v>
                </c:pt>
                <c:pt idx="8">
                  <c:v>57.595177730841442</c:v>
                </c:pt>
                <c:pt idx="9">
                  <c:v>57.275822290301988</c:v>
                </c:pt>
                <c:pt idx="10">
                  <c:v>53.258923556494288</c:v>
                </c:pt>
                <c:pt idx="11">
                  <c:v>56.210979597627585</c:v>
                </c:pt>
                <c:pt idx="12">
                  <c:v>57.311831373527902</c:v>
                </c:pt>
                <c:pt idx="13">
                  <c:v>53.707035884418893</c:v>
                </c:pt>
                <c:pt idx="14">
                  <c:v>56.673453640126304</c:v>
                </c:pt>
                <c:pt idx="15">
                  <c:v>58.578090694657789</c:v>
                </c:pt>
                <c:pt idx="16">
                  <c:v>62.104923001365421</c:v>
                </c:pt>
                <c:pt idx="17">
                  <c:v>66.641461044988262</c:v>
                </c:pt>
                <c:pt idx="18">
                  <c:v>70.807666677334012</c:v>
                </c:pt>
                <c:pt idx="19">
                  <c:v>74.374549907407399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D-47C9-B44B-A7743818F20A}"/>
            </c:ext>
          </c:extLst>
        </c:ser>
        <c:ser>
          <c:idx val="2"/>
          <c:order val="3"/>
          <c:tx>
            <c:strRef>
              <c:f>'Annual Price Data'!$S$1</c:f>
              <c:strCache>
                <c:ptCount val="1"/>
                <c:pt idx="0">
                  <c:v>Hgas_HCO2 (Sep 2022)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Data'!$S$4:$S$25</c15:sqref>
                  </c15:fullRef>
                </c:ext>
              </c:extLst>
              <c:f>'Annual Price Data'!$S$6:$S$25</c:f>
              <c:numCache>
                <c:formatCode>_("$"* #,##0.00_);_("$"* \(#,##0.00\);_("$"* "-"??_);_(@_)</c:formatCode>
                <c:ptCount val="20"/>
                <c:pt idx="0">
                  <c:v>105.10350491705061</c:v>
                </c:pt>
                <c:pt idx="1">
                  <c:v>96.783680268617715</c:v>
                </c:pt>
                <c:pt idx="2">
                  <c:v>88.512694316421303</c:v>
                </c:pt>
                <c:pt idx="3">
                  <c:v>86.166984373072452</c:v>
                </c:pt>
                <c:pt idx="4">
                  <c:v>85.587315532992804</c:v>
                </c:pt>
                <c:pt idx="5">
                  <c:v>79.718303307457447</c:v>
                </c:pt>
                <c:pt idx="6">
                  <c:v>78.138611343358662</c:v>
                </c:pt>
                <c:pt idx="7">
                  <c:v>79.983064528340449</c:v>
                </c:pt>
                <c:pt idx="8">
                  <c:v>76.682435164520015</c:v>
                </c:pt>
                <c:pt idx="9">
                  <c:v>80.367782452621057</c:v>
                </c:pt>
                <c:pt idx="10">
                  <c:v>82.236542611701168</c:v>
                </c:pt>
                <c:pt idx="11">
                  <c:v>81.427427695046887</c:v>
                </c:pt>
                <c:pt idx="12">
                  <c:v>85.699324451264374</c:v>
                </c:pt>
                <c:pt idx="13">
                  <c:v>87.857298031203641</c:v>
                </c:pt>
                <c:pt idx="14">
                  <c:v>85.582978649564211</c:v>
                </c:pt>
                <c:pt idx="15">
                  <c:v>86.123652911934258</c:v>
                </c:pt>
                <c:pt idx="16">
                  <c:v>87.514164035779558</c:v>
                </c:pt>
                <c:pt idx="17">
                  <c:v>90.008338294443675</c:v>
                </c:pt>
                <c:pt idx="18">
                  <c:v>94.16121004059994</c:v>
                </c:pt>
                <c:pt idx="19">
                  <c:v>99.192962536470418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4D-47C9-B44B-A7743818F20A}"/>
            </c:ext>
          </c:extLst>
        </c:ser>
        <c:ser>
          <c:idx val="3"/>
          <c:order val="4"/>
          <c:tx>
            <c:strRef>
              <c:f>'Annual Price Data'!$W$1</c:f>
              <c:strCache>
                <c:ptCount val="1"/>
                <c:pt idx="0">
                  <c:v>Mgas_SCO2 (Sep 2023)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Data'!$W$4:$W$25</c15:sqref>
                  </c15:fullRef>
                </c:ext>
              </c:extLst>
              <c:f>'Annual Price Data'!$W$6:$W$25</c:f>
              <c:numCache>
                <c:formatCode>_("$"* #,##0.00_);_("$"* \(#,##0.00\);_("$"* "-"??_);_(@_)</c:formatCode>
                <c:ptCount val="20"/>
                <c:pt idx="0">
                  <c:v>107.80281088405587</c:v>
                </c:pt>
                <c:pt idx="1">
                  <c:v>90.199674850957422</c:v>
                </c:pt>
                <c:pt idx="2">
                  <c:v>88.715857130330605</c:v>
                </c:pt>
                <c:pt idx="3">
                  <c:v>86.603136817474152</c:v>
                </c:pt>
                <c:pt idx="4">
                  <c:v>82.665339119388804</c:v>
                </c:pt>
                <c:pt idx="5">
                  <c:v>80.884723844775976</c:v>
                </c:pt>
                <c:pt idx="6">
                  <c:v>78.404061424271077</c:v>
                </c:pt>
                <c:pt idx="7">
                  <c:v>71.248488553102092</c:v>
                </c:pt>
                <c:pt idx="8">
                  <c:v>69.764661576816877</c:v>
                </c:pt>
                <c:pt idx="9">
                  <c:v>67.921813111344107</c:v>
                </c:pt>
                <c:pt idx="10">
                  <c:v>65.225588409134943</c:v>
                </c:pt>
                <c:pt idx="11">
                  <c:v>63.482869791370781</c:v>
                </c:pt>
                <c:pt idx="12">
                  <c:v>66.132894377794671</c:v>
                </c:pt>
                <c:pt idx="13">
                  <c:v>66.969661361499277</c:v>
                </c:pt>
                <c:pt idx="14">
                  <c:v>72.526411627250511</c:v>
                </c:pt>
                <c:pt idx="15">
                  <c:v>74.386804593257565</c:v>
                </c:pt>
                <c:pt idx="16">
                  <c:v>77.609049010528352</c:v>
                </c:pt>
                <c:pt idx="17">
                  <c:v>77.865765643792585</c:v>
                </c:pt>
                <c:pt idx="18">
                  <c:v>78.903727030498843</c:v>
                </c:pt>
                <c:pt idx="19">
                  <c:v>81.845071947746675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7-47CE-8BAB-D8E97C9D3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01200"/>
        <c:axId val="340200808"/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  <c:spPr>
        <a:ln>
          <a:solidFill>
            <a:sysClr val="windowText" lastClr="000000"/>
          </a:solidFill>
          <a:prstDash val="dash"/>
        </a:ln>
      </c:spPr>
    </c:plotArea>
    <c:legend>
      <c:legendPos val="b"/>
      <c:layout>
        <c:manualLayout>
          <c:xMode val="edge"/>
          <c:yMode val="edge"/>
          <c:x val="0.11733998943009831"/>
          <c:y val="0.88013940089206166"/>
          <c:w val="0.82920928870149047"/>
          <c:h val="0.11986059910793832"/>
        </c:manualLayout>
      </c:layout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72404159844592"/>
          <c:y val="0.16838074212709803"/>
          <c:w val="0.83146894629607193"/>
          <c:h val="0.60758962088895541"/>
        </c:manualLayout>
      </c:layout>
      <c:lineChart>
        <c:grouping val="standard"/>
        <c:varyColors val="0"/>
        <c:ser>
          <c:idx val="2"/>
          <c:order val="0"/>
          <c:tx>
            <c:strRef>
              <c:f>'Annual Price Data'!$P$1</c:f>
              <c:strCache>
                <c:ptCount val="1"/>
                <c:pt idx="0">
                  <c:v>Medium (Sep 2023)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Data'!$P$6:$P$25</c:f>
              <c:numCache>
                <c:formatCode>_("$"* #,##0.00_);_("$"* \(#,##0.00\);_("$"* "-"??_);_(@_)</c:formatCode>
                <c:ptCount val="20"/>
                <c:pt idx="0">
                  <c:v>2.5937877304147468</c:v>
                </c:pt>
                <c:pt idx="1">
                  <c:v>3.3851666666666662</c:v>
                </c:pt>
                <c:pt idx="2">
                  <c:v>3.9760162976969831</c:v>
                </c:pt>
                <c:pt idx="3">
                  <c:v>4.3643443925937904</c:v>
                </c:pt>
                <c:pt idx="4">
                  <c:v>4.9883847770290144</c:v>
                </c:pt>
                <c:pt idx="5">
                  <c:v>4.9531159078162474</c:v>
                </c:pt>
                <c:pt idx="6">
                  <c:v>5.1650443259482888</c:v>
                </c:pt>
                <c:pt idx="7">
                  <c:v>5.1414649649115294</c:v>
                </c:pt>
                <c:pt idx="8">
                  <c:v>5.1921680657657827</c:v>
                </c:pt>
                <c:pt idx="9">
                  <c:v>5.2970003893752162</c:v>
                </c:pt>
                <c:pt idx="10">
                  <c:v>5.5017285423204036</c:v>
                </c:pt>
                <c:pt idx="11">
                  <c:v>5.6569912246759406</c:v>
                </c:pt>
                <c:pt idx="12">
                  <c:v>5.7618982842469526</c:v>
                </c:pt>
                <c:pt idx="13">
                  <c:v>5.9103380028715549</c:v>
                </c:pt>
                <c:pt idx="14">
                  <c:v>6.239250297816163</c:v>
                </c:pt>
                <c:pt idx="15">
                  <c:v>6.4726937317661246</c:v>
                </c:pt>
                <c:pt idx="16">
                  <c:v>6.8158939578745494</c:v>
                </c:pt>
                <c:pt idx="17">
                  <c:v>7.230128444868348</c:v>
                </c:pt>
                <c:pt idx="18">
                  <c:v>7.6304959962154841</c:v>
                </c:pt>
                <c:pt idx="19">
                  <c:v>8.11930163632681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B-40C8-88D0-51344620059A}"/>
            </c:ext>
          </c:extLst>
        </c:ser>
        <c:ser>
          <c:idx val="5"/>
          <c:order val="1"/>
          <c:tx>
            <c:strRef>
              <c:f>'Annual Price Data'!$T$1</c:f>
              <c:strCache>
                <c:ptCount val="1"/>
                <c:pt idx="0">
                  <c:v>Low (Sep 2023)</c:v>
                </c:pt>
              </c:strCache>
            </c:strRef>
          </c:tx>
          <c:spPr>
            <a:ln>
              <a:solidFill>
                <a:schemeClr val="accent6"/>
              </a:solidFill>
              <a:prstDash val="dash"/>
            </a:ln>
          </c:spPr>
          <c:marker>
            <c:symbol val="none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Data'!$T$6:$T$25</c:f>
              <c:numCache>
                <c:formatCode>_("$"* #,##0.00_);_("$"* \(#,##0.00\);_("$"* "-"??_);_(@_)</c:formatCode>
                <c:ptCount val="20"/>
                <c:pt idx="0">
                  <c:v>2.6561077528516708</c:v>
                </c:pt>
                <c:pt idx="1">
                  <c:v>3.5659241407669899</c:v>
                </c:pt>
                <c:pt idx="2">
                  <c:v>3.878450561554835</c:v>
                </c:pt>
                <c:pt idx="3">
                  <c:v>3.8614788130544961</c:v>
                </c:pt>
                <c:pt idx="4">
                  <c:v>3.7511017490780905</c:v>
                </c:pt>
                <c:pt idx="5">
                  <c:v>3.7178220301259732</c:v>
                </c:pt>
                <c:pt idx="6">
                  <c:v>3.9274217088786068</c:v>
                </c:pt>
                <c:pt idx="7">
                  <c:v>4.0559278695172409</c:v>
                </c:pt>
                <c:pt idx="8">
                  <c:v>3.78355231724515</c:v>
                </c:pt>
                <c:pt idx="9">
                  <c:v>3.5692968597643748</c:v>
                </c:pt>
                <c:pt idx="10">
                  <c:v>3.4270047901572767</c:v>
                </c:pt>
                <c:pt idx="11">
                  <c:v>3.3233746202050347</c:v>
                </c:pt>
                <c:pt idx="12">
                  <c:v>3.2741084574571886</c:v>
                </c:pt>
                <c:pt idx="13">
                  <c:v>3.2121667186805642</c:v>
                </c:pt>
                <c:pt idx="14">
                  <c:v>3.2034061612519635</c:v>
                </c:pt>
                <c:pt idx="15">
                  <c:v>3.2269807083650028</c:v>
                </c:pt>
                <c:pt idx="16">
                  <c:v>3.2662669451477178</c:v>
                </c:pt>
                <c:pt idx="17">
                  <c:v>3.3703167904689515</c:v>
                </c:pt>
                <c:pt idx="18">
                  <c:v>3.5019175884344942</c:v>
                </c:pt>
                <c:pt idx="19">
                  <c:v>3.6765903900734518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B-40C8-88D0-51344620059A}"/>
            </c:ext>
          </c:extLst>
        </c:ser>
        <c:ser>
          <c:idx val="0"/>
          <c:order val="2"/>
          <c:tx>
            <c:strRef>
              <c:f>'Annual Price Data'!$R$1</c:f>
              <c:strCache>
                <c:ptCount val="1"/>
                <c:pt idx="0">
                  <c:v>High (Sep 2022)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5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Data'!$R$6:$R$25</c:f>
              <c:numCache>
                <c:formatCode>_("$"* #,##0.00_);_("$"* \(#,##0.00\);_("$"* "-"??_);_(@_)</c:formatCode>
                <c:ptCount val="20"/>
                <c:pt idx="0">
                  <c:v>6.7738903018901331</c:v>
                </c:pt>
                <c:pt idx="1">
                  <c:v>7.371471714401963</c:v>
                </c:pt>
                <c:pt idx="2">
                  <c:v>6.9092518713418158</c:v>
                </c:pt>
                <c:pt idx="3">
                  <c:v>7.2895283248173586</c:v>
                </c:pt>
                <c:pt idx="4">
                  <c:v>7.6427782188786813</c:v>
                </c:pt>
                <c:pt idx="5">
                  <c:v>7.741491506344115</c:v>
                </c:pt>
                <c:pt idx="6">
                  <c:v>8.1636189378763415</c:v>
                </c:pt>
                <c:pt idx="7">
                  <c:v>9.1733200204573357</c:v>
                </c:pt>
                <c:pt idx="8">
                  <c:v>9.1874686331741717</c:v>
                </c:pt>
                <c:pt idx="9">
                  <c:v>10.372236976056501</c:v>
                </c:pt>
                <c:pt idx="10">
                  <c:v>9.5925572364284353</c:v>
                </c:pt>
                <c:pt idx="11">
                  <c:v>9.3358483715718457</c:v>
                </c:pt>
                <c:pt idx="12">
                  <c:v>9.7043398013131341</c:v>
                </c:pt>
                <c:pt idx="13">
                  <c:v>10.339722848656939</c:v>
                </c:pt>
                <c:pt idx="14">
                  <c:v>10.62747949180603</c:v>
                </c:pt>
                <c:pt idx="15">
                  <c:v>10.670163071860864</c:v>
                </c:pt>
                <c:pt idx="16">
                  <c:v>11.242033939482875</c:v>
                </c:pt>
                <c:pt idx="17">
                  <c:v>11.764512864729058</c:v>
                </c:pt>
                <c:pt idx="18">
                  <c:v>12.404175018231491</c:v>
                </c:pt>
                <c:pt idx="19">
                  <c:v>13.088884621649042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B-40C8-88D0-513446200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4449598378295614"/>
          <c:y val="0.90132043678476337"/>
          <c:w val="0.82208501360657316"/>
          <c:h val="9.867956321523659E-2"/>
        </c:manualLayout>
      </c:layout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169334</xdr:rowOff>
    </xdr:from>
    <xdr:to>
      <xdr:col>7</xdr:col>
      <xdr:colOff>595673</xdr:colOff>
      <xdr:row>36</xdr:row>
      <xdr:rowOff>173713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926A98-853C-41A3-B623-FDABB5213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603251</xdr:colOff>
      <xdr:row>20</xdr:row>
      <xdr:rowOff>0</xdr:rowOff>
    </xdr:from>
    <xdr:to>
      <xdr:col>14</xdr:col>
      <xdr:colOff>585091</xdr:colOff>
      <xdr:row>37</xdr:row>
      <xdr:rowOff>4745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326942-9C08-46D8-8DDC-324526C77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0</xdr:row>
      <xdr:rowOff>19050</xdr:rowOff>
    </xdr:from>
    <xdr:ext cx="447675" cy="342898"/>
    <xdr:pic>
      <xdr:nvPicPr>
        <xdr:cNvPr id="2" name="Picture 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71C3056-E089-4187-A9DD-29BC1273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142875</xdr:colOff>
      <xdr:row>0</xdr:row>
      <xdr:rowOff>38100</xdr:rowOff>
    </xdr:from>
    <xdr:ext cx="447675" cy="342898"/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5F5ED82-F784-4299-99AC-1D8A6F32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161925</xdr:colOff>
      <xdr:row>0</xdr:row>
      <xdr:rowOff>28575</xdr:rowOff>
    </xdr:from>
    <xdr:ext cx="447675" cy="342898"/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941D096-D80C-4852-9382-2930E32D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104775</xdr:colOff>
      <xdr:row>0</xdr:row>
      <xdr:rowOff>38100</xdr:rowOff>
    </xdr:from>
    <xdr:ext cx="447675" cy="342898"/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81DCA68-E08F-41D9-B9FA-F377E857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161925</xdr:colOff>
      <xdr:row>0</xdr:row>
      <xdr:rowOff>66675</xdr:rowOff>
    </xdr:from>
    <xdr:ext cx="447675" cy="342898"/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C1F0DC9-691C-490D-8D8A-44593526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161925</xdr:colOff>
      <xdr:row>0</xdr:row>
      <xdr:rowOff>66675</xdr:rowOff>
    </xdr:from>
    <xdr:ext cx="447675" cy="342898"/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AB84A15-24F4-4D12-A916-D46FA80F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438150</xdr:colOff>
      <xdr:row>0</xdr:row>
      <xdr:rowOff>0</xdr:rowOff>
    </xdr:from>
    <xdr:ext cx="447675" cy="342898"/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7C8F171-8333-4F55-9AC4-CCE73AB0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190500</xdr:colOff>
      <xdr:row>0</xdr:row>
      <xdr:rowOff>19050</xdr:rowOff>
    </xdr:from>
    <xdr:ext cx="447675" cy="342898"/>
    <xdr:pic>
      <xdr:nvPicPr>
        <xdr:cNvPr id="9" name="Picture 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7A8F08F-E17D-4D13-8507-1D268819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171450</xdr:colOff>
      <xdr:row>0</xdr:row>
      <xdr:rowOff>47625</xdr:rowOff>
    </xdr:from>
    <xdr:ext cx="447675" cy="342898"/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57F6260-14CE-40E0-92FF-E83EAE00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257175</xdr:colOff>
      <xdr:row>0</xdr:row>
      <xdr:rowOff>47625</xdr:rowOff>
    </xdr:from>
    <xdr:ext cx="447675" cy="342898"/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DFE0DA6-AA55-4FEA-AB46-9AE85AAA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171450</xdr:colOff>
      <xdr:row>0</xdr:row>
      <xdr:rowOff>57150</xdr:rowOff>
    </xdr:from>
    <xdr:ext cx="447675" cy="342898"/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F27D670-E1FA-46F0-AD8C-838369C4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171450</xdr:colOff>
      <xdr:row>0</xdr:row>
      <xdr:rowOff>47625</xdr:rowOff>
    </xdr:from>
    <xdr:ext cx="447675" cy="342898"/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4E888B3-9758-4989-8B01-239F3108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142875</xdr:colOff>
      <xdr:row>0</xdr:row>
      <xdr:rowOff>0</xdr:rowOff>
    </xdr:from>
    <xdr:ext cx="447675" cy="342898"/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0C88650-9DFC-478F-8CD7-6B077A75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123825</xdr:colOff>
      <xdr:row>0</xdr:row>
      <xdr:rowOff>9525</xdr:rowOff>
    </xdr:from>
    <xdr:ext cx="447675" cy="342898"/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D5ECB15-1B11-4117-A31B-7495AF0C7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180975</xdr:colOff>
      <xdr:row>0</xdr:row>
      <xdr:rowOff>38100</xdr:rowOff>
    </xdr:from>
    <xdr:ext cx="447675" cy="342898"/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7E2036B-5720-4A20-B38C-22304684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257175</xdr:colOff>
      <xdr:row>0</xdr:row>
      <xdr:rowOff>0</xdr:rowOff>
    </xdr:from>
    <xdr:ext cx="447675" cy="342898"/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4CB2FAB-939A-4BDB-B173-588CDC552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0</xdr:rowOff>
    </xdr:from>
    <xdr:ext cx="447675" cy="342898"/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47D55DA-5211-46DB-BB5F-79524ACC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BCBCAE7-DDE2-4C1E-8D94-1CCD53EC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1E5026F-24D1-4422-AB7A-6DC32DEE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38100</xdr:rowOff>
    </xdr:from>
    <xdr:ext cx="447675" cy="342898"/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6A784E0-0E7D-4471-B190-69FBAC0D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47625</xdr:rowOff>
    </xdr:from>
    <xdr:ext cx="447675" cy="342898"/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9C92A0A-B439-4CA5-9AF6-AE4E4337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9525</xdr:rowOff>
    </xdr:from>
    <xdr:ext cx="447675" cy="342898"/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F567A8-DFA3-4D6C-AF0E-DB090427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63A96D3-E591-4C9E-BA89-DDCEE23A5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57150</xdr:rowOff>
    </xdr:from>
    <xdr:ext cx="447675" cy="342898"/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67A9E42-E51D-4297-8334-7559B578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476250</xdr:colOff>
      <xdr:row>0</xdr:row>
      <xdr:rowOff>19050</xdr:rowOff>
    </xdr:from>
    <xdr:ext cx="447675" cy="342898"/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0109210-76E8-497E-A1B9-EC255371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104775</xdr:colOff>
      <xdr:row>0</xdr:row>
      <xdr:rowOff>9525</xdr:rowOff>
    </xdr:from>
    <xdr:ext cx="447675" cy="342898"/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4973282-C93C-4247-98E2-F6C3A5C92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114300</xdr:colOff>
      <xdr:row>0</xdr:row>
      <xdr:rowOff>47625</xdr:rowOff>
    </xdr:from>
    <xdr:ext cx="447675" cy="342898"/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9F7AB99-7780-489D-9DF3-F81CF4AE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228600</xdr:colOff>
      <xdr:row>0</xdr:row>
      <xdr:rowOff>28575</xdr:rowOff>
    </xdr:from>
    <xdr:ext cx="447675" cy="342898"/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571CC74-1AF7-4168-A608-7290DB49F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314325</xdr:colOff>
      <xdr:row>0</xdr:row>
      <xdr:rowOff>38100</xdr:rowOff>
    </xdr:from>
    <xdr:ext cx="447675" cy="342898"/>
    <xdr:pic>
      <xdr:nvPicPr>
        <xdr:cNvPr id="30" name="Picture 2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058099B-BE7A-4589-8E76-A1224D84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142875</xdr:colOff>
      <xdr:row>0</xdr:row>
      <xdr:rowOff>0</xdr:rowOff>
    </xdr:from>
    <xdr:ext cx="447675" cy="342898"/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502C2B9-629E-4CBC-BD28-07D187BF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257175</xdr:colOff>
      <xdr:row>0</xdr:row>
      <xdr:rowOff>0</xdr:rowOff>
    </xdr:from>
    <xdr:ext cx="447675" cy="342898"/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66BC960-E05A-4D35-B858-BE71F3DE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123825</xdr:colOff>
      <xdr:row>0</xdr:row>
      <xdr:rowOff>0</xdr:rowOff>
    </xdr:from>
    <xdr:ext cx="447675" cy="342898"/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D1E2653-DFE8-4657-B7F2-C031AB8E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6E51E07-FE93-4147-8DCE-A475C0D2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11F47DD-84ED-4966-8BE3-F08F2933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1D1DD52-55FB-4D4E-A1DB-0CD4F5AD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91840A1-E0C6-4FB8-AC30-DCF52C6A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C8572F4-548F-4639-BA32-A6202363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99DCE6D-F969-4464-B6EE-6DC832658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19C4385-68C5-4D98-AD88-9BFECCF9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93A52F7-6FAA-43DC-8876-3B067C52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390525</xdr:colOff>
      <xdr:row>0</xdr:row>
      <xdr:rowOff>19050</xdr:rowOff>
    </xdr:from>
    <xdr:ext cx="447675" cy="342898"/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0B888D4-B8A8-46B9-85E9-440475C4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59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219075</xdr:colOff>
      <xdr:row>0</xdr:row>
      <xdr:rowOff>57150</xdr:rowOff>
    </xdr:from>
    <xdr:ext cx="447675" cy="342898"/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EBDA2F7-A9ED-495B-A5FC-47C435B1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142875</xdr:colOff>
      <xdr:row>0</xdr:row>
      <xdr:rowOff>28575</xdr:rowOff>
    </xdr:from>
    <xdr:ext cx="447675" cy="342898"/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7DB4830-C009-4B3D-9844-E5910A1E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</xdr:col>
      <xdr:colOff>257175</xdr:colOff>
      <xdr:row>0</xdr:row>
      <xdr:rowOff>28575</xdr:rowOff>
    </xdr:from>
    <xdr:ext cx="447675" cy="342898"/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45CFE0F-914D-4C63-90A5-ECCC621D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7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180975</xdr:colOff>
      <xdr:row>0</xdr:row>
      <xdr:rowOff>57150</xdr:rowOff>
    </xdr:from>
    <xdr:ext cx="447675" cy="342898"/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B18E922-C6D2-4D2B-ADC2-E1C1C3DF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57150</xdr:colOff>
      <xdr:row>0</xdr:row>
      <xdr:rowOff>0</xdr:rowOff>
    </xdr:from>
    <xdr:ext cx="447675" cy="342898"/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B653EFC-1E9C-47EC-9952-16FA725C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190500</xdr:colOff>
      <xdr:row>0</xdr:row>
      <xdr:rowOff>28575</xdr:rowOff>
    </xdr:from>
    <xdr:ext cx="447675" cy="342898"/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0981816-68B3-4B1C-A694-38094CDDD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152400</xdr:colOff>
      <xdr:row>0</xdr:row>
      <xdr:rowOff>38100</xdr:rowOff>
    </xdr:from>
    <xdr:ext cx="447675" cy="342898"/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8814835-A799-47DF-B220-7DD7B051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E5B5FF5-16B8-4C29-9D3D-8D7004AA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F0D4743-C8DB-4DCE-8DD5-13E3DB84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47625</xdr:rowOff>
    </xdr:from>
    <xdr:ext cx="447675" cy="342898"/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AF1AC5-08F6-4202-806B-0A498461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66675</xdr:rowOff>
    </xdr:from>
    <xdr:ext cx="447675" cy="342898"/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B47449B-E0C0-4194-87A8-5F8B0046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389E19C-61FF-49F2-8A40-83197194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C850DDB-F1B4-4BF7-83AE-6CBA13F6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D847B19-545D-4248-8E00-4A789495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C6DD7D0-C56B-4465-AA9E-B3E8EA064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0</xdr:row>
      <xdr:rowOff>57150</xdr:rowOff>
    </xdr:from>
    <xdr:ext cx="447675" cy="342898"/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6997F68-13B3-4FFE-BDF4-2668D663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23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</xdr:col>
      <xdr:colOff>85725</xdr:colOff>
      <xdr:row>0</xdr:row>
      <xdr:rowOff>57150</xdr:rowOff>
    </xdr:from>
    <xdr:ext cx="447675" cy="342898"/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18B99A6-BC29-4470-A9E8-E3DF1D35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95250</xdr:colOff>
      <xdr:row>0</xdr:row>
      <xdr:rowOff>38100</xdr:rowOff>
    </xdr:from>
    <xdr:ext cx="447675" cy="342898"/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D150BC6-EA60-4470-99E2-F71CB840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219075</xdr:colOff>
      <xdr:row>0</xdr:row>
      <xdr:rowOff>76200</xdr:rowOff>
    </xdr:from>
    <xdr:ext cx="447675" cy="342898"/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B798BE1-2CC0-48F9-AAF4-8DB9DD1D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347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247650</xdr:colOff>
      <xdr:row>0</xdr:row>
      <xdr:rowOff>47625</xdr:rowOff>
    </xdr:from>
    <xdr:ext cx="447675" cy="342898"/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663BFEA-460A-4214-A6E0-702F1075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1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133350</xdr:colOff>
      <xdr:row>0</xdr:row>
      <xdr:rowOff>9525</xdr:rowOff>
    </xdr:from>
    <xdr:ext cx="447675" cy="342898"/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5F58C8-1E65-4DC5-BB3D-522981CE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104775</xdr:colOff>
      <xdr:row>0</xdr:row>
      <xdr:rowOff>38100</xdr:rowOff>
    </xdr:from>
    <xdr:ext cx="447675" cy="342898"/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80E7C61-57B3-44FD-9385-6067136B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7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19050</xdr:rowOff>
    </xdr:from>
    <xdr:ext cx="447675" cy="342898"/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FA14F18-430E-436A-BBFB-CA8B624C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3139076-D144-4B66-A1E6-75F3D4BB4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28575</xdr:rowOff>
    </xdr:from>
    <xdr:ext cx="447675" cy="342898"/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1451A6E-4CCA-4F90-8644-ADECE2AB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A55D76F-24CD-4D56-831D-0F84C885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0</xdr:row>
      <xdr:rowOff>19050</xdr:rowOff>
    </xdr:from>
    <xdr:ext cx="447675" cy="342898"/>
    <xdr:pic>
      <xdr:nvPicPr>
        <xdr:cNvPr id="2" name="Picture 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3B3C9A0-7A89-4905-9B06-EAEF2749F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142875</xdr:colOff>
      <xdr:row>0</xdr:row>
      <xdr:rowOff>38100</xdr:rowOff>
    </xdr:from>
    <xdr:ext cx="447675" cy="342898"/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23A06D5-4EBB-47EA-9B2E-A6F10469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161925</xdr:colOff>
      <xdr:row>0</xdr:row>
      <xdr:rowOff>28575</xdr:rowOff>
    </xdr:from>
    <xdr:ext cx="447675" cy="342898"/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00AB467-411A-43B4-A6DB-C3D57CBB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104775</xdr:colOff>
      <xdr:row>0</xdr:row>
      <xdr:rowOff>38100</xdr:rowOff>
    </xdr:from>
    <xdr:ext cx="447675" cy="342898"/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8B73AE9-6272-4967-A33C-358F4F5F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161925</xdr:colOff>
      <xdr:row>0</xdr:row>
      <xdr:rowOff>66675</xdr:rowOff>
    </xdr:from>
    <xdr:ext cx="447675" cy="342898"/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B18A375-8DCF-4982-B0F4-023E4EF77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161925</xdr:colOff>
      <xdr:row>0</xdr:row>
      <xdr:rowOff>66675</xdr:rowOff>
    </xdr:from>
    <xdr:ext cx="447675" cy="342898"/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EE418C-A292-45EB-9959-C1D3F1BD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438150</xdr:colOff>
      <xdr:row>0</xdr:row>
      <xdr:rowOff>0</xdr:rowOff>
    </xdr:from>
    <xdr:ext cx="447675" cy="342898"/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B7269F0-E110-4F2C-B52D-B53DE06D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190500</xdr:colOff>
      <xdr:row>0</xdr:row>
      <xdr:rowOff>19050</xdr:rowOff>
    </xdr:from>
    <xdr:ext cx="447675" cy="342898"/>
    <xdr:pic>
      <xdr:nvPicPr>
        <xdr:cNvPr id="9" name="Picture 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82C1F7B-E41B-446C-98B1-EC1BE8AF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171450</xdr:colOff>
      <xdr:row>0</xdr:row>
      <xdr:rowOff>47625</xdr:rowOff>
    </xdr:from>
    <xdr:ext cx="447675" cy="342898"/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BC3B3B5-C598-4773-BA90-3370AAD2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257175</xdr:colOff>
      <xdr:row>0</xdr:row>
      <xdr:rowOff>47625</xdr:rowOff>
    </xdr:from>
    <xdr:ext cx="447675" cy="342898"/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6CCC8C4-FFD6-4031-A60B-EA5B9410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171450</xdr:colOff>
      <xdr:row>0</xdr:row>
      <xdr:rowOff>57150</xdr:rowOff>
    </xdr:from>
    <xdr:ext cx="447675" cy="342898"/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73660C8-45F4-4D0B-9F69-616F0F37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171450</xdr:colOff>
      <xdr:row>0</xdr:row>
      <xdr:rowOff>47625</xdr:rowOff>
    </xdr:from>
    <xdr:ext cx="447675" cy="342898"/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D8A309C-B4A9-475B-814B-78A3BBE5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142875</xdr:colOff>
      <xdr:row>0</xdr:row>
      <xdr:rowOff>0</xdr:rowOff>
    </xdr:from>
    <xdr:ext cx="447675" cy="342898"/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0B06ABF-48EC-4907-8BC4-FF3718ED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123825</xdr:colOff>
      <xdr:row>0</xdr:row>
      <xdr:rowOff>9525</xdr:rowOff>
    </xdr:from>
    <xdr:ext cx="447675" cy="342898"/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4CE210E-811A-4516-AED0-770329B2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180975</xdr:colOff>
      <xdr:row>0</xdr:row>
      <xdr:rowOff>38100</xdr:rowOff>
    </xdr:from>
    <xdr:ext cx="447675" cy="342898"/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4367F85-AAD5-4343-A916-802DA6B3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257175</xdr:colOff>
      <xdr:row>0</xdr:row>
      <xdr:rowOff>0</xdr:rowOff>
    </xdr:from>
    <xdr:ext cx="447675" cy="342898"/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E9E8FD0-7C06-4ED9-97EA-A57D6879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0</xdr:rowOff>
    </xdr:from>
    <xdr:ext cx="447675" cy="342898"/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012CB0F-77F9-4881-99B2-DE2B11AA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87E1EBC-E56D-4F74-8DD9-4B531198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00EDE39-B63F-4E88-B0AA-DB53DC74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38100</xdr:rowOff>
    </xdr:from>
    <xdr:ext cx="447675" cy="342898"/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3D2D288-22D2-4ABE-A60B-F178F893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47625</xdr:rowOff>
    </xdr:from>
    <xdr:ext cx="447675" cy="342898"/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F2D4F7C-A7D6-4718-9E9C-8B367A53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9525</xdr:rowOff>
    </xdr:from>
    <xdr:ext cx="447675" cy="342898"/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FE4D69-892A-4FC1-A631-0822C530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B7F3094-0293-4AE4-9CF5-38B63861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57150</xdr:rowOff>
    </xdr:from>
    <xdr:ext cx="447675" cy="342898"/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DEEA96D-D14A-4520-BA3C-BF7A4CAB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476250</xdr:colOff>
      <xdr:row>0</xdr:row>
      <xdr:rowOff>19050</xdr:rowOff>
    </xdr:from>
    <xdr:ext cx="447675" cy="342898"/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AA34F53-75C4-47FC-85F8-F471BB7F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104775</xdr:colOff>
      <xdr:row>0</xdr:row>
      <xdr:rowOff>9525</xdr:rowOff>
    </xdr:from>
    <xdr:ext cx="447675" cy="342898"/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443D05A-B9C7-4667-9117-A038DC23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114300</xdr:colOff>
      <xdr:row>0</xdr:row>
      <xdr:rowOff>47625</xdr:rowOff>
    </xdr:from>
    <xdr:ext cx="447675" cy="342898"/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EE10695-75B8-4F77-B581-E58FC783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228600</xdr:colOff>
      <xdr:row>0</xdr:row>
      <xdr:rowOff>28575</xdr:rowOff>
    </xdr:from>
    <xdr:ext cx="447675" cy="342898"/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0AEE2FE-CDC4-469C-B0F5-DC2E70F9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314325</xdr:colOff>
      <xdr:row>0</xdr:row>
      <xdr:rowOff>38100</xdr:rowOff>
    </xdr:from>
    <xdr:ext cx="447675" cy="342898"/>
    <xdr:pic>
      <xdr:nvPicPr>
        <xdr:cNvPr id="30" name="Picture 2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DFA2956-6E35-4D92-AE4E-95F2E66E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142875</xdr:colOff>
      <xdr:row>0</xdr:row>
      <xdr:rowOff>0</xdr:rowOff>
    </xdr:from>
    <xdr:ext cx="447675" cy="342898"/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86D5AD2-8800-45E7-A876-3E3AE883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257175</xdr:colOff>
      <xdr:row>0</xdr:row>
      <xdr:rowOff>0</xdr:rowOff>
    </xdr:from>
    <xdr:ext cx="447675" cy="342898"/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EB9AE98-63AD-4685-99FF-1C368F63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123825</xdr:colOff>
      <xdr:row>0</xdr:row>
      <xdr:rowOff>0</xdr:rowOff>
    </xdr:from>
    <xdr:ext cx="447675" cy="342898"/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247B482-39B3-4A83-B1AF-F305640F0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A98BFB5-0C07-45D4-ADA9-F6737404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715501C-A0AB-48AC-B26F-DD52BF3A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8BEC4AE-3998-466D-8F18-3E42AE3BA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63DF713-D34D-4E91-BDDD-C46AF503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B2A91C1-15CF-4875-A914-0967CB75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B7F4638-14A5-4C47-A8C7-5870071A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49E7A79-ACD2-4964-A5CF-A69FD7EB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86977C8-7BCA-4105-98C0-85F870A8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390525</xdr:colOff>
      <xdr:row>0</xdr:row>
      <xdr:rowOff>19050</xdr:rowOff>
    </xdr:from>
    <xdr:ext cx="447675" cy="342898"/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5EC5B5A-C67D-4934-8E69-018F38FC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59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219075</xdr:colOff>
      <xdr:row>0</xdr:row>
      <xdr:rowOff>57150</xdr:rowOff>
    </xdr:from>
    <xdr:ext cx="447675" cy="342898"/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94DD97B-6739-4DFB-A63F-CEDE26FF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142875</xdr:colOff>
      <xdr:row>0</xdr:row>
      <xdr:rowOff>28575</xdr:rowOff>
    </xdr:from>
    <xdr:ext cx="447675" cy="342898"/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E5E1177-7229-4A3D-9074-295FBA9A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</xdr:col>
      <xdr:colOff>257175</xdr:colOff>
      <xdr:row>0</xdr:row>
      <xdr:rowOff>28575</xdr:rowOff>
    </xdr:from>
    <xdr:ext cx="447675" cy="342898"/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B31FCB6-2252-4741-AF6D-B5AEA1E22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7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180975</xdr:colOff>
      <xdr:row>0</xdr:row>
      <xdr:rowOff>57150</xdr:rowOff>
    </xdr:from>
    <xdr:ext cx="447675" cy="342898"/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B1C789F-E4D3-49F3-B509-77D316B7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57150</xdr:colOff>
      <xdr:row>0</xdr:row>
      <xdr:rowOff>0</xdr:rowOff>
    </xdr:from>
    <xdr:ext cx="447675" cy="342898"/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70DF87A-AA9F-4FC8-8671-14FF4E91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190500</xdr:colOff>
      <xdr:row>0</xdr:row>
      <xdr:rowOff>28575</xdr:rowOff>
    </xdr:from>
    <xdr:ext cx="447675" cy="342898"/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5485EA0-1E45-48FC-BA33-93AAAF94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152400</xdr:colOff>
      <xdr:row>0</xdr:row>
      <xdr:rowOff>38100</xdr:rowOff>
    </xdr:from>
    <xdr:ext cx="447675" cy="342898"/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0877791-FFC6-4316-9BF9-3555C4D9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B8C7645-FB40-401B-95E9-DFE46DA01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A3C783F-5FBC-4DA2-A06E-79842EB6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47625</xdr:rowOff>
    </xdr:from>
    <xdr:ext cx="447675" cy="342898"/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03E77A4-C903-41D0-AA22-6569F0A5E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66675</xdr:rowOff>
    </xdr:from>
    <xdr:ext cx="447675" cy="342898"/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967CEFA-7D70-46CB-9FCE-41A25D14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8EC0444-DA38-4261-B238-0E02AE3E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8C5D5AE-DB55-4E2A-90B0-FC69859F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1A8C309-0881-4C19-9F42-43E7B162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3B1AC89-C8A3-43DC-B708-9B91997C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0</xdr:row>
      <xdr:rowOff>57150</xdr:rowOff>
    </xdr:from>
    <xdr:ext cx="447675" cy="342898"/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C884F07-9B28-4E38-AB1B-BEBBA4BC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23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</xdr:col>
      <xdr:colOff>85725</xdr:colOff>
      <xdr:row>0</xdr:row>
      <xdr:rowOff>57150</xdr:rowOff>
    </xdr:from>
    <xdr:ext cx="447675" cy="342898"/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7B3ED7D-93EC-4688-83AA-2EC2B25B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95250</xdr:colOff>
      <xdr:row>0</xdr:row>
      <xdr:rowOff>38100</xdr:rowOff>
    </xdr:from>
    <xdr:ext cx="447675" cy="342898"/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1E9E476-776C-4902-A5B5-81D75C30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219075</xdr:colOff>
      <xdr:row>0</xdr:row>
      <xdr:rowOff>76200</xdr:rowOff>
    </xdr:from>
    <xdr:ext cx="447675" cy="342898"/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0305D84-B33A-4A10-8574-26A111DC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347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247650</xdr:colOff>
      <xdr:row>0</xdr:row>
      <xdr:rowOff>47625</xdr:rowOff>
    </xdr:from>
    <xdr:ext cx="447675" cy="342898"/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124516D-9BBA-440C-B7CE-80068D861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1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133350</xdr:colOff>
      <xdr:row>0</xdr:row>
      <xdr:rowOff>9525</xdr:rowOff>
    </xdr:from>
    <xdr:ext cx="447675" cy="342898"/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EC03C6D-0BC7-4FEA-AB88-86A15030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104775</xdr:colOff>
      <xdr:row>0</xdr:row>
      <xdr:rowOff>38100</xdr:rowOff>
    </xdr:from>
    <xdr:ext cx="447675" cy="342898"/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30371CD-CC3F-4649-8951-8CE8219F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7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19050</xdr:rowOff>
    </xdr:from>
    <xdr:ext cx="447675" cy="342898"/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8AB002C-47D9-4660-A8CD-E9C39F45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EB2C01-A61C-4CBF-AE38-6F323A3C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28575</xdr:rowOff>
    </xdr:from>
    <xdr:ext cx="447675" cy="342898"/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6D3D3E9-4275-4C8D-B723-C0AA7726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</xdr:col>
      <xdr:colOff>57150</xdr:colOff>
      <xdr:row>0</xdr:row>
      <xdr:rowOff>19050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A15110D-7333-4B69-808C-561B873C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99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brkenergy.sharepoint.com/2021%20IRP/3%20-%20Assumptions/9%20-%20Prices/March%202021%20Price%20Scenario/RFP%20Sensitivities/HighGasHighCO2/Received/Endur%20Price%20V9%2003.31.2021%20East-West%20with%20historic_and%20repower%20prices(Mead_Mona)v1%20S3.xlsx?7D5EB82D" TargetMode="External"/><Relationship Id="rId1" Type="http://schemas.openxmlformats.org/officeDocument/2006/relationships/externalLinkPath" Target="file:///\\7D5EB82D\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 refreshError="1"/>
      <sheetData sheetId="2" refreshError="1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CC4E-0834-406A-974B-F8D9398743CA}">
  <sheetPr codeName="Sheet1"/>
  <dimension ref="B1:I10"/>
  <sheetViews>
    <sheetView showGridLines="0" zoomScaleNormal="100" workbookViewId="0"/>
  </sheetViews>
  <sheetFormatPr defaultColWidth="9.21875" defaultRowHeight="13.8"/>
  <cols>
    <col min="1" max="2" width="9.21875" style="1"/>
    <col min="3" max="3" width="12.44140625" style="1" customWidth="1"/>
    <col min="4" max="4" width="25.44140625" style="1" customWidth="1"/>
    <col min="5" max="5" width="42.77734375" style="1" customWidth="1"/>
    <col min="6" max="16384" width="9.21875" style="1"/>
  </cols>
  <sheetData>
    <row r="1" spans="2:9">
      <c r="B1" s="1" t="s">
        <v>92</v>
      </c>
    </row>
    <row r="3" spans="2:9" ht="26.4">
      <c r="C3" s="2" t="s">
        <v>5</v>
      </c>
      <c r="D3" s="3" t="s">
        <v>91</v>
      </c>
      <c r="E3" s="2" t="s">
        <v>110</v>
      </c>
    </row>
    <row r="4" spans="2:9">
      <c r="C4" s="2"/>
      <c r="D4" s="3" t="s">
        <v>90</v>
      </c>
      <c r="E4" s="2"/>
    </row>
    <row r="5" spans="2:9" ht="26.4">
      <c r="C5" s="4" t="s">
        <v>4</v>
      </c>
      <c r="D5" s="5" t="str">
        <f>"Medium Gas: "&amp;TEXT('Annual Price Data'!$N$30,"$0.00")</f>
        <v>Medium Gas: $5.30</v>
      </c>
      <c r="E5" s="4" t="s">
        <v>96</v>
      </c>
      <c r="H5" s="6"/>
      <c r="I5" s="6"/>
    </row>
    <row r="6" spans="2:9">
      <c r="C6" s="4" t="s">
        <v>3</v>
      </c>
      <c r="D6" s="5" t="str">
        <f>"Medium Gas: "&amp;TEXT('Annual Price Data'!$N$30,"$0.00")</f>
        <v>Medium Gas: $5.30</v>
      </c>
      <c r="E6" s="4" t="s">
        <v>89</v>
      </c>
    </row>
    <row r="7" spans="2:9">
      <c r="C7" s="4" t="s">
        <v>2</v>
      </c>
      <c r="D7" s="5" t="str">
        <f>"Low Gas: "&amp;TEXT('Annual Price Data'!$T$30,"$0.00")</f>
        <v>Low Gas: $3.63</v>
      </c>
      <c r="E7" s="4" t="s">
        <v>89</v>
      </c>
    </row>
    <row r="8" spans="2:9" ht="26.4">
      <c r="C8" s="4" t="s">
        <v>1</v>
      </c>
      <c r="D8" s="5" t="str">
        <f>"High Gas: "&amp;TEXT('Annual Price Data'!$R$30,"$0.00")</f>
        <v>High Gas: $8.94</v>
      </c>
      <c r="E8" s="4" t="s">
        <v>94</v>
      </c>
      <c r="H8" s="6"/>
      <c r="I8" s="6"/>
    </row>
    <row r="9" spans="2:9">
      <c r="C9" s="4" t="s">
        <v>93</v>
      </c>
      <c r="D9" s="5" t="str">
        <f>"Medium Gas: "&amp;TEXT('Annual Price Data'!$N$30,"$0.00")</f>
        <v>Medium Gas: $5.30</v>
      </c>
      <c r="E9" s="4" t="s">
        <v>95</v>
      </c>
      <c r="G9" s="6"/>
      <c r="I9" s="6"/>
    </row>
    <row r="10" spans="2:9">
      <c r="C10" s="7" t="s">
        <v>88</v>
      </c>
      <c r="D10" s="7"/>
      <c r="E10" s="7"/>
    </row>
  </sheetData>
  <mergeCells count="3">
    <mergeCell ref="C3:C4"/>
    <mergeCell ref="E3:E4"/>
    <mergeCell ref="C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EE43-3590-449C-86D4-C2938A573B3C}">
  <sheetPr codeName="Sheet2"/>
  <dimension ref="B1:B20"/>
  <sheetViews>
    <sheetView showGridLines="0" zoomScaleNormal="100" workbookViewId="0"/>
  </sheetViews>
  <sheetFormatPr defaultRowHeight="13.8"/>
  <cols>
    <col min="1" max="16384" width="8.88671875" style="1"/>
  </cols>
  <sheetData>
    <row r="1" spans="2:2">
      <c r="B1" s="1" t="s">
        <v>86</v>
      </c>
    </row>
    <row r="20" spans="2:2">
      <c r="B20" s="8" t="s">
        <v>109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A16D-3FF5-4349-AF93-14CC36EC6F74}">
  <sheetPr codeName="Sheet3"/>
  <dimension ref="A1:AR548"/>
  <sheetViews>
    <sheetView zoomScaleNormal="100" workbookViewId="0"/>
  </sheetViews>
  <sheetFormatPr defaultColWidth="9.21875" defaultRowHeight="13.8"/>
  <cols>
    <col min="1" max="1" width="14.77734375" style="1" customWidth="1"/>
    <col min="2" max="2" width="11.5546875" style="1" bestFit="1" customWidth="1"/>
    <col min="3" max="3" width="5" style="1" bestFit="1" customWidth="1"/>
    <col min="4" max="4" width="9.77734375" style="1" bestFit="1" customWidth="1"/>
    <col min="5" max="5" width="15.21875" style="13" bestFit="1" customWidth="1"/>
    <col min="6" max="6" width="12.21875" style="13" bestFit="1" customWidth="1"/>
    <col min="7" max="7" width="11.77734375" style="13" bestFit="1" customWidth="1"/>
    <col min="8" max="8" width="14.44140625" style="13" bestFit="1" customWidth="1"/>
    <col min="9" max="9" width="14" style="13" bestFit="1" customWidth="1"/>
    <col min="10" max="10" width="12" style="13" bestFit="1" customWidth="1"/>
    <col min="11" max="11" width="14.21875" style="13" bestFit="1" customWidth="1"/>
    <col min="12" max="12" width="13" style="13" bestFit="1" customWidth="1"/>
    <col min="13" max="13" width="15.5546875" style="1" bestFit="1" customWidth="1"/>
    <col min="14" max="14" width="12.5546875" style="1" bestFit="1" customWidth="1"/>
    <col min="15" max="15" width="12.21875" style="1" bestFit="1" customWidth="1"/>
    <col min="16" max="16" width="14.77734375" style="1" bestFit="1" customWidth="1"/>
    <col min="17" max="17" width="14.44140625" style="1" bestFit="1" customWidth="1"/>
    <col min="18" max="18" width="12.44140625" style="1" bestFit="1" customWidth="1"/>
    <col min="19" max="19" width="14.77734375" style="1" bestFit="1" customWidth="1"/>
    <col min="20" max="20" width="13.5546875" style="1" bestFit="1" customWidth="1"/>
    <col min="21" max="21" width="14.44140625" style="1" bestFit="1" customWidth="1"/>
    <col min="22" max="22" width="11.44140625" style="1" bestFit="1" customWidth="1"/>
    <col min="23" max="23" width="11" style="1" bestFit="1" customWidth="1"/>
    <col min="24" max="24" width="13.77734375" style="1" bestFit="1" customWidth="1"/>
    <col min="25" max="25" width="13.21875" style="1" bestFit="1" customWidth="1"/>
    <col min="26" max="26" width="11.21875" style="1" bestFit="1" customWidth="1"/>
    <col min="27" max="27" width="13.5546875" style="1" bestFit="1" customWidth="1"/>
    <col min="28" max="28" width="12.21875" style="1" bestFit="1" customWidth="1"/>
    <col min="29" max="29" width="14.21875" style="1" bestFit="1" customWidth="1"/>
    <col min="30" max="30" width="11.21875" style="1" bestFit="1" customWidth="1"/>
    <col min="31" max="31" width="10.77734375" style="1" bestFit="1" customWidth="1"/>
    <col min="32" max="32" width="13.44140625" style="1" bestFit="1" customWidth="1"/>
    <col min="33" max="33" width="12.77734375" style="1" bestFit="1" customWidth="1"/>
    <col min="34" max="34" width="11" style="1" bestFit="1" customWidth="1"/>
    <col min="35" max="35" width="13.21875" style="1" bestFit="1" customWidth="1"/>
    <col min="36" max="36" width="12" style="1" bestFit="1" customWidth="1"/>
    <col min="37" max="37" width="14" style="1" bestFit="1" customWidth="1"/>
    <col min="38" max="38" width="11" style="1" bestFit="1" customWidth="1"/>
    <col min="39" max="39" width="10.77734375" style="1" bestFit="1" customWidth="1"/>
    <col min="40" max="40" width="13.21875" style="1" bestFit="1" customWidth="1"/>
    <col min="41" max="41" width="12.77734375" style="1" bestFit="1" customWidth="1"/>
    <col min="42" max="42" width="10.77734375" style="1" bestFit="1" customWidth="1"/>
    <col min="43" max="43" width="13" style="1" bestFit="1" customWidth="1"/>
    <col min="44" max="44" width="11.77734375" style="1" bestFit="1" customWidth="1"/>
    <col min="45" max="16384" width="9.21875" style="1"/>
  </cols>
  <sheetData>
    <row r="1" spans="1:44">
      <c r="A1" s="8" t="s">
        <v>87</v>
      </c>
      <c r="E1" s="9" t="s">
        <v>68</v>
      </c>
      <c r="F1" s="9" t="s">
        <v>67</v>
      </c>
      <c r="G1" s="9" t="s">
        <v>66</v>
      </c>
      <c r="H1" s="9" t="s">
        <v>65</v>
      </c>
      <c r="I1" s="9" t="s">
        <v>64</v>
      </c>
      <c r="J1" s="9" t="s">
        <v>63</v>
      </c>
      <c r="K1" s="9" t="s">
        <v>62</v>
      </c>
      <c r="L1" s="9" t="s">
        <v>61</v>
      </c>
      <c r="M1" s="9" t="s">
        <v>60</v>
      </c>
      <c r="N1" s="9" t="s">
        <v>59</v>
      </c>
      <c r="O1" s="9" t="s">
        <v>58</v>
      </c>
      <c r="P1" s="9" t="s">
        <v>57</v>
      </c>
      <c r="Q1" s="9" t="s">
        <v>56</v>
      </c>
      <c r="R1" s="9" t="s">
        <v>55</v>
      </c>
      <c r="S1" s="9" t="s">
        <v>54</v>
      </c>
      <c r="T1" s="9" t="s">
        <v>53</v>
      </c>
      <c r="U1" s="9" t="s">
        <v>52</v>
      </c>
      <c r="V1" s="9" t="s">
        <v>51</v>
      </c>
      <c r="W1" s="9" t="s">
        <v>50</v>
      </c>
      <c r="X1" s="9" t="s">
        <v>49</v>
      </c>
      <c r="Y1" s="9" t="s">
        <v>48</v>
      </c>
      <c r="Z1" s="9" t="s">
        <v>47</v>
      </c>
      <c r="AA1" s="9" t="s">
        <v>46</v>
      </c>
      <c r="AB1" s="9" t="s">
        <v>45</v>
      </c>
      <c r="AC1" s="9" t="s">
        <v>44</v>
      </c>
      <c r="AD1" s="9" t="s">
        <v>43</v>
      </c>
      <c r="AE1" s="9" t="s">
        <v>42</v>
      </c>
      <c r="AF1" s="9" t="s">
        <v>41</v>
      </c>
      <c r="AG1" s="9" t="s">
        <v>40</v>
      </c>
      <c r="AH1" s="9" t="s">
        <v>39</v>
      </c>
      <c r="AI1" s="9" t="s">
        <v>38</v>
      </c>
      <c r="AJ1" s="9" t="s">
        <v>37</v>
      </c>
      <c r="AK1" s="9" t="s">
        <v>36</v>
      </c>
      <c r="AL1" s="9" t="s">
        <v>35</v>
      </c>
      <c r="AM1" s="9" t="s">
        <v>34</v>
      </c>
      <c r="AN1" s="9" t="s">
        <v>33</v>
      </c>
      <c r="AO1" s="9" t="s">
        <v>32</v>
      </c>
      <c r="AP1" s="9" t="s">
        <v>31</v>
      </c>
      <c r="AQ1" s="9" t="s">
        <v>30</v>
      </c>
      <c r="AR1" s="9" t="s">
        <v>29</v>
      </c>
    </row>
    <row r="2" spans="1:44" ht="16.8">
      <c r="E2" s="10" t="s">
        <v>28</v>
      </c>
      <c r="F2" s="10" t="s">
        <v>27</v>
      </c>
      <c r="G2" s="10" t="s">
        <v>26</v>
      </c>
      <c r="H2" s="10" t="s">
        <v>25</v>
      </c>
      <c r="I2" s="10" t="s">
        <v>24</v>
      </c>
      <c r="J2" s="11" t="s">
        <v>18</v>
      </c>
      <c r="K2" s="11" t="s">
        <v>17</v>
      </c>
      <c r="L2" s="11" t="s">
        <v>16</v>
      </c>
      <c r="M2" s="10" t="s">
        <v>23</v>
      </c>
      <c r="N2" s="10" t="s">
        <v>22</v>
      </c>
      <c r="O2" s="10" t="s">
        <v>21</v>
      </c>
      <c r="P2" s="10" t="s">
        <v>20</v>
      </c>
      <c r="Q2" s="10" t="s">
        <v>19</v>
      </c>
      <c r="R2" s="11" t="s">
        <v>18</v>
      </c>
      <c r="S2" s="11" t="s">
        <v>17</v>
      </c>
      <c r="T2" s="11" t="s">
        <v>16</v>
      </c>
      <c r="U2" s="10" t="s">
        <v>23</v>
      </c>
      <c r="V2" s="10" t="s">
        <v>22</v>
      </c>
      <c r="W2" s="10" t="s">
        <v>21</v>
      </c>
      <c r="X2" s="10" t="s">
        <v>20</v>
      </c>
      <c r="Y2" s="10" t="s">
        <v>19</v>
      </c>
      <c r="Z2" s="11" t="s">
        <v>18</v>
      </c>
      <c r="AA2" s="11" t="s">
        <v>17</v>
      </c>
      <c r="AB2" s="11" t="s">
        <v>16</v>
      </c>
      <c r="AC2" s="10" t="s">
        <v>23</v>
      </c>
      <c r="AD2" s="10" t="s">
        <v>22</v>
      </c>
      <c r="AE2" s="10" t="s">
        <v>21</v>
      </c>
      <c r="AF2" s="10" t="s">
        <v>20</v>
      </c>
      <c r="AG2" s="10" t="s">
        <v>19</v>
      </c>
      <c r="AH2" s="11" t="s">
        <v>18</v>
      </c>
      <c r="AI2" s="11" t="s">
        <v>17</v>
      </c>
      <c r="AJ2" s="11" t="s">
        <v>16</v>
      </c>
      <c r="AK2" s="10" t="s">
        <v>23</v>
      </c>
      <c r="AL2" s="10" t="s">
        <v>22</v>
      </c>
      <c r="AM2" s="10" t="s">
        <v>21</v>
      </c>
      <c r="AN2" s="10" t="s">
        <v>20</v>
      </c>
      <c r="AO2" s="10" t="s">
        <v>19</v>
      </c>
      <c r="AP2" s="11" t="s">
        <v>18</v>
      </c>
      <c r="AQ2" s="11" t="s">
        <v>17</v>
      </c>
      <c r="AR2" s="11" t="s">
        <v>16</v>
      </c>
    </row>
    <row r="3" spans="1:44" ht="42.6">
      <c r="A3" s="17"/>
      <c r="E3" s="18" t="s">
        <v>73</v>
      </c>
      <c r="F3" s="18" t="s">
        <v>73</v>
      </c>
      <c r="G3" s="18" t="s">
        <v>73</v>
      </c>
      <c r="H3" s="18" t="s">
        <v>73</v>
      </c>
      <c r="I3" s="18" t="s">
        <v>73</v>
      </c>
      <c r="J3" s="18" t="s">
        <v>73</v>
      </c>
      <c r="K3" s="18" t="s">
        <v>73</v>
      </c>
      <c r="L3" s="18" t="s">
        <v>73</v>
      </c>
      <c r="M3" s="18" t="s">
        <v>97</v>
      </c>
      <c r="N3" s="18" t="s">
        <v>98</v>
      </c>
      <c r="O3" s="18" t="s">
        <v>98</v>
      </c>
      <c r="P3" s="18" t="s">
        <v>98</v>
      </c>
      <c r="Q3" s="18" t="s">
        <v>98</v>
      </c>
      <c r="R3" s="18" t="s">
        <v>98</v>
      </c>
      <c r="S3" s="18" t="s">
        <v>98</v>
      </c>
      <c r="T3" s="18" t="s">
        <v>111</v>
      </c>
      <c r="U3" s="18" t="s">
        <v>99</v>
      </c>
      <c r="V3" s="18" t="s">
        <v>100</v>
      </c>
      <c r="W3" s="18" t="s">
        <v>100</v>
      </c>
      <c r="X3" s="18" t="s">
        <v>100</v>
      </c>
      <c r="Y3" s="18" t="s">
        <v>100</v>
      </c>
      <c r="Z3" s="18" t="s">
        <v>100</v>
      </c>
      <c r="AA3" s="18" t="s">
        <v>100</v>
      </c>
      <c r="AB3" s="18" t="s">
        <v>112</v>
      </c>
      <c r="AC3" s="18" t="s">
        <v>101</v>
      </c>
      <c r="AD3" s="18" t="s">
        <v>102</v>
      </c>
      <c r="AE3" s="18" t="s">
        <v>102</v>
      </c>
      <c r="AF3" s="18" t="s">
        <v>102</v>
      </c>
      <c r="AG3" s="18" t="s">
        <v>102</v>
      </c>
      <c r="AH3" s="18" t="s">
        <v>102</v>
      </c>
      <c r="AI3" s="18" t="s">
        <v>102</v>
      </c>
      <c r="AJ3" s="18" t="s">
        <v>113</v>
      </c>
      <c r="AK3" s="18" t="s">
        <v>103</v>
      </c>
      <c r="AL3" s="18" t="s">
        <v>104</v>
      </c>
      <c r="AM3" s="18" t="s">
        <v>104</v>
      </c>
      <c r="AN3" s="18" t="s">
        <v>104</v>
      </c>
      <c r="AO3" s="18" t="s">
        <v>104</v>
      </c>
      <c r="AP3" s="18" t="s">
        <v>104</v>
      </c>
      <c r="AQ3" s="18" t="s">
        <v>104</v>
      </c>
      <c r="AR3" s="18" t="s">
        <v>114</v>
      </c>
    </row>
    <row r="4" spans="1:44" ht="19.5" customHeight="1">
      <c r="C4" s="13" t="s">
        <v>15</v>
      </c>
      <c r="D4" s="13" t="s">
        <v>14</v>
      </c>
      <c r="E4" s="13" t="s">
        <v>13</v>
      </c>
      <c r="F4" s="13" t="s">
        <v>12</v>
      </c>
      <c r="G4" s="13" t="s">
        <v>11</v>
      </c>
      <c r="H4" s="13" t="s">
        <v>10</v>
      </c>
      <c r="I4" s="13" t="s">
        <v>9</v>
      </c>
      <c r="J4" s="13" t="s">
        <v>8</v>
      </c>
      <c r="K4" s="13" t="s">
        <v>7</v>
      </c>
      <c r="L4" s="13" t="s">
        <v>6</v>
      </c>
      <c r="M4" s="13" t="s">
        <v>13</v>
      </c>
      <c r="N4" s="13" t="s">
        <v>12</v>
      </c>
      <c r="O4" s="13" t="s">
        <v>11</v>
      </c>
      <c r="P4" s="13" t="s">
        <v>10</v>
      </c>
      <c r="Q4" s="13" t="s">
        <v>9</v>
      </c>
      <c r="R4" s="13" t="s">
        <v>8</v>
      </c>
      <c r="S4" s="13" t="s">
        <v>7</v>
      </c>
      <c r="T4" s="13" t="s">
        <v>6</v>
      </c>
      <c r="U4" s="13" t="s">
        <v>13</v>
      </c>
      <c r="V4" s="13" t="s">
        <v>12</v>
      </c>
      <c r="W4" s="13" t="s">
        <v>11</v>
      </c>
      <c r="X4" s="13" t="s">
        <v>10</v>
      </c>
      <c r="Y4" s="13" t="s">
        <v>9</v>
      </c>
      <c r="Z4" s="13" t="s">
        <v>8</v>
      </c>
      <c r="AA4" s="13" t="s">
        <v>7</v>
      </c>
      <c r="AB4" s="13" t="s">
        <v>6</v>
      </c>
      <c r="AC4" s="13" t="s">
        <v>13</v>
      </c>
      <c r="AD4" s="13" t="s">
        <v>12</v>
      </c>
      <c r="AE4" s="13" t="s">
        <v>11</v>
      </c>
      <c r="AF4" s="13" t="s">
        <v>10</v>
      </c>
      <c r="AG4" s="13" t="s">
        <v>9</v>
      </c>
      <c r="AH4" s="13" t="s">
        <v>8</v>
      </c>
      <c r="AI4" s="13" t="s">
        <v>7</v>
      </c>
      <c r="AJ4" s="13" t="s">
        <v>6</v>
      </c>
      <c r="AK4" s="13" t="s">
        <v>13</v>
      </c>
      <c r="AL4" s="13" t="s">
        <v>12</v>
      </c>
      <c r="AM4" s="13" t="s">
        <v>11</v>
      </c>
      <c r="AN4" s="13" t="s">
        <v>10</v>
      </c>
      <c r="AO4" s="13" t="s">
        <v>9</v>
      </c>
      <c r="AP4" s="13" t="s">
        <v>8</v>
      </c>
      <c r="AQ4" s="13" t="s">
        <v>7</v>
      </c>
      <c r="AR4" s="13" t="s">
        <v>6</v>
      </c>
    </row>
    <row r="5" spans="1:44">
      <c r="A5" s="12"/>
      <c r="B5" s="19"/>
      <c r="C5" s="13">
        <f t="shared" ref="C5:C44" si="0">YEAR(D5)</f>
        <v>2023</v>
      </c>
      <c r="D5" s="14">
        <v>44927</v>
      </c>
      <c r="E5" s="15">
        <v>7.2469999999999999</v>
      </c>
      <c r="F5" s="15">
        <v>86.360550000000003</v>
      </c>
      <c r="G5" s="15">
        <v>82.267799999999994</v>
      </c>
      <c r="H5" s="15">
        <v>125.82040000000001</v>
      </c>
      <c r="I5" s="15">
        <v>86.330349999999996</v>
      </c>
      <c r="J5" s="15">
        <v>84.468203225806462</v>
      </c>
      <c r="K5" s="15">
        <v>107.56155967741937</v>
      </c>
      <c r="L5" s="15">
        <f t="shared" ref="L5:L16" si="1">T5</f>
        <v>96.014881451612922</v>
      </c>
      <c r="M5" s="15">
        <v>7.2469999999999999</v>
      </c>
      <c r="N5" s="15">
        <v>86.360550000000003</v>
      </c>
      <c r="O5" s="15">
        <v>82.267799999999994</v>
      </c>
      <c r="P5" s="15">
        <v>125.82040000000001</v>
      </c>
      <c r="Q5" s="15">
        <v>86.330349999999996</v>
      </c>
      <c r="R5" s="15">
        <v>84.468203225806462</v>
      </c>
      <c r="S5" s="15">
        <v>107.56155967741937</v>
      </c>
      <c r="T5" s="15">
        <f t="shared" ref="T5:T44" si="2">AVERAGE(R5:S5)</f>
        <v>96.014881451612922</v>
      </c>
      <c r="U5" s="15">
        <v>8.8315468814787454</v>
      </c>
      <c r="V5" s="15">
        <v>100.19996277896445</v>
      </c>
      <c r="W5" s="15">
        <v>100.19379827499556</v>
      </c>
      <c r="X5" s="15">
        <v>98.897471685468901</v>
      </c>
      <c r="Y5" s="15">
        <v>91.77205335591259</v>
      </c>
      <c r="Z5" s="15">
        <v>100.19711252444121</v>
      </c>
      <c r="AA5" s="15">
        <v>95.602923425566516</v>
      </c>
      <c r="AB5" s="15">
        <f t="shared" ref="AB5:AB44" si="3">AVERAGE(Z5:AA5)</f>
        <v>97.900017975003863</v>
      </c>
      <c r="AC5" s="16">
        <v>7.2469999999999999</v>
      </c>
      <c r="AD5" s="16">
        <v>86.360550000000003</v>
      </c>
      <c r="AE5" s="16">
        <v>82.267799999999994</v>
      </c>
      <c r="AF5" s="16">
        <v>125.82040000000001</v>
      </c>
      <c r="AG5" s="16">
        <v>86.330349999999996</v>
      </c>
      <c r="AH5" s="16">
        <v>84.468203225806462</v>
      </c>
      <c r="AI5" s="16">
        <v>107.56155967741937</v>
      </c>
      <c r="AJ5" s="15">
        <f t="shared" ref="AJ5:AJ44" si="4">AVERAGE(AH5:AI5)</f>
        <v>96.014881451612922</v>
      </c>
      <c r="AK5" s="15">
        <v>7.2469999999999999</v>
      </c>
      <c r="AL5" s="16">
        <v>86.360550000000003</v>
      </c>
      <c r="AM5" s="16">
        <v>82.267799999999994</v>
      </c>
      <c r="AN5" s="16">
        <v>125.82040000000001</v>
      </c>
      <c r="AO5" s="16">
        <v>86.330349999999996</v>
      </c>
      <c r="AP5" s="16">
        <v>144.16530645161291</v>
      </c>
      <c r="AQ5" s="16">
        <v>84.468203225806448</v>
      </c>
      <c r="AR5" s="15">
        <f t="shared" ref="AR5:AR44" si="5">AVERAGE(AP5:AQ5)</f>
        <v>114.31675483870967</v>
      </c>
    </row>
    <row r="6" spans="1:44">
      <c r="A6" s="12"/>
      <c r="B6" s="19"/>
      <c r="C6" s="13">
        <f t="shared" si="0"/>
        <v>2023</v>
      </c>
      <c r="D6" s="14">
        <v>44958</v>
      </c>
      <c r="E6" s="15">
        <v>6.9370000000000003</v>
      </c>
      <c r="F6" s="15">
        <v>81.657700000000006</v>
      </c>
      <c r="G6" s="15">
        <v>75.771199999999993</v>
      </c>
      <c r="H6" s="15">
        <v>107.85720000000001</v>
      </c>
      <c r="I6" s="15">
        <v>76.834900000000005</v>
      </c>
      <c r="J6" s="15">
        <v>79.134914285714288</v>
      </c>
      <c r="K6" s="15">
        <v>94.561928571428581</v>
      </c>
      <c r="L6" s="15">
        <f t="shared" si="1"/>
        <v>86.848421428571442</v>
      </c>
      <c r="M6" s="15">
        <v>6.9370000000000003</v>
      </c>
      <c r="N6" s="15">
        <v>81.657700000000006</v>
      </c>
      <c r="O6" s="15">
        <v>75.771199999999993</v>
      </c>
      <c r="P6" s="15">
        <v>107.85720000000001</v>
      </c>
      <c r="Q6" s="15">
        <v>76.834900000000005</v>
      </c>
      <c r="R6" s="15">
        <v>79.134914285714288</v>
      </c>
      <c r="S6" s="15">
        <v>94.561928571428581</v>
      </c>
      <c r="T6" s="15">
        <f t="shared" si="2"/>
        <v>86.848421428571442</v>
      </c>
      <c r="U6" s="15">
        <v>8.5760579868102251</v>
      </c>
      <c r="V6" s="15">
        <v>112.05033188500867</v>
      </c>
      <c r="W6" s="15">
        <v>106.38470139182574</v>
      </c>
      <c r="X6" s="15">
        <v>115.91033725372047</v>
      </c>
      <c r="Y6" s="15">
        <v>101.84712276843953</v>
      </c>
      <c r="Z6" s="15">
        <v>109.62220453078741</v>
      </c>
      <c r="AA6" s="15">
        <v>109.88324533145722</v>
      </c>
      <c r="AB6" s="15">
        <f t="shared" si="3"/>
        <v>109.75272493112232</v>
      </c>
      <c r="AC6" s="16">
        <v>6.9370000000000003</v>
      </c>
      <c r="AD6" s="16">
        <v>81.657700000000006</v>
      </c>
      <c r="AE6" s="16">
        <v>75.771199999999993</v>
      </c>
      <c r="AF6" s="16">
        <v>107.85720000000001</v>
      </c>
      <c r="AG6" s="16">
        <v>76.834900000000005</v>
      </c>
      <c r="AH6" s="16">
        <v>79.134914285714288</v>
      </c>
      <c r="AI6" s="16">
        <v>94.561928571428581</v>
      </c>
      <c r="AJ6" s="15">
        <f t="shared" si="4"/>
        <v>86.848421428571442</v>
      </c>
      <c r="AK6" s="15">
        <v>6.9370000000000003</v>
      </c>
      <c r="AL6" s="16">
        <v>81.657700000000006</v>
      </c>
      <c r="AM6" s="16">
        <v>75.771199999999993</v>
      </c>
      <c r="AN6" s="16">
        <v>107.85720000000001</v>
      </c>
      <c r="AO6" s="16">
        <v>76.834900000000005</v>
      </c>
      <c r="AP6" s="16">
        <v>128.58340000000001</v>
      </c>
      <c r="AQ6" s="16">
        <v>79.134914285714288</v>
      </c>
      <c r="AR6" s="15">
        <f t="shared" si="5"/>
        <v>103.85915714285716</v>
      </c>
    </row>
    <row r="7" spans="1:44">
      <c r="A7" s="12"/>
      <c r="B7" s="19"/>
      <c r="C7" s="13">
        <f t="shared" si="0"/>
        <v>2023</v>
      </c>
      <c r="D7" s="14">
        <v>44986</v>
      </c>
      <c r="E7" s="15">
        <v>6.0279999999999996</v>
      </c>
      <c r="F7" s="15">
        <v>55.9756</v>
      </c>
      <c r="G7" s="15">
        <v>61.0154</v>
      </c>
      <c r="H7" s="15">
        <v>72.471400000000003</v>
      </c>
      <c r="I7" s="15">
        <v>50.277549999999998</v>
      </c>
      <c r="J7" s="15">
        <v>58.089064516129028</v>
      </c>
      <c r="K7" s="15">
        <v>63.16430161290323</v>
      </c>
      <c r="L7" s="15">
        <f t="shared" si="1"/>
        <v>60.626683064516129</v>
      </c>
      <c r="M7" s="15">
        <v>6.0279999999999996</v>
      </c>
      <c r="N7" s="15">
        <v>55.9756</v>
      </c>
      <c r="O7" s="15">
        <v>61.0154</v>
      </c>
      <c r="P7" s="15">
        <v>72.471400000000003</v>
      </c>
      <c r="Q7" s="15">
        <v>50.277549999999998</v>
      </c>
      <c r="R7" s="15">
        <v>58.089064516129028</v>
      </c>
      <c r="S7" s="15">
        <v>63.16430161290323</v>
      </c>
      <c r="T7" s="15">
        <f t="shared" si="2"/>
        <v>60.626683064516129</v>
      </c>
      <c r="U7" s="15">
        <v>6.9843755449018383</v>
      </c>
      <c r="V7" s="15">
        <v>76.008143663286845</v>
      </c>
      <c r="W7" s="15">
        <v>84.242541932437248</v>
      </c>
      <c r="X7" s="15">
        <v>78.964365604287835</v>
      </c>
      <c r="Y7" s="15">
        <v>82.070826898146166</v>
      </c>
      <c r="Z7" s="15">
        <v>79.461278421317658</v>
      </c>
      <c r="AA7" s="15">
        <v>80.267075179131652</v>
      </c>
      <c r="AB7" s="15">
        <f t="shared" si="3"/>
        <v>79.864176800224655</v>
      </c>
      <c r="AC7" s="16">
        <v>6.0279999999999996</v>
      </c>
      <c r="AD7" s="16">
        <v>55.9756</v>
      </c>
      <c r="AE7" s="16">
        <v>61.0154</v>
      </c>
      <c r="AF7" s="16">
        <v>72.471400000000003</v>
      </c>
      <c r="AG7" s="16">
        <v>50.277549999999998</v>
      </c>
      <c r="AH7" s="16">
        <v>58.089064516129028</v>
      </c>
      <c r="AI7" s="16">
        <v>63.16430161290323</v>
      </c>
      <c r="AJ7" s="15">
        <f t="shared" si="4"/>
        <v>60.626683064516129</v>
      </c>
      <c r="AK7" s="15">
        <v>6.0279999999999996</v>
      </c>
      <c r="AL7" s="16">
        <v>55.9756</v>
      </c>
      <c r="AM7" s="16">
        <v>61.0154</v>
      </c>
      <c r="AN7" s="16">
        <v>72.471400000000003</v>
      </c>
      <c r="AO7" s="16">
        <v>50.277549999999998</v>
      </c>
      <c r="AP7" s="16">
        <v>87.735906864064589</v>
      </c>
      <c r="AQ7" s="16">
        <v>58.085125975773884</v>
      </c>
      <c r="AR7" s="15">
        <f t="shared" si="5"/>
        <v>72.910516419919233</v>
      </c>
    </row>
    <row r="8" spans="1:44">
      <c r="A8" s="12"/>
      <c r="B8" s="19"/>
      <c r="C8" s="13">
        <f t="shared" si="0"/>
        <v>2023</v>
      </c>
      <c r="D8" s="14">
        <v>45017</v>
      </c>
      <c r="E8" s="15">
        <v>4.8869999999999996</v>
      </c>
      <c r="F8" s="15">
        <v>51.143549999999998</v>
      </c>
      <c r="G8" s="15">
        <v>55.046799999999998</v>
      </c>
      <c r="H8" s="15">
        <v>65.180700000000002</v>
      </c>
      <c r="I8" s="15">
        <v>41.908149999999999</v>
      </c>
      <c r="J8" s="15">
        <v>52.87832777777777</v>
      </c>
      <c r="K8" s="15">
        <v>54.83734444444444</v>
      </c>
      <c r="L8" s="15">
        <f t="shared" si="1"/>
        <v>53.857836111111105</v>
      </c>
      <c r="M8" s="15">
        <v>4.8869999999999996</v>
      </c>
      <c r="N8" s="15">
        <v>51.143549999999998</v>
      </c>
      <c r="O8" s="15">
        <v>55.046799999999998</v>
      </c>
      <c r="P8" s="15">
        <v>65.180700000000002</v>
      </c>
      <c r="Q8" s="15">
        <v>41.908149999999999</v>
      </c>
      <c r="R8" s="15">
        <v>52.87832777777777</v>
      </c>
      <c r="S8" s="15">
        <v>54.83734444444444</v>
      </c>
      <c r="T8" s="15">
        <f t="shared" si="2"/>
        <v>53.857836111111105</v>
      </c>
      <c r="U8" s="15">
        <v>5.5846352126573731</v>
      </c>
      <c r="V8" s="15">
        <v>70.169306216179535</v>
      </c>
      <c r="W8" s="15">
        <v>71.206811267145312</v>
      </c>
      <c r="X8" s="15">
        <v>70.867798724935327</v>
      </c>
      <c r="Y8" s="15">
        <v>70.593274027128757</v>
      </c>
      <c r="Z8" s="15">
        <v>70.630419572164328</v>
      </c>
      <c r="AA8" s="15">
        <v>70.745787748132415</v>
      </c>
      <c r="AB8" s="15">
        <f t="shared" si="3"/>
        <v>70.688103660148371</v>
      </c>
      <c r="AC8" s="16">
        <v>4.8869999999999996</v>
      </c>
      <c r="AD8" s="16">
        <v>51.143549999999998</v>
      </c>
      <c r="AE8" s="16">
        <v>55.046799999999998</v>
      </c>
      <c r="AF8" s="16">
        <v>65.180700000000002</v>
      </c>
      <c r="AG8" s="16">
        <v>41.908149999999999</v>
      </c>
      <c r="AH8" s="16">
        <v>52.87832777777777</v>
      </c>
      <c r="AI8" s="16">
        <v>54.83734444444444</v>
      </c>
      <c r="AJ8" s="15">
        <f t="shared" si="4"/>
        <v>53.857836111111105</v>
      </c>
      <c r="AK8" s="15">
        <v>4.8869999999999996</v>
      </c>
      <c r="AL8" s="16">
        <v>51.143549999999998</v>
      </c>
      <c r="AM8" s="16">
        <v>55.046799999999998</v>
      </c>
      <c r="AN8" s="16">
        <v>65.180700000000002</v>
      </c>
      <c r="AO8" s="16">
        <v>41.908149999999999</v>
      </c>
      <c r="AP8" s="16">
        <v>85.195300000000003</v>
      </c>
      <c r="AQ8" s="16">
        <v>52.878327777777777</v>
      </c>
      <c r="AR8" s="15">
        <f t="shared" si="5"/>
        <v>69.036813888888886</v>
      </c>
    </row>
    <row r="9" spans="1:44">
      <c r="A9" s="12"/>
      <c r="B9" s="19"/>
      <c r="C9" s="13">
        <f t="shared" si="0"/>
        <v>2023</v>
      </c>
      <c r="D9" s="14">
        <v>45047</v>
      </c>
      <c r="E9" s="15">
        <v>4.7839999999999998</v>
      </c>
      <c r="F9" s="15">
        <v>50.509399999999999</v>
      </c>
      <c r="G9" s="15">
        <v>53.9178</v>
      </c>
      <c r="H9" s="15">
        <v>53.324800000000003</v>
      </c>
      <c r="I9" s="15">
        <v>30.386050000000001</v>
      </c>
      <c r="J9" s="15">
        <v>52.012027956989243</v>
      </c>
      <c r="K9" s="15">
        <v>43.212017741935483</v>
      </c>
      <c r="L9" s="15">
        <f t="shared" si="1"/>
        <v>47.612022849462363</v>
      </c>
      <c r="M9" s="15">
        <v>4.7839999999999998</v>
      </c>
      <c r="N9" s="15">
        <v>50.509399999999999</v>
      </c>
      <c r="O9" s="15">
        <v>53.9178</v>
      </c>
      <c r="P9" s="15">
        <v>53.324800000000003</v>
      </c>
      <c r="Q9" s="15">
        <v>30.386050000000001</v>
      </c>
      <c r="R9" s="15">
        <v>52.012027956989243</v>
      </c>
      <c r="S9" s="15">
        <v>43.212017741935483</v>
      </c>
      <c r="T9" s="15">
        <f t="shared" si="2"/>
        <v>47.612022849462363</v>
      </c>
      <c r="U9" s="15">
        <v>5.6637074973071044</v>
      </c>
      <c r="V9" s="15">
        <v>70.264423965392666</v>
      </c>
      <c r="W9" s="15">
        <v>72.306896989874275</v>
      </c>
      <c r="X9" s="15">
        <v>51.805745659307149</v>
      </c>
      <c r="Y9" s="15">
        <v>55.200617312640787</v>
      </c>
      <c r="Z9" s="15">
        <v>71.164869062207131</v>
      </c>
      <c r="AA9" s="15">
        <v>53.302409506475747</v>
      </c>
      <c r="AB9" s="15">
        <f t="shared" si="3"/>
        <v>62.233639284341436</v>
      </c>
      <c r="AC9" s="16">
        <v>4.7839999999999998</v>
      </c>
      <c r="AD9" s="16">
        <v>50.509399999999999</v>
      </c>
      <c r="AE9" s="16">
        <v>53.9178</v>
      </c>
      <c r="AF9" s="16">
        <v>53.324800000000003</v>
      </c>
      <c r="AG9" s="16">
        <v>30.386050000000001</v>
      </c>
      <c r="AH9" s="16">
        <v>52.012027956989243</v>
      </c>
      <c r="AI9" s="16">
        <v>43.212017741935483</v>
      </c>
      <c r="AJ9" s="15">
        <f t="shared" si="4"/>
        <v>47.612022849462363</v>
      </c>
      <c r="AK9" s="15">
        <v>4.7839999999999998</v>
      </c>
      <c r="AL9" s="16">
        <v>50.509399999999999</v>
      </c>
      <c r="AM9" s="16">
        <v>53.9178</v>
      </c>
      <c r="AN9" s="16">
        <v>53.324800000000003</v>
      </c>
      <c r="AO9" s="16">
        <v>30.386050000000001</v>
      </c>
      <c r="AP9" s="16">
        <v>69.774039784946225</v>
      </c>
      <c r="AQ9" s="16">
        <v>52.012027956989243</v>
      </c>
      <c r="AR9" s="15">
        <f t="shared" si="5"/>
        <v>60.893033870967734</v>
      </c>
    </row>
    <row r="10" spans="1:44">
      <c r="A10" s="12"/>
      <c r="B10" s="19"/>
      <c r="C10" s="13">
        <f t="shared" si="0"/>
        <v>2023</v>
      </c>
      <c r="D10" s="14">
        <v>45078</v>
      </c>
      <c r="E10" s="15">
        <v>4.8479999999999999</v>
      </c>
      <c r="F10" s="15">
        <v>101.0557</v>
      </c>
      <c r="G10" s="15">
        <v>64.413550000000001</v>
      </c>
      <c r="H10" s="15">
        <v>61.65</v>
      </c>
      <c r="I10" s="15">
        <v>32.88505</v>
      </c>
      <c r="J10" s="15">
        <v>85.584569999999999</v>
      </c>
      <c r="K10" s="15">
        <v>49.504798888888885</v>
      </c>
      <c r="L10" s="15">
        <f t="shared" si="1"/>
        <v>67.544684444444442</v>
      </c>
      <c r="M10" s="15">
        <v>4.8479999999999999</v>
      </c>
      <c r="N10" s="15">
        <v>101.0557</v>
      </c>
      <c r="O10" s="15">
        <v>64.413550000000001</v>
      </c>
      <c r="P10" s="15">
        <v>61.65</v>
      </c>
      <c r="Q10" s="15">
        <v>32.88505</v>
      </c>
      <c r="R10" s="15">
        <v>85.584569999999999</v>
      </c>
      <c r="S10" s="15">
        <v>49.504798888888885</v>
      </c>
      <c r="T10" s="15">
        <f t="shared" si="2"/>
        <v>67.544684444444442</v>
      </c>
      <c r="U10" s="15">
        <v>5.7894646398734109</v>
      </c>
      <c r="V10" s="15">
        <v>176.64093162154006</v>
      </c>
      <c r="W10" s="15">
        <v>136.92073057714489</v>
      </c>
      <c r="X10" s="15">
        <v>99.212807812504977</v>
      </c>
      <c r="Y10" s="15">
        <v>72.263006114747853</v>
      </c>
      <c r="Z10" s="15">
        <v>159.87018006946209</v>
      </c>
      <c r="AA10" s="15">
        <v>87.834002651229738</v>
      </c>
      <c r="AB10" s="15">
        <f t="shared" si="3"/>
        <v>123.85209136034592</v>
      </c>
      <c r="AC10" s="16">
        <v>4.8479999999999999</v>
      </c>
      <c r="AD10" s="16">
        <v>101.0557</v>
      </c>
      <c r="AE10" s="16">
        <v>64.413550000000001</v>
      </c>
      <c r="AF10" s="16">
        <v>61.65</v>
      </c>
      <c r="AG10" s="16">
        <v>32.88505</v>
      </c>
      <c r="AH10" s="16">
        <v>85.584569999999999</v>
      </c>
      <c r="AI10" s="16">
        <v>49.504798888888885</v>
      </c>
      <c r="AJ10" s="15">
        <f t="shared" si="4"/>
        <v>67.544684444444442</v>
      </c>
      <c r="AK10" s="15">
        <v>4.8479999999999999</v>
      </c>
      <c r="AL10" s="16">
        <v>101.0557</v>
      </c>
      <c r="AM10" s="16">
        <v>64.413550000000001</v>
      </c>
      <c r="AN10" s="16">
        <v>61.65</v>
      </c>
      <c r="AO10" s="16">
        <v>32.88505</v>
      </c>
      <c r="AP10" s="16">
        <v>80.556017777777782</v>
      </c>
      <c r="AQ10" s="16">
        <v>85.584569999999999</v>
      </c>
      <c r="AR10" s="15">
        <f t="shared" si="5"/>
        <v>83.070293888888898</v>
      </c>
    </row>
    <row r="11" spans="1:44">
      <c r="A11" s="12"/>
      <c r="B11" s="19"/>
      <c r="C11" s="13">
        <f t="shared" si="0"/>
        <v>2023</v>
      </c>
      <c r="D11" s="14">
        <v>45108</v>
      </c>
      <c r="E11" s="15">
        <v>4.9139999999999997</v>
      </c>
      <c r="F11" s="15">
        <v>222.77440000000001</v>
      </c>
      <c r="G11" s="15">
        <v>95.13785</v>
      </c>
      <c r="H11" s="15">
        <v>172.01669999999999</v>
      </c>
      <c r="I11" s="15">
        <v>72.575649999999996</v>
      </c>
      <c r="J11" s="15">
        <v>163.75965107526883</v>
      </c>
      <c r="K11" s="15">
        <v>126.03858010752687</v>
      </c>
      <c r="L11" s="15">
        <f t="shared" si="1"/>
        <v>144.89911559139784</v>
      </c>
      <c r="M11" s="15">
        <v>4.9139999999999997</v>
      </c>
      <c r="N11" s="15">
        <v>222.77440000000001</v>
      </c>
      <c r="O11" s="15">
        <v>95.13785</v>
      </c>
      <c r="P11" s="15">
        <v>172.01669999999999</v>
      </c>
      <c r="Q11" s="15">
        <v>72.575649999999996</v>
      </c>
      <c r="R11" s="15">
        <v>163.75965107526883</v>
      </c>
      <c r="S11" s="15">
        <v>126.03858010752687</v>
      </c>
      <c r="T11" s="15">
        <f t="shared" si="2"/>
        <v>144.89911559139784</v>
      </c>
      <c r="U11" s="15">
        <v>5.7977181370295163</v>
      </c>
      <c r="V11" s="15">
        <v>191.59884409102634</v>
      </c>
      <c r="W11" s="15">
        <v>134.92583338097921</v>
      </c>
      <c r="X11" s="15">
        <v>110.47453103910766</v>
      </c>
      <c r="Y11" s="15">
        <v>89.018247783298847</v>
      </c>
      <c r="Z11" s="15">
        <v>165.39519397777875</v>
      </c>
      <c r="AA11" s="15">
        <v>100.55388394233584</v>
      </c>
      <c r="AB11" s="15">
        <f t="shared" si="3"/>
        <v>132.97453896005729</v>
      </c>
      <c r="AC11" s="16">
        <v>4.9139999999999997</v>
      </c>
      <c r="AD11" s="16">
        <v>222.77440000000001</v>
      </c>
      <c r="AE11" s="16">
        <v>95.13785</v>
      </c>
      <c r="AF11" s="16">
        <v>172.01669999999999</v>
      </c>
      <c r="AG11" s="16">
        <v>72.575649999999996</v>
      </c>
      <c r="AH11" s="16">
        <v>163.75965107526883</v>
      </c>
      <c r="AI11" s="16">
        <v>126.03858010752687</v>
      </c>
      <c r="AJ11" s="15">
        <f t="shared" si="4"/>
        <v>144.89911559139784</v>
      </c>
      <c r="AK11" s="15">
        <v>4.9139999999999997</v>
      </c>
      <c r="AL11" s="16">
        <v>222.77440000000001</v>
      </c>
      <c r="AM11" s="16">
        <v>95.13785</v>
      </c>
      <c r="AN11" s="16">
        <v>172.01669999999999</v>
      </c>
      <c r="AO11" s="16">
        <v>72.575649999999996</v>
      </c>
      <c r="AP11" s="16">
        <v>173.44458172043011</v>
      </c>
      <c r="AQ11" s="16">
        <v>163.75965107526883</v>
      </c>
      <c r="AR11" s="15">
        <f t="shared" si="5"/>
        <v>168.60211639784947</v>
      </c>
    </row>
    <row r="12" spans="1:44">
      <c r="A12" s="12"/>
      <c r="B12" s="19"/>
      <c r="C12" s="13">
        <f t="shared" si="0"/>
        <v>2023</v>
      </c>
      <c r="D12" s="14">
        <v>45139</v>
      </c>
      <c r="E12" s="15">
        <v>4.9240000000000004</v>
      </c>
      <c r="F12" s="15">
        <v>225.25219999999999</v>
      </c>
      <c r="G12" s="15">
        <v>102.9442</v>
      </c>
      <c r="H12" s="15">
        <v>193.0137</v>
      </c>
      <c r="I12" s="15">
        <v>82.200400000000002</v>
      </c>
      <c r="J12" s="15">
        <v>173.96174838709678</v>
      </c>
      <c r="K12" s="15">
        <v>146.5436064516129</v>
      </c>
      <c r="L12" s="15">
        <f t="shared" si="1"/>
        <v>160.25267741935482</v>
      </c>
      <c r="M12" s="15">
        <v>4.9240000000000004</v>
      </c>
      <c r="N12" s="15">
        <v>225.25219999999999</v>
      </c>
      <c r="O12" s="15">
        <v>102.9442</v>
      </c>
      <c r="P12" s="15">
        <v>193.0137</v>
      </c>
      <c r="Q12" s="15">
        <v>82.200400000000002</v>
      </c>
      <c r="R12" s="15">
        <v>173.96174838709678</v>
      </c>
      <c r="S12" s="15">
        <v>146.5436064516129</v>
      </c>
      <c r="T12" s="15">
        <f t="shared" si="2"/>
        <v>160.25267741935482</v>
      </c>
      <c r="U12" s="15">
        <v>6.5850365351652487</v>
      </c>
      <c r="V12" s="15">
        <v>184.31289755230682</v>
      </c>
      <c r="W12" s="15">
        <v>132.86171497157906</v>
      </c>
      <c r="X12" s="15">
        <v>163.73710312543503</v>
      </c>
      <c r="Y12" s="15">
        <v>104.90440855654921</v>
      </c>
      <c r="Z12" s="15">
        <v>162.73659517974357</v>
      </c>
      <c r="AA12" s="15">
        <v>139.06532798364421</v>
      </c>
      <c r="AB12" s="15">
        <f t="shared" si="3"/>
        <v>150.90096158169388</v>
      </c>
      <c r="AC12" s="16">
        <v>4.9240000000000004</v>
      </c>
      <c r="AD12" s="16">
        <v>225.25219999999999</v>
      </c>
      <c r="AE12" s="16">
        <v>102.9442</v>
      </c>
      <c r="AF12" s="16">
        <v>193.0137</v>
      </c>
      <c r="AG12" s="16">
        <v>82.200400000000002</v>
      </c>
      <c r="AH12" s="16">
        <v>173.96174838709678</v>
      </c>
      <c r="AI12" s="16">
        <v>146.5436064516129</v>
      </c>
      <c r="AJ12" s="15">
        <f t="shared" si="4"/>
        <v>160.25267741935482</v>
      </c>
      <c r="AK12" s="15">
        <v>4.9240000000000004</v>
      </c>
      <c r="AL12" s="16">
        <v>225.25219999999999</v>
      </c>
      <c r="AM12" s="16">
        <v>102.9442</v>
      </c>
      <c r="AN12" s="16">
        <v>193.0137</v>
      </c>
      <c r="AO12" s="16">
        <v>82.200400000000002</v>
      </c>
      <c r="AP12" s="16">
        <v>194.31644838709676</v>
      </c>
      <c r="AQ12" s="16">
        <v>173.96174838709675</v>
      </c>
      <c r="AR12" s="15">
        <f t="shared" si="5"/>
        <v>184.13909838709674</v>
      </c>
    </row>
    <row r="13" spans="1:44">
      <c r="A13" s="12"/>
      <c r="B13" s="19"/>
      <c r="C13" s="13">
        <f t="shared" si="0"/>
        <v>2023</v>
      </c>
      <c r="D13" s="14">
        <v>45170</v>
      </c>
      <c r="E13" s="15">
        <v>4.8940000000000001</v>
      </c>
      <c r="F13" s="15">
        <v>192.57040000000001</v>
      </c>
      <c r="G13" s="15">
        <v>96.819850000000002</v>
      </c>
      <c r="H13" s="15">
        <v>167.76249999999999</v>
      </c>
      <c r="I13" s="15">
        <v>73.674750000000003</v>
      </c>
      <c r="J13" s="15">
        <v>150.0146</v>
      </c>
      <c r="K13" s="15">
        <v>125.94572222222222</v>
      </c>
      <c r="L13" s="15">
        <f t="shared" si="1"/>
        <v>137.9801611111111</v>
      </c>
      <c r="M13" s="15">
        <v>4.8940000000000001</v>
      </c>
      <c r="N13" s="15">
        <v>192.57040000000001</v>
      </c>
      <c r="O13" s="15">
        <v>96.819850000000002</v>
      </c>
      <c r="P13" s="15">
        <v>167.76249999999999</v>
      </c>
      <c r="Q13" s="15">
        <v>73.674750000000003</v>
      </c>
      <c r="R13" s="15">
        <v>150.0146</v>
      </c>
      <c r="S13" s="15">
        <v>125.94572222222222</v>
      </c>
      <c r="T13" s="15">
        <f t="shared" si="2"/>
        <v>137.9801611111111</v>
      </c>
      <c r="U13" s="15">
        <v>6.5175487026902852</v>
      </c>
      <c r="V13" s="15">
        <v>166.01271298089054</v>
      </c>
      <c r="W13" s="15">
        <v>128.96296520154868</v>
      </c>
      <c r="X13" s="15">
        <v>149.46812226198156</v>
      </c>
      <c r="Y13" s="15">
        <v>114.00116470246715</v>
      </c>
      <c r="Z13" s="15">
        <v>149.54615841229418</v>
      </c>
      <c r="AA13" s="15">
        <v>133.70503001330849</v>
      </c>
      <c r="AB13" s="15">
        <f t="shared" si="3"/>
        <v>141.62559421280133</v>
      </c>
      <c r="AC13" s="16">
        <v>4.8940000000000001</v>
      </c>
      <c r="AD13" s="16">
        <v>192.57040000000001</v>
      </c>
      <c r="AE13" s="16">
        <v>96.819850000000002</v>
      </c>
      <c r="AF13" s="16">
        <v>167.76249999999999</v>
      </c>
      <c r="AG13" s="16">
        <v>73.674750000000003</v>
      </c>
      <c r="AH13" s="16">
        <v>150.0146</v>
      </c>
      <c r="AI13" s="16">
        <v>125.94572222222222</v>
      </c>
      <c r="AJ13" s="15">
        <f t="shared" si="4"/>
        <v>137.9801611111111</v>
      </c>
      <c r="AK13" s="15">
        <v>4.8940000000000001</v>
      </c>
      <c r="AL13" s="16">
        <v>192.57040000000001</v>
      </c>
      <c r="AM13" s="16">
        <v>96.819850000000002</v>
      </c>
      <c r="AN13" s="16">
        <v>167.76249999999999</v>
      </c>
      <c r="AO13" s="16">
        <v>73.674750000000003</v>
      </c>
      <c r="AP13" s="16">
        <v>169.29583333333332</v>
      </c>
      <c r="AQ13" s="16">
        <v>150.0146</v>
      </c>
      <c r="AR13" s="15">
        <f t="shared" si="5"/>
        <v>159.65521666666666</v>
      </c>
    </row>
    <row r="14" spans="1:44">
      <c r="A14" s="12"/>
      <c r="B14" s="19"/>
      <c r="C14" s="13">
        <f t="shared" si="0"/>
        <v>2023</v>
      </c>
      <c r="D14" s="14">
        <v>45200</v>
      </c>
      <c r="E14" s="15">
        <v>4.9649999999999999</v>
      </c>
      <c r="F14" s="15">
        <v>76.239199999999997</v>
      </c>
      <c r="G14" s="15">
        <v>67.257549999999995</v>
      </c>
      <c r="H14" s="15">
        <v>87.365099999999998</v>
      </c>
      <c r="I14" s="15">
        <v>63.390700000000002</v>
      </c>
      <c r="J14" s="15">
        <v>72.279547849462361</v>
      </c>
      <c r="K14" s="15">
        <v>76.795740860215048</v>
      </c>
      <c r="L14" s="15">
        <f t="shared" si="1"/>
        <v>74.537644354838704</v>
      </c>
      <c r="M14" s="15">
        <v>4.9649999999999999</v>
      </c>
      <c r="N14" s="15">
        <v>76.239199999999997</v>
      </c>
      <c r="O14" s="15">
        <v>67.257549999999995</v>
      </c>
      <c r="P14" s="15">
        <v>87.365099999999998</v>
      </c>
      <c r="Q14" s="15">
        <v>63.390700000000002</v>
      </c>
      <c r="R14" s="15">
        <v>72.279547849462361</v>
      </c>
      <c r="S14" s="15">
        <v>76.795740860215048</v>
      </c>
      <c r="T14" s="15">
        <f t="shared" si="2"/>
        <v>74.537644354838704</v>
      </c>
      <c r="U14" s="15">
        <v>6.4983011366494123</v>
      </c>
      <c r="V14" s="15">
        <v>94.68099740170905</v>
      </c>
      <c r="W14" s="15">
        <v>99.684868660932139</v>
      </c>
      <c r="X14" s="15">
        <v>92.17816713845076</v>
      </c>
      <c r="Y14" s="15">
        <v>91.913326865982981</v>
      </c>
      <c r="Z14" s="15">
        <v>96.887005161151492</v>
      </c>
      <c r="AA14" s="15">
        <v>92.061409598975715</v>
      </c>
      <c r="AB14" s="15">
        <f t="shared" si="3"/>
        <v>94.474207380063604</v>
      </c>
      <c r="AC14" s="16">
        <v>4.9649999999999999</v>
      </c>
      <c r="AD14" s="16">
        <v>76.239199999999997</v>
      </c>
      <c r="AE14" s="16">
        <v>67.257549999999995</v>
      </c>
      <c r="AF14" s="16">
        <v>87.365099999999998</v>
      </c>
      <c r="AG14" s="16">
        <v>63.390700000000002</v>
      </c>
      <c r="AH14" s="16">
        <v>72.279547849462361</v>
      </c>
      <c r="AI14" s="16">
        <v>76.795740860215048</v>
      </c>
      <c r="AJ14" s="15">
        <f t="shared" si="4"/>
        <v>74.537644354838704</v>
      </c>
      <c r="AK14" s="15">
        <v>4.9649999999999999</v>
      </c>
      <c r="AL14" s="16">
        <v>76.239199999999997</v>
      </c>
      <c r="AM14" s="16">
        <v>67.257549999999995</v>
      </c>
      <c r="AN14" s="16">
        <v>87.365099999999998</v>
      </c>
      <c r="AO14" s="16">
        <v>63.390700000000002</v>
      </c>
      <c r="AP14" s="16">
        <v>109.15966774193549</v>
      </c>
      <c r="AQ14" s="16">
        <v>72.279547849462361</v>
      </c>
      <c r="AR14" s="15">
        <f t="shared" si="5"/>
        <v>90.71960779569892</v>
      </c>
    </row>
    <row r="15" spans="1:44">
      <c r="A15" s="12"/>
      <c r="B15" s="19"/>
      <c r="C15" s="13">
        <f t="shared" si="0"/>
        <v>2023</v>
      </c>
      <c r="D15" s="14">
        <v>45231</v>
      </c>
      <c r="E15" s="15">
        <v>5.2649999999999997</v>
      </c>
      <c r="F15" s="15">
        <v>64.994699999999995</v>
      </c>
      <c r="G15" s="15">
        <v>62.745800000000003</v>
      </c>
      <c r="H15" s="15">
        <v>93.514799999999994</v>
      </c>
      <c r="I15" s="15">
        <v>67.468699999999998</v>
      </c>
      <c r="J15" s="15">
        <v>63.99518888888889</v>
      </c>
      <c r="K15" s="15">
        <v>81.938755555555545</v>
      </c>
      <c r="L15" s="15">
        <f t="shared" si="1"/>
        <v>72.966972222222211</v>
      </c>
      <c r="M15" s="15">
        <v>5.2649999999999997</v>
      </c>
      <c r="N15" s="15">
        <v>64.994699999999995</v>
      </c>
      <c r="O15" s="15">
        <v>62.745800000000003</v>
      </c>
      <c r="P15" s="15">
        <v>93.514799999999994</v>
      </c>
      <c r="Q15" s="15">
        <v>67.468699999999998</v>
      </c>
      <c r="R15" s="15">
        <v>63.99518888888889</v>
      </c>
      <c r="S15" s="15">
        <v>81.938755555555545</v>
      </c>
      <c r="T15" s="15">
        <f t="shared" si="2"/>
        <v>72.966972222222211</v>
      </c>
      <c r="U15" s="15">
        <v>7.1009995360603151</v>
      </c>
      <c r="V15" s="15">
        <v>101.74004040268886</v>
      </c>
      <c r="W15" s="15">
        <v>96.052175983741165</v>
      </c>
      <c r="X15" s="15">
        <v>100.0474793764987</v>
      </c>
      <c r="Y15" s="15">
        <v>90.926879993957556</v>
      </c>
      <c r="Z15" s="15">
        <v>99.212100660934325</v>
      </c>
      <c r="AA15" s="15">
        <v>95.993879650924853</v>
      </c>
      <c r="AB15" s="15">
        <f t="shared" si="3"/>
        <v>97.602990155929589</v>
      </c>
      <c r="AC15" s="16">
        <v>5.2649999999999997</v>
      </c>
      <c r="AD15" s="16">
        <v>64.994699999999995</v>
      </c>
      <c r="AE15" s="16">
        <v>62.745800000000003</v>
      </c>
      <c r="AF15" s="16">
        <v>93.514799999999994</v>
      </c>
      <c r="AG15" s="16">
        <v>67.468699999999998</v>
      </c>
      <c r="AH15" s="16">
        <v>63.99518888888889</v>
      </c>
      <c r="AI15" s="16">
        <v>81.938755555555545</v>
      </c>
      <c r="AJ15" s="15">
        <f t="shared" si="4"/>
        <v>72.966972222222211</v>
      </c>
      <c r="AK15" s="15">
        <v>5.2649999999999997</v>
      </c>
      <c r="AL15" s="16">
        <v>64.994699999999995</v>
      </c>
      <c r="AM15" s="16">
        <v>62.745800000000003</v>
      </c>
      <c r="AN15" s="16">
        <v>93.514799999999994</v>
      </c>
      <c r="AO15" s="16">
        <v>67.468699999999998</v>
      </c>
      <c r="AP15" s="16">
        <v>114.89421400832177</v>
      </c>
      <c r="AQ15" s="16">
        <v>63.993456033287096</v>
      </c>
      <c r="AR15" s="15">
        <f t="shared" si="5"/>
        <v>89.443835020804428</v>
      </c>
    </row>
    <row r="16" spans="1:44">
      <c r="A16" s="12"/>
      <c r="B16" s="19"/>
      <c r="C16" s="13">
        <f t="shared" si="0"/>
        <v>2023</v>
      </c>
      <c r="D16" s="14">
        <v>45261</v>
      </c>
      <c r="E16" s="15">
        <v>5.5419999999999998</v>
      </c>
      <c r="F16" s="15">
        <v>70.214100000000002</v>
      </c>
      <c r="G16" s="15">
        <v>65.747649999999993</v>
      </c>
      <c r="H16" s="15">
        <v>108.37949999999999</v>
      </c>
      <c r="I16" s="15">
        <v>76.244500000000002</v>
      </c>
      <c r="J16" s="15">
        <v>68.148967204301073</v>
      </c>
      <c r="K16" s="15">
        <v>93.521381720430099</v>
      </c>
      <c r="L16" s="15">
        <f t="shared" si="1"/>
        <v>80.835174462365586</v>
      </c>
      <c r="M16" s="15">
        <v>5.5419999999999998</v>
      </c>
      <c r="N16" s="15">
        <v>70.214100000000002</v>
      </c>
      <c r="O16" s="15">
        <v>65.747649999999993</v>
      </c>
      <c r="P16" s="15">
        <v>108.37949999999999</v>
      </c>
      <c r="Q16" s="15">
        <v>76.244500000000002</v>
      </c>
      <c r="R16" s="15">
        <v>68.148967204301073</v>
      </c>
      <c r="S16" s="15">
        <v>93.521381720430099</v>
      </c>
      <c r="T16" s="15">
        <f t="shared" si="2"/>
        <v>80.835174462365586</v>
      </c>
      <c r="U16" s="15">
        <v>7.3572918120581283</v>
      </c>
      <c r="V16" s="15">
        <v>101.50178723373172</v>
      </c>
      <c r="W16" s="15">
        <v>97.863333028629057</v>
      </c>
      <c r="X16" s="15">
        <v>104.06842921826811</v>
      </c>
      <c r="Y16" s="15">
        <v>92.9475865093886</v>
      </c>
      <c r="Z16" s="15">
        <v>99.819491203415438</v>
      </c>
      <c r="AA16" s="15">
        <v>98.926534202334565</v>
      </c>
      <c r="AB16" s="15">
        <f t="shared" si="3"/>
        <v>99.373012702875002</v>
      </c>
      <c r="AC16" s="16">
        <v>5.5419999999999998</v>
      </c>
      <c r="AD16" s="16">
        <v>70.214100000000002</v>
      </c>
      <c r="AE16" s="16">
        <v>65.747649999999993</v>
      </c>
      <c r="AF16" s="16">
        <v>108.37949999999999</v>
      </c>
      <c r="AG16" s="16">
        <v>76.244500000000002</v>
      </c>
      <c r="AH16" s="16">
        <v>68.148967204301073</v>
      </c>
      <c r="AI16" s="16">
        <v>93.521381720430099</v>
      </c>
      <c r="AJ16" s="15">
        <f t="shared" si="4"/>
        <v>80.835174462365586</v>
      </c>
      <c r="AK16" s="15">
        <v>5.5419999999999998</v>
      </c>
      <c r="AL16" s="16">
        <v>70.214100000000002</v>
      </c>
      <c r="AM16" s="16">
        <v>65.747649999999993</v>
      </c>
      <c r="AN16" s="16">
        <v>108.37949999999999</v>
      </c>
      <c r="AO16" s="16">
        <v>76.244500000000002</v>
      </c>
      <c r="AP16" s="16">
        <v>125.82560537634407</v>
      </c>
      <c r="AQ16" s="16">
        <v>68.148967204301073</v>
      </c>
      <c r="AR16" s="15">
        <f t="shared" si="5"/>
        <v>96.987286290322572</v>
      </c>
    </row>
    <row r="17" spans="1:44">
      <c r="A17" s="12"/>
      <c r="B17" s="19"/>
      <c r="C17" s="13">
        <f t="shared" si="0"/>
        <v>2024</v>
      </c>
      <c r="D17" s="14">
        <v>45292</v>
      </c>
      <c r="E17" s="15">
        <v>5.6820000000000004</v>
      </c>
      <c r="F17" s="15">
        <v>70.686499999999995</v>
      </c>
      <c r="G17" s="15">
        <v>71.917349999999999</v>
      </c>
      <c r="H17" s="15">
        <v>103.9734</v>
      </c>
      <c r="I17" s="15">
        <v>71.356200000000001</v>
      </c>
      <c r="J17" s="15">
        <v>71.229132795698916</v>
      </c>
      <c r="K17" s="15">
        <v>89.593774193548384</v>
      </c>
      <c r="L17" s="15">
        <f t="shared" ref="L17:L80" si="6">AVERAGE(J17:K17)</f>
        <v>80.411453494623657</v>
      </c>
      <c r="M17" s="15">
        <v>5.6820000000000004</v>
      </c>
      <c r="N17" s="15">
        <v>70.686499999999995</v>
      </c>
      <c r="O17" s="15">
        <v>71.917349999999999</v>
      </c>
      <c r="P17" s="15">
        <v>103.9734</v>
      </c>
      <c r="Q17" s="15">
        <v>71.356200000000001</v>
      </c>
      <c r="R17" s="15">
        <v>71.229132795698916</v>
      </c>
      <c r="S17" s="15">
        <v>89.593774193548384</v>
      </c>
      <c r="T17" s="15">
        <f t="shared" si="2"/>
        <v>80.411453494623657</v>
      </c>
      <c r="U17" s="15">
        <v>7.8679907205320481</v>
      </c>
      <c r="V17" s="15">
        <v>94.102232943184461</v>
      </c>
      <c r="W17" s="15">
        <v>94.806013517254087</v>
      </c>
      <c r="X17" s="15">
        <v>92.277196244176992</v>
      </c>
      <c r="Y17" s="15">
        <v>88.080365819616404</v>
      </c>
      <c r="Z17" s="15">
        <v>94.412501798419456</v>
      </c>
      <c r="AA17" s="15">
        <v>90.426980680661032</v>
      </c>
      <c r="AB17" s="15">
        <f t="shared" si="3"/>
        <v>92.419741239540244</v>
      </c>
      <c r="AC17" s="16">
        <v>5.6820000000000004</v>
      </c>
      <c r="AD17" s="16">
        <v>70.686499999999995</v>
      </c>
      <c r="AE17" s="16">
        <v>71.917349999999999</v>
      </c>
      <c r="AF17" s="16">
        <v>103.9734</v>
      </c>
      <c r="AG17" s="16">
        <v>71.356200000000001</v>
      </c>
      <c r="AH17" s="16">
        <v>71.229132795698916</v>
      </c>
      <c r="AI17" s="16">
        <v>89.593774193548384</v>
      </c>
      <c r="AJ17" s="15">
        <f t="shared" si="4"/>
        <v>80.411453494623657</v>
      </c>
      <c r="AK17" s="15">
        <v>5.6820000000000004</v>
      </c>
      <c r="AL17" s="16">
        <v>70.686499999999995</v>
      </c>
      <c r="AM17" s="16">
        <v>71.917349999999999</v>
      </c>
      <c r="AN17" s="16">
        <v>103.9734</v>
      </c>
      <c r="AO17" s="16">
        <v>71.356200000000001</v>
      </c>
      <c r="AP17" s="16">
        <v>122.38411720430108</v>
      </c>
      <c r="AQ17" s="16">
        <v>71.229132795698916</v>
      </c>
      <c r="AR17" s="15">
        <f t="shared" si="5"/>
        <v>96.806624999999997</v>
      </c>
    </row>
    <row r="18" spans="1:44">
      <c r="A18" s="12"/>
      <c r="B18" s="19"/>
      <c r="C18" s="13">
        <f t="shared" si="0"/>
        <v>2024</v>
      </c>
      <c r="D18" s="14">
        <v>45323</v>
      </c>
      <c r="E18" s="15">
        <v>5.4829999999999997</v>
      </c>
      <c r="F18" s="15">
        <v>64.167450000000002</v>
      </c>
      <c r="G18" s="15">
        <v>64.455100000000002</v>
      </c>
      <c r="H18" s="15">
        <v>90.605350000000001</v>
      </c>
      <c r="I18" s="15">
        <v>63.680050000000001</v>
      </c>
      <c r="J18" s="15">
        <v>64.289783908045976</v>
      </c>
      <c r="K18" s="15">
        <v>79.154360344827595</v>
      </c>
      <c r="L18" s="15">
        <f t="shared" si="6"/>
        <v>71.722072126436785</v>
      </c>
      <c r="M18" s="15">
        <v>5.4829999999999997</v>
      </c>
      <c r="N18" s="15">
        <v>64.167450000000002</v>
      </c>
      <c r="O18" s="15">
        <v>64.455100000000002</v>
      </c>
      <c r="P18" s="15">
        <v>90.605350000000001</v>
      </c>
      <c r="Q18" s="15">
        <v>63.680050000000001</v>
      </c>
      <c r="R18" s="15">
        <v>64.289783908045976</v>
      </c>
      <c r="S18" s="15">
        <v>79.154360344827595</v>
      </c>
      <c r="T18" s="15">
        <f t="shared" si="2"/>
        <v>71.722072126436785</v>
      </c>
      <c r="U18" s="15">
        <v>8.0061820712427636</v>
      </c>
      <c r="V18" s="15">
        <v>102.99699268232115</v>
      </c>
      <c r="W18" s="15">
        <v>103.81184087219562</v>
      </c>
      <c r="X18" s="15">
        <v>106.28731209970118</v>
      </c>
      <c r="Y18" s="15">
        <v>100.02735905779491</v>
      </c>
      <c r="Z18" s="15">
        <v>103.34353731479651</v>
      </c>
      <c r="AA18" s="15">
        <v>103.62503321981001</v>
      </c>
      <c r="AB18" s="15">
        <f t="shared" si="3"/>
        <v>103.48428526730325</v>
      </c>
      <c r="AC18" s="16">
        <v>5.4829999999999997</v>
      </c>
      <c r="AD18" s="16">
        <v>64.167450000000002</v>
      </c>
      <c r="AE18" s="16">
        <v>64.455100000000002</v>
      </c>
      <c r="AF18" s="16">
        <v>90.605350000000001</v>
      </c>
      <c r="AG18" s="16">
        <v>63.680050000000001</v>
      </c>
      <c r="AH18" s="16">
        <v>64.289783908045976</v>
      </c>
      <c r="AI18" s="16">
        <v>79.154360344827595</v>
      </c>
      <c r="AJ18" s="15">
        <f t="shared" si="4"/>
        <v>71.722072126436785</v>
      </c>
      <c r="AK18" s="15">
        <v>5.4829999999999997</v>
      </c>
      <c r="AL18" s="16">
        <v>64.167450000000002</v>
      </c>
      <c r="AM18" s="16">
        <v>64.455100000000002</v>
      </c>
      <c r="AN18" s="16">
        <v>90.605350000000001</v>
      </c>
      <c r="AO18" s="16">
        <v>63.680050000000001</v>
      </c>
      <c r="AP18" s="16">
        <v>109.49548390804598</v>
      </c>
      <c r="AQ18" s="16">
        <v>64.289783908045976</v>
      </c>
      <c r="AR18" s="15">
        <f t="shared" si="5"/>
        <v>86.89263390804598</v>
      </c>
    </row>
    <row r="19" spans="1:44">
      <c r="A19" s="12"/>
      <c r="B19" s="19"/>
      <c r="C19" s="13">
        <f t="shared" si="0"/>
        <v>2024</v>
      </c>
      <c r="D19" s="14">
        <v>45352</v>
      </c>
      <c r="E19" s="15">
        <v>5.0229999999999997</v>
      </c>
      <c r="F19" s="15">
        <v>57.5745</v>
      </c>
      <c r="G19" s="15">
        <v>57.8264</v>
      </c>
      <c r="H19" s="15">
        <v>73.817300000000003</v>
      </c>
      <c r="I19" s="15">
        <v>52.431750000000001</v>
      </c>
      <c r="J19" s="15">
        <v>57.685552688172045</v>
      </c>
      <c r="K19" s="15">
        <v>64.389261827956986</v>
      </c>
      <c r="L19" s="15">
        <f t="shared" si="6"/>
        <v>61.037407258064519</v>
      </c>
      <c r="M19" s="15">
        <v>5.0229999999999997</v>
      </c>
      <c r="N19" s="15">
        <v>57.5745</v>
      </c>
      <c r="O19" s="15">
        <v>57.8264</v>
      </c>
      <c r="P19" s="15">
        <v>73.817300000000003</v>
      </c>
      <c r="Q19" s="15">
        <v>52.431750000000001</v>
      </c>
      <c r="R19" s="15">
        <v>57.685552688172045</v>
      </c>
      <c r="S19" s="15">
        <v>64.389261827956986</v>
      </c>
      <c r="T19" s="15">
        <f t="shared" si="2"/>
        <v>61.037407258064519</v>
      </c>
      <c r="U19" s="15">
        <v>6.8643160486355619</v>
      </c>
      <c r="V19" s="15">
        <v>69.775415995349732</v>
      </c>
      <c r="W19" s="15">
        <v>80.811994681546338</v>
      </c>
      <c r="X19" s="15">
        <v>74.222695055076073</v>
      </c>
      <c r="Y19" s="15">
        <v>78.540314067185889</v>
      </c>
      <c r="Z19" s="15">
        <v>74.641004448404146</v>
      </c>
      <c r="AA19" s="15">
        <v>76.126161501275021</v>
      </c>
      <c r="AB19" s="15">
        <f t="shared" si="3"/>
        <v>75.383582974839584</v>
      </c>
      <c r="AC19" s="16">
        <v>5.0229999999999997</v>
      </c>
      <c r="AD19" s="16">
        <v>57.5745</v>
      </c>
      <c r="AE19" s="16">
        <v>57.8264</v>
      </c>
      <c r="AF19" s="16">
        <v>73.817300000000003</v>
      </c>
      <c r="AG19" s="16">
        <v>52.431750000000001</v>
      </c>
      <c r="AH19" s="16">
        <v>57.685552688172045</v>
      </c>
      <c r="AI19" s="16">
        <v>64.389261827956986</v>
      </c>
      <c r="AJ19" s="15">
        <f t="shared" si="4"/>
        <v>61.037407258064519</v>
      </c>
      <c r="AK19" s="15">
        <v>5.0229999999999997</v>
      </c>
      <c r="AL19" s="16">
        <v>57.5745</v>
      </c>
      <c r="AM19" s="16">
        <v>57.8264</v>
      </c>
      <c r="AN19" s="16">
        <v>73.817300000000003</v>
      </c>
      <c r="AO19" s="16">
        <v>52.431750000000001</v>
      </c>
      <c r="AP19" s="16">
        <v>94.088214131897701</v>
      </c>
      <c r="AQ19" s="16">
        <v>57.685363122476446</v>
      </c>
      <c r="AR19" s="15">
        <f t="shared" si="5"/>
        <v>75.886788627187073</v>
      </c>
    </row>
    <row r="20" spans="1:44">
      <c r="A20" s="12"/>
      <c r="B20" s="19"/>
      <c r="C20" s="13">
        <f t="shared" si="0"/>
        <v>2024</v>
      </c>
      <c r="D20" s="14">
        <v>45383</v>
      </c>
      <c r="E20" s="15">
        <v>4.3259999999999996</v>
      </c>
      <c r="F20" s="15">
        <v>39.739400000000003</v>
      </c>
      <c r="G20" s="15">
        <v>40.635300000000001</v>
      </c>
      <c r="H20" s="15">
        <v>45.637250000000002</v>
      </c>
      <c r="I20" s="15">
        <v>35.133699999999997</v>
      </c>
      <c r="J20" s="15">
        <v>40.117668888888893</v>
      </c>
      <c r="K20" s="15">
        <v>41.202417777777775</v>
      </c>
      <c r="L20" s="15">
        <f t="shared" si="6"/>
        <v>40.660043333333334</v>
      </c>
      <c r="M20" s="15">
        <v>4.3259999999999996</v>
      </c>
      <c r="N20" s="15">
        <v>39.739400000000003</v>
      </c>
      <c r="O20" s="15">
        <v>40.635300000000001</v>
      </c>
      <c r="P20" s="15">
        <v>45.637250000000002</v>
      </c>
      <c r="Q20" s="15">
        <v>35.133699999999997</v>
      </c>
      <c r="R20" s="15">
        <v>40.117668888888893</v>
      </c>
      <c r="S20" s="15">
        <v>41.202417777777775</v>
      </c>
      <c r="T20" s="15">
        <f t="shared" si="2"/>
        <v>40.660043333333334</v>
      </c>
      <c r="U20" s="15">
        <v>6.3620755521494452</v>
      </c>
      <c r="V20" s="15">
        <v>68.152439364831864</v>
      </c>
      <c r="W20" s="15">
        <v>73.725197562821933</v>
      </c>
      <c r="X20" s="15">
        <v>68.550631415758616</v>
      </c>
      <c r="Y20" s="15">
        <v>70.148875273185965</v>
      </c>
      <c r="Z20" s="15">
        <v>70.50538171509433</v>
      </c>
      <c r="AA20" s="15">
        <v>69.225445488894607</v>
      </c>
      <c r="AB20" s="15">
        <f t="shared" si="3"/>
        <v>69.865413601994476</v>
      </c>
      <c r="AC20" s="16">
        <v>4.3259999999999996</v>
      </c>
      <c r="AD20" s="16">
        <v>39.739400000000003</v>
      </c>
      <c r="AE20" s="16">
        <v>40.635300000000001</v>
      </c>
      <c r="AF20" s="16">
        <v>45.637250000000002</v>
      </c>
      <c r="AG20" s="16">
        <v>35.133699999999997</v>
      </c>
      <c r="AH20" s="16">
        <v>40.117668888888893</v>
      </c>
      <c r="AI20" s="16">
        <v>41.202417777777775</v>
      </c>
      <c r="AJ20" s="15">
        <f t="shared" si="4"/>
        <v>40.660043333333334</v>
      </c>
      <c r="AK20" s="15">
        <v>4.3259999999999996</v>
      </c>
      <c r="AL20" s="16">
        <v>39.739400000000003</v>
      </c>
      <c r="AM20" s="16">
        <v>40.635300000000001</v>
      </c>
      <c r="AN20" s="16">
        <v>45.637250000000002</v>
      </c>
      <c r="AO20" s="16">
        <v>35.133699999999997</v>
      </c>
      <c r="AP20" s="16">
        <v>63.57681111111112</v>
      </c>
      <c r="AQ20" s="16">
        <v>40.117668888888893</v>
      </c>
      <c r="AR20" s="15">
        <f t="shared" si="5"/>
        <v>51.847240000000006</v>
      </c>
    </row>
    <row r="21" spans="1:44">
      <c r="A21" s="12"/>
      <c r="B21" s="19"/>
      <c r="C21" s="13">
        <f t="shared" si="0"/>
        <v>2024</v>
      </c>
      <c r="D21" s="14">
        <v>45413</v>
      </c>
      <c r="E21" s="15">
        <v>4.2709999999999999</v>
      </c>
      <c r="F21" s="15">
        <v>40.962600000000002</v>
      </c>
      <c r="G21" s="15">
        <v>47.417250000000003</v>
      </c>
      <c r="H21" s="15">
        <v>43.564500000000002</v>
      </c>
      <c r="I21" s="15">
        <v>29.788250000000001</v>
      </c>
      <c r="J21" s="15">
        <v>43.80819838709678</v>
      </c>
      <c r="K21" s="15">
        <v>37.491099462365597</v>
      </c>
      <c r="L21" s="15">
        <f t="shared" si="6"/>
        <v>40.649648924731189</v>
      </c>
      <c r="M21" s="15">
        <v>4.2709999999999999</v>
      </c>
      <c r="N21" s="15">
        <v>40.962600000000002</v>
      </c>
      <c r="O21" s="15">
        <v>47.417250000000003</v>
      </c>
      <c r="P21" s="15">
        <v>43.564500000000002</v>
      </c>
      <c r="Q21" s="15">
        <v>29.788250000000001</v>
      </c>
      <c r="R21" s="15">
        <v>43.80819838709678</v>
      </c>
      <c r="S21" s="15">
        <v>37.491099462365597</v>
      </c>
      <c r="T21" s="15">
        <f t="shared" si="2"/>
        <v>40.649648924731189</v>
      </c>
      <c r="U21" s="15">
        <v>6.3770232515033181</v>
      </c>
      <c r="V21" s="15">
        <v>58.10909170830454</v>
      </c>
      <c r="W21" s="15">
        <v>76.640683782940798</v>
      </c>
      <c r="X21" s="15">
        <v>40.861021384071385</v>
      </c>
      <c r="Y21" s="15">
        <v>56.226728538401552</v>
      </c>
      <c r="Z21" s="15">
        <v>66.278933375617299</v>
      </c>
      <c r="AA21" s="15">
        <v>47.635150344582534</v>
      </c>
      <c r="AB21" s="15">
        <f t="shared" si="3"/>
        <v>56.95704186009992</v>
      </c>
      <c r="AC21" s="16">
        <v>4.2709999999999999</v>
      </c>
      <c r="AD21" s="16">
        <v>40.962600000000002</v>
      </c>
      <c r="AE21" s="16">
        <v>47.417250000000003</v>
      </c>
      <c r="AF21" s="16">
        <v>43.564500000000002</v>
      </c>
      <c r="AG21" s="16">
        <v>29.788250000000001</v>
      </c>
      <c r="AH21" s="16">
        <v>43.80819838709678</v>
      </c>
      <c r="AI21" s="16">
        <v>37.491099462365597</v>
      </c>
      <c r="AJ21" s="15">
        <f t="shared" si="4"/>
        <v>40.649648924731189</v>
      </c>
      <c r="AK21" s="15">
        <v>4.2709999999999999</v>
      </c>
      <c r="AL21" s="16">
        <v>40.962600000000002</v>
      </c>
      <c r="AM21" s="16">
        <v>47.417250000000003</v>
      </c>
      <c r="AN21" s="16">
        <v>43.564500000000002</v>
      </c>
      <c r="AO21" s="16">
        <v>29.788250000000001</v>
      </c>
      <c r="AP21" s="16">
        <v>60.164246236559137</v>
      </c>
      <c r="AQ21" s="16">
        <v>43.80819838709678</v>
      </c>
      <c r="AR21" s="15">
        <f t="shared" si="5"/>
        <v>51.986222311827959</v>
      </c>
    </row>
    <row r="22" spans="1:44">
      <c r="A22" s="12"/>
      <c r="B22" s="19"/>
      <c r="C22" s="13">
        <f t="shared" si="0"/>
        <v>2024</v>
      </c>
      <c r="D22" s="14">
        <v>45444</v>
      </c>
      <c r="E22" s="15">
        <v>4.3440000000000003</v>
      </c>
      <c r="F22" s="15">
        <v>73.066749999999999</v>
      </c>
      <c r="G22" s="15">
        <v>64.477400000000003</v>
      </c>
      <c r="H22" s="15">
        <v>43.712600000000002</v>
      </c>
      <c r="I22" s="15">
        <v>28.296849999999999</v>
      </c>
      <c r="J22" s="15">
        <v>69.24926111111111</v>
      </c>
      <c r="K22" s="15">
        <v>36.861155555555555</v>
      </c>
      <c r="L22" s="15">
        <f t="shared" si="6"/>
        <v>53.055208333333333</v>
      </c>
      <c r="M22" s="15">
        <v>4.3440000000000003</v>
      </c>
      <c r="N22" s="15">
        <v>73.066749999999999</v>
      </c>
      <c r="O22" s="15">
        <v>64.477400000000003</v>
      </c>
      <c r="P22" s="15">
        <v>43.712600000000002</v>
      </c>
      <c r="Q22" s="15">
        <v>28.296849999999999</v>
      </c>
      <c r="R22" s="15">
        <v>69.24926111111111</v>
      </c>
      <c r="S22" s="15">
        <v>36.861155555555555</v>
      </c>
      <c r="T22" s="15">
        <f t="shared" si="2"/>
        <v>53.055208333333333</v>
      </c>
      <c r="U22" s="15">
        <v>7.1073487095005765</v>
      </c>
      <c r="V22" s="15">
        <v>85.967019390076459</v>
      </c>
      <c r="W22" s="15">
        <v>99.395810659596208</v>
      </c>
      <c r="X22" s="15">
        <v>66.097934515367712</v>
      </c>
      <c r="Y22" s="15">
        <v>74.533310150388729</v>
      </c>
      <c r="Z22" s="15">
        <v>91.935371065418565</v>
      </c>
      <c r="AA22" s="15">
        <v>69.846990353154837</v>
      </c>
      <c r="AB22" s="15">
        <f t="shared" si="3"/>
        <v>80.891180709286701</v>
      </c>
      <c r="AC22" s="16">
        <v>4.3440000000000003</v>
      </c>
      <c r="AD22" s="16">
        <v>73.066749999999999</v>
      </c>
      <c r="AE22" s="16">
        <v>64.477400000000003</v>
      </c>
      <c r="AF22" s="16">
        <v>43.712600000000002</v>
      </c>
      <c r="AG22" s="16">
        <v>28.296849999999999</v>
      </c>
      <c r="AH22" s="16">
        <v>69.24926111111111</v>
      </c>
      <c r="AI22" s="16">
        <v>36.861155555555555</v>
      </c>
      <c r="AJ22" s="15">
        <f t="shared" si="4"/>
        <v>53.055208333333333</v>
      </c>
      <c r="AK22" s="15">
        <v>4.3440000000000003</v>
      </c>
      <c r="AL22" s="16">
        <v>73.066749999999999</v>
      </c>
      <c r="AM22" s="16">
        <v>64.477400000000003</v>
      </c>
      <c r="AN22" s="16">
        <v>43.712600000000002</v>
      </c>
      <c r="AO22" s="16">
        <v>28.296849999999999</v>
      </c>
      <c r="AP22" s="16">
        <v>60.392755555555553</v>
      </c>
      <c r="AQ22" s="16">
        <v>69.24926111111111</v>
      </c>
      <c r="AR22" s="15">
        <f t="shared" si="5"/>
        <v>64.821008333333339</v>
      </c>
    </row>
    <row r="23" spans="1:44">
      <c r="A23" s="12"/>
      <c r="B23" s="19"/>
      <c r="C23" s="13">
        <f t="shared" si="0"/>
        <v>2024</v>
      </c>
      <c r="D23" s="14">
        <v>45474</v>
      </c>
      <c r="E23" s="15">
        <v>4.4249999999999998</v>
      </c>
      <c r="F23" s="15">
        <v>175.1996</v>
      </c>
      <c r="G23" s="15">
        <v>81.119450000000001</v>
      </c>
      <c r="H23" s="15">
        <v>142.3723</v>
      </c>
      <c r="I23" s="15">
        <v>74.771699999999996</v>
      </c>
      <c r="J23" s="15">
        <v>133.72340483870968</v>
      </c>
      <c r="K23" s="15">
        <v>112.56988494623656</v>
      </c>
      <c r="L23" s="15">
        <f t="shared" si="6"/>
        <v>123.14664489247312</v>
      </c>
      <c r="M23" s="15">
        <v>4.4249999999999998</v>
      </c>
      <c r="N23" s="15">
        <v>175.1996</v>
      </c>
      <c r="O23" s="15">
        <v>81.119450000000001</v>
      </c>
      <c r="P23" s="15">
        <v>142.3723</v>
      </c>
      <c r="Q23" s="15">
        <v>74.771699999999996</v>
      </c>
      <c r="R23" s="15">
        <v>133.72340483870968</v>
      </c>
      <c r="S23" s="15">
        <v>112.56988494623656</v>
      </c>
      <c r="T23" s="15">
        <f t="shared" si="2"/>
        <v>123.14664489247312</v>
      </c>
      <c r="U23" s="15">
        <v>6.9267450982820336</v>
      </c>
      <c r="V23" s="15">
        <v>107.90713730312387</v>
      </c>
      <c r="W23" s="15">
        <v>109.24862627745433</v>
      </c>
      <c r="X23" s="15">
        <v>102.93140109704399</v>
      </c>
      <c r="Y23" s="15">
        <v>93.221527964207098</v>
      </c>
      <c r="Z23" s="15">
        <v>108.49854642083946</v>
      </c>
      <c r="AA23" s="15">
        <v>98.650704339556768</v>
      </c>
      <c r="AB23" s="15">
        <f t="shared" si="3"/>
        <v>103.57462538019811</v>
      </c>
      <c r="AC23" s="16">
        <v>4.4249999999999998</v>
      </c>
      <c r="AD23" s="16">
        <v>175.1996</v>
      </c>
      <c r="AE23" s="16">
        <v>81.119450000000001</v>
      </c>
      <c r="AF23" s="16">
        <v>142.3723</v>
      </c>
      <c r="AG23" s="16">
        <v>74.771699999999996</v>
      </c>
      <c r="AH23" s="16">
        <v>133.72340483870968</v>
      </c>
      <c r="AI23" s="16">
        <v>112.56988494623656</v>
      </c>
      <c r="AJ23" s="15">
        <f t="shared" si="4"/>
        <v>123.14664489247312</v>
      </c>
      <c r="AK23" s="15">
        <v>4.4249999999999998</v>
      </c>
      <c r="AL23" s="16">
        <v>175.1996</v>
      </c>
      <c r="AM23" s="16">
        <v>81.119450000000001</v>
      </c>
      <c r="AN23" s="16">
        <v>142.3723</v>
      </c>
      <c r="AO23" s="16">
        <v>74.771699999999996</v>
      </c>
      <c r="AP23" s="16">
        <v>152.47626559139786</v>
      </c>
      <c r="AQ23" s="16">
        <v>133.72340483870968</v>
      </c>
      <c r="AR23" s="15">
        <f t="shared" si="5"/>
        <v>143.09983521505376</v>
      </c>
    </row>
    <row r="24" spans="1:44">
      <c r="A24" s="12"/>
      <c r="B24" s="19"/>
      <c r="C24" s="13">
        <f t="shared" si="0"/>
        <v>2024</v>
      </c>
      <c r="D24" s="14">
        <v>45505</v>
      </c>
      <c r="E24" s="15">
        <v>4.46</v>
      </c>
      <c r="F24" s="15">
        <v>174.9153</v>
      </c>
      <c r="G24" s="15">
        <v>83.221299999999999</v>
      </c>
      <c r="H24" s="15">
        <v>161.39850000000001</v>
      </c>
      <c r="I24" s="15">
        <v>86.972099999999998</v>
      </c>
      <c r="J24" s="15">
        <v>136.46297741935484</v>
      </c>
      <c r="K24" s="15">
        <v>130.18742903225805</v>
      </c>
      <c r="L24" s="15">
        <f t="shared" si="6"/>
        <v>133.32520322580643</v>
      </c>
      <c r="M24" s="15">
        <v>4.46</v>
      </c>
      <c r="N24" s="15">
        <v>174.9153</v>
      </c>
      <c r="O24" s="15">
        <v>83.221299999999999</v>
      </c>
      <c r="P24" s="15">
        <v>161.39850000000001</v>
      </c>
      <c r="Q24" s="15">
        <v>86.972099999999998</v>
      </c>
      <c r="R24" s="15">
        <v>136.46297741935484</v>
      </c>
      <c r="S24" s="15">
        <v>130.18742903225805</v>
      </c>
      <c r="T24" s="15">
        <f t="shared" si="2"/>
        <v>133.32520322580643</v>
      </c>
      <c r="U24" s="15">
        <v>7.3933044292659531</v>
      </c>
      <c r="V24" s="15">
        <v>129.13463605848756</v>
      </c>
      <c r="W24" s="15">
        <v>118.04402697967994</v>
      </c>
      <c r="X24" s="15">
        <v>124.32345728236626</v>
      </c>
      <c r="Y24" s="15">
        <v>103.28150071020571</v>
      </c>
      <c r="Z24" s="15">
        <v>124.48373547705211</v>
      </c>
      <c r="AA24" s="15">
        <v>115.49941097791184</v>
      </c>
      <c r="AB24" s="15">
        <f t="shared" si="3"/>
        <v>119.99157322748198</v>
      </c>
      <c r="AC24" s="16">
        <v>4.46</v>
      </c>
      <c r="AD24" s="16">
        <v>174.9153</v>
      </c>
      <c r="AE24" s="16">
        <v>83.221299999999999</v>
      </c>
      <c r="AF24" s="16">
        <v>161.39850000000001</v>
      </c>
      <c r="AG24" s="16">
        <v>86.972099999999998</v>
      </c>
      <c r="AH24" s="16">
        <v>136.46297741935484</v>
      </c>
      <c r="AI24" s="16">
        <v>130.18742903225805</v>
      </c>
      <c r="AJ24" s="15">
        <f t="shared" si="4"/>
        <v>133.32520322580643</v>
      </c>
      <c r="AK24" s="15">
        <v>4.46</v>
      </c>
      <c r="AL24" s="16">
        <v>174.9153</v>
      </c>
      <c r="AM24" s="16">
        <v>83.221299999999999</v>
      </c>
      <c r="AN24" s="16">
        <v>161.39850000000001</v>
      </c>
      <c r="AO24" s="16">
        <v>86.972099999999998</v>
      </c>
      <c r="AP24" s="16">
        <v>170.01806451612902</v>
      </c>
      <c r="AQ24" s="16">
        <v>136.46297741935484</v>
      </c>
      <c r="AR24" s="15">
        <f t="shared" si="5"/>
        <v>153.24052096774193</v>
      </c>
    </row>
    <row r="25" spans="1:44">
      <c r="A25" s="12"/>
      <c r="B25" s="19"/>
      <c r="C25" s="13">
        <f t="shared" si="0"/>
        <v>2024</v>
      </c>
      <c r="D25" s="14">
        <v>45536</v>
      </c>
      <c r="E25" s="15">
        <v>4.4450000000000003</v>
      </c>
      <c r="F25" s="15">
        <v>143.1917</v>
      </c>
      <c r="G25" s="15">
        <v>76.846999999999994</v>
      </c>
      <c r="H25" s="15">
        <v>135.37549999999999</v>
      </c>
      <c r="I25" s="15">
        <v>72.679599999999994</v>
      </c>
      <c r="J25" s="15">
        <v>112.23084000000001</v>
      </c>
      <c r="K25" s="15">
        <v>106.11741333333333</v>
      </c>
      <c r="L25" s="15">
        <f t="shared" si="6"/>
        <v>109.17412666666667</v>
      </c>
      <c r="M25" s="15">
        <v>4.4450000000000003</v>
      </c>
      <c r="N25" s="15">
        <v>143.1917</v>
      </c>
      <c r="O25" s="15">
        <v>76.846999999999994</v>
      </c>
      <c r="P25" s="15">
        <v>135.37549999999999</v>
      </c>
      <c r="Q25" s="15">
        <v>72.679599999999994</v>
      </c>
      <c r="R25" s="15">
        <v>112.23084000000001</v>
      </c>
      <c r="S25" s="15">
        <v>106.11741333333333</v>
      </c>
      <c r="T25" s="15">
        <f t="shared" si="2"/>
        <v>109.17412666666667</v>
      </c>
      <c r="U25" s="15">
        <v>7.4116287985480991</v>
      </c>
      <c r="V25" s="15">
        <v>202.77064440727915</v>
      </c>
      <c r="W25" s="15">
        <v>148.6272629687146</v>
      </c>
      <c r="X25" s="15">
        <v>159.52901442336002</v>
      </c>
      <c r="Y25" s="15">
        <v>128.21159626751961</v>
      </c>
      <c r="Z25" s="15">
        <v>177.50373306928236</v>
      </c>
      <c r="AA25" s="15">
        <v>144.91421928396784</v>
      </c>
      <c r="AB25" s="15">
        <f t="shared" si="3"/>
        <v>161.2089761766251</v>
      </c>
      <c r="AC25" s="16">
        <v>4.4450000000000003</v>
      </c>
      <c r="AD25" s="16">
        <v>143.1917</v>
      </c>
      <c r="AE25" s="16">
        <v>76.846999999999994</v>
      </c>
      <c r="AF25" s="16">
        <v>135.37549999999999</v>
      </c>
      <c r="AG25" s="16">
        <v>72.679599999999994</v>
      </c>
      <c r="AH25" s="16">
        <v>112.23084000000001</v>
      </c>
      <c r="AI25" s="16">
        <v>106.11741333333333</v>
      </c>
      <c r="AJ25" s="15">
        <f t="shared" si="4"/>
        <v>109.17412666666667</v>
      </c>
      <c r="AK25" s="15">
        <v>4.4450000000000003</v>
      </c>
      <c r="AL25" s="16">
        <v>143.1917</v>
      </c>
      <c r="AM25" s="16">
        <v>76.846999999999994</v>
      </c>
      <c r="AN25" s="16">
        <v>135.37549999999999</v>
      </c>
      <c r="AO25" s="16">
        <v>72.679599999999994</v>
      </c>
      <c r="AP25" s="16">
        <v>140.64005999999998</v>
      </c>
      <c r="AQ25" s="16">
        <v>112.23084</v>
      </c>
      <c r="AR25" s="15">
        <f t="shared" si="5"/>
        <v>126.43544999999999</v>
      </c>
    </row>
    <row r="26" spans="1:44">
      <c r="A26" s="12"/>
      <c r="B26" s="19"/>
      <c r="C26" s="13">
        <f t="shared" si="0"/>
        <v>2024</v>
      </c>
      <c r="D26" s="14">
        <v>45566</v>
      </c>
      <c r="E26" s="15">
        <v>4.51</v>
      </c>
      <c r="F26" s="15">
        <v>55.987299999999998</v>
      </c>
      <c r="G26" s="15">
        <v>58.708649999999999</v>
      </c>
      <c r="H26" s="15">
        <v>70.899249999999995</v>
      </c>
      <c r="I26" s="15">
        <v>51.391300000000001</v>
      </c>
      <c r="J26" s="15">
        <v>57.128511290322578</v>
      </c>
      <c r="K26" s="15">
        <v>62.718496774193547</v>
      </c>
      <c r="L26" s="15">
        <f t="shared" si="6"/>
        <v>59.923504032258066</v>
      </c>
      <c r="M26" s="15">
        <v>4.51</v>
      </c>
      <c r="N26" s="15">
        <v>55.987299999999998</v>
      </c>
      <c r="O26" s="15">
        <v>58.708649999999999</v>
      </c>
      <c r="P26" s="15">
        <v>70.899249999999995</v>
      </c>
      <c r="Q26" s="15">
        <v>51.391300000000001</v>
      </c>
      <c r="R26" s="15">
        <v>57.128511290322578</v>
      </c>
      <c r="S26" s="15">
        <v>62.718496774193547</v>
      </c>
      <c r="T26" s="15">
        <f t="shared" si="2"/>
        <v>59.923504032258066</v>
      </c>
      <c r="U26" s="15">
        <v>7.6280748795516953</v>
      </c>
      <c r="V26" s="15">
        <v>90.565206389867598</v>
      </c>
      <c r="W26" s="15">
        <v>103.40066103916007</v>
      </c>
      <c r="X26" s="15">
        <v>88.0795683570081</v>
      </c>
      <c r="Y26" s="15">
        <v>96.016742868166219</v>
      </c>
      <c r="Z26" s="15">
        <v>95.947816404087021</v>
      </c>
      <c r="AA26" s="15">
        <v>91.408060893945375</v>
      </c>
      <c r="AB26" s="15">
        <f t="shared" si="3"/>
        <v>93.677938649016198</v>
      </c>
      <c r="AC26" s="16">
        <v>4.51</v>
      </c>
      <c r="AD26" s="16">
        <v>55.987299999999998</v>
      </c>
      <c r="AE26" s="16">
        <v>58.708649999999999</v>
      </c>
      <c r="AF26" s="16">
        <v>70.899249999999995</v>
      </c>
      <c r="AG26" s="16">
        <v>51.391300000000001</v>
      </c>
      <c r="AH26" s="16">
        <v>57.128511290322578</v>
      </c>
      <c r="AI26" s="16">
        <v>62.718496774193547</v>
      </c>
      <c r="AJ26" s="15">
        <f t="shared" si="4"/>
        <v>59.923504032258066</v>
      </c>
      <c r="AK26" s="15">
        <v>4.51</v>
      </c>
      <c r="AL26" s="16">
        <v>55.987299999999998</v>
      </c>
      <c r="AM26" s="16">
        <v>58.708649999999999</v>
      </c>
      <c r="AN26" s="16">
        <v>70.899249999999995</v>
      </c>
      <c r="AO26" s="16">
        <v>51.391300000000001</v>
      </c>
      <c r="AP26" s="16">
        <v>87.666996774193549</v>
      </c>
      <c r="AQ26" s="16">
        <v>57.128511290322585</v>
      </c>
      <c r="AR26" s="15">
        <f t="shared" si="5"/>
        <v>72.397754032258064</v>
      </c>
    </row>
    <row r="27" spans="1:44">
      <c r="A27" s="12"/>
      <c r="B27" s="19"/>
      <c r="C27" s="13">
        <f t="shared" si="0"/>
        <v>2024</v>
      </c>
      <c r="D27" s="14">
        <v>45597</v>
      </c>
      <c r="E27" s="15">
        <v>4.7640000000000002</v>
      </c>
      <c r="F27" s="15">
        <v>54.078899999999997</v>
      </c>
      <c r="G27" s="15">
        <v>56.9114</v>
      </c>
      <c r="H27" s="15">
        <v>76.550899999999999</v>
      </c>
      <c r="I27" s="15">
        <v>55.847650000000002</v>
      </c>
      <c r="J27" s="15">
        <v>55.337788888888888</v>
      </c>
      <c r="K27" s="15">
        <v>67.349455555555551</v>
      </c>
      <c r="L27" s="15">
        <f t="shared" si="6"/>
        <v>61.343622222222223</v>
      </c>
      <c r="M27" s="15">
        <v>4.7640000000000002</v>
      </c>
      <c r="N27" s="15">
        <v>54.078899999999997</v>
      </c>
      <c r="O27" s="15">
        <v>56.9114</v>
      </c>
      <c r="P27" s="15">
        <v>76.550899999999999</v>
      </c>
      <c r="Q27" s="15">
        <v>55.847650000000002</v>
      </c>
      <c r="R27" s="15">
        <v>55.337788888888888</v>
      </c>
      <c r="S27" s="15">
        <v>67.349455555555551</v>
      </c>
      <c r="T27" s="15">
        <f t="shared" si="2"/>
        <v>61.343622222222223</v>
      </c>
      <c r="U27" s="15">
        <v>8.3437302180258452</v>
      </c>
      <c r="V27" s="15">
        <v>103.75707831556154</v>
      </c>
      <c r="W27" s="15">
        <v>102.64277182899278</v>
      </c>
      <c r="X27" s="15">
        <v>102.78251159939089</v>
      </c>
      <c r="Y27" s="15">
        <v>97.834968630858341</v>
      </c>
      <c r="Z27" s="15">
        <v>103.26183098819763</v>
      </c>
      <c r="AA27" s="15">
        <v>100.58360361337643</v>
      </c>
      <c r="AB27" s="15">
        <f t="shared" si="3"/>
        <v>101.92271730078703</v>
      </c>
      <c r="AC27" s="16">
        <v>4.7640000000000002</v>
      </c>
      <c r="AD27" s="16">
        <v>54.078899999999997</v>
      </c>
      <c r="AE27" s="16">
        <v>56.9114</v>
      </c>
      <c r="AF27" s="16">
        <v>76.550899999999999</v>
      </c>
      <c r="AG27" s="16">
        <v>55.847650000000002</v>
      </c>
      <c r="AH27" s="16">
        <v>55.337788888888888</v>
      </c>
      <c r="AI27" s="16">
        <v>67.349455555555551</v>
      </c>
      <c r="AJ27" s="15">
        <f t="shared" si="4"/>
        <v>61.343622222222223</v>
      </c>
      <c r="AK27" s="15">
        <v>4.7640000000000002</v>
      </c>
      <c r="AL27" s="16">
        <v>54.078899999999997</v>
      </c>
      <c r="AM27" s="16">
        <v>56.9114</v>
      </c>
      <c r="AN27" s="16">
        <v>76.550899999999999</v>
      </c>
      <c r="AO27" s="16">
        <v>55.847650000000002</v>
      </c>
      <c r="AP27" s="16">
        <v>92.251719278779476</v>
      </c>
      <c r="AQ27" s="16">
        <v>55.339971428571431</v>
      </c>
      <c r="AR27" s="15">
        <f t="shared" si="5"/>
        <v>73.795845353675446</v>
      </c>
    </row>
    <row r="28" spans="1:44">
      <c r="A28" s="12"/>
      <c r="B28" s="19"/>
      <c r="C28" s="13">
        <f t="shared" si="0"/>
        <v>2024</v>
      </c>
      <c r="D28" s="14">
        <v>45627</v>
      </c>
      <c r="E28" s="15">
        <v>5.1440000000000001</v>
      </c>
      <c r="F28" s="15">
        <v>64.363150000000005</v>
      </c>
      <c r="G28" s="15">
        <v>62.645150000000001</v>
      </c>
      <c r="H28" s="15">
        <v>93.141099999999994</v>
      </c>
      <c r="I28" s="15">
        <v>66.650099999999995</v>
      </c>
      <c r="J28" s="15">
        <v>63.568805913978501</v>
      </c>
      <c r="K28" s="15">
        <v>80.892573118279572</v>
      </c>
      <c r="L28" s="15">
        <f t="shared" si="6"/>
        <v>72.230689516129033</v>
      </c>
      <c r="M28" s="15">
        <v>5.1440000000000001</v>
      </c>
      <c r="N28" s="15">
        <v>64.363150000000005</v>
      </c>
      <c r="O28" s="15">
        <v>62.645150000000001</v>
      </c>
      <c r="P28" s="15">
        <v>93.141099999999994</v>
      </c>
      <c r="Q28" s="15">
        <v>66.650099999999995</v>
      </c>
      <c r="R28" s="15">
        <v>63.568805913978501</v>
      </c>
      <c r="S28" s="15">
        <v>80.892573118279572</v>
      </c>
      <c r="T28" s="15">
        <f t="shared" si="2"/>
        <v>72.230689516129033</v>
      </c>
      <c r="U28" s="15">
        <v>8.1692407955862354</v>
      </c>
      <c r="V28" s="15">
        <v>102.5589884203751</v>
      </c>
      <c r="W28" s="15">
        <v>103.4567912015862</v>
      </c>
      <c r="X28" s="15">
        <v>102.75764680237781</v>
      </c>
      <c r="Y28" s="15">
        <v>99.129403924064917</v>
      </c>
      <c r="Z28" s="15">
        <v>102.97410153426839</v>
      </c>
      <c r="AA28" s="15">
        <v>101.08007213821162</v>
      </c>
      <c r="AB28" s="15">
        <f t="shared" si="3"/>
        <v>102.02708683624</v>
      </c>
      <c r="AC28" s="16">
        <v>5.1440000000000001</v>
      </c>
      <c r="AD28" s="16">
        <v>64.363150000000005</v>
      </c>
      <c r="AE28" s="16">
        <v>62.645150000000001</v>
      </c>
      <c r="AF28" s="16">
        <v>93.141099999999994</v>
      </c>
      <c r="AG28" s="16">
        <v>66.650099999999995</v>
      </c>
      <c r="AH28" s="16">
        <v>63.568805913978501</v>
      </c>
      <c r="AI28" s="16">
        <v>80.892573118279572</v>
      </c>
      <c r="AJ28" s="15">
        <f t="shared" si="4"/>
        <v>72.230689516129033</v>
      </c>
      <c r="AK28" s="15">
        <v>5.1440000000000001</v>
      </c>
      <c r="AL28" s="16">
        <v>64.363150000000005</v>
      </c>
      <c r="AM28" s="16">
        <v>62.645150000000001</v>
      </c>
      <c r="AN28" s="16">
        <v>93.141099999999994</v>
      </c>
      <c r="AO28" s="16">
        <v>66.650099999999995</v>
      </c>
      <c r="AP28" s="16">
        <v>106.80354301075269</v>
      </c>
      <c r="AQ28" s="16">
        <v>63.568805913978494</v>
      </c>
      <c r="AR28" s="15">
        <f t="shared" si="5"/>
        <v>85.186174462365585</v>
      </c>
    </row>
    <row r="29" spans="1:44">
      <c r="A29" s="12"/>
      <c r="B29" s="19"/>
      <c r="C29" s="13">
        <f t="shared" si="0"/>
        <v>2025</v>
      </c>
      <c r="D29" s="14">
        <v>45658</v>
      </c>
      <c r="E29" s="15">
        <v>5.306</v>
      </c>
      <c r="F29" s="15">
        <v>55.018949999999997</v>
      </c>
      <c r="G29" s="15">
        <v>62.1875</v>
      </c>
      <c r="H29" s="15">
        <v>86.493300000000005</v>
      </c>
      <c r="I29" s="15">
        <v>68.037400000000005</v>
      </c>
      <c r="J29" s="15">
        <v>58.179278494623652</v>
      </c>
      <c r="K29" s="15">
        <v>78.35682795698925</v>
      </c>
      <c r="L29" s="15">
        <f t="shared" si="6"/>
        <v>68.268053225806455</v>
      </c>
      <c r="M29" s="15">
        <v>6.4335641527897893</v>
      </c>
      <c r="N29" s="15">
        <v>73.161653481616909</v>
      </c>
      <c r="O29" s="15">
        <v>71.875118728289365</v>
      </c>
      <c r="P29" s="15">
        <v>71.952418227660885</v>
      </c>
      <c r="Q29" s="15">
        <v>64.006383253926501</v>
      </c>
      <c r="R29" s="15">
        <v>72.594471493590788</v>
      </c>
      <c r="S29" s="15">
        <v>68.449327540315622</v>
      </c>
      <c r="T29" s="15">
        <f t="shared" si="2"/>
        <v>70.521899516953198</v>
      </c>
      <c r="U29" s="15">
        <v>7.9878365495460733</v>
      </c>
      <c r="V29" s="15">
        <v>91.268167805410485</v>
      </c>
      <c r="W29" s="15">
        <v>93.898649980375424</v>
      </c>
      <c r="X29" s="15">
        <v>91.784256962232973</v>
      </c>
      <c r="Y29" s="15">
        <v>88.344368496719241</v>
      </c>
      <c r="Z29" s="15">
        <v>92.427842742760618</v>
      </c>
      <c r="AA29" s="15">
        <v>90.267746993565638</v>
      </c>
      <c r="AB29" s="15">
        <f t="shared" si="3"/>
        <v>91.347794868163135</v>
      </c>
      <c r="AC29" s="16">
        <v>4.281270326914373</v>
      </c>
      <c r="AD29" s="16">
        <v>54.857918809698695</v>
      </c>
      <c r="AE29" s="16">
        <v>52.199192261527884</v>
      </c>
      <c r="AF29" s="16">
        <v>53.081923596279623</v>
      </c>
      <c r="AG29" s="16">
        <v>44.864931767406617</v>
      </c>
      <c r="AH29" s="16">
        <v>53.685792051902958</v>
      </c>
      <c r="AI29" s="16">
        <v>49.459378811507648</v>
      </c>
      <c r="AJ29" s="15">
        <f t="shared" si="4"/>
        <v>51.572585431705306</v>
      </c>
      <c r="AK29" s="15">
        <v>6.4335641527897893</v>
      </c>
      <c r="AL29" s="16">
        <v>94.674946267236919</v>
      </c>
      <c r="AM29" s="16">
        <v>94.401985251754141</v>
      </c>
      <c r="AN29" s="16">
        <v>94.384122458618975</v>
      </c>
      <c r="AO29" s="16">
        <v>86.99072276593823</v>
      </c>
      <c r="AP29" s="16">
        <v>91.315752715979684</v>
      </c>
      <c r="AQ29" s="16">
        <v>94.55460861524989</v>
      </c>
      <c r="AR29" s="15">
        <f t="shared" si="5"/>
        <v>92.93518066561478</v>
      </c>
    </row>
    <row r="30" spans="1:44">
      <c r="A30" s="12"/>
      <c r="B30" s="19"/>
      <c r="C30" s="13">
        <f t="shared" si="0"/>
        <v>2025</v>
      </c>
      <c r="D30" s="14">
        <v>45689</v>
      </c>
      <c r="E30" s="15">
        <v>5.1459999999999999</v>
      </c>
      <c r="F30" s="15">
        <v>53.290050000000001</v>
      </c>
      <c r="G30" s="15">
        <v>60.517449999999997</v>
      </c>
      <c r="H30" s="15">
        <v>74.803200000000004</v>
      </c>
      <c r="I30" s="15">
        <v>60.3309</v>
      </c>
      <c r="J30" s="15">
        <v>56.387507142857146</v>
      </c>
      <c r="K30" s="15">
        <v>68.60078571428572</v>
      </c>
      <c r="L30" s="15">
        <f t="shared" si="6"/>
        <v>62.494146428571433</v>
      </c>
      <c r="M30" s="15">
        <v>6.335442867621035</v>
      </c>
      <c r="N30" s="15">
        <v>84.915858071047893</v>
      </c>
      <c r="O30" s="15">
        <v>76.770947854534228</v>
      </c>
      <c r="P30" s="15">
        <v>88.644710166001559</v>
      </c>
      <c r="Q30" s="15">
        <v>73.012239900537935</v>
      </c>
      <c r="R30" s="15">
        <v>81.425182263970612</v>
      </c>
      <c r="S30" s="15">
        <v>81.945080052231432</v>
      </c>
      <c r="T30" s="15">
        <f t="shared" si="2"/>
        <v>81.685131158101029</v>
      </c>
      <c r="U30" s="15">
        <v>7.7749551915186554</v>
      </c>
      <c r="V30" s="15">
        <v>100.66709931589874</v>
      </c>
      <c r="W30" s="15">
        <v>103.54259947377052</v>
      </c>
      <c r="X30" s="15">
        <v>103.94887129231134</v>
      </c>
      <c r="Y30" s="15">
        <v>99.848591808915799</v>
      </c>
      <c r="Z30" s="15">
        <v>101.89945652641522</v>
      </c>
      <c r="AA30" s="15">
        <v>102.19160865657039</v>
      </c>
      <c r="AB30" s="15">
        <f t="shared" si="3"/>
        <v>102.04553259149282</v>
      </c>
      <c r="AC30" s="16">
        <v>3.8763019891029491</v>
      </c>
      <c r="AD30" s="16">
        <v>59.744331483670642</v>
      </c>
      <c r="AE30" s="16">
        <v>55.365204851378955</v>
      </c>
      <c r="AF30" s="16">
        <v>59.019370918037545</v>
      </c>
      <c r="AG30" s="16">
        <v>49.639384872844744</v>
      </c>
      <c r="AH30" s="16">
        <v>57.867562926974209</v>
      </c>
      <c r="AI30" s="16">
        <v>54.999376898669198</v>
      </c>
      <c r="AJ30" s="15">
        <f t="shared" si="4"/>
        <v>56.433469912821707</v>
      </c>
      <c r="AK30" s="15">
        <v>6.335442867621035</v>
      </c>
      <c r="AL30" s="16">
        <v>103.43878583657973</v>
      </c>
      <c r="AM30" s="16">
        <v>98.510872463803864</v>
      </c>
      <c r="AN30" s="16">
        <v>107.24391386754191</v>
      </c>
      <c r="AO30" s="16">
        <v>94.75049413629641</v>
      </c>
      <c r="AP30" s="16">
        <v>101.85329215926942</v>
      </c>
      <c r="AQ30" s="16">
        <v>101.32682296253293</v>
      </c>
      <c r="AR30" s="15">
        <f t="shared" si="5"/>
        <v>101.59005756090117</v>
      </c>
    </row>
    <row r="31" spans="1:44">
      <c r="A31" s="12"/>
      <c r="B31" s="19"/>
      <c r="C31" s="13">
        <f t="shared" si="0"/>
        <v>2025</v>
      </c>
      <c r="D31" s="14">
        <v>45717</v>
      </c>
      <c r="E31" s="15">
        <v>4.7910000000000004</v>
      </c>
      <c r="F31" s="15">
        <v>48.625100000000003</v>
      </c>
      <c r="G31" s="15">
        <v>54.90795</v>
      </c>
      <c r="H31" s="15">
        <v>62.039250000000003</v>
      </c>
      <c r="I31" s="15">
        <v>50.02505</v>
      </c>
      <c r="J31" s="15">
        <v>51.394958602150531</v>
      </c>
      <c r="K31" s="15">
        <v>56.742667204301071</v>
      </c>
      <c r="L31" s="15">
        <f t="shared" si="6"/>
        <v>54.068812903225805</v>
      </c>
      <c r="M31" s="15">
        <v>5.1774326873603354</v>
      </c>
      <c r="N31" s="15">
        <v>54.748021595659864</v>
      </c>
      <c r="O31" s="15">
        <v>59.25718849510735</v>
      </c>
      <c r="P31" s="15">
        <v>57.475023747651619</v>
      </c>
      <c r="Q31" s="15">
        <v>56.857349436830205</v>
      </c>
      <c r="R31" s="15">
        <v>56.735933884663588</v>
      </c>
      <c r="S31" s="15">
        <v>57.202715718149705</v>
      </c>
      <c r="T31" s="15">
        <f t="shared" si="2"/>
        <v>56.969324801406643</v>
      </c>
      <c r="U31" s="15">
        <v>6.4401661700972728</v>
      </c>
      <c r="V31" s="15">
        <v>65.91449655239721</v>
      </c>
      <c r="W31" s="15">
        <v>80.213597270190817</v>
      </c>
      <c r="X31" s="15">
        <v>70.342140738745712</v>
      </c>
      <c r="Y31" s="15">
        <v>77.280781162820972</v>
      </c>
      <c r="Z31" s="15">
        <v>72.218401169919119</v>
      </c>
      <c r="AA31" s="15">
        <v>73.401111248284266</v>
      </c>
      <c r="AB31" s="15">
        <f t="shared" si="3"/>
        <v>72.809756209101693</v>
      </c>
      <c r="AC31" s="16">
        <v>3.5439352882006374</v>
      </c>
      <c r="AD31" s="16">
        <v>43.18231977053307</v>
      </c>
      <c r="AE31" s="16">
        <v>42.785474946812251</v>
      </c>
      <c r="AF31" s="16">
        <v>43.501761356264517</v>
      </c>
      <c r="AG31" s="16">
        <v>39.559460241312387</v>
      </c>
      <c r="AH31" s="16">
        <v>43.007366676204533</v>
      </c>
      <c r="AI31" s="16">
        <v>41.763757638920026</v>
      </c>
      <c r="AJ31" s="15">
        <f t="shared" si="4"/>
        <v>42.385562157562276</v>
      </c>
      <c r="AK31" s="15">
        <v>5.1774326873603354</v>
      </c>
      <c r="AL31" s="16">
        <v>72.830888346124013</v>
      </c>
      <c r="AM31" s="16">
        <v>78.946397772028703</v>
      </c>
      <c r="AN31" s="16">
        <v>74.129881502027388</v>
      </c>
      <c r="AO31" s="16">
        <v>76.63944038962461</v>
      </c>
      <c r="AP31" s="16">
        <v>75.064914991784832</v>
      </c>
      <c r="AQ31" s="16">
        <v>75.522370960216662</v>
      </c>
      <c r="AR31" s="15">
        <f t="shared" si="5"/>
        <v>75.29364297600074</v>
      </c>
    </row>
    <row r="32" spans="1:44">
      <c r="A32" s="12"/>
      <c r="B32" s="19"/>
      <c r="C32" s="13">
        <f t="shared" si="0"/>
        <v>2025</v>
      </c>
      <c r="D32" s="14">
        <v>45748</v>
      </c>
      <c r="E32" s="15">
        <v>4.2359999999999998</v>
      </c>
      <c r="F32" s="15">
        <v>33.408749999999998</v>
      </c>
      <c r="G32" s="15">
        <v>38.508200000000002</v>
      </c>
      <c r="H32" s="15">
        <v>40.240200000000002</v>
      </c>
      <c r="I32" s="15">
        <v>31.110150000000001</v>
      </c>
      <c r="J32" s="15">
        <v>35.56185111111111</v>
      </c>
      <c r="K32" s="15">
        <v>36.385290000000005</v>
      </c>
      <c r="L32" s="15">
        <f t="shared" si="6"/>
        <v>35.973570555555554</v>
      </c>
      <c r="M32" s="15">
        <v>4.0731941519827091</v>
      </c>
      <c r="N32" s="15">
        <v>49.534389363584864</v>
      </c>
      <c r="O32" s="15">
        <v>50.668468729465339</v>
      </c>
      <c r="P32" s="15">
        <v>48.583960411504535</v>
      </c>
      <c r="Q32" s="15">
        <v>48.35093224604168</v>
      </c>
      <c r="R32" s="15">
        <v>50.013222873623292</v>
      </c>
      <c r="S32" s="15">
        <v>48.485570741642441</v>
      </c>
      <c r="T32" s="15">
        <f t="shared" si="2"/>
        <v>49.249396807632863</v>
      </c>
      <c r="U32" s="15">
        <v>6.0738567236929732</v>
      </c>
      <c r="V32" s="15">
        <v>64.512747409310904</v>
      </c>
      <c r="W32" s="15">
        <v>72.235929715649064</v>
      </c>
      <c r="X32" s="15">
        <v>64.186227578392646</v>
      </c>
      <c r="Y32" s="15">
        <v>69.224509958637412</v>
      </c>
      <c r="Z32" s="15">
        <v>67.773646605320351</v>
      </c>
      <c r="AA32" s="15">
        <v>66.313502361162662</v>
      </c>
      <c r="AB32" s="15">
        <f t="shared" si="3"/>
        <v>67.043574483241514</v>
      </c>
      <c r="AC32" s="16">
        <v>2.6766873946576135</v>
      </c>
      <c r="AD32" s="16">
        <v>33.479877212067713</v>
      </c>
      <c r="AE32" s="16">
        <v>34.50731325150884</v>
      </c>
      <c r="AF32" s="16">
        <v>30.94804552363243</v>
      </c>
      <c r="AG32" s="16">
        <v>29.723960255253676</v>
      </c>
      <c r="AH32" s="16">
        <v>33.913683539831744</v>
      </c>
      <c r="AI32" s="16">
        <v>30.431209521428073</v>
      </c>
      <c r="AJ32" s="15">
        <f t="shared" si="4"/>
        <v>32.172446530629912</v>
      </c>
      <c r="AK32" s="15">
        <v>4.0731941519827091</v>
      </c>
      <c r="AL32" s="16">
        <v>64.660115936678039</v>
      </c>
      <c r="AM32" s="16">
        <v>68.285528441144848</v>
      </c>
      <c r="AN32" s="16">
        <v>58.783016081844742</v>
      </c>
      <c r="AO32" s="16">
        <v>60.191920534447853</v>
      </c>
      <c r="AP32" s="16">
        <v>58.785129643365565</v>
      </c>
      <c r="AQ32" s="16">
        <v>66.190845660786252</v>
      </c>
      <c r="AR32" s="15">
        <f t="shared" si="5"/>
        <v>62.487987652075908</v>
      </c>
    </row>
    <row r="33" spans="1:44">
      <c r="A33" s="12"/>
      <c r="B33" s="19"/>
      <c r="C33" s="13">
        <f t="shared" si="0"/>
        <v>2025</v>
      </c>
      <c r="D33" s="14">
        <v>45778</v>
      </c>
      <c r="E33" s="15">
        <v>4.1980000000000004</v>
      </c>
      <c r="F33" s="15">
        <v>35.566450000000003</v>
      </c>
      <c r="G33" s="15">
        <v>40.940449999999998</v>
      </c>
      <c r="H33" s="15">
        <v>38.203850000000003</v>
      </c>
      <c r="I33" s="15">
        <v>25.925000000000001</v>
      </c>
      <c r="J33" s="15">
        <v>37.935632795698929</v>
      </c>
      <c r="K33" s="15">
        <v>32.7905935483871</v>
      </c>
      <c r="L33" s="15">
        <f t="shared" si="6"/>
        <v>35.363113172043015</v>
      </c>
      <c r="M33" s="15">
        <v>4.0671645520343525</v>
      </c>
      <c r="N33" s="15">
        <v>49.312808749432747</v>
      </c>
      <c r="O33" s="15">
        <v>49.067716386358491</v>
      </c>
      <c r="P33" s="15">
        <v>34.383168649101243</v>
      </c>
      <c r="Q33" s="15">
        <v>32.757583494948463</v>
      </c>
      <c r="R33" s="15">
        <v>49.204757277539798</v>
      </c>
      <c r="S33" s="15">
        <v>33.66651282845325</v>
      </c>
      <c r="T33" s="15">
        <f t="shared" si="2"/>
        <v>41.435635052996524</v>
      </c>
      <c r="U33" s="15">
        <v>6.1608626601513219</v>
      </c>
      <c r="V33" s="15">
        <v>52.684632692814944</v>
      </c>
      <c r="W33" s="15">
        <v>69.91624252642157</v>
      </c>
      <c r="X33" s="15">
        <v>36.166494642789736</v>
      </c>
      <c r="Y33" s="15">
        <v>49.800968041351069</v>
      </c>
      <c r="Z33" s="15">
        <v>60.281363909781305</v>
      </c>
      <c r="AA33" s="15">
        <v>42.177391517424304</v>
      </c>
      <c r="AB33" s="15">
        <f t="shared" si="3"/>
        <v>51.229377713602801</v>
      </c>
      <c r="AC33" s="16">
        <v>2.9598337619462414</v>
      </c>
      <c r="AD33" s="16">
        <v>34.206079891071894</v>
      </c>
      <c r="AE33" s="16">
        <v>35.569595080935855</v>
      </c>
      <c r="AF33" s="16">
        <v>21.810256095624364</v>
      </c>
      <c r="AG33" s="16">
        <v>21.395065903705483</v>
      </c>
      <c r="AH33" s="16">
        <v>34.807199490904395</v>
      </c>
      <c r="AI33" s="16">
        <v>21.627215258326792</v>
      </c>
      <c r="AJ33" s="15">
        <f t="shared" si="4"/>
        <v>28.217207374615594</v>
      </c>
      <c r="AK33" s="15">
        <v>4.0671645520343525</v>
      </c>
      <c r="AL33" s="16">
        <v>64.357876326424517</v>
      </c>
      <c r="AM33" s="16">
        <v>71.447331689748097</v>
      </c>
      <c r="AN33" s="16">
        <v>40.372751668885961</v>
      </c>
      <c r="AO33" s="16">
        <v>45.980404974103742</v>
      </c>
      <c r="AP33" s="16">
        <v>41.917589375489278</v>
      </c>
      <c r="AQ33" s="16">
        <v>67.483335142513411</v>
      </c>
      <c r="AR33" s="15">
        <f t="shared" si="5"/>
        <v>54.700462259001341</v>
      </c>
    </row>
    <row r="34" spans="1:44">
      <c r="A34" s="12"/>
      <c r="B34" s="19"/>
      <c r="C34" s="13">
        <f t="shared" si="0"/>
        <v>2025</v>
      </c>
      <c r="D34" s="14">
        <v>45809</v>
      </c>
      <c r="E34" s="15">
        <v>4.2640000000000002</v>
      </c>
      <c r="F34" s="15">
        <v>54.359250000000003</v>
      </c>
      <c r="G34" s="15">
        <v>45.899650000000001</v>
      </c>
      <c r="H34" s="15">
        <v>39.515999999999998</v>
      </c>
      <c r="I34" s="15">
        <v>25.18515</v>
      </c>
      <c r="J34" s="15">
        <v>50.599427777777784</v>
      </c>
      <c r="K34" s="15">
        <v>33.146733333333337</v>
      </c>
      <c r="L34" s="15">
        <f t="shared" si="6"/>
        <v>41.873080555555561</v>
      </c>
      <c r="M34" s="15">
        <v>4.1757127315237783</v>
      </c>
      <c r="N34" s="15">
        <v>108.13053979428545</v>
      </c>
      <c r="O34" s="15">
        <v>93.858822174057835</v>
      </c>
      <c r="P34" s="15">
        <v>76.583032917771504</v>
      </c>
      <c r="Q34" s="15">
        <v>52.465868437366034</v>
      </c>
      <c r="R34" s="15">
        <v>101.78755418529541</v>
      </c>
      <c r="S34" s="15">
        <v>65.864293148702401</v>
      </c>
      <c r="T34" s="15">
        <f t="shared" si="2"/>
        <v>83.825923666998904</v>
      </c>
      <c r="U34" s="15">
        <v>6.5299318588600626</v>
      </c>
      <c r="V34" s="15">
        <v>68.878626000792238</v>
      </c>
      <c r="W34" s="15">
        <v>81.539290069277328</v>
      </c>
      <c r="X34" s="15">
        <v>54.807557599796375</v>
      </c>
      <c r="Y34" s="15">
        <v>65.850706686218757</v>
      </c>
      <c r="Z34" s="15">
        <v>74.505587809007835</v>
      </c>
      <c r="AA34" s="15">
        <v>59.715623860428543</v>
      </c>
      <c r="AB34" s="15">
        <f t="shared" si="3"/>
        <v>67.110605834718186</v>
      </c>
      <c r="AC34" s="16">
        <v>2.7935145978096898</v>
      </c>
      <c r="AD34" s="16">
        <v>64.643265208698537</v>
      </c>
      <c r="AE34" s="16">
        <v>78.177596186130728</v>
      </c>
      <c r="AF34" s="16">
        <v>54.835821025664551</v>
      </c>
      <c r="AG34" s="16">
        <v>31.215866606051328</v>
      </c>
      <c r="AH34" s="16">
        <v>70.658523420890617</v>
      </c>
      <c r="AI34" s="16">
        <v>44.338063505836452</v>
      </c>
      <c r="AJ34" s="15">
        <f t="shared" si="4"/>
        <v>57.498293463363538</v>
      </c>
      <c r="AK34" s="15">
        <v>4.1757127315237783</v>
      </c>
      <c r="AL34" s="16">
        <v>80.561385795127137</v>
      </c>
      <c r="AM34" s="16">
        <v>81.621576745537581</v>
      </c>
      <c r="AN34" s="16">
        <v>59.863435940437022</v>
      </c>
      <c r="AO34" s="16">
        <v>62.081816759481775</v>
      </c>
      <c r="AP34" s="16">
        <v>60.168870823020946</v>
      </c>
      <c r="AQ34" s="16">
        <v>81.03258177308733</v>
      </c>
      <c r="AR34" s="15">
        <f t="shared" si="5"/>
        <v>70.600726298054141</v>
      </c>
    </row>
    <row r="35" spans="1:44">
      <c r="A35" s="12"/>
      <c r="B35" s="19"/>
      <c r="C35" s="13">
        <f t="shared" si="0"/>
        <v>2025</v>
      </c>
      <c r="D35" s="14">
        <v>45839</v>
      </c>
      <c r="E35" s="15">
        <v>4.3380000000000001</v>
      </c>
      <c r="F35" s="15">
        <v>163.50040000000001</v>
      </c>
      <c r="G35" s="15">
        <v>103.01349999999999</v>
      </c>
      <c r="H35" s="15">
        <v>127.6216</v>
      </c>
      <c r="I35" s="15">
        <v>84.2209</v>
      </c>
      <c r="J35" s="15">
        <v>136.83413225806453</v>
      </c>
      <c r="K35" s="15">
        <v>108.48795806451614</v>
      </c>
      <c r="L35" s="15">
        <f t="shared" si="6"/>
        <v>122.66104516129033</v>
      </c>
      <c r="M35" s="15">
        <v>4.2745579192267655</v>
      </c>
      <c r="N35" s="15">
        <v>131.85149896248831</v>
      </c>
      <c r="O35" s="15">
        <v>96.609594206988461</v>
      </c>
      <c r="P35" s="15">
        <v>93.228775314451866</v>
      </c>
      <c r="Q35" s="15">
        <v>68.481464260895876</v>
      </c>
      <c r="R35" s="15">
        <v>116.31474525307441</v>
      </c>
      <c r="S35" s="15">
        <v>82.318670441378799</v>
      </c>
      <c r="T35" s="15">
        <f t="shared" si="2"/>
        <v>99.31670784722661</v>
      </c>
      <c r="U35" s="15">
        <v>6.5075563313832392</v>
      </c>
      <c r="V35" s="15">
        <v>106.54792917195518</v>
      </c>
      <c r="W35" s="15">
        <v>109.84432077312174</v>
      </c>
      <c r="X35" s="15">
        <v>103.08807847761403</v>
      </c>
      <c r="Y35" s="15">
        <v>93.835121550871904</v>
      </c>
      <c r="Z35" s="15">
        <v>108.0011770821469</v>
      </c>
      <c r="AA35" s="15">
        <v>99.00881789700729</v>
      </c>
      <c r="AB35" s="15">
        <f t="shared" si="3"/>
        <v>103.50499748957709</v>
      </c>
      <c r="AC35" s="16">
        <v>2.6849442255276044</v>
      </c>
      <c r="AD35" s="16">
        <v>69.436990498097359</v>
      </c>
      <c r="AE35" s="16">
        <v>59.467271264914579</v>
      </c>
      <c r="AF35" s="16">
        <v>59.704753111397814</v>
      </c>
      <c r="AG35" s="16">
        <v>42.314537599474008</v>
      </c>
      <c r="AH35" s="16">
        <v>65.041737932930758</v>
      </c>
      <c r="AI35" s="16">
        <v>52.038098960979788</v>
      </c>
      <c r="AJ35" s="15">
        <f t="shared" si="4"/>
        <v>58.539918446955269</v>
      </c>
      <c r="AK35" s="15">
        <v>4.2745579192267655</v>
      </c>
      <c r="AL35" s="16">
        <v>115.3833176973782</v>
      </c>
      <c r="AM35" s="16">
        <v>103.58727442782751</v>
      </c>
      <c r="AN35" s="16">
        <v>103.78839558372215</v>
      </c>
      <c r="AO35" s="16">
        <v>85.707326950617301</v>
      </c>
      <c r="AP35" s="16">
        <v>95.875515062683689</v>
      </c>
      <c r="AQ35" s="16">
        <v>110.18291152478056</v>
      </c>
      <c r="AR35" s="15">
        <f t="shared" si="5"/>
        <v>103.02921329373213</v>
      </c>
    </row>
    <row r="36" spans="1:44">
      <c r="A36" s="12"/>
      <c r="B36" s="19"/>
      <c r="C36" s="13">
        <f t="shared" si="0"/>
        <v>2025</v>
      </c>
      <c r="D36" s="14">
        <v>45870</v>
      </c>
      <c r="E36" s="15">
        <v>4.3579999999999997</v>
      </c>
      <c r="F36" s="15">
        <v>163.4254</v>
      </c>
      <c r="G36" s="15">
        <v>107.8438</v>
      </c>
      <c r="H36" s="15">
        <v>140.5831</v>
      </c>
      <c r="I36" s="15">
        <v>95.247950000000003</v>
      </c>
      <c r="J36" s="15">
        <v>138.92168387096774</v>
      </c>
      <c r="K36" s="15">
        <v>120.59663602150539</v>
      </c>
      <c r="L36" s="15">
        <f t="shared" si="6"/>
        <v>129.75915994623657</v>
      </c>
      <c r="M36" s="15">
        <v>4.8850947492717651</v>
      </c>
      <c r="N36" s="15">
        <v>164.50880666678881</v>
      </c>
      <c r="O36" s="15">
        <v>110.5247498718379</v>
      </c>
      <c r="P36" s="15">
        <v>156.17134452480246</v>
      </c>
      <c r="Q36" s="15">
        <v>85.756511655441329</v>
      </c>
      <c r="R36" s="15">
        <v>140.70938377869214</v>
      </c>
      <c r="S36" s="15">
        <v>125.12824616304111</v>
      </c>
      <c r="T36" s="15">
        <f t="shared" si="2"/>
        <v>132.91881497086663</v>
      </c>
      <c r="U36" s="15">
        <v>7.0806611789043483</v>
      </c>
      <c r="V36" s="15">
        <v>122.31944046201136</v>
      </c>
      <c r="W36" s="15">
        <v>117.30414691569776</v>
      </c>
      <c r="X36" s="15">
        <v>121.83019553415218</v>
      </c>
      <c r="Y36" s="15">
        <v>104.04655212141788</v>
      </c>
      <c r="Z36" s="15">
        <v>120.10839707062578</v>
      </c>
      <c r="AA36" s="15">
        <v>113.9900946747747</v>
      </c>
      <c r="AB36" s="15">
        <f t="shared" si="3"/>
        <v>117.04924587270024</v>
      </c>
      <c r="AC36" s="16">
        <v>3.2101478056372463</v>
      </c>
      <c r="AD36" s="16">
        <v>145.80261888261288</v>
      </c>
      <c r="AE36" s="16">
        <v>84.201560882039999</v>
      </c>
      <c r="AF36" s="16">
        <v>103.95086279290064</v>
      </c>
      <c r="AG36" s="16">
        <v>51.585974725683307</v>
      </c>
      <c r="AH36" s="16">
        <v>118.64516320494097</v>
      </c>
      <c r="AI36" s="16">
        <v>80.86526697832096</v>
      </c>
      <c r="AJ36" s="15">
        <f t="shared" si="4"/>
        <v>99.755215091630959</v>
      </c>
      <c r="AK36" s="15">
        <v>4.8850947492717651</v>
      </c>
      <c r="AL36" s="16">
        <v>133.54203276823213</v>
      </c>
      <c r="AM36" s="16">
        <v>111.59137467239354</v>
      </c>
      <c r="AN36" s="16">
        <v>124.69237620147635</v>
      </c>
      <c r="AO36" s="16">
        <v>95.445827236491624</v>
      </c>
      <c r="AP36" s="16">
        <v>112.45058289414388</v>
      </c>
      <c r="AQ36" s="16">
        <v>123.86486091952909</v>
      </c>
      <c r="AR36" s="15">
        <f t="shared" si="5"/>
        <v>118.15772190683649</v>
      </c>
    </row>
    <row r="37" spans="1:44">
      <c r="A37" s="12"/>
      <c r="B37" s="19"/>
      <c r="C37" s="13">
        <f t="shared" si="0"/>
        <v>2025</v>
      </c>
      <c r="D37" s="14">
        <v>45901</v>
      </c>
      <c r="E37" s="15">
        <v>4.335</v>
      </c>
      <c r="F37" s="15">
        <v>131.42449999999999</v>
      </c>
      <c r="G37" s="15">
        <v>99.972650000000002</v>
      </c>
      <c r="H37" s="15">
        <v>127.62139999999999</v>
      </c>
      <c r="I37" s="15">
        <v>88.355950000000007</v>
      </c>
      <c r="J37" s="15">
        <v>117.44589999999999</v>
      </c>
      <c r="K37" s="15">
        <v>110.1700888888889</v>
      </c>
      <c r="L37" s="15">
        <f t="shared" si="6"/>
        <v>113.80799444444445</v>
      </c>
      <c r="M37" s="15">
        <v>4.8464918606402785</v>
      </c>
      <c r="N37" s="15">
        <v>125.66880962900345</v>
      </c>
      <c r="O37" s="15">
        <v>98.179878937253889</v>
      </c>
      <c r="P37" s="15">
        <v>123.15315596418696</v>
      </c>
      <c r="Q37" s="15">
        <v>86.88153271394313</v>
      </c>
      <c r="R37" s="15">
        <v>113.45150709933698</v>
      </c>
      <c r="S37" s="15">
        <v>107.03243451963414</v>
      </c>
      <c r="T37" s="15">
        <f t="shared" si="2"/>
        <v>110.24197080948557</v>
      </c>
      <c r="U37" s="15">
        <v>6.8694381145849546</v>
      </c>
      <c r="V37" s="15">
        <v>108.20378251124582</v>
      </c>
      <c r="W37" s="15">
        <v>113.62277312391127</v>
      </c>
      <c r="X37" s="15">
        <v>108.19313776380631</v>
      </c>
      <c r="Y37" s="15">
        <v>102.72671919070746</v>
      </c>
      <c r="Z37" s="15">
        <v>110.61222278354158</v>
      </c>
      <c r="AA37" s="15">
        <v>105.76361839798459</v>
      </c>
      <c r="AB37" s="15">
        <f t="shared" si="3"/>
        <v>108.18792059076308</v>
      </c>
      <c r="AC37" s="16">
        <v>3.5043007329388387</v>
      </c>
      <c r="AD37" s="16">
        <v>126.64781777099279</v>
      </c>
      <c r="AE37" s="16">
        <v>78.478625153735507</v>
      </c>
      <c r="AF37" s="16">
        <v>103.91683171656888</v>
      </c>
      <c r="AG37" s="16">
        <v>65.612942966197551</v>
      </c>
      <c r="AH37" s="16">
        <v>105.23928771887844</v>
      </c>
      <c r="AI37" s="16">
        <v>86.89288116084829</v>
      </c>
      <c r="AJ37" s="15">
        <f t="shared" si="4"/>
        <v>96.066084439863374</v>
      </c>
      <c r="AK37" s="15">
        <v>4.8464918606402785</v>
      </c>
      <c r="AL37" s="16">
        <v>120.25947205082767</v>
      </c>
      <c r="AM37" s="16">
        <v>107.48145405593182</v>
      </c>
      <c r="AN37" s="16">
        <v>112.62729951148671</v>
      </c>
      <c r="AO37" s="16">
        <v>94.494712104971825</v>
      </c>
      <c r="AP37" s="16">
        <v>105.0963424447788</v>
      </c>
      <c r="AQ37" s="16">
        <v>114.58035294198507</v>
      </c>
      <c r="AR37" s="15">
        <f t="shared" si="5"/>
        <v>109.83834769338193</v>
      </c>
    </row>
    <row r="38" spans="1:44">
      <c r="A38" s="12"/>
      <c r="B38" s="19"/>
      <c r="C38" s="13">
        <f t="shared" si="0"/>
        <v>2025</v>
      </c>
      <c r="D38" s="14">
        <v>45931</v>
      </c>
      <c r="E38" s="15">
        <v>4.3890000000000002</v>
      </c>
      <c r="F38" s="15">
        <v>45.258150000000001</v>
      </c>
      <c r="G38" s="15">
        <v>51.486550000000001</v>
      </c>
      <c r="H38" s="15">
        <v>57.363700000000001</v>
      </c>
      <c r="I38" s="15">
        <v>46.666400000000003</v>
      </c>
      <c r="J38" s="15">
        <v>47.870059677419349</v>
      </c>
      <c r="K38" s="15">
        <v>52.877735483870964</v>
      </c>
      <c r="L38" s="15">
        <f t="shared" si="6"/>
        <v>50.373897580645156</v>
      </c>
      <c r="M38" s="15">
        <v>4.8551176694513352</v>
      </c>
      <c r="N38" s="15">
        <v>73.832646903366765</v>
      </c>
      <c r="O38" s="15">
        <v>74.760486083920171</v>
      </c>
      <c r="P38" s="15">
        <v>71.915427321434862</v>
      </c>
      <c r="Q38" s="15">
        <v>65.476891006465365</v>
      </c>
      <c r="R38" s="15">
        <v>74.221740753276251</v>
      </c>
      <c r="S38" s="15">
        <v>69.215395963544438</v>
      </c>
      <c r="T38" s="15">
        <f t="shared" si="2"/>
        <v>71.718568358410351</v>
      </c>
      <c r="U38" s="15">
        <v>6.7612313219539493</v>
      </c>
      <c r="V38" s="15">
        <v>85.220519183303594</v>
      </c>
      <c r="W38" s="15">
        <v>97.95430126665569</v>
      </c>
      <c r="X38" s="15">
        <v>83.559580165163283</v>
      </c>
      <c r="Y38" s="15">
        <v>91.629007071385928</v>
      </c>
      <c r="Z38" s="15">
        <v>90.56049231503188</v>
      </c>
      <c r="AA38" s="15">
        <v>86.943533383901809</v>
      </c>
      <c r="AB38" s="15">
        <f t="shared" si="3"/>
        <v>88.752012849466837</v>
      </c>
      <c r="AC38" s="16">
        <v>3.3808627679751502</v>
      </c>
      <c r="AD38" s="16">
        <v>53.166523019256331</v>
      </c>
      <c r="AE38" s="16">
        <v>53.886322746920513</v>
      </c>
      <c r="AF38" s="16">
        <v>48.431133881743314</v>
      </c>
      <c r="AG38" s="16">
        <v>46.109965821930224</v>
      </c>
      <c r="AH38" s="16">
        <v>53.468374517954224</v>
      </c>
      <c r="AI38" s="16">
        <v>47.457740824402336</v>
      </c>
      <c r="AJ38" s="15">
        <f t="shared" si="4"/>
        <v>50.463057671178277</v>
      </c>
      <c r="AK38" s="15">
        <v>4.8551176694513352</v>
      </c>
      <c r="AL38" s="16">
        <v>92.548674301105166</v>
      </c>
      <c r="AM38" s="16">
        <v>95.445790310266815</v>
      </c>
      <c r="AN38" s="16">
        <v>88.259595602755752</v>
      </c>
      <c r="AO38" s="16">
        <v>87.423808301223872</v>
      </c>
      <c r="AP38" s="16">
        <v>87.902520080175918</v>
      </c>
      <c r="AQ38" s="16">
        <v>93.763593917850386</v>
      </c>
      <c r="AR38" s="15">
        <f t="shared" si="5"/>
        <v>90.833056999013152</v>
      </c>
    </row>
    <row r="39" spans="1:44">
      <c r="A39" s="12"/>
      <c r="B39" s="19"/>
      <c r="C39" s="13">
        <f t="shared" si="0"/>
        <v>2025</v>
      </c>
      <c r="D39" s="14">
        <v>45962</v>
      </c>
      <c r="E39" s="15">
        <v>5.1445999999999996</v>
      </c>
      <c r="F39" s="15">
        <v>63.274590000000003</v>
      </c>
      <c r="G39" s="15">
        <v>63.015430000000002</v>
      </c>
      <c r="H39" s="15">
        <v>73.591179999999994</v>
      </c>
      <c r="I39" s="15">
        <v>60.023400000000002</v>
      </c>
      <c r="J39" s="15">
        <v>63.153648666666676</v>
      </c>
      <c r="K39" s="15">
        <v>67.259549333333339</v>
      </c>
      <c r="L39" s="15">
        <f t="shared" si="6"/>
        <v>65.206599000000011</v>
      </c>
      <c r="M39" s="15">
        <v>5.2606041800050996</v>
      </c>
      <c r="N39" s="15">
        <v>75.678471993685221</v>
      </c>
      <c r="O39" s="15">
        <v>71.810526285482041</v>
      </c>
      <c r="P39" s="15">
        <v>74.069108931333361</v>
      </c>
      <c r="Q39" s="15">
        <v>66.090684229670117</v>
      </c>
      <c r="R39" s="15">
        <v>73.873430663190405</v>
      </c>
      <c r="S39" s="15">
        <v>70.345844070557177</v>
      </c>
      <c r="T39" s="15">
        <f t="shared" si="2"/>
        <v>72.109637366873784</v>
      </c>
      <c r="U39" s="15">
        <v>7.3829236256155957</v>
      </c>
      <c r="V39" s="15">
        <v>94.458158664485026</v>
      </c>
      <c r="W39" s="15">
        <v>96.570552624089274</v>
      </c>
      <c r="X39" s="15">
        <v>94.450514123972752</v>
      </c>
      <c r="Y39" s="15">
        <v>91.872740970985632</v>
      </c>
      <c r="Z39" s="15">
        <v>95.443942512300339</v>
      </c>
      <c r="AA39" s="15">
        <v>93.247553319245426</v>
      </c>
      <c r="AB39" s="15">
        <f t="shared" si="3"/>
        <v>94.345747915772876</v>
      </c>
      <c r="AC39" s="16">
        <v>3.5750041740102754</v>
      </c>
      <c r="AD39" s="16">
        <v>56.49314090861229</v>
      </c>
      <c r="AE39" s="16">
        <v>52.48157425876466</v>
      </c>
      <c r="AF39" s="16">
        <v>53.608605799268204</v>
      </c>
      <c r="AG39" s="16">
        <v>47.32488860996127</v>
      </c>
      <c r="AH39" s="16">
        <v>54.621076472016732</v>
      </c>
      <c r="AI39" s="16">
        <v>50.676204444258303</v>
      </c>
      <c r="AJ39" s="15">
        <f t="shared" si="4"/>
        <v>52.648640458137521</v>
      </c>
      <c r="AK39" s="15">
        <v>5.2606041800050996</v>
      </c>
      <c r="AL39" s="16">
        <v>96.11479257163974</v>
      </c>
      <c r="AM39" s="16">
        <v>91.965827678267345</v>
      </c>
      <c r="AN39" s="16">
        <v>94.460975302247263</v>
      </c>
      <c r="AO39" s="16">
        <v>87.520440522420344</v>
      </c>
      <c r="AP39" s="16">
        <v>91.27640028419377</v>
      </c>
      <c r="AQ39" s="16">
        <v>94.175539909966375</v>
      </c>
      <c r="AR39" s="15">
        <f t="shared" si="5"/>
        <v>92.725970097080079</v>
      </c>
    </row>
    <row r="40" spans="1:44">
      <c r="A40" s="12"/>
      <c r="B40" s="19"/>
      <c r="C40" s="13">
        <f t="shared" si="0"/>
        <v>2025</v>
      </c>
      <c r="D40" s="14">
        <v>45992</v>
      </c>
      <c r="E40" s="15">
        <v>5.3510999999999997</v>
      </c>
      <c r="F40" s="15">
        <v>66.873900000000006</v>
      </c>
      <c r="G40" s="15">
        <v>66.237719999999996</v>
      </c>
      <c r="H40" s="15">
        <v>81.318870000000004</v>
      </c>
      <c r="I40" s="15">
        <v>66.211489999999998</v>
      </c>
      <c r="J40" s="15">
        <v>66.593433548387097</v>
      </c>
      <c r="K40" s="15">
        <v>74.658627204301084</v>
      </c>
      <c r="L40" s="15">
        <f t="shared" si="6"/>
        <v>70.62603037634409</v>
      </c>
      <c r="M40" s="15">
        <v>5.3127972275224531</v>
      </c>
      <c r="N40" s="15">
        <v>72.896346871307657</v>
      </c>
      <c r="O40" s="15">
        <v>70.861134979425643</v>
      </c>
      <c r="P40" s="15">
        <v>73.45144935024166</v>
      </c>
      <c r="Q40" s="15">
        <v>66.155013654327618</v>
      </c>
      <c r="R40" s="15">
        <v>71.999102918972582</v>
      </c>
      <c r="S40" s="15">
        <v>70.234741140215036</v>
      </c>
      <c r="T40" s="15">
        <f t="shared" si="2"/>
        <v>71.116922029593809</v>
      </c>
      <c r="U40" s="15">
        <v>7.3416027297933582</v>
      </c>
      <c r="V40" s="15">
        <v>98.387695512785498</v>
      </c>
      <c r="W40" s="15">
        <v>100.24600846672163</v>
      </c>
      <c r="X40" s="15">
        <v>99.329128110452871</v>
      </c>
      <c r="Y40" s="15">
        <v>96.869053288993513</v>
      </c>
      <c r="Z40" s="15">
        <v>99.206951761294988</v>
      </c>
      <c r="AA40" s="15">
        <v>98.244578995615939</v>
      </c>
      <c r="AB40" s="15">
        <f t="shared" si="3"/>
        <v>98.725765378455463</v>
      </c>
      <c r="AC40" s="16">
        <v>3.4884800233301121</v>
      </c>
      <c r="AD40" s="16">
        <v>53.500334916033395</v>
      </c>
      <c r="AE40" s="16">
        <v>52.067481983881926</v>
      </c>
      <c r="AF40" s="16">
        <v>52.064111636013386</v>
      </c>
      <c r="AG40" s="16">
        <v>45.722483710660775</v>
      </c>
      <c r="AH40" s="16">
        <v>52.868647064224682</v>
      </c>
      <c r="AI40" s="16">
        <v>49.268340185051478</v>
      </c>
      <c r="AJ40" s="15">
        <f t="shared" si="4"/>
        <v>51.06849362463808</v>
      </c>
      <c r="AK40" s="15">
        <v>5.3127972275224531</v>
      </c>
      <c r="AL40" s="16">
        <v>93.512528814602433</v>
      </c>
      <c r="AM40" s="16">
        <v>93.265021923513117</v>
      </c>
      <c r="AN40" s="16">
        <v>93.926437961394612</v>
      </c>
      <c r="AO40" s="16">
        <v>88.697443604586013</v>
      </c>
      <c r="AP40" s="16">
        <v>91.392423451180761</v>
      </c>
      <c r="AQ40" s="16">
        <v>93.403412873369504</v>
      </c>
      <c r="AR40" s="15">
        <f t="shared" si="5"/>
        <v>92.397918162275133</v>
      </c>
    </row>
    <row r="41" spans="1:44">
      <c r="A41" s="12"/>
      <c r="B41" s="19"/>
      <c r="C41" s="13">
        <f t="shared" si="0"/>
        <v>2026</v>
      </c>
      <c r="D41" s="14">
        <v>46023</v>
      </c>
      <c r="E41" s="15">
        <v>5.5835999999999997</v>
      </c>
      <c r="F41" s="15">
        <v>61.369840000000003</v>
      </c>
      <c r="G41" s="15">
        <v>64.095839999999995</v>
      </c>
      <c r="H41" s="15">
        <v>76.893119999999996</v>
      </c>
      <c r="I41" s="15">
        <v>64.657839999999993</v>
      </c>
      <c r="J41" s="15">
        <v>62.571624946236568</v>
      </c>
      <c r="K41" s="15">
        <v>71.499071827956982</v>
      </c>
      <c r="L41" s="15">
        <f t="shared" si="6"/>
        <v>67.035348387096775</v>
      </c>
      <c r="M41" s="15">
        <v>5.7458724220824751</v>
      </c>
      <c r="N41" s="15">
        <v>69.511199075056439</v>
      </c>
      <c r="O41" s="15">
        <v>66.484203957847924</v>
      </c>
      <c r="P41" s="15">
        <v>71.279075468874936</v>
      </c>
      <c r="Q41" s="15">
        <v>60.536457489357616</v>
      </c>
      <c r="R41" s="15">
        <v>68.176717356717205</v>
      </c>
      <c r="S41" s="15">
        <v>66.543082596184504</v>
      </c>
      <c r="T41" s="15">
        <f t="shared" si="2"/>
        <v>67.359899976450862</v>
      </c>
      <c r="U41" s="15">
        <v>8.1375537788373649</v>
      </c>
      <c r="V41" s="15">
        <v>85.795787619583336</v>
      </c>
      <c r="W41" s="15">
        <v>91.346529173512678</v>
      </c>
      <c r="X41" s="15">
        <v>90.280713965833016</v>
      </c>
      <c r="Y41" s="15">
        <v>86.360264651468015</v>
      </c>
      <c r="Z41" s="15">
        <v>88.242888734756491</v>
      </c>
      <c r="AA41" s="15">
        <v>88.552343837994698</v>
      </c>
      <c r="AB41" s="15">
        <f t="shared" si="3"/>
        <v>88.397616286375595</v>
      </c>
      <c r="AC41" s="16">
        <v>3.7641808762672091</v>
      </c>
      <c r="AD41" s="16">
        <v>51.293779292856819</v>
      </c>
      <c r="AE41" s="16">
        <v>49.702396159622104</v>
      </c>
      <c r="AF41" s="16">
        <v>51.930457649290084</v>
      </c>
      <c r="AG41" s="16">
        <v>44.440411870197629</v>
      </c>
      <c r="AH41" s="16">
        <v>50.592201782506031</v>
      </c>
      <c r="AI41" s="16">
        <v>48.628394456356851</v>
      </c>
      <c r="AJ41" s="15">
        <f t="shared" si="4"/>
        <v>49.610298119431441</v>
      </c>
      <c r="AK41" s="15">
        <v>5.7458724220824751</v>
      </c>
      <c r="AL41" s="16">
        <v>88.237309266014549</v>
      </c>
      <c r="AM41" s="16">
        <v>91.568864592603816</v>
      </c>
      <c r="AN41" s="16">
        <v>88.151023846679038</v>
      </c>
      <c r="AO41" s="16">
        <v>83.906302967234254</v>
      </c>
      <c r="AP41" s="16">
        <v>86.353017572458597</v>
      </c>
      <c r="AQ41" s="16">
        <v>89.706059463758223</v>
      </c>
      <c r="AR41" s="15">
        <f t="shared" si="5"/>
        <v>88.02953851810841</v>
      </c>
    </row>
    <row r="42" spans="1:44">
      <c r="A42" s="12"/>
      <c r="B42" s="19"/>
      <c r="C42" s="13">
        <f t="shared" si="0"/>
        <v>2026</v>
      </c>
      <c r="D42" s="14">
        <v>46054</v>
      </c>
      <c r="E42" s="15">
        <v>5.4241000000000001</v>
      </c>
      <c r="F42" s="15">
        <v>63.346150000000002</v>
      </c>
      <c r="G42" s="15">
        <v>66.742109999999997</v>
      </c>
      <c r="H42" s="15">
        <v>75.505330000000001</v>
      </c>
      <c r="I42" s="15">
        <v>64.782970000000006</v>
      </c>
      <c r="J42" s="15">
        <v>64.801561428571432</v>
      </c>
      <c r="K42" s="15">
        <v>70.910032857142852</v>
      </c>
      <c r="L42" s="15">
        <f t="shared" si="6"/>
        <v>67.855797142857142</v>
      </c>
      <c r="M42" s="15">
        <v>5.5169166701276238</v>
      </c>
      <c r="N42" s="15">
        <v>78.830504054882908</v>
      </c>
      <c r="O42" s="15">
        <v>73.069036800974175</v>
      </c>
      <c r="P42" s="15">
        <v>82.023440144232083</v>
      </c>
      <c r="Q42" s="15">
        <v>69.379015722205509</v>
      </c>
      <c r="R42" s="15">
        <v>76.361303803207733</v>
      </c>
      <c r="S42" s="15">
        <v>76.604401106220692</v>
      </c>
      <c r="T42" s="15">
        <f t="shared" si="2"/>
        <v>76.482852454714219</v>
      </c>
      <c r="U42" s="15">
        <v>7.7165122013027263</v>
      </c>
      <c r="V42" s="15">
        <v>93.850660199832944</v>
      </c>
      <c r="W42" s="15">
        <v>98.051495945588883</v>
      </c>
      <c r="X42" s="15">
        <v>97.513229150448879</v>
      </c>
      <c r="Y42" s="15">
        <v>93.981258974446334</v>
      </c>
      <c r="Z42" s="15">
        <v>95.651018376585483</v>
      </c>
      <c r="AA42" s="15">
        <v>95.999527646447788</v>
      </c>
      <c r="AB42" s="15">
        <f t="shared" si="3"/>
        <v>95.825273011516629</v>
      </c>
      <c r="AC42" s="16">
        <v>3.671034676545728</v>
      </c>
      <c r="AD42" s="16">
        <v>54.677959197721208</v>
      </c>
      <c r="AE42" s="16">
        <v>53.586016149639875</v>
      </c>
      <c r="AF42" s="16">
        <v>56.726477299021369</v>
      </c>
      <c r="AG42" s="16">
        <v>50.308412918803135</v>
      </c>
      <c r="AH42" s="16">
        <v>54.209983605686354</v>
      </c>
      <c r="AI42" s="16">
        <v>53.975878278927837</v>
      </c>
      <c r="AJ42" s="15">
        <f t="shared" si="4"/>
        <v>54.092930942307092</v>
      </c>
      <c r="AK42" s="15">
        <v>5.5169166701276238</v>
      </c>
      <c r="AL42" s="16">
        <v>94.03733500356185</v>
      </c>
      <c r="AM42" s="16">
        <v>94.293995359206789</v>
      </c>
      <c r="AN42" s="16">
        <v>97.037134169059044</v>
      </c>
      <c r="AO42" s="16">
        <v>89.562994212149661</v>
      </c>
      <c r="AP42" s="16">
        <v>93.613004415791451</v>
      </c>
      <c r="AQ42" s="16">
        <v>94.147332298838251</v>
      </c>
      <c r="AR42" s="15">
        <f t="shared" si="5"/>
        <v>93.880168357314858</v>
      </c>
    </row>
    <row r="43" spans="1:44">
      <c r="A43" s="12"/>
      <c r="B43" s="19"/>
      <c r="C43" s="13">
        <f t="shared" si="0"/>
        <v>2026</v>
      </c>
      <c r="D43" s="14">
        <v>46082</v>
      </c>
      <c r="E43" s="15">
        <v>4.7317999999999998</v>
      </c>
      <c r="F43" s="15">
        <v>47.51314</v>
      </c>
      <c r="G43" s="15">
        <v>54.750749999999996</v>
      </c>
      <c r="H43" s="15">
        <v>55.365760000000002</v>
      </c>
      <c r="I43" s="15">
        <v>50.670929999999998</v>
      </c>
      <c r="J43" s="15">
        <v>50.703914301075272</v>
      </c>
      <c r="K43" s="15">
        <v>53.295996236559141</v>
      </c>
      <c r="L43" s="15">
        <f t="shared" si="6"/>
        <v>51.999955268817203</v>
      </c>
      <c r="M43" s="15">
        <v>4.7766631654948171</v>
      </c>
      <c r="N43" s="15">
        <v>51.606646906244045</v>
      </c>
      <c r="O43" s="15">
        <v>56.5799070564956</v>
      </c>
      <c r="P43" s="15">
        <v>53.364225941797429</v>
      </c>
      <c r="Q43" s="15">
        <v>54.145198593245787</v>
      </c>
      <c r="R43" s="15">
        <v>53.799159445602264</v>
      </c>
      <c r="S43" s="15">
        <v>53.708525712866063</v>
      </c>
      <c r="T43" s="15">
        <f t="shared" si="2"/>
        <v>53.75384257923416</v>
      </c>
      <c r="U43" s="15">
        <v>6.867213276972798</v>
      </c>
      <c r="V43" s="15">
        <v>61.804954168423734</v>
      </c>
      <c r="W43" s="15">
        <v>79.539605804797219</v>
      </c>
      <c r="X43" s="15">
        <v>64.309973967281891</v>
      </c>
      <c r="Y43" s="15">
        <v>75.4202704568374</v>
      </c>
      <c r="Z43" s="15">
        <v>69.623456502738918</v>
      </c>
      <c r="AA43" s="15">
        <v>69.208061666978409</v>
      </c>
      <c r="AB43" s="15">
        <f t="shared" si="3"/>
        <v>69.415759084858664</v>
      </c>
      <c r="AC43" s="16">
        <v>3.228284463200215</v>
      </c>
      <c r="AD43" s="16">
        <v>34.525434994661339</v>
      </c>
      <c r="AE43" s="16">
        <v>39.119998641520567</v>
      </c>
      <c r="AF43" s="16">
        <v>35.960031151546822</v>
      </c>
      <c r="AG43" s="16">
        <v>36.493728358733534</v>
      </c>
      <c r="AH43" s="16">
        <v>36.550995312093903</v>
      </c>
      <c r="AI43" s="16">
        <v>36.195317017080747</v>
      </c>
      <c r="AJ43" s="15">
        <f t="shared" si="4"/>
        <v>36.373156164587328</v>
      </c>
      <c r="AK43" s="15">
        <v>4.7766631654948171</v>
      </c>
      <c r="AL43" s="16">
        <v>66.586585444097068</v>
      </c>
      <c r="AM43" s="16">
        <v>75.662855764236994</v>
      </c>
      <c r="AN43" s="16">
        <v>65.765714164266797</v>
      </c>
      <c r="AO43" s="16">
        <v>70.918238614275111</v>
      </c>
      <c r="AP43" s="16">
        <v>67.662913541935168</v>
      </c>
      <c r="AQ43" s="16">
        <v>70.581121641520696</v>
      </c>
      <c r="AR43" s="15">
        <f t="shared" si="5"/>
        <v>69.122017591727939</v>
      </c>
    </row>
    <row r="44" spans="1:44">
      <c r="A44" s="12"/>
      <c r="B44" s="19"/>
      <c r="C44" s="13">
        <f t="shared" si="0"/>
        <v>2026</v>
      </c>
      <c r="D44" s="14">
        <v>46113</v>
      </c>
      <c r="E44" s="15">
        <v>4.2782999999999998</v>
      </c>
      <c r="F44" s="15">
        <v>38.095320000000001</v>
      </c>
      <c r="G44" s="15">
        <v>43.241230000000002</v>
      </c>
      <c r="H44" s="15">
        <v>40.355879999999999</v>
      </c>
      <c r="I44" s="15">
        <v>37.196210000000001</v>
      </c>
      <c r="J44" s="15">
        <v>40.268037555555559</v>
      </c>
      <c r="K44" s="15">
        <v>39.021797111111105</v>
      </c>
      <c r="L44" s="15">
        <f t="shared" si="6"/>
        <v>39.644917333333332</v>
      </c>
      <c r="M44" s="15">
        <v>4.4839327600144889</v>
      </c>
      <c r="N44" s="15">
        <v>48.665030272574668</v>
      </c>
      <c r="O44" s="15">
        <v>50.499446815786911</v>
      </c>
      <c r="P44" s="15">
        <v>45.28759257785304</v>
      </c>
      <c r="Q44" s="15">
        <v>45.927034930829549</v>
      </c>
      <c r="R44" s="15">
        <v>49.439561701930948</v>
      </c>
      <c r="S44" s="15">
        <v>45.557579349109794</v>
      </c>
      <c r="T44" s="15">
        <f t="shared" si="2"/>
        <v>47.498570525520371</v>
      </c>
      <c r="U44" s="15">
        <v>6.3932545560497003</v>
      </c>
      <c r="V44" s="15">
        <v>51.493448603579388</v>
      </c>
      <c r="W44" s="15">
        <v>64.108187177245966</v>
      </c>
      <c r="X44" s="15">
        <v>51.166535233930333</v>
      </c>
      <c r="Y44" s="15">
        <v>60.362738320290347</v>
      </c>
      <c r="Z44" s="15">
        <v>56.81967155690527</v>
      </c>
      <c r="AA44" s="15">
        <v>55.04937653706012</v>
      </c>
      <c r="AB44" s="15">
        <f t="shared" si="3"/>
        <v>55.934524046982695</v>
      </c>
      <c r="AC44" s="16">
        <v>2.8675722885014223</v>
      </c>
      <c r="AD44" s="16">
        <v>30.81777366128825</v>
      </c>
      <c r="AE44" s="16">
        <v>34.199115629808091</v>
      </c>
      <c r="AF44" s="16">
        <v>28.269264202253755</v>
      </c>
      <c r="AG44" s="16">
        <v>29.553850617974234</v>
      </c>
      <c r="AH44" s="16">
        <v>32.245451381329957</v>
      </c>
      <c r="AI44" s="16">
        <v>28.811645133335738</v>
      </c>
      <c r="AJ44" s="15">
        <f t="shared" si="4"/>
        <v>30.528548257332847</v>
      </c>
      <c r="AK44" s="15">
        <v>4.4839327600144889</v>
      </c>
      <c r="AL44" s="16">
        <v>62.207353803625885</v>
      </c>
      <c r="AM44" s="16">
        <v>70.812419975845231</v>
      </c>
      <c r="AN44" s="16">
        <v>55.53606798125179</v>
      </c>
      <c r="AO44" s="16">
        <v>62.980866886052659</v>
      </c>
      <c r="AP44" s="16">
        <v>58.300282712630761</v>
      </c>
      <c r="AQ44" s="16">
        <v>65.840603965229604</v>
      </c>
      <c r="AR44" s="15">
        <f t="shared" si="5"/>
        <v>62.070443338930183</v>
      </c>
    </row>
    <row r="45" spans="1:44">
      <c r="A45" s="12"/>
      <c r="B45" s="19"/>
      <c r="C45" s="13">
        <f t="shared" ref="C45:C108" si="7">YEAR(D45)</f>
        <v>2026</v>
      </c>
      <c r="D45" s="14">
        <v>46143</v>
      </c>
      <c r="E45" s="15">
        <v>4.2718999999999996</v>
      </c>
      <c r="F45" s="15">
        <v>39.107289999999999</v>
      </c>
      <c r="G45" s="15">
        <v>44.411169999999998</v>
      </c>
      <c r="H45" s="15">
        <v>31.85379</v>
      </c>
      <c r="I45" s="15">
        <v>28.42484</v>
      </c>
      <c r="J45" s="15">
        <v>41.559621612903221</v>
      </c>
      <c r="K45" s="15">
        <v>30.268361505376344</v>
      </c>
      <c r="L45" s="15">
        <f t="shared" si="6"/>
        <v>35.913991559139781</v>
      </c>
      <c r="M45" s="15">
        <v>4.5137891809611332</v>
      </c>
      <c r="N45" s="15">
        <v>49.042254098956093</v>
      </c>
      <c r="O45" s="15">
        <v>51.533316153036388</v>
      </c>
      <c r="P45" s="15">
        <v>29.028783144630886</v>
      </c>
      <c r="Q45" s="15">
        <v>31.735986933729571</v>
      </c>
      <c r="R45" s="15">
        <v>50.19403547879967</v>
      </c>
      <c r="S45" s="15">
        <v>30.280501025611997</v>
      </c>
      <c r="T45" s="15">
        <f t="shared" ref="T45:T108" si="8">AVERAGE(R45:S45)</f>
        <v>40.237268252205837</v>
      </c>
      <c r="U45" s="15">
        <v>6.3966611409734897</v>
      </c>
      <c r="V45" s="15">
        <v>48.639566223721836</v>
      </c>
      <c r="W45" s="15">
        <v>69.639752193621845</v>
      </c>
      <c r="X45" s="15">
        <v>33.363678242803346</v>
      </c>
      <c r="Y45" s="15">
        <v>47.667926485895038</v>
      </c>
      <c r="Z45" s="15">
        <v>58.349329629159477</v>
      </c>
      <c r="AA45" s="15">
        <v>39.977470441222081</v>
      </c>
      <c r="AB45" s="15">
        <f t="shared" ref="AB45:AB108" si="9">AVERAGE(Z45:AA45)</f>
        <v>49.163400035190776</v>
      </c>
      <c r="AC45" s="16">
        <v>3.0242453505653519</v>
      </c>
      <c r="AD45" s="16">
        <v>32.935173644944413</v>
      </c>
      <c r="AE45" s="16">
        <v>34.997909752747447</v>
      </c>
      <c r="AF45" s="16">
        <v>19.475080108779913</v>
      </c>
      <c r="AG45" s="16">
        <v>22.375647299879663</v>
      </c>
      <c r="AH45" s="16">
        <v>33.888911845326462</v>
      </c>
      <c r="AI45" s="16">
        <v>20.816202573481949</v>
      </c>
      <c r="AJ45" s="15">
        <f t="shared" ref="AJ45:AJ108" si="10">AVERAGE(AH45:AI45)</f>
        <v>27.352557209404203</v>
      </c>
      <c r="AK45" s="15">
        <v>4.5137891809611332</v>
      </c>
      <c r="AL45" s="16">
        <v>59.529444300189695</v>
      </c>
      <c r="AM45" s="16">
        <v>72.283640242908959</v>
      </c>
      <c r="AN45" s="16">
        <v>35.531612688416899</v>
      </c>
      <c r="AO45" s="16">
        <v>47.301522852281394</v>
      </c>
      <c r="AP45" s="16">
        <v>40.0494708754198</v>
      </c>
      <c r="AQ45" s="16">
        <v>65.426545650049135</v>
      </c>
      <c r="AR45" s="15">
        <f t="shared" ref="AR45:AR108" si="11">AVERAGE(AP45:AQ45)</f>
        <v>52.738008262734468</v>
      </c>
    </row>
    <row r="46" spans="1:44">
      <c r="A46" s="12"/>
      <c r="B46" s="19"/>
      <c r="C46" s="13">
        <f t="shared" si="7"/>
        <v>2026</v>
      </c>
      <c r="D46" s="14">
        <v>46174</v>
      </c>
      <c r="E46" s="15">
        <v>4.4264999999999999</v>
      </c>
      <c r="F46" s="15">
        <v>53.254570000000001</v>
      </c>
      <c r="G46" s="15">
        <v>51.296430000000001</v>
      </c>
      <c r="H46" s="15">
        <v>38.947249999999997</v>
      </c>
      <c r="I46" s="15">
        <v>34.540399999999998</v>
      </c>
      <c r="J46" s="15">
        <v>52.427799777777778</v>
      </c>
      <c r="K46" s="15">
        <v>37.086579999999998</v>
      </c>
      <c r="L46" s="15">
        <f t="shared" si="6"/>
        <v>44.757189888888888</v>
      </c>
      <c r="M46" s="15">
        <v>4.7264968328264096</v>
      </c>
      <c r="N46" s="15">
        <v>57.006163606739882</v>
      </c>
      <c r="O46" s="15">
        <v>59.711052900018828</v>
      </c>
      <c r="P46" s="15">
        <v>41.260041740679725</v>
      </c>
      <c r="Q46" s="15">
        <v>46.200688820036781</v>
      </c>
      <c r="R46" s="15">
        <v>58.148227975013214</v>
      </c>
      <c r="S46" s="15">
        <v>43.346092729741599</v>
      </c>
      <c r="T46" s="15">
        <f t="shared" si="8"/>
        <v>50.747160352377406</v>
      </c>
      <c r="U46" s="15">
        <v>6.6603029631484798</v>
      </c>
      <c r="V46" s="15">
        <v>65.399011385026853</v>
      </c>
      <c r="W46" s="15">
        <v>78.407240688104309</v>
      </c>
      <c r="X46" s="15">
        <v>50.139344507392565</v>
      </c>
      <c r="Y46" s="15">
        <v>64.880331038130876</v>
      </c>
      <c r="Z46" s="15">
        <v>70.891374868548439</v>
      </c>
      <c r="AA46" s="15">
        <v>56.363316598148735</v>
      </c>
      <c r="AB46" s="15">
        <f t="shared" si="9"/>
        <v>63.627345733348591</v>
      </c>
      <c r="AC46" s="16">
        <v>3.1132583079161851</v>
      </c>
      <c r="AD46" s="16">
        <v>38.323539496607125</v>
      </c>
      <c r="AE46" s="16">
        <v>41.912310412088154</v>
      </c>
      <c r="AF46" s="16">
        <v>27.125554100681398</v>
      </c>
      <c r="AG46" s="16">
        <v>29.2183374658206</v>
      </c>
      <c r="AH46" s="16">
        <v>39.838798327588002</v>
      </c>
      <c r="AI46" s="16">
        <v>28.00917374374017</v>
      </c>
      <c r="AJ46" s="15">
        <f t="shared" si="10"/>
        <v>33.923986035664086</v>
      </c>
      <c r="AK46" s="15">
        <v>4.7264968328264096</v>
      </c>
      <c r="AL46" s="16">
        <v>76.937483528572386</v>
      </c>
      <c r="AM46" s="16">
        <v>83.297670971116048</v>
      </c>
      <c r="AN46" s="16">
        <v>55.612920325297019</v>
      </c>
      <c r="AO46" s="16">
        <v>62.348512579297065</v>
      </c>
      <c r="AP46" s="16">
        <v>57.615937925122608</v>
      </c>
      <c r="AQ46" s="16">
        <v>79.622896004313048</v>
      </c>
      <c r="AR46" s="15">
        <f t="shared" si="11"/>
        <v>68.619416964717828</v>
      </c>
    </row>
    <row r="47" spans="1:44">
      <c r="A47" s="12"/>
      <c r="B47" s="19"/>
      <c r="C47" s="13">
        <f t="shared" si="7"/>
        <v>2026</v>
      </c>
      <c r="D47" s="14">
        <v>46204</v>
      </c>
      <c r="E47" s="15">
        <v>4.4936999999999996</v>
      </c>
      <c r="F47" s="15">
        <v>128.3022</v>
      </c>
      <c r="G47" s="15">
        <v>94.952699999999993</v>
      </c>
      <c r="H47" s="15">
        <v>107.8865</v>
      </c>
      <c r="I47" s="15">
        <v>78.827200000000005</v>
      </c>
      <c r="J47" s="15">
        <v>113.59973225806451</v>
      </c>
      <c r="K47" s="15">
        <v>95.075410752688185</v>
      </c>
      <c r="L47" s="15">
        <f t="shared" si="6"/>
        <v>104.33757150537635</v>
      </c>
      <c r="M47" s="15">
        <v>4.8332053132981052</v>
      </c>
      <c r="N47" s="15">
        <v>95.946569032961989</v>
      </c>
      <c r="O47" s="15">
        <v>88.281256454884684</v>
      </c>
      <c r="P47" s="15">
        <v>90.007242276942762</v>
      </c>
      <c r="Q47" s="15">
        <v>73.642262065994032</v>
      </c>
      <c r="R47" s="15">
        <v>92.567237681336508</v>
      </c>
      <c r="S47" s="15">
        <v>82.79257358179332</v>
      </c>
      <c r="T47" s="15">
        <f t="shared" si="8"/>
        <v>87.679905631564907</v>
      </c>
      <c r="U47" s="15">
        <v>6.7694811082587165</v>
      </c>
      <c r="V47" s="15">
        <v>104.50022272275163</v>
      </c>
      <c r="W47" s="15">
        <v>110.15725433601038</v>
      </c>
      <c r="X47" s="15">
        <v>103.25537976269847</v>
      </c>
      <c r="Y47" s="15">
        <v>96.116400069815228</v>
      </c>
      <c r="Z47" s="15">
        <v>106.99418289633883</v>
      </c>
      <c r="AA47" s="15">
        <v>100.10808764002951</v>
      </c>
      <c r="AB47" s="15">
        <f t="shared" si="9"/>
        <v>103.55113526818417</v>
      </c>
      <c r="AC47" s="16">
        <v>3.3319333745009816</v>
      </c>
      <c r="AD47" s="16">
        <v>71.175112883614418</v>
      </c>
      <c r="AE47" s="16">
        <v>64.21444097475549</v>
      </c>
      <c r="AF47" s="16">
        <v>65.076509394183375</v>
      </c>
      <c r="AG47" s="16">
        <v>49.931046870354713</v>
      </c>
      <c r="AH47" s="16">
        <v>68.106429568956187</v>
      </c>
      <c r="AI47" s="16">
        <v>58.399477528839562</v>
      </c>
      <c r="AJ47" s="15">
        <f t="shared" si="10"/>
        <v>63.252953548897878</v>
      </c>
      <c r="AK47" s="15">
        <v>4.8332053132981052</v>
      </c>
      <c r="AL47" s="16">
        <v>115.15905413744599</v>
      </c>
      <c r="AM47" s="16">
        <v>108.28854101746383</v>
      </c>
      <c r="AN47" s="16">
        <v>104.7101764146765</v>
      </c>
      <c r="AO47" s="16">
        <v>89.839241826379833</v>
      </c>
      <c r="AP47" s="16">
        <v>98.423694694134667</v>
      </c>
      <c r="AQ47" s="16">
        <v>112.13011824584095</v>
      </c>
      <c r="AR47" s="15">
        <f t="shared" si="11"/>
        <v>105.27690646998781</v>
      </c>
    </row>
    <row r="48" spans="1:44">
      <c r="A48" s="12"/>
      <c r="B48" s="19"/>
      <c r="C48" s="13">
        <f t="shared" si="7"/>
        <v>2026</v>
      </c>
      <c r="D48" s="14">
        <v>46235</v>
      </c>
      <c r="E48" s="15">
        <v>4.6924999999999999</v>
      </c>
      <c r="F48" s="15">
        <v>147.70939999999999</v>
      </c>
      <c r="G48" s="15">
        <v>101.87730000000001</v>
      </c>
      <c r="H48" s="15">
        <v>135.26750000000001</v>
      </c>
      <c r="I48" s="15">
        <v>89.390929999999997</v>
      </c>
      <c r="J48" s="15">
        <v>127.50385053763442</v>
      </c>
      <c r="K48" s="15">
        <v>115.04234548387097</v>
      </c>
      <c r="L48" s="15">
        <f t="shared" si="6"/>
        <v>121.2730980107527</v>
      </c>
      <c r="M48" s="15">
        <v>5.1369426706418713</v>
      </c>
      <c r="N48" s="15">
        <v>146.96000964538052</v>
      </c>
      <c r="O48" s="15">
        <v>104.7864285912845</v>
      </c>
      <c r="P48" s="15">
        <v>140.82340335011477</v>
      </c>
      <c r="Q48" s="15">
        <v>87.672353521901698</v>
      </c>
      <c r="R48" s="15">
        <v>128.36735563228441</v>
      </c>
      <c r="S48" s="15">
        <v>117.39122009251545</v>
      </c>
      <c r="T48" s="15">
        <f t="shared" si="8"/>
        <v>122.87928786239993</v>
      </c>
      <c r="U48" s="15">
        <v>7.3941961414331754</v>
      </c>
      <c r="V48" s="15">
        <v>118.28917329313532</v>
      </c>
      <c r="W48" s="15">
        <v>119.57260746683521</v>
      </c>
      <c r="X48" s="15">
        <v>120.13500801256001</v>
      </c>
      <c r="Y48" s="15">
        <v>105.2416039511583</v>
      </c>
      <c r="Z48" s="15">
        <v>118.85498835896</v>
      </c>
      <c r="AA48" s="15">
        <v>113.56909869516785</v>
      </c>
      <c r="AB48" s="15">
        <f t="shared" si="9"/>
        <v>116.21204352706393</v>
      </c>
      <c r="AC48" s="16">
        <v>3.6376675095315543</v>
      </c>
      <c r="AD48" s="16">
        <v>95.295932590577493</v>
      </c>
      <c r="AE48" s="16">
        <v>70.019861216964117</v>
      </c>
      <c r="AF48" s="16">
        <v>81.843954608268575</v>
      </c>
      <c r="AG48" s="16">
        <v>56.473952803834031</v>
      </c>
      <c r="AH48" s="16">
        <v>84.152718329092025</v>
      </c>
      <c r="AI48" s="16">
        <v>70.659330156851198</v>
      </c>
      <c r="AJ48" s="15">
        <f t="shared" si="10"/>
        <v>77.406024242971611</v>
      </c>
      <c r="AK48" s="15">
        <v>5.1369426706418713</v>
      </c>
      <c r="AL48" s="16">
        <v>127.69804987704802</v>
      </c>
      <c r="AM48" s="16">
        <v>112.81886879372865</v>
      </c>
      <c r="AN48" s="16">
        <v>120.93945947048607</v>
      </c>
      <c r="AO48" s="16">
        <v>96.958704223885064</v>
      </c>
      <c r="AP48" s="16">
        <v>110.94293236594009</v>
      </c>
      <c r="AQ48" s="16">
        <v>121.13841090483194</v>
      </c>
      <c r="AR48" s="15">
        <f t="shared" si="11"/>
        <v>116.04067163538602</v>
      </c>
    </row>
    <row r="49" spans="1:44">
      <c r="A49" s="12"/>
      <c r="B49" s="19"/>
      <c r="C49" s="13">
        <f t="shared" si="7"/>
        <v>2026</v>
      </c>
      <c r="D49" s="14">
        <v>46266</v>
      </c>
      <c r="E49" s="15">
        <v>4.6558000000000002</v>
      </c>
      <c r="F49" s="15">
        <v>113.81189999999999</v>
      </c>
      <c r="G49" s="15">
        <v>95.682109999999994</v>
      </c>
      <c r="H49" s="15">
        <v>111.5341</v>
      </c>
      <c r="I49" s="15">
        <v>84.576930000000004</v>
      </c>
      <c r="J49" s="15">
        <v>105.75421555555553</v>
      </c>
      <c r="K49" s="15">
        <v>99.553135555555556</v>
      </c>
      <c r="L49" s="15">
        <f t="shared" si="6"/>
        <v>102.65367555555554</v>
      </c>
      <c r="M49" s="15">
        <v>5.1054366010651098</v>
      </c>
      <c r="N49" s="15">
        <v>114.52059061106537</v>
      </c>
      <c r="O49" s="15">
        <v>98.860776903833454</v>
      </c>
      <c r="P49" s="15">
        <v>113.50069702492144</v>
      </c>
      <c r="Q49" s="15">
        <v>88.015890146178208</v>
      </c>
      <c r="R49" s="15">
        <v>107.56067340785118</v>
      </c>
      <c r="S49" s="15">
        <v>102.17411618992445</v>
      </c>
      <c r="T49" s="15">
        <f t="shared" si="8"/>
        <v>104.86739479888782</v>
      </c>
      <c r="U49" s="15">
        <v>7.4863751916417387</v>
      </c>
      <c r="V49" s="15">
        <v>105.78195377527832</v>
      </c>
      <c r="W49" s="15">
        <v>117.03306215777158</v>
      </c>
      <c r="X49" s="15">
        <v>107.00195774158486</v>
      </c>
      <c r="Y49" s="15">
        <v>105.99816400625363</v>
      </c>
      <c r="Z49" s="15">
        <v>110.78244638971978</v>
      </c>
      <c r="AA49" s="15">
        <v>106.55582719254878</v>
      </c>
      <c r="AB49" s="15">
        <f t="shared" si="9"/>
        <v>108.66913679113428</v>
      </c>
      <c r="AC49" s="16">
        <v>3.3575978258035351</v>
      </c>
      <c r="AD49" s="16">
        <v>79.46995818115758</v>
      </c>
      <c r="AE49" s="16">
        <v>64.797703012930057</v>
      </c>
      <c r="AF49" s="16">
        <v>69.250103357130882</v>
      </c>
      <c r="AG49" s="16">
        <v>54.170062290254812</v>
      </c>
      <c r="AH49" s="16">
        <v>72.948955884167574</v>
      </c>
      <c r="AI49" s="16">
        <v>62.547862882963734</v>
      </c>
      <c r="AJ49" s="15">
        <f t="shared" si="10"/>
        <v>67.748409383565658</v>
      </c>
      <c r="AK49" s="15">
        <v>5.1054366010651098</v>
      </c>
      <c r="AL49" s="16">
        <v>116.59173442437181</v>
      </c>
      <c r="AM49" s="16">
        <v>107.79668965743339</v>
      </c>
      <c r="AN49" s="16">
        <v>109.73272884158956</v>
      </c>
      <c r="AO49" s="16">
        <v>94.527526161919951</v>
      </c>
      <c r="AP49" s="16">
        <v>103.39560806848309</v>
      </c>
      <c r="AQ49" s="16">
        <v>112.68282563906584</v>
      </c>
      <c r="AR49" s="15">
        <f t="shared" si="11"/>
        <v>108.03921685377446</v>
      </c>
    </row>
    <row r="50" spans="1:44">
      <c r="A50" s="12"/>
      <c r="B50" s="19"/>
      <c r="C50" s="13">
        <f t="shared" si="7"/>
        <v>2026</v>
      </c>
      <c r="D50" s="14">
        <v>46296</v>
      </c>
      <c r="E50" s="15">
        <v>4.6971999999999996</v>
      </c>
      <c r="F50" s="15">
        <v>55.57414</v>
      </c>
      <c r="G50" s="15">
        <v>61.484819999999999</v>
      </c>
      <c r="H50" s="15">
        <v>60.703530000000001</v>
      </c>
      <c r="I50" s="15">
        <v>56.126139999999999</v>
      </c>
      <c r="J50" s="15">
        <v>58.05281225806452</v>
      </c>
      <c r="K50" s="15">
        <v>58.783979354838706</v>
      </c>
      <c r="L50" s="15">
        <f t="shared" si="6"/>
        <v>58.418395806451613</v>
      </c>
      <c r="M50" s="15">
        <v>5.1351109290274106</v>
      </c>
      <c r="N50" s="15">
        <v>69.214808527040191</v>
      </c>
      <c r="O50" s="15">
        <v>74.387225906592008</v>
      </c>
      <c r="P50" s="15">
        <v>66.433879406107835</v>
      </c>
      <c r="Q50" s="15">
        <v>67.305541118699395</v>
      </c>
      <c r="R50" s="15">
        <v>71.383886782981278</v>
      </c>
      <c r="S50" s="15">
        <v>66.79941496300107</v>
      </c>
      <c r="T50" s="15">
        <f t="shared" si="8"/>
        <v>69.091650872991181</v>
      </c>
      <c r="U50" s="15">
        <v>7.5316907516028397</v>
      </c>
      <c r="V50" s="15">
        <v>82.425746946147882</v>
      </c>
      <c r="W50" s="15">
        <v>99.57982653057492</v>
      </c>
      <c r="X50" s="15">
        <v>82.596996376873861</v>
      </c>
      <c r="Y50" s="15">
        <v>94.604360455020242</v>
      </c>
      <c r="Z50" s="15">
        <v>89.619393223488245</v>
      </c>
      <c r="AA50" s="15">
        <v>87.632342603193308</v>
      </c>
      <c r="AB50" s="15">
        <f t="shared" si="9"/>
        <v>88.625867913340784</v>
      </c>
      <c r="AC50" s="16">
        <v>3.4513447980378715</v>
      </c>
      <c r="AD50" s="16">
        <v>49.697768353904415</v>
      </c>
      <c r="AE50" s="16">
        <v>53.599996121116106</v>
      </c>
      <c r="AF50" s="16">
        <v>47.417394637654638</v>
      </c>
      <c r="AG50" s="16">
        <v>47.556705681134162</v>
      </c>
      <c r="AH50" s="16">
        <v>51.334186449831897</v>
      </c>
      <c r="AI50" s="16">
        <v>47.475815397823474</v>
      </c>
      <c r="AJ50" s="15">
        <f t="shared" si="10"/>
        <v>49.405000923827686</v>
      </c>
      <c r="AK50" s="15">
        <v>5.1351109290274106</v>
      </c>
      <c r="AL50" s="16">
        <v>88.839857153843582</v>
      </c>
      <c r="AM50" s="16">
        <v>95.744343000542003</v>
      </c>
      <c r="AN50" s="16">
        <v>84.702335299496525</v>
      </c>
      <c r="AO50" s="16">
        <v>87.530973076531055</v>
      </c>
      <c r="AP50" s="16">
        <v>85.757344648503505</v>
      </c>
      <c r="AQ50" s="16">
        <v>91.735286702459049</v>
      </c>
      <c r="AR50" s="15">
        <f t="shared" si="11"/>
        <v>88.74631567548127</v>
      </c>
    </row>
    <row r="51" spans="1:44">
      <c r="A51" s="12"/>
      <c r="B51" s="19"/>
      <c r="C51" s="13">
        <f t="shared" si="7"/>
        <v>2026</v>
      </c>
      <c r="D51" s="14">
        <v>46327</v>
      </c>
      <c r="E51" s="15">
        <v>5.5251999999999999</v>
      </c>
      <c r="F51" s="15">
        <v>72.470290000000006</v>
      </c>
      <c r="G51" s="15">
        <v>69.119470000000007</v>
      </c>
      <c r="H51" s="15">
        <v>70.631450000000001</v>
      </c>
      <c r="I51" s="15">
        <v>64.199160000000006</v>
      </c>
      <c r="J51" s="15">
        <v>70.906574000000006</v>
      </c>
      <c r="K51" s="15">
        <v>67.629714666666672</v>
      </c>
      <c r="L51" s="15">
        <f t="shared" si="6"/>
        <v>69.268144333333339</v>
      </c>
      <c r="M51" s="15">
        <v>5.5251871058606215</v>
      </c>
      <c r="N51" s="15">
        <v>76.020083137021572</v>
      </c>
      <c r="O51" s="15">
        <v>72.303066997229124</v>
      </c>
      <c r="P51" s="15">
        <v>75.678858582046786</v>
      </c>
      <c r="Q51" s="15">
        <v>68.093389177116947</v>
      </c>
      <c r="R51" s="15">
        <v>74.285475605118435</v>
      </c>
      <c r="S51" s="15">
        <v>72.13897285974619</v>
      </c>
      <c r="T51" s="15">
        <f t="shared" si="8"/>
        <v>73.212224232432305</v>
      </c>
      <c r="U51" s="15">
        <v>7.8786104340118994</v>
      </c>
      <c r="V51" s="15">
        <v>91.43169968565681</v>
      </c>
      <c r="W51" s="15">
        <v>98.164779548433074</v>
      </c>
      <c r="X51" s="15">
        <v>94.657970324066142</v>
      </c>
      <c r="Y51" s="15">
        <v>94.630939955931382</v>
      </c>
      <c r="Z51" s="15">
        <v>94.573803621619064</v>
      </c>
      <c r="AA51" s="15">
        <v>94.645356152269926</v>
      </c>
      <c r="AB51" s="15">
        <f t="shared" si="9"/>
        <v>94.609579886944488</v>
      </c>
      <c r="AC51" s="16">
        <v>3.5284941303588768</v>
      </c>
      <c r="AD51" s="16">
        <v>53.036484192901092</v>
      </c>
      <c r="AE51" s="16">
        <v>51.150358382862294</v>
      </c>
      <c r="AF51" s="16">
        <v>51.229725224298882</v>
      </c>
      <c r="AG51" s="16">
        <v>47.148425896271554</v>
      </c>
      <c r="AH51" s="16">
        <v>52.156292148216316</v>
      </c>
      <c r="AI51" s="16">
        <v>49.325118871219466</v>
      </c>
      <c r="AJ51" s="15">
        <f t="shared" si="10"/>
        <v>50.740705509717891</v>
      </c>
      <c r="AK51" s="15">
        <v>5.5251871058606215</v>
      </c>
      <c r="AL51" s="16">
        <v>94.346121384386663</v>
      </c>
      <c r="AM51" s="16">
        <v>93.312709706115967</v>
      </c>
      <c r="AN51" s="16">
        <v>93.716429675927628</v>
      </c>
      <c r="AO51" s="16">
        <v>88.00126462721434</v>
      </c>
      <c r="AP51" s="16">
        <v>90.979703707003338</v>
      </c>
      <c r="AQ51" s="16">
        <v>93.863098172767764</v>
      </c>
      <c r="AR51" s="15">
        <f t="shared" si="11"/>
        <v>92.421400939885558</v>
      </c>
    </row>
    <row r="52" spans="1:44">
      <c r="A52" s="12"/>
      <c r="B52" s="19"/>
      <c r="C52" s="13">
        <f t="shared" si="7"/>
        <v>2026</v>
      </c>
      <c r="D52" s="14">
        <v>46357</v>
      </c>
      <c r="E52" s="15">
        <v>5.5582000000000003</v>
      </c>
      <c r="F52" s="15">
        <v>69.384659999999997</v>
      </c>
      <c r="G52" s="15">
        <v>69.830280000000002</v>
      </c>
      <c r="H52" s="15">
        <v>69.496639999999999</v>
      </c>
      <c r="I52" s="15">
        <v>65.772890000000004</v>
      </c>
      <c r="J52" s="15">
        <v>69.581116129032253</v>
      </c>
      <c r="K52" s="15">
        <v>67.854986774193549</v>
      </c>
      <c r="L52" s="15">
        <f t="shared" si="6"/>
        <v>68.718051451612894</v>
      </c>
      <c r="M52" s="15">
        <v>5.5582238945870621</v>
      </c>
      <c r="N52" s="15">
        <v>72.212928543457494</v>
      </c>
      <c r="O52" s="15">
        <v>73.27197466231145</v>
      </c>
      <c r="P52" s="15">
        <v>73.102834655679644</v>
      </c>
      <c r="Q52" s="15">
        <v>69.467927174139461</v>
      </c>
      <c r="R52" s="15">
        <v>72.679819843167309</v>
      </c>
      <c r="S52" s="15">
        <v>71.500348561667295</v>
      </c>
      <c r="T52" s="15">
        <f t="shared" si="8"/>
        <v>72.090084202417302</v>
      </c>
      <c r="U52" s="15">
        <v>8.2424883535753661</v>
      </c>
      <c r="V52" s="15">
        <v>97.096899205272251</v>
      </c>
      <c r="W52" s="15">
        <v>103.08666596993677</v>
      </c>
      <c r="X52" s="15">
        <v>99.439256416062776</v>
      </c>
      <c r="Y52" s="15">
        <v>101.18007192248639</v>
      </c>
      <c r="Z52" s="15">
        <v>99.737549069264148</v>
      </c>
      <c r="AA52" s="15">
        <v>100.20671271459361</v>
      </c>
      <c r="AB52" s="15">
        <f t="shared" si="9"/>
        <v>99.972130891928884</v>
      </c>
      <c r="AC52" s="16">
        <v>3.5923479114301413</v>
      </c>
      <c r="AD52" s="16">
        <v>52.491229512885177</v>
      </c>
      <c r="AE52" s="16">
        <v>53.034693003523167</v>
      </c>
      <c r="AF52" s="16">
        <v>51.847462016735726</v>
      </c>
      <c r="AG52" s="16">
        <v>48.765807649549181</v>
      </c>
      <c r="AH52" s="16">
        <v>52.730820944241714</v>
      </c>
      <c r="AI52" s="16">
        <v>50.488883209696496</v>
      </c>
      <c r="AJ52" s="15">
        <f t="shared" si="10"/>
        <v>51.609852076969105</v>
      </c>
      <c r="AK52" s="15">
        <v>5.5582238945870621</v>
      </c>
      <c r="AL52" s="16">
        <v>94.062611712401392</v>
      </c>
      <c r="AM52" s="16">
        <v>96.332512444644919</v>
      </c>
      <c r="AN52" s="16">
        <v>95.246074477020315</v>
      </c>
      <c r="AO52" s="16">
        <v>91.838218737667489</v>
      </c>
      <c r="AP52" s="16">
        <v>93.443753765913499</v>
      </c>
      <c r="AQ52" s="16">
        <v>95.06332063736896</v>
      </c>
      <c r="AR52" s="15">
        <f t="shared" si="11"/>
        <v>94.253537201641223</v>
      </c>
    </row>
    <row r="53" spans="1:44">
      <c r="A53" s="12"/>
      <c r="B53" s="19"/>
      <c r="C53" s="13">
        <f t="shared" si="7"/>
        <v>2027</v>
      </c>
      <c r="D53" s="14">
        <v>46388</v>
      </c>
      <c r="E53" s="15">
        <v>5.8611000000000004</v>
      </c>
      <c r="F53" s="15">
        <v>67.720730000000003</v>
      </c>
      <c r="G53" s="15">
        <v>66.004170000000002</v>
      </c>
      <c r="H53" s="15">
        <v>67.292940000000002</v>
      </c>
      <c r="I53" s="15">
        <v>61.278289999999998</v>
      </c>
      <c r="J53" s="15">
        <v>66.9270517204301</v>
      </c>
      <c r="K53" s="15">
        <v>64.511972795698924</v>
      </c>
      <c r="L53" s="15">
        <f t="shared" si="6"/>
        <v>65.719512258064512</v>
      </c>
      <c r="M53" s="15">
        <v>5.8611150920084167</v>
      </c>
      <c r="N53" s="15">
        <v>69.400498930007018</v>
      </c>
      <c r="O53" s="15">
        <v>69.010831124226385</v>
      </c>
      <c r="P53" s="15">
        <v>69.272066663731465</v>
      </c>
      <c r="Q53" s="15">
        <v>64.276613626197687</v>
      </c>
      <c r="R53" s="15">
        <v>69.220329944538548</v>
      </c>
      <c r="S53" s="15">
        <v>66.962341065731977</v>
      </c>
      <c r="T53" s="15">
        <f t="shared" si="8"/>
        <v>68.091335505135262</v>
      </c>
      <c r="U53" s="15">
        <v>9.0423045383876151</v>
      </c>
      <c r="V53" s="15">
        <v>89.73327738352765</v>
      </c>
      <c r="W53" s="15">
        <v>98.795806012651525</v>
      </c>
      <c r="X53" s="15">
        <v>91.687469904780713</v>
      </c>
      <c r="Y53" s="15">
        <v>90.91186833524543</v>
      </c>
      <c r="Z53" s="15">
        <v>93.92347879269245</v>
      </c>
      <c r="AA53" s="15">
        <v>91.328858426393438</v>
      </c>
      <c r="AB53" s="15">
        <f t="shared" si="9"/>
        <v>92.626168609542944</v>
      </c>
      <c r="AC53" s="16">
        <v>4.2742234853417802</v>
      </c>
      <c r="AD53" s="16">
        <v>54.750955429482467</v>
      </c>
      <c r="AE53" s="16">
        <v>52.688336436029431</v>
      </c>
      <c r="AF53" s="16">
        <v>54.261244463779271</v>
      </c>
      <c r="AG53" s="16">
        <v>48.319645347788381</v>
      </c>
      <c r="AH53" s="16">
        <v>53.797271378746125</v>
      </c>
      <c r="AI53" s="16">
        <v>51.514053474665204</v>
      </c>
      <c r="AJ53" s="15">
        <f t="shared" si="10"/>
        <v>52.655662426705661</v>
      </c>
      <c r="AK53" s="15">
        <v>5.8611150920084167</v>
      </c>
      <c r="AL53" s="16">
        <v>86.916642101618336</v>
      </c>
      <c r="AM53" s="16">
        <v>89.989314181782248</v>
      </c>
      <c r="AN53" s="16">
        <v>86.960737593586416</v>
      </c>
      <c r="AO53" s="16">
        <v>82.789005387619767</v>
      </c>
      <c r="AP53" s="16">
        <v>84.745862869158088</v>
      </c>
      <c r="AQ53" s="16">
        <v>88.337339945134985</v>
      </c>
      <c r="AR53" s="15">
        <f t="shared" si="11"/>
        <v>86.541601407146544</v>
      </c>
    </row>
    <row r="54" spans="1:44">
      <c r="A54" s="12"/>
      <c r="B54" s="19"/>
      <c r="C54" s="13">
        <f t="shared" si="7"/>
        <v>2027</v>
      </c>
      <c r="D54" s="14">
        <v>46419</v>
      </c>
      <c r="E54" s="15">
        <v>5.7022000000000004</v>
      </c>
      <c r="F54" s="15">
        <v>73.402240000000006</v>
      </c>
      <c r="G54" s="15">
        <v>72.966769999999997</v>
      </c>
      <c r="H54" s="15">
        <v>76.207459999999998</v>
      </c>
      <c r="I54" s="15">
        <v>69.235029999999995</v>
      </c>
      <c r="J54" s="15">
        <v>73.215609999999998</v>
      </c>
      <c r="K54" s="15">
        <v>73.219275714285715</v>
      </c>
      <c r="L54" s="15">
        <f t="shared" si="6"/>
        <v>73.217442857142856</v>
      </c>
      <c r="M54" s="15">
        <v>5.7021667473607573</v>
      </c>
      <c r="N54" s="15">
        <v>77.154394107323782</v>
      </c>
      <c r="O54" s="15">
        <v>77.379309043188869</v>
      </c>
      <c r="P54" s="15">
        <v>80.803530221445214</v>
      </c>
      <c r="Q54" s="15">
        <v>73.774498643416266</v>
      </c>
      <c r="R54" s="15">
        <v>77.250786222694543</v>
      </c>
      <c r="S54" s="15">
        <v>77.791088116575665</v>
      </c>
      <c r="T54" s="15">
        <f t="shared" si="8"/>
        <v>77.520937169635104</v>
      </c>
      <c r="U54" s="15">
        <v>8.6541579307859386</v>
      </c>
      <c r="V54" s="15">
        <v>98.675554083431962</v>
      </c>
      <c r="W54" s="15">
        <v>104.21084130475819</v>
      </c>
      <c r="X54" s="15">
        <v>102.48190138183904</v>
      </c>
      <c r="Y54" s="15">
        <v>98.905728817067427</v>
      </c>
      <c r="Z54" s="15">
        <v>101.04782003542893</v>
      </c>
      <c r="AA54" s="15">
        <v>100.94925599693691</v>
      </c>
      <c r="AB54" s="15">
        <f t="shared" si="9"/>
        <v>100.99853801618292</v>
      </c>
      <c r="AC54" s="16">
        <v>3.9691544006759805</v>
      </c>
      <c r="AD54" s="16">
        <v>56.358916183400808</v>
      </c>
      <c r="AE54" s="16">
        <v>57.073127341435246</v>
      </c>
      <c r="AF54" s="16">
        <v>59.69930470178965</v>
      </c>
      <c r="AG54" s="16">
        <v>53.446482872967202</v>
      </c>
      <c r="AH54" s="16">
        <v>56.665006679701278</v>
      </c>
      <c r="AI54" s="16">
        <v>57.019523918008602</v>
      </c>
      <c r="AJ54" s="15">
        <f t="shared" si="10"/>
        <v>56.84226529885494</v>
      </c>
      <c r="AK54" s="15">
        <v>5.7021667473607573</v>
      </c>
      <c r="AL54" s="16">
        <v>89.84681785383134</v>
      </c>
      <c r="AM54" s="16">
        <v>94.855310654027889</v>
      </c>
      <c r="AN54" s="16">
        <v>92.021012148207461</v>
      </c>
      <c r="AO54" s="16">
        <v>87.945874643765919</v>
      </c>
      <c r="AP54" s="16">
        <v>90.198566997927955</v>
      </c>
      <c r="AQ54" s="16">
        <v>91.993314768201287</v>
      </c>
      <c r="AR54" s="15">
        <f t="shared" si="11"/>
        <v>91.095940883064628</v>
      </c>
    </row>
    <row r="55" spans="1:44">
      <c r="A55" s="12"/>
      <c r="B55" s="19"/>
      <c r="C55" s="13">
        <f t="shared" si="7"/>
        <v>2027</v>
      </c>
      <c r="D55" s="14">
        <v>46447</v>
      </c>
      <c r="E55" s="15">
        <v>4.6726000000000001</v>
      </c>
      <c r="F55" s="15">
        <v>46.401179999999997</v>
      </c>
      <c r="G55" s="15">
        <v>54.59355</v>
      </c>
      <c r="H55" s="15">
        <v>48.692279999999997</v>
      </c>
      <c r="I55" s="15">
        <v>51.31682</v>
      </c>
      <c r="J55" s="15">
        <v>49.836690000000004</v>
      </c>
      <c r="K55" s="15">
        <v>49.792893548387092</v>
      </c>
      <c r="L55" s="15">
        <f t="shared" si="6"/>
        <v>49.814791774193552</v>
      </c>
      <c r="M55" s="15">
        <v>4.6725828780204663</v>
      </c>
      <c r="N55" s="15">
        <v>51.520467020071948</v>
      </c>
      <c r="O55" s="15">
        <v>58.295048919983493</v>
      </c>
      <c r="P55" s="15">
        <v>53.209552320453831</v>
      </c>
      <c r="Q55" s="15">
        <v>54.694207082025812</v>
      </c>
      <c r="R55" s="15">
        <v>54.36142072003485</v>
      </c>
      <c r="S55" s="15">
        <v>53.832149478532401</v>
      </c>
      <c r="T55" s="15">
        <f t="shared" si="8"/>
        <v>54.096785099283622</v>
      </c>
      <c r="U55" s="15">
        <v>7.043476584363269</v>
      </c>
      <c r="V55" s="15">
        <v>57.583488594158588</v>
      </c>
      <c r="W55" s="15">
        <v>79.239008752541238</v>
      </c>
      <c r="X55" s="15">
        <v>59.094398460138386</v>
      </c>
      <c r="Y55" s="15">
        <v>74.162153715256537</v>
      </c>
      <c r="Z55" s="15">
        <v>66.664835757351312</v>
      </c>
      <c r="AA55" s="15">
        <v>65.41313453486535</v>
      </c>
      <c r="AB55" s="15">
        <f t="shared" si="9"/>
        <v>66.038985146108331</v>
      </c>
      <c r="AC55" s="16">
        <v>3.0156968795923724</v>
      </c>
      <c r="AD55" s="16">
        <v>34.756650113403381</v>
      </c>
      <c r="AE55" s="16">
        <v>42.058020211317057</v>
      </c>
      <c r="AF55" s="16">
        <v>37.110385773216478</v>
      </c>
      <c r="AG55" s="16">
        <v>38.90563051091803</v>
      </c>
      <c r="AH55" s="16">
        <v>37.818514993173636</v>
      </c>
      <c r="AI55" s="16">
        <v>37.86323034063971</v>
      </c>
      <c r="AJ55" s="15">
        <f t="shared" si="10"/>
        <v>37.840872666906677</v>
      </c>
      <c r="AK55" s="15">
        <v>4.6725828780204663</v>
      </c>
      <c r="AL55" s="16">
        <v>61.232677637673447</v>
      </c>
      <c r="AM55" s="16">
        <v>77.049695093716664</v>
      </c>
      <c r="AN55" s="16">
        <v>60.191518026254407</v>
      </c>
      <c r="AO55" s="16">
        <v>70.013172055863137</v>
      </c>
      <c r="AP55" s="16">
        <v>63.935369517735666</v>
      </c>
      <c r="AQ55" s="16">
        <v>67.853259641481571</v>
      </c>
      <c r="AR55" s="15">
        <f t="shared" si="11"/>
        <v>65.894314579608618</v>
      </c>
    </row>
    <row r="56" spans="1:44">
      <c r="A56" s="12"/>
      <c r="B56" s="19"/>
      <c r="C56" s="13">
        <f t="shared" si="7"/>
        <v>2027</v>
      </c>
      <c r="D56" s="14">
        <v>46478</v>
      </c>
      <c r="E56" s="15">
        <v>4.3205999999999998</v>
      </c>
      <c r="F56" s="15">
        <v>42.781889999999997</v>
      </c>
      <c r="G56" s="15">
        <v>47.974260000000001</v>
      </c>
      <c r="H56" s="15">
        <v>40.471559999999997</v>
      </c>
      <c r="I56" s="15">
        <v>43.282269999999997</v>
      </c>
      <c r="J56" s="15">
        <v>44.974224</v>
      </c>
      <c r="K56" s="15">
        <v>41.65830422222222</v>
      </c>
      <c r="L56" s="15">
        <f t="shared" si="6"/>
        <v>43.31626411111111</v>
      </c>
      <c r="M56" s="15">
        <v>4.3205847045953636</v>
      </c>
      <c r="N56" s="15">
        <v>46.879608430009952</v>
      </c>
      <c r="O56" s="15">
        <v>51.547905371651972</v>
      </c>
      <c r="P56" s="15">
        <v>44.02182542264967</v>
      </c>
      <c r="Q56" s="15">
        <v>46.973951633946662</v>
      </c>
      <c r="R56" s="15">
        <v>48.850667138703244</v>
      </c>
      <c r="S56" s="15">
        <v>45.268278711863957</v>
      </c>
      <c r="T56" s="15">
        <f t="shared" si="8"/>
        <v>47.0594729252836</v>
      </c>
      <c r="U56" s="15">
        <v>6.3909612101325077</v>
      </c>
      <c r="V56" s="15">
        <v>47.032349588941472</v>
      </c>
      <c r="W56" s="15">
        <v>66.38263827421919</v>
      </c>
      <c r="X56" s="15">
        <v>45.518640216473415</v>
      </c>
      <c r="Y56" s="15">
        <v>60.880218012034227</v>
      </c>
      <c r="Z56" s="15">
        <v>55.202471478280962</v>
      </c>
      <c r="AA56" s="15">
        <v>52.004639730154651</v>
      </c>
      <c r="AB56" s="15">
        <f t="shared" si="9"/>
        <v>53.603555604217803</v>
      </c>
      <c r="AC56" s="16">
        <v>2.9217743956701852</v>
      </c>
      <c r="AD56" s="16">
        <v>32.495637550256575</v>
      </c>
      <c r="AE56" s="16">
        <v>36.923585268406974</v>
      </c>
      <c r="AF56" s="16">
        <v>30.768836504193708</v>
      </c>
      <c r="AG56" s="16">
        <v>32.129213513323833</v>
      </c>
      <c r="AH56" s="16">
        <v>34.365215475697852</v>
      </c>
      <c r="AI56" s="16">
        <v>31.343217908048651</v>
      </c>
      <c r="AJ56" s="15">
        <f t="shared" si="10"/>
        <v>32.854216691873248</v>
      </c>
      <c r="AK56" s="15">
        <v>4.3205847045953636</v>
      </c>
      <c r="AL56" s="16">
        <v>56.816622023383871</v>
      </c>
      <c r="AM56" s="16">
        <v>70.022532987409932</v>
      </c>
      <c r="AN56" s="16">
        <v>50.492753887100342</v>
      </c>
      <c r="AO56" s="16">
        <v>61.968690225230617</v>
      </c>
      <c r="AP56" s="16">
        <v>54.979781119267983</v>
      </c>
      <c r="AQ56" s="16">
        <v>62.392451097083764</v>
      </c>
      <c r="AR56" s="15">
        <f t="shared" si="11"/>
        <v>58.686116108175874</v>
      </c>
    </row>
    <row r="57" spans="1:44">
      <c r="A57" s="12"/>
      <c r="B57" s="19"/>
      <c r="C57" s="13">
        <f t="shared" si="7"/>
        <v>2027</v>
      </c>
      <c r="D57" s="14">
        <v>46508</v>
      </c>
      <c r="E57" s="15">
        <v>4.3457999999999997</v>
      </c>
      <c r="F57" s="15">
        <v>42.648119999999999</v>
      </c>
      <c r="G57" s="15">
        <v>47.881889999999999</v>
      </c>
      <c r="H57" s="15">
        <v>25.503730000000001</v>
      </c>
      <c r="I57" s="15">
        <v>30.924669999999999</v>
      </c>
      <c r="J57" s="15">
        <v>45.068035161290318</v>
      </c>
      <c r="K57" s="15">
        <v>28.01018612903226</v>
      </c>
      <c r="L57" s="15">
        <f t="shared" si="6"/>
        <v>36.539110645161287</v>
      </c>
      <c r="M57" s="15">
        <v>4.3458226408616145</v>
      </c>
      <c r="N57" s="15">
        <v>46.849753493121142</v>
      </c>
      <c r="O57" s="15">
        <v>50.538141339787153</v>
      </c>
      <c r="P57" s="15">
        <v>27.088337377848347</v>
      </c>
      <c r="Q57" s="15">
        <v>32.666097583703831</v>
      </c>
      <c r="R57" s="15">
        <v>48.555137121149507</v>
      </c>
      <c r="S57" s="15">
        <v>29.667301774104111</v>
      </c>
      <c r="T57" s="15">
        <f t="shared" si="8"/>
        <v>39.111219447626809</v>
      </c>
      <c r="U57" s="15">
        <v>6.5061042848118049</v>
      </c>
      <c r="V57" s="15">
        <v>45.579606474506157</v>
      </c>
      <c r="W57" s="15">
        <v>69.539362228616682</v>
      </c>
      <c r="X57" s="15">
        <v>29.377497124237472</v>
      </c>
      <c r="Y57" s="15">
        <v>45.189748777959792</v>
      </c>
      <c r="Z57" s="15">
        <v>56.657773113503495</v>
      </c>
      <c r="AA57" s="15">
        <v>36.688538211442413</v>
      </c>
      <c r="AB57" s="15">
        <f t="shared" si="9"/>
        <v>46.673155662472951</v>
      </c>
      <c r="AC57" s="16">
        <v>2.8297405352566232</v>
      </c>
      <c r="AD57" s="16">
        <v>30.858328979306123</v>
      </c>
      <c r="AE57" s="16">
        <v>35.272772886591632</v>
      </c>
      <c r="AF57" s="16">
        <v>18.23774200679896</v>
      </c>
      <c r="AG57" s="16">
        <v>23.281072323232767</v>
      </c>
      <c r="AH57" s="16">
        <v>32.899415947190825</v>
      </c>
      <c r="AI57" s="16">
        <v>20.569604411171582</v>
      </c>
      <c r="AJ57" s="15">
        <f t="shared" si="10"/>
        <v>26.734510179181203</v>
      </c>
      <c r="AK57" s="15">
        <v>4.3458226408616145</v>
      </c>
      <c r="AL57" s="16">
        <v>51.552876094304921</v>
      </c>
      <c r="AM57" s="16">
        <v>68.658803947996518</v>
      </c>
      <c r="AN57" s="16">
        <v>27.601405424863156</v>
      </c>
      <c r="AO57" s="16">
        <v>37.104801378102508</v>
      </c>
      <c r="AP57" s="16">
        <v>30.876535776135142</v>
      </c>
      <c r="AQ57" s="16">
        <v>59.462068542785978</v>
      </c>
      <c r="AR57" s="15">
        <f t="shared" si="11"/>
        <v>45.169302159460557</v>
      </c>
    </row>
    <row r="58" spans="1:44">
      <c r="A58" s="12"/>
      <c r="B58" s="19"/>
      <c r="C58" s="13">
        <f t="shared" si="7"/>
        <v>2027</v>
      </c>
      <c r="D58" s="14">
        <v>46539</v>
      </c>
      <c r="E58" s="15">
        <v>4.5890000000000004</v>
      </c>
      <c r="F58" s="15">
        <v>52.149889999999999</v>
      </c>
      <c r="G58" s="15">
        <v>56.693199999999997</v>
      </c>
      <c r="H58" s="15">
        <v>38.378489999999999</v>
      </c>
      <c r="I58" s="15">
        <v>43.895659999999999</v>
      </c>
      <c r="J58" s="15">
        <v>54.06817644444444</v>
      </c>
      <c r="K58" s="15">
        <v>40.707961777777776</v>
      </c>
      <c r="L58" s="15">
        <f t="shared" si="6"/>
        <v>47.388069111111108</v>
      </c>
      <c r="M58" s="15">
        <v>4.5889807965873022</v>
      </c>
      <c r="N58" s="15">
        <v>57.192053554043625</v>
      </c>
      <c r="O58" s="15">
        <v>61.260078769447503</v>
      </c>
      <c r="P58" s="15">
        <v>40.962134050503487</v>
      </c>
      <c r="Q58" s="15">
        <v>48.30080515056418</v>
      </c>
      <c r="R58" s="15">
        <v>58.909664200547475</v>
      </c>
      <c r="S58" s="15">
        <v>44.060684070529113</v>
      </c>
      <c r="T58" s="15">
        <f t="shared" si="8"/>
        <v>51.485174135538294</v>
      </c>
      <c r="U58" s="15">
        <v>6.9691429345128553</v>
      </c>
      <c r="V58" s="15">
        <v>60.381124414721675</v>
      </c>
      <c r="W58" s="15">
        <v>78.024118124357088</v>
      </c>
      <c r="X58" s="15">
        <v>46.375077020835022</v>
      </c>
      <c r="Y58" s="15">
        <v>59.750204652640576</v>
      </c>
      <c r="Z58" s="15">
        <v>67.830388425456633</v>
      </c>
      <c r="AA58" s="15">
        <v>52.022353132041815</v>
      </c>
      <c r="AB58" s="15">
        <f t="shared" si="9"/>
        <v>59.926370778749224</v>
      </c>
      <c r="AC58" s="16">
        <v>3.088596169306884</v>
      </c>
      <c r="AD58" s="16">
        <v>37.476226826466629</v>
      </c>
      <c r="AE58" s="16">
        <v>41.944395197477313</v>
      </c>
      <c r="AF58" s="16">
        <v>27.163291088421353</v>
      </c>
      <c r="AG58" s="16">
        <v>31.654205044183218</v>
      </c>
      <c r="AH58" s="16">
        <v>39.362786805337805</v>
      </c>
      <c r="AI58" s="16">
        <v>29.059454758631919</v>
      </c>
      <c r="AJ58" s="15">
        <f t="shared" si="10"/>
        <v>34.21112078198486</v>
      </c>
      <c r="AK58" s="15">
        <v>4.5889807965873022</v>
      </c>
      <c r="AL58" s="16">
        <v>70.725784490453975</v>
      </c>
      <c r="AM58" s="16">
        <v>79.69182916869191</v>
      </c>
      <c r="AN58" s="16">
        <v>47.064888846464697</v>
      </c>
      <c r="AO58" s="16">
        <v>55.614524944681918</v>
      </c>
      <c r="AP58" s="16">
        <v>50.006369010620865</v>
      </c>
      <c r="AQ58" s="16">
        <v>74.511447799043324</v>
      </c>
      <c r="AR58" s="15">
        <f t="shared" si="11"/>
        <v>62.258908404832098</v>
      </c>
    </row>
    <row r="59" spans="1:44">
      <c r="A59" s="12"/>
      <c r="B59" s="19"/>
      <c r="C59" s="13">
        <f t="shared" si="7"/>
        <v>2027</v>
      </c>
      <c r="D59" s="14">
        <v>46569</v>
      </c>
      <c r="E59" s="15">
        <v>4.6494</v>
      </c>
      <c r="F59" s="15">
        <v>93.104089999999999</v>
      </c>
      <c r="G59" s="15">
        <v>86.891940000000005</v>
      </c>
      <c r="H59" s="15">
        <v>88.151489999999995</v>
      </c>
      <c r="I59" s="15">
        <v>73.433499999999995</v>
      </c>
      <c r="J59" s="15">
        <v>90.365400215053782</v>
      </c>
      <c r="K59" s="15">
        <v>81.662913763440869</v>
      </c>
      <c r="L59" s="15">
        <f t="shared" si="6"/>
        <v>86.014156989247326</v>
      </c>
      <c r="M59" s="15">
        <v>4.6494315771281753</v>
      </c>
      <c r="N59" s="15">
        <v>96.388541195150466</v>
      </c>
      <c r="O59" s="15">
        <v>90.804110290319002</v>
      </c>
      <c r="P59" s="15">
        <v>91.081401741826625</v>
      </c>
      <c r="Q59" s="15">
        <v>77.055525772696726</v>
      </c>
      <c r="R59" s="15">
        <v>93.926587785493595</v>
      </c>
      <c r="S59" s="15">
        <v>84.897951045758603</v>
      </c>
      <c r="T59" s="15">
        <f t="shared" si="8"/>
        <v>89.412269415626099</v>
      </c>
      <c r="U59" s="15">
        <v>7.2025521929809919</v>
      </c>
      <c r="V59" s="15">
        <v>101.78325897327422</v>
      </c>
      <c r="W59" s="15">
        <v>111.61263643331644</v>
      </c>
      <c r="X59" s="15">
        <v>101.58764733943535</v>
      </c>
      <c r="Y59" s="15">
        <v>97.863033497595481</v>
      </c>
      <c r="Z59" s="15">
        <v>106.11664043415304</v>
      </c>
      <c r="AA59" s="15">
        <v>99.945613280129592</v>
      </c>
      <c r="AB59" s="15">
        <f t="shared" si="9"/>
        <v>103.03112685714132</v>
      </c>
      <c r="AC59" s="16">
        <v>3.0555098014805044</v>
      </c>
      <c r="AD59" s="16">
        <v>68.243980008932752</v>
      </c>
      <c r="AE59" s="16">
        <v>63.851787887363464</v>
      </c>
      <c r="AF59" s="16">
        <v>64.381117907684882</v>
      </c>
      <c r="AG59" s="16">
        <v>50.804703663351383</v>
      </c>
      <c r="AH59" s="16">
        <v>66.307637245660274</v>
      </c>
      <c r="AI59" s="16">
        <v>58.395817004269034</v>
      </c>
      <c r="AJ59" s="15">
        <f t="shared" si="10"/>
        <v>62.351727124964654</v>
      </c>
      <c r="AK59" s="15">
        <v>4.6494315771281753</v>
      </c>
      <c r="AL59" s="16">
        <v>111.79205095831992</v>
      </c>
      <c r="AM59" s="16">
        <v>107.45175720374368</v>
      </c>
      <c r="AN59" s="16">
        <v>100.59236021590318</v>
      </c>
      <c r="AO59" s="16">
        <v>85.173309688337113</v>
      </c>
      <c r="AP59" s="16">
        <v>93.935373434202944</v>
      </c>
      <c r="AQ59" s="16">
        <v>109.87858812028094</v>
      </c>
      <c r="AR59" s="15">
        <f t="shared" si="11"/>
        <v>101.90698077724194</v>
      </c>
    </row>
    <row r="60" spans="1:44">
      <c r="A60" s="12"/>
      <c r="B60" s="19"/>
      <c r="C60" s="13">
        <f t="shared" si="7"/>
        <v>2027</v>
      </c>
      <c r="D60" s="14">
        <v>46600</v>
      </c>
      <c r="E60" s="15">
        <v>5.0270000000000001</v>
      </c>
      <c r="F60" s="15">
        <v>131.99340000000001</v>
      </c>
      <c r="G60" s="15">
        <v>95.910759999999996</v>
      </c>
      <c r="H60" s="15">
        <v>129.95189999999999</v>
      </c>
      <c r="I60" s="15">
        <v>83.533919999999995</v>
      </c>
      <c r="J60" s="15">
        <v>116.08599956989248</v>
      </c>
      <c r="K60" s="15">
        <v>109.4880593548387</v>
      </c>
      <c r="L60" s="15">
        <f t="shared" si="6"/>
        <v>112.78702946236558</v>
      </c>
      <c r="M60" s="15">
        <v>5.0269849275097442</v>
      </c>
      <c r="N60" s="15">
        <v>155.89261736046666</v>
      </c>
      <c r="O60" s="15">
        <v>110.21096377708949</v>
      </c>
      <c r="P60" s="15">
        <v>148.21218023984588</v>
      </c>
      <c r="Q60" s="15">
        <v>94.932361431791392</v>
      </c>
      <c r="R60" s="15">
        <v>135.75339373768747</v>
      </c>
      <c r="S60" s="15">
        <v>124.72322786210142</v>
      </c>
      <c r="T60" s="15">
        <f t="shared" si="8"/>
        <v>130.23831079989446</v>
      </c>
      <c r="U60" s="15">
        <v>7.7018877408525599</v>
      </c>
      <c r="V60" s="15">
        <v>120.25240258179961</v>
      </c>
      <c r="W60" s="15">
        <v>122.79790266770399</v>
      </c>
      <c r="X60" s="15">
        <v>120.4116561564543</v>
      </c>
      <c r="Y60" s="15">
        <v>107.25002638653503</v>
      </c>
      <c r="Z60" s="15">
        <v>121.37461229709079</v>
      </c>
      <c r="AA60" s="15">
        <v>114.60921722562966</v>
      </c>
      <c r="AB60" s="15">
        <f t="shared" si="9"/>
        <v>117.99191476136022</v>
      </c>
      <c r="AC60" s="16">
        <v>3.4271659265512651</v>
      </c>
      <c r="AD60" s="16">
        <v>87.836248611774721</v>
      </c>
      <c r="AE60" s="16">
        <v>69.130873028990621</v>
      </c>
      <c r="AF60" s="16">
        <v>80.019768447743488</v>
      </c>
      <c r="AG60" s="16">
        <v>56.148174416885254</v>
      </c>
      <c r="AH60" s="16">
        <v>79.589792709687117</v>
      </c>
      <c r="AI60" s="16">
        <v>69.495732369623184</v>
      </c>
      <c r="AJ60" s="15">
        <f t="shared" si="10"/>
        <v>74.542762539655143</v>
      </c>
      <c r="AK60" s="15">
        <v>5.0269849275097442</v>
      </c>
      <c r="AL60" s="16">
        <v>124.46714423265816</v>
      </c>
      <c r="AM60" s="16">
        <v>112.26244504427127</v>
      </c>
      <c r="AN60" s="16">
        <v>118.17257728354596</v>
      </c>
      <c r="AO60" s="16">
        <v>94.205905258257189</v>
      </c>
      <c r="AP60" s="16">
        <v>108.06224535232505</v>
      </c>
      <c r="AQ60" s="16">
        <v>119.08657792379941</v>
      </c>
      <c r="AR60" s="15">
        <f t="shared" si="11"/>
        <v>113.57441163806223</v>
      </c>
    </row>
    <row r="61" spans="1:44">
      <c r="A61" s="12"/>
      <c r="B61" s="19"/>
      <c r="C61" s="13">
        <f t="shared" si="7"/>
        <v>2027</v>
      </c>
      <c r="D61" s="14">
        <v>46631</v>
      </c>
      <c r="E61" s="15">
        <v>4.9764999999999997</v>
      </c>
      <c r="F61" s="15">
        <v>96.199359999999999</v>
      </c>
      <c r="G61" s="15">
        <v>91.391570000000002</v>
      </c>
      <c r="H61" s="15">
        <v>95.446849999999998</v>
      </c>
      <c r="I61" s="15">
        <v>80.797899999999998</v>
      </c>
      <c r="J61" s="15">
        <v>94.062564444444433</v>
      </c>
      <c r="K61" s="15">
        <v>88.93620555555556</v>
      </c>
      <c r="L61" s="15">
        <f t="shared" si="6"/>
        <v>91.49938499999999</v>
      </c>
      <c r="M61" s="15">
        <v>4.9765142890124565</v>
      </c>
      <c r="N61" s="15">
        <v>116.18159669394244</v>
      </c>
      <c r="O61" s="15">
        <v>102.24151474579168</v>
      </c>
      <c r="P61" s="15">
        <v>113.07279390485446</v>
      </c>
      <c r="Q61" s="15">
        <v>91.00476931835459</v>
      </c>
      <c r="R61" s="15">
        <v>109.98600471698654</v>
      </c>
      <c r="S61" s="15">
        <v>103.26478297752118</v>
      </c>
      <c r="T61" s="15">
        <f t="shared" si="8"/>
        <v>106.62539384725386</v>
      </c>
      <c r="U61" s="15">
        <v>7.3413523487482601</v>
      </c>
      <c r="V61" s="15">
        <v>99.641073589161905</v>
      </c>
      <c r="W61" s="15">
        <v>111.21324906778013</v>
      </c>
      <c r="X61" s="15">
        <v>102.46806060339638</v>
      </c>
      <c r="Y61" s="15">
        <v>100.44582398747974</v>
      </c>
      <c r="Z61" s="15">
        <v>104.78426269077001</v>
      </c>
      <c r="AA61" s="15">
        <v>101.5692887741001</v>
      </c>
      <c r="AB61" s="15">
        <f t="shared" si="9"/>
        <v>103.17677573243506</v>
      </c>
      <c r="AC61" s="16">
        <v>3.6268346987018991</v>
      </c>
      <c r="AD61" s="16">
        <v>78.778734381736726</v>
      </c>
      <c r="AE61" s="16">
        <v>67.296369273369464</v>
      </c>
      <c r="AF61" s="16">
        <v>70.305994598289857</v>
      </c>
      <c r="AG61" s="16">
        <v>57.428693927506806</v>
      </c>
      <c r="AH61" s="16">
        <v>73.675461000240162</v>
      </c>
      <c r="AI61" s="16">
        <v>64.582749855719612</v>
      </c>
      <c r="AJ61" s="15">
        <f t="shared" si="10"/>
        <v>69.12910542797988</v>
      </c>
      <c r="AK61" s="15">
        <v>4.9765142890124565</v>
      </c>
      <c r="AL61" s="16">
        <v>110.87861178438656</v>
      </c>
      <c r="AM61" s="16">
        <v>106.2445327960902</v>
      </c>
      <c r="AN61" s="16">
        <v>104.17894446675579</v>
      </c>
      <c r="AO61" s="16">
        <v>92.490453704606963</v>
      </c>
      <c r="AP61" s="16">
        <v>99.283780442472363</v>
      </c>
      <c r="AQ61" s="16">
        <v>108.81902112292151</v>
      </c>
      <c r="AR61" s="15">
        <f t="shared" si="11"/>
        <v>104.05140078269693</v>
      </c>
    </row>
    <row r="62" spans="1:44">
      <c r="A62" s="12"/>
      <c r="B62" s="19"/>
      <c r="C62" s="13">
        <f t="shared" si="7"/>
        <v>2027</v>
      </c>
      <c r="D62" s="14">
        <v>46661</v>
      </c>
      <c r="E62" s="15">
        <v>5.0054999999999996</v>
      </c>
      <c r="F62" s="15">
        <v>65.890140000000002</v>
      </c>
      <c r="G62" s="15">
        <v>71.483090000000004</v>
      </c>
      <c r="H62" s="15">
        <v>64.043360000000007</v>
      </c>
      <c r="I62" s="15">
        <v>65.585880000000003</v>
      </c>
      <c r="J62" s="15">
        <v>68.355849139784951</v>
      </c>
      <c r="K62" s="15">
        <v>64.723395698924733</v>
      </c>
      <c r="L62" s="15">
        <f t="shared" si="6"/>
        <v>66.539622419354842</v>
      </c>
      <c r="M62" s="15">
        <v>5.0054521066190301</v>
      </c>
      <c r="N62" s="15">
        <v>69.735679491545454</v>
      </c>
      <c r="O62" s="15">
        <v>76.12079552068559</v>
      </c>
      <c r="P62" s="15">
        <v>68.195421041888807</v>
      </c>
      <c r="Q62" s="15">
        <v>69.774779198424596</v>
      </c>
      <c r="R62" s="15">
        <v>72.550623117295402</v>
      </c>
      <c r="S62" s="15">
        <v>68.891697218426103</v>
      </c>
      <c r="T62" s="15">
        <f t="shared" si="8"/>
        <v>70.721160167860745</v>
      </c>
      <c r="U62" s="15">
        <v>7.8573214708769354</v>
      </c>
      <c r="V62" s="15">
        <v>77.941351731130325</v>
      </c>
      <c r="W62" s="15">
        <v>100.50767348595957</v>
      </c>
      <c r="X62" s="15">
        <v>80.069244966437296</v>
      </c>
      <c r="Y62" s="15">
        <v>94.339296917714293</v>
      </c>
      <c r="Z62" s="15">
        <v>87.889945192936764</v>
      </c>
      <c r="AA62" s="15">
        <v>86.360343138505655</v>
      </c>
      <c r="AB62" s="15">
        <f t="shared" si="9"/>
        <v>87.12514416572121</v>
      </c>
      <c r="AC62" s="16">
        <v>3.3925027291909071</v>
      </c>
      <c r="AD62" s="16">
        <v>48.04877790893886</v>
      </c>
      <c r="AE62" s="16">
        <v>52.759695886905533</v>
      </c>
      <c r="AF62" s="16">
        <v>46.61695005911568</v>
      </c>
      <c r="AG62" s="16">
        <v>47.492286280184629</v>
      </c>
      <c r="AH62" s="16">
        <v>50.125634221805889</v>
      </c>
      <c r="AI62" s="16">
        <v>47.00285097378049</v>
      </c>
      <c r="AJ62" s="15">
        <f t="shared" si="10"/>
        <v>48.564242597793189</v>
      </c>
      <c r="AK62" s="15">
        <v>5.0054521066190301</v>
      </c>
      <c r="AL62" s="16">
        <v>81.655922532846205</v>
      </c>
      <c r="AM62" s="16">
        <v>92.769014688627578</v>
      </c>
      <c r="AN62" s="16">
        <v>77.898754735758999</v>
      </c>
      <c r="AO62" s="16">
        <v>82.949283177213061</v>
      </c>
      <c r="AP62" s="16">
        <v>80.057516903846221</v>
      </c>
      <c r="AQ62" s="16">
        <v>86.555242730556273</v>
      </c>
      <c r="AR62" s="15">
        <f t="shared" si="11"/>
        <v>83.306379817201247</v>
      </c>
    </row>
    <row r="63" spans="1:44">
      <c r="A63" s="12"/>
      <c r="B63" s="19"/>
      <c r="C63" s="13">
        <f t="shared" si="7"/>
        <v>2027</v>
      </c>
      <c r="D63" s="14">
        <v>46692</v>
      </c>
      <c r="E63" s="15">
        <v>5.3650000000000002</v>
      </c>
      <c r="F63" s="15">
        <v>73.507289999999998</v>
      </c>
      <c r="G63" s="15">
        <v>69.437809999999999</v>
      </c>
      <c r="H63" s="15">
        <v>72.691410000000005</v>
      </c>
      <c r="I63" s="15">
        <v>65.562849999999997</v>
      </c>
      <c r="J63" s="15">
        <v>71.698632222222216</v>
      </c>
      <c r="K63" s="15">
        <v>69.523161111111122</v>
      </c>
      <c r="L63" s="15">
        <f t="shared" si="6"/>
        <v>70.610896666666662</v>
      </c>
      <c r="M63" s="15">
        <v>5.3650431204684068</v>
      </c>
      <c r="N63" s="15">
        <v>77.181352802889492</v>
      </c>
      <c r="O63" s="15">
        <v>73.700014685882664</v>
      </c>
      <c r="P63" s="15">
        <v>77.479310784502673</v>
      </c>
      <c r="Q63" s="15">
        <v>70.171635379913852</v>
      </c>
      <c r="R63" s="15">
        <v>75.634091417553122</v>
      </c>
      <c r="S63" s="15">
        <v>74.231455049129863</v>
      </c>
      <c r="T63" s="15">
        <f t="shared" si="8"/>
        <v>74.932773233341493</v>
      </c>
      <c r="U63" s="15">
        <v>8.3782643846575446</v>
      </c>
      <c r="V63" s="15">
        <v>92.856876910636956</v>
      </c>
      <c r="W63" s="15">
        <v>101.23624879762161</v>
      </c>
      <c r="X63" s="15">
        <v>95.359986674421577</v>
      </c>
      <c r="Y63" s="15">
        <v>95.335131516982401</v>
      </c>
      <c r="Z63" s="15">
        <v>96.581042193741254</v>
      </c>
      <c r="AA63" s="15">
        <v>95.34893993778195</v>
      </c>
      <c r="AB63" s="15">
        <f t="shared" si="9"/>
        <v>95.964991065761609</v>
      </c>
      <c r="AC63" s="16">
        <v>3.8746184523207408</v>
      </c>
      <c r="AD63" s="16">
        <v>56.159583110954046</v>
      </c>
      <c r="AE63" s="16">
        <v>54.580684200472504</v>
      </c>
      <c r="AF63" s="16">
        <v>55.169814897008735</v>
      </c>
      <c r="AG63" s="16">
        <v>50.237819227300669</v>
      </c>
      <c r="AH63" s="16">
        <v>55.457850261851135</v>
      </c>
      <c r="AI63" s="16">
        <v>52.977816821582927</v>
      </c>
      <c r="AJ63" s="15">
        <f t="shared" si="10"/>
        <v>54.217833541717027</v>
      </c>
      <c r="AK63" s="15">
        <v>5.3650431204684068</v>
      </c>
      <c r="AL63" s="16">
        <v>89.507161460283768</v>
      </c>
      <c r="AM63" s="16">
        <v>92.582227092209735</v>
      </c>
      <c r="AN63" s="16">
        <v>89.48760658185121</v>
      </c>
      <c r="AO63" s="16">
        <v>86.045831462251968</v>
      </c>
      <c r="AP63" s="16">
        <v>87.987962741003429</v>
      </c>
      <c r="AQ63" s="16">
        <v>90.876226741626667</v>
      </c>
      <c r="AR63" s="15">
        <f t="shared" si="11"/>
        <v>89.432094741315041</v>
      </c>
    </row>
    <row r="64" spans="1:44">
      <c r="A64" s="12"/>
      <c r="B64" s="19"/>
      <c r="C64" s="13">
        <f t="shared" si="7"/>
        <v>2027</v>
      </c>
      <c r="D64" s="14">
        <v>46722</v>
      </c>
      <c r="E64" s="15">
        <v>5.4122000000000003</v>
      </c>
      <c r="F64" s="15">
        <v>70.566119999999998</v>
      </c>
      <c r="G64" s="15">
        <v>70.98836</v>
      </c>
      <c r="H64" s="15">
        <v>72.104680000000002</v>
      </c>
      <c r="I64" s="15">
        <v>67.154219999999995</v>
      </c>
      <c r="J64" s="15">
        <v>70.752268817204296</v>
      </c>
      <c r="K64" s="15">
        <v>69.922219139784943</v>
      </c>
      <c r="L64" s="15">
        <f t="shared" si="6"/>
        <v>70.337243978494627</v>
      </c>
      <c r="M64" s="15">
        <v>5.4122168983372365</v>
      </c>
      <c r="N64" s="15">
        <v>73.689223114716754</v>
      </c>
      <c r="O64" s="15">
        <v>74.426940759467612</v>
      </c>
      <c r="P64" s="15">
        <v>76.280079330188045</v>
      </c>
      <c r="Q64" s="15">
        <v>71.381669882920392</v>
      </c>
      <c r="R64" s="15">
        <v>74.014453474230578</v>
      </c>
      <c r="S64" s="15">
        <v>74.120565487844232</v>
      </c>
      <c r="T64" s="15">
        <f t="shared" si="8"/>
        <v>74.067509481037405</v>
      </c>
      <c r="U64" s="15">
        <v>8.6258130054338888</v>
      </c>
      <c r="V64" s="15">
        <v>96.300186131527184</v>
      </c>
      <c r="W64" s="15">
        <v>103.55894280927328</v>
      </c>
      <c r="X64" s="15">
        <v>99.239401162902041</v>
      </c>
      <c r="Y64" s="15">
        <v>101.60395036113169</v>
      </c>
      <c r="Z64" s="15">
        <v>99.500283161501272</v>
      </c>
      <c r="AA64" s="15">
        <v>100.28183683093876</v>
      </c>
      <c r="AB64" s="15">
        <f t="shared" si="9"/>
        <v>99.891059996220008</v>
      </c>
      <c r="AC64" s="16">
        <v>3.8181920118346429</v>
      </c>
      <c r="AD64" s="16">
        <v>54.924732302296171</v>
      </c>
      <c r="AE64" s="16">
        <v>54.930499199651869</v>
      </c>
      <c r="AF64" s="16">
        <v>55.752272293599454</v>
      </c>
      <c r="AG64" s="16">
        <v>50.881493899812106</v>
      </c>
      <c r="AH64" s="16">
        <v>54.927274697904593</v>
      </c>
      <c r="AI64" s="16">
        <v>53.604939883435136</v>
      </c>
      <c r="AJ64" s="15">
        <f t="shared" si="10"/>
        <v>54.266107290669865</v>
      </c>
      <c r="AK64" s="15">
        <v>5.4122168983372365</v>
      </c>
      <c r="AL64" s="16">
        <v>88.811523286118799</v>
      </c>
      <c r="AM64" s="16">
        <v>94.54119853157529</v>
      </c>
      <c r="AN64" s="16">
        <v>88.861197246848604</v>
      </c>
      <c r="AO64" s="16">
        <v>89.285769049911096</v>
      </c>
      <c r="AP64" s="16">
        <v>88.795727120701017</v>
      </c>
      <c r="AQ64" s="16">
        <v>91.337509147018977</v>
      </c>
      <c r="AR64" s="15">
        <f t="shared" si="11"/>
        <v>90.066618133860004</v>
      </c>
    </row>
    <row r="65" spans="1:44">
      <c r="A65" s="12"/>
      <c r="B65" s="19"/>
      <c r="C65" s="13">
        <f t="shared" si="7"/>
        <v>2028</v>
      </c>
      <c r="D65" s="14">
        <v>46753</v>
      </c>
      <c r="E65" s="15">
        <v>5.8034999999999997</v>
      </c>
      <c r="F65" s="15">
        <v>65.403289999999998</v>
      </c>
      <c r="G65" s="15">
        <v>64.487380000000002</v>
      </c>
      <c r="H65" s="15">
        <v>65.648669999999996</v>
      </c>
      <c r="I65" s="15">
        <v>59.574660000000002</v>
      </c>
      <c r="J65" s="15">
        <v>64.979804731182796</v>
      </c>
      <c r="K65" s="15">
        <v>62.840256774193541</v>
      </c>
      <c r="L65" s="15">
        <f t="shared" si="6"/>
        <v>63.910030752688172</v>
      </c>
      <c r="M65" s="15">
        <v>5.8034794919766535</v>
      </c>
      <c r="N65" s="15">
        <v>68.966246751224091</v>
      </c>
      <c r="O65" s="15">
        <v>69.2467154736743</v>
      </c>
      <c r="P65" s="15">
        <v>69.387362356191474</v>
      </c>
      <c r="Q65" s="15">
        <v>64.262053329412609</v>
      </c>
      <c r="R65" s="15">
        <v>69.095925837948371</v>
      </c>
      <c r="S65" s="15">
        <v>67.017595816928122</v>
      </c>
      <c r="T65" s="15">
        <f t="shared" si="8"/>
        <v>68.056760827438239</v>
      </c>
      <c r="U65" s="15">
        <v>8.7631127499574948</v>
      </c>
      <c r="V65" s="15">
        <v>86.183642941944299</v>
      </c>
      <c r="W65" s="15">
        <v>94.426393798736967</v>
      </c>
      <c r="X65" s="15">
        <v>83.474362467864466</v>
      </c>
      <c r="Y65" s="15">
        <v>83.477474841759729</v>
      </c>
      <c r="Z65" s="15">
        <v>89.994807316590382</v>
      </c>
      <c r="AA65" s="15">
        <v>83.475801522461197</v>
      </c>
      <c r="AB65" s="15">
        <f t="shared" si="9"/>
        <v>86.735304419525789</v>
      </c>
      <c r="AC65" s="16">
        <v>3.8908430229146034</v>
      </c>
      <c r="AD65" s="16">
        <v>52.242334436128225</v>
      </c>
      <c r="AE65" s="16">
        <v>50.327945001581597</v>
      </c>
      <c r="AF65" s="16">
        <v>51.292846456989125</v>
      </c>
      <c r="AG65" s="16">
        <v>45.669188430031035</v>
      </c>
      <c r="AH65" s="16">
        <v>51.357186633058284</v>
      </c>
      <c r="AI65" s="16">
        <v>48.692660487535385</v>
      </c>
      <c r="AJ65" s="15">
        <f t="shared" si="10"/>
        <v>50.024923560296834</v>
      </c>
      <c r="AK65" s="15">
        <v>5.8034794919766535</v>
      </c>
      <c r="AL65" s="16">
        <v>82.706289137999107</v>
      </c>
      <c r="AM65" s="16">
        <v>89.80553624859175</v>
      </c>
      <c r="AN65" s="16">
        <v>84.929932349125295</v>
      </c>
      <c r="AO65" s="16">
        <v>81.299965122357079</v>
      </c>
      <c r="AP65" s="16">
        <v>83.028875857084941</v>
      </c>
      <c r="AQ65" s="16">
        <v>85.988736726767755</v>
      </c>
      <c r="AR65" s="15">
        <f t="shared" si="11"/>
        <v>84.508806291926348</v>
      </c>
    </row>
    <row r="66" spans="1:44">
      <c r="A66" s="12"/>
      <c r="B66" s="19"/>
      <c r="C66" s="13">
        <f t="shared" si="7"/>
        <v>2028</v>
      </c>
      <c r="D66" s="14">
        <v>46784</v>
      </c>
      <c r="E66" s="15">
        <v>5.2652000000000001</v>
      </c>
      <c r="F66" s="15">
        <v>67.220119999999994</v>
      </c>
      <c r="G66" s="15">
        <v>69.45523</v>
      </c>
      <c r="H66" s="15">
        <v>71.270570000000006</v>
      </c>
      <c r="I66" s="15">
        <v>65.553830000000005</v>
      </c>
      <c r="J66" s="15">
        <v>68.17068402298851</v>
      </c>
      <c r="K66" s="15">
        <v>68.839312758620693</v>
      </c>
      <c r="L66" s="15">
        <f t="shared" si="6"/>
        <v>68.504998390804602</v>
      </c>
      <c r="M66" s="15">
        <v>5.2651792196095411</v>
      </c>
      <c r="N66" s="15">
        <v>70.322395651472021</v>
      </c>
      <c r="O66" s="15">
        <v>73.145795122099997</v>
      </c>
      <c r="P66" s="15">
        <v>75.518435385606153</v>
      </c>
      <c r="Q66" s="15">
        <v>70.602495797757896</v>
      </c>
      <c r="R66" s="15">
        <v>71.523151748175877</v>
      </c>
      <c r="S66" s="15">
        <v>73.427748434452297</v>
      </c>
      <c r="T66" s="15">
        <f t="shared" si="8"/>
        <v>72.475450091314087</v>
      </c>
      <c r="U66" s="15">
        <v>8.3582526248080438</v>
      </c>
      <c r="V66" s="15">
        <v>92.423476841376996</v>
      </c>
      <c r="W66" s="15">
        <v>100.33628366260314</v>
      </c>
      <c r="X66" s="15">
        <v>94.499924449678645</v>
      </c>
      <c r="Y66" s="15">
        <v>93.787019131603188</v>
      </c>
      <c r="Z66" s="15">
        <v>95.788693535461661</v>
      </c>
      <c r="AA66" s="15">
        <v>94.196734831646552</v>
      </c>
      <c r="AB66" s="15">
        <f t="shared" si="9"/>
        <v>94.992714183554114</v>
      </c>
      <c r="AC66" s="16">
        <v>3.4299139010214952</v>
      </c>
      <c r="AD66" s="16">
        <v>53.315200061727211</v>
      </c>
      <c r="AE66" s="16">
        <v>56.311290210994542</v>
      </c>
      <c r="AF66" s="16">
        <v>57.538263643454258</v>
      </c>
      <c r="AG66" s="16">
        <v>52.637064029277617</v>
      </c>
      <c r="AH66" s="16">
        <v>54.589399320611008</v>
      </c>
      <c r="AI66" s="16">
        <v>55.453845416735447</v>
      </c>
      <c r="AJ66" s="15">
        <f t="shared" si="10"/>
        <v>55.021622368673228</v>
      </c>
      <c r="AK66" s="15">
        <v>5.2651792196095411</v>
      </c>
      <c r="AL66" s="16">
        <v>85.975177853997906</v>
      </c>
      <c r="AM66" s="16">
        <v>92.595765716338619</v>
      </c>
      <c r="AN66" s="16">
        <v>88.708405729105095</v>
      </c>
      <c r="AO66" s="16">
        <v>85.635048437160847</v>
      </c>
      <c r="AP66" s="16">
        <v>87.241040183086028</v>
      </c>
      <c r="AQ66" s="16">
        <v>88.790830163269234</v>
      </c>
      <c r="AR66" s="15">
        <f t="shared" si="11"/>
        <v>88.015935173177638</v>
      </c>
    </row>
    <row r="67" spans="1:44">
      <c r="A67" s="12"/>
      <c r="B67" s="19"/>
      <c r="C67" s="13">
        <f t="shared" si="7"/>
        <v>2028</v>
      </c>
      <c r="D67" s="14">
        <v>46813</v>
      </c>
      <c r="E67" s="15">
        <v>4.6429999999999998</v>
      </c>
      <c r="F67" s="15">
        <v>46.098399999999998</v>
      </c>
      <c r="G67" s="15">
        <v>55.648200000000003</v>
      </c>
      <c r="H67" s="15">
        <v>48.246180000000003</v>
      </c>
      <c r="I67" s="15">
        <v>52.041640000000001</v>
      </c>
      <c r="J67" s="15">
        <v>50.103154838709678</v>
      </c>
      <c r="K67" s="15">
        <v>49.837824516129039</v>
      </c>
      <c r="L67" s="15">
        <f t="shared" si="6"/>
        <v>49.970489677419359</v>
      </c>
      <c r="M67" s="15">
        <v>4.6430117659963406</v>
      </c>
      <c r="N67" s="15">
        <v>48.231192949155954</v>
      </c>
      <c r="O67" s="15">
        <v>57.885933069358828</v>
      </c>
      <c r="P67" s="15">
        <v>50.163521977397295</v>
      </c>
      <c r="Q67" s="15">
        <v>54.960930239713122</v>
      </c>
      <c r="R67" s="15">
        <v>52.279954935047478</v>
      </c>
      <c r="S67" s="15">
        <v>52.175338345465228</v>
      </c>
      <c r="T67" s="15">
        <f t="shared" si="8"/>
        <v>52.227646640256353</v>
      </c>
      <c r="U67" s="15">
        <v>7.0112350781506096</v>
      </c>
      <c r="V67" s="15">
        <v>49.790362888369415</v>
      </c>
      <c r="W67" s="15">
        <v>73.785691689596476</v>
      </c>
      <c r="X67" s="15">
        <v>51.261840258419028</v>
      </c>
      <c r="Y67" s="15">
        <v>67.445331456147073</v>
      </c>
      <c r="Z67" s="15">
        <v>59.852920127593663</v>
      </c>
      <c r="AA67" s="15">
        <v>58.048465599401759</v>
      </c>
      <c r="AB67" s="15">
        <f t="shared" si="9"/>
        <v>58.950692863497707</v>
      </c>
      <c r="AC67" s="16">
        <v>3.2406744554224054</v>
      </c>
      <c r="AD67" s="16">
        <v>33.181996026579583</v>
      </c>
      <c r="AE67" s="16">
        <v>44.165347447830506</v>
      </c>
      <c r="AF67" s="16">
        <v>37.762960433545608</v>
      </c>
      <c r="AG67" s="16">
        <v>41.065015008775219</v>
      </c>
      <c r="AH67" s="16">
        <v>37.787917590329968</v>
      </c>
      <c r="AI67" s="16">
        <v>39.147692997351577</v>
      </c>
      <c r="AJ67" s="15">
        <f t="shared" si="10"/>
        <v>38.467805293840769</v>
      </c>
      <c r="AK67" s="15">
        <v>4.6430117659963406</v>
      </c>
      <c r="AL67" s="16">
        <v>54.954470572396517</v>
      </c>
      <c r="AM67" s="16">
        <v>75.373642291139959</v>
      </c>
      <c r="AN67" s="16">
        <v>55.876298328160679</v>
      </c>
      <c r="AO67" s="16">
        <v>67.98549905929498</v>
      </c>
      <c r="AP67" s="16">
        <v>60.520656282340774</v>
      </c>
      <c r="AQ67" s="16">
        <v>63.501391709044171</v>
      </c>
      <c r="AR67" s="15">
        <f t="shared" si="11"/>
        <v>62.011023995692469</v>
      </c>
    </row>
    <row r="68" spans="1:44">
      <c r="A68" s="12"/>
      <c r="B68" s="19"/>
      <c r="C68" s="13">
        <f t="shared" si="7"/>
        <v>2028</v>
      </c>
      <c r="D68" s="14">
        <v>46844</v>
      </c>
      <c r="E68" s="15">
        <v>4.3860000000000001</v>
      </c>
      <c r="F68" s="15">
        <v>41.679430000000004</v>
      </c>
      <c r="G68" s="15">
        <v>47.274549999999998</v>
      </c>
      <c r="H68" s="15">
        <v>39.69361</v>
      </c>
      <c r="I68" s="15">
        <v>41.811729999999997</v>
      </c>
      <c r="J68" s="15">
        <v>44.166150000000002</v>
      </c>
      <c r="K68" s="15">
        <v>40.634996666666666</v>
      </c>
      <c r="L68" s="15">
        <f t="shared" si="6"/>
        <v>42.400573333333334</v>
      </c>
      <c r="M68" s="15">
        <v>4.3859760456742087</v>
      </c>
      <c r="N68" s="15">
        <v>45.687986347402337</v>
      </c>
      <c r="O68" s="15">
        <v>50.533598617520383</v>
      </c>
      <c r="P68" s="15">
        <v>42.902026944257969</v>
      </c>
      <c r="Q68" s="15">
        <v>45.515495678921731</v>
      </c>
      <c r="R68" s="15">
        <v>47.841591800788137</v>
      </c>
      <c r="S68" s="15">
        <v>44.063568604108532</v>
      </c>
      <c r="T68" s="15">
        <f t="shared" si="8"/>
        <v>45.952580202448331</v>
      </c>
      <c r="U68" s="15">
        <v>6.8116224681570587</v>
      </c>
      <c r="V68" s="15">
        <v>40.183019844565798</v>
      </c>
      <c r="W68" s="15">
        <v>66.732114942719136</v>
      </c>
      <c r="X68" s="15">
        <v>38.78601728896156</v>
      </c>
      <c r="Y68" s="15">
        <v>59.449897409732429</v>
      </c>
      <c r="Z68" s="15">
        <v>51.982617665967275</v>
      </c>
      <c r="AA68" s="15">
        <v>47.969964009304171</v>
      </c>
      <c r="AB68" s="15">
        <f t="shared" si="9"/>
        <v>49.976290837635723</v>
      </c>
      <c r="AC68" s="16">
        <v>2.997204260082861</v>
      </c>
      <c r="AD68" s="16">
        <v>31.518559017910789</v>
      </c>
      <c r="AE68" s="16">
        <v>37.756956155096169</v>
      </c>
      <c r="AF68" s="16">
        <v>31.938472565903719</v>
      </c>
      <c r="AG68" s="16">
        <v>32.758198243234048</v>
      </c>
      <c r="AH68" s="16">
        <v>34.291179967770958</v>
      </c>
      <c r="AI68" s="16">
        <v>32.302795089161648</v>
      </c>
      <c r="AJ68" s="15">
        <f t="shared" si="10"/>
        <v>33.296987528466303</v>
      </c>
      <c r="AK68" s="15">
        <v>4.3859760456742087</v>
      </c>
      <c r="AL68" s="16">
        <v>49.62199973342998</v>
      </c>
      <c r="AM68" s="16">
        <v>64.142112890841858</v>
      </c>
      <c r="AN68" s="16">
        <v>44.769843124121756</v>
      </c>
      <c r="AO68" s="16">
        <v>56.796225761709266</v>
      </c>
      <c r="AP68" s="16">
        <v>49.663165731224538</v>
      </c>
      <c r="AQ68" s="16">
        <v>56.075383358946368</v>
      </c>
      <c r="AR68" s="15">
        <f t="shared" si="11"/>
        <v>52.869274545085453</v>
      </c>
    </row>
    <row r="69" spans="1:44">
      <c r="A69" s="12"/>
      <c r="B69" s="19"/>
      <c r="C69" s="13">
        <f t="shared" si="7"/>
        <v>2028</v>
      </c>
      <c r="D69" s="14">
        <v>46874</v>
      </c>
      <c r="E69" s="15">
        <v>4.4115000000000002</v>
      </c>
      <c r="F69" s="15">
        <v>41.226529999999997</v>
      </c>
      <c r="G69" s="15">
        <v>48.158799999999999</v>
      </c>
      <c r="H69" s="15">
        <v>23.11748</v>
      </c>
      <c r="I69" s="15">
        <v>29.88288</v>
      </c>
      <c r="J69" s="15">
        <v>44.282692043010755</v>
      </c>
      <c r="K69" s="15">
        <v>26.100075698924734</v>
      </c>
      <c r="L69" s="15">
        <f t="shared" si="6"/>
        <v>35.191383870967741</v>
      </c>
      <c r="M69" s="15">
        <v>4.4115127528834988</v>
      </c>
      <c r="N69" s="15">
        <v>44.859233705127259</v>
      </c>
      <c r="O69" s="15">
        <v>51.485206562933911</v>
      </c>
      <c r="P69" s="15">
        <v>25.458378356679617</v>
      </c>
      <c r="Q69" s="15">
        <v>33.114175739650442</v>
      </c>
      <c r="R69" s="15">
        <v>47.780361524160298</v>
      </c>
      <c r="S69" s="15">
        <v>28.833514837344175</v>
      </c>
      <c r="T69" s="15">
        <f t="shared" si="8"/>
        <v>38.30693818075224</v>
      </c>
      <c r="U69" s="15">
        <v>6.7668797353619272</v>
      </c>
      <c r="V69" s="15">
        <v>39.137164893426103</v>
      </c>
      <c r="W69" s="15">
        <v>65.472237876450336</v>
      </c>
      <c r="X69" s="15">
        <v>22.384839773497045</v>
      </c>
      <c r="Y69" s="15">
        <v>42.323320778322291</v>
      </c>
      <c r="Z69" s="15">
        <v>50.747250832178722</v>
      </c>
      <c r="AA69" s="15">
        <v>31.174922797129678</v>
      </c>
      <c r="AB69" s="15">
        <f t="shared" si="9"/>
        <v>40.961086814654202</v>
      </c>
      <c r="AC69" s="16">
        <v>2.8571208469348317</v>
      </c>
      <c r="AD69" s="16">
        <v>30.212338212353135</v>
      </c>
      <c r="AE69" s="16">
        <v>36.768892926411482</v>
      </c>
      <c r="AF69" s="16">
        <v>17.619491561607216</v>
      </c>
      <c r="AG69" s="16">
        <v>23.779659477339255</v>
      </c>
      <c r="AH69" s="16">
        <v>33.102862333604669</v>
      </c>
      <c r="AI69" s="16">
        <v>20.335264513704136</v>
      </c>
      <c r="AJ69" s="15">
        <f t="shared" si="10"/>
        <v>26.719063423654404</v>
      </c>
      <c r="AK69" s="15">
        <v>4.4115127528834988</v>
      </c>
      <c r="AL69" s="16">
        <v>48.620622980138556</v>
      </c>
      <c r="AM69" s="16">
        <v>69.014625155375597</v>
      </c>
      <c r="AN69" s="16">
        <v>26.385384810552019</v>
      </c>
      <c r="AO69" s="16">
        <v>35.661587915307592</v>
      </c>
      <c r="AP69" s="16">
        <v>29.570688222593272</v>
      </c>
      <c r="AQ69" s="16">
        <v>57.611527164920474</v>
      </c>
      <c r="AR69" s="15">
        <f t="shared" si="11"/>
        <v>43.591107693756875</v>
      </c>
    </row>
    <row r="70" spans="1:44">
      <c r="A70" s="12"/>
      <c r="B70" s="19"/>
      <c r="C70" s="13">
        <f t="shared" si="7"/>
        <v>2028</v>
      </c>
      <c r="D70" s="14">
        <v>46905</v>
      </c>
      <c r="E70" s="15">
        <v>4.6478999999999999</v>
      </c>
      <c r="F70" s="15">
        <v>51.248469999999998</v>
      </c>
      <c r="G70" s="15">
        <v>56.329059999999998</v>
      </c>
      <c r="H70" s="15">
        <v>35.192340000000002</v>
      </c>
      <c r="I70" s="15">
        <v>41.619309999999999</v>
      </c>
      <c r="J70" s="15">
        <v>53.393608</v>
      </c>
      <c r="K70" s="15">
        <v>37.905949555555559</v>
      </c>
      <c r="L70" s="15">
        <f t="shared" si="6"/>
        <v>45.649778777777783</v>
      </c>
      <c r="M70" s="15">
        <v>4.6479116185346241</v>
      </c>
      <c r="N70" s="15">
        <v>57.504248202663362</v>
      </c>
      <c r="O70" s="15">
        <v>61.797724833191253</v>
      </c>
      <c r="P70" s="15">
        <v>39.132530683727111</v>
      </c>
      <c r="Q70" s="15">
        <v>47.339030124977732</v>
      </c>
      <c r="R70" s="15">
        <v>59.317049446664029</v>
      </c>
      <c r="S70" s="15">
        <v>42.59749711447737</v>
      </c>
      <c r="T70" s="15">
        <f t="shared" si="8"/>
        <v>50.957273280570703</v>
      </c>
      <c r="U70" s="15">
        <v>7.4023717770414992</v>
      </c>
      <c r="V70" s="15">
        <v>49.116713001090019</v>
      </c>
      <c r="W70" s="15">
        <v>77.104672206300691</v>
      </c>
      <c r="X70" s="15">
        <v>34.605058307896662</v>
      </c>
      <c r="Y70" s="15">
        <v>56.42444529083847</v>
      </c>
      <c r="Z70" s="15">
        <v>60.933851332178975</v>
      </c>
      <c r="AA70" s="15">
        <v>43.817688367360979</v>
      </c>
      <c r="AB70" s="15">
        <f t="shared" si="9"/>
        <v>52.375769849769981</v>
      </c>
      <c r="AC70" s="16">
        <v>2.7769003095243217</v>
      </c>
      <c r="AD70" s="16">
        <v>33.919287058798744</v>
      </c>
      <c r="AE70" s="16">
        <v>40.868683467943349</v>
      </c>
      <c r="AF70" s="16">
        <v>23.235970713407561</v>
      </c>
      <c r="AG70" s="16">
        <v>29.463486044328516</v>
      </c>
      <c r="AH70" s="16">
        <v>36.853476653770912</v>
      </c>
      <c r="AI70" s="16">
        <v>25.865366075351965</v>
      </c>
      <c r="AJ70" s="15">
        <f t="shared" si="10"/>
        <v>31.359421364561438</v>
      </c>
      <c r="AK70" s="15">
        <v>4.6479116185346241</v>
      </c>
      <c r="AL70" s="16">
        <v>65.926569307227041</v>
      </c>
      <c r="AM70" s="16">
        <v>80.113421169582665</v>
      </c>
      <c r="AN70" s="16">
        <v>41.68648788317747</v>
      </c>
      <c r="AO70" s="16">
        <v>55.345664952679165</v>
      </c>
      <c r="AP70" s="16">
        <v>46.337983733204688</v>
      </c>
      <c r="AQ70" s="16">
        <v>71.916573426888306</v>
      </c>
      <c r="AR70" s="15">
        <f t="shared" si="11"/>
        <v>59.127278580046493</v>
      </c>
    </row>
    <row r="71" spans="1:44">
      <c r="A71" s="12"/>
      <c r="B71" s="19"/>
      <c r="C71" s="13">
        <f t="shared" si="7"/>
        <v>2028</v>
      </c>
      <c r="D71" s="14">
        <v>46935</v>
      </c>
      <c r="E71" s="15">
        <v>4.7843</v>
      </c>
      <c r="F71" s="15">
        <v>92.245959999999997</v>
      </c>
      <c r="G71" s="15">
        <v>90.572280000000006</v>
      </c>
      <c r="H71" s="15">
        <v>87.832080000000005</v>
      </c>
      <c r="I71" s="15">
        <v>76.37312</v>
      </c>
      <c r="J71" s="15">
        <v>91.472107956989248</v>
      </c>
      <c r="K71" s="15">
        <v>82.533851182795701</v>
      </c>
      <c r="L71" s="15">
        <f t="shared" si="6"/>
        <v>87.002979569892474</v>
      </c>
      <c r="M71" s="15">
        <v>4.7843095696607225</v>
      </c>
      <c r="N71" s="15">
        <v>95.02113584770261</v>
      </c>
      <c r="O71" s="15">
        <v>93.208024881437098</v>
      </c>
      <c r="P71" s="15">
        <v>89.782863143234195</v>
      </c>
      <c r="Q71" s="15">
        <v>78.970410986045778</v>
      </c>
      <c r="R71" s="15">
        <v>94.182815723515318</v>
      </c>
      <c r="S71" s="15">
        <v>84.783557307114819</v>
      </c>
      <c r="T71" s="15">
        <f t="shared" si="8"/>
        <v>89.483186515315069</v>
      </c>
      <c r="U71" s="15">
        <v>7.5345117300345121</v>
      </c>
      <c r="V71" s="15">
        <v>94.975629431519238</v>
      </c>
      <c r="W71" s="15">
        <v>110.92065414084308</v>
      </c>
      <c r="X71" s="15">
        <v>90.569330162132644</v>
      </c>
      <c r="Y71" s="15">
        <v>94.920650531210001</v>
      </c>
      <c r="Z71" s="15">
        <v>102.34806021109908</v>
      </c>
      <c r="AA71" s="15">
        <v>92.581230977942596</v>
      </c>
      <c r="AB71" s="15">
        <f t="shared" si="9"/>
        <v>97.464645594520846</v>
      </c>
      <c r="AC71" s="16">
        <v>3.2186018982326434</v>
      </c>
      <c r="AD71" s="16">
        <v>69.140195572623398</v>
      </c>
      <c r="AE71" s="16">
        <v>65.596635471453737</v>
      </c>
      <c r="AF71" s="16">
        <v>64.50928110588147</v>
      </c>
      <c r="AG71" s="16">
        <v>51.481791292256808</v>
      </c>
      <c r="AH71" s="16">
        <v>67.501775310792269</v>
      </c>
      <c r="AI71" s="16">
        <v>58.485818073775441</v>
      </c>
      <c r="AJ71" s="15">
        <f t="shared" si="10"/>
        <v>62.993796692283851</v>
      </c>
      <c r="AK71" s="15">
        <v>4.7843095696607225</v>
      </c>
      <c r="AL71" s="16">
        <v>110.83544438751908</v>
      </c>
      <c r="AM71" s="16">
        <v>109.39230676041279</v>
      </c>
      <c r="AN71" s="16">
        <v>98.687233689994187</v>
      </c>
      <c r="AO71" s="16">
        <v>85.598297205479568</v>
      </c>
      <c r="AP71" s="16">
        <v>92.668604479639157</v>
      </c>
      <c r="AQ71" s="16">
        <v>110.1681872050936</v>
      </c>
      <c r="AR71" s="15">
        <f t="shared" si="11"/>
        <v>101.41839584236638</v>
      </c>
    </row>
    <row r="72" spans="1:44">
      <c r="A72" s="12"/>
      <c r="B72" s="19"/>
      <c r="C72" s="13">
        <f t="shared" si="7"/>
        <v>2028</v>
      </c>
      <c r="D72" s="14">
        <v>46966</v>
      </c>
      <c r="E72" s="15">
        <v>5.2125000000000004</v>
      </c>
      <c r="F72" s="15">
        <v>109.8481</v>
      </c>
      <c r="G72" s="15">
        <v>98.206699999999998</v>
      </c>
      <c r="H72" s="15">
        <v>108.9756</v>
      </c>
      <c r="I72" s="15">
        <v>84.740480000000005</v>
      </c>
      <c r="J72" s="15">
        <v>104.96622258064517</v>
      </c>
      <c r="K72" s="15">
        <v>98.812485161290326</v>
      </c>
      <c r="L72" s="15">
        <f t="shared" si="6"/>
        <v>101.88935387096774</v>
      </c>
      <c r="M72" s="15">
        <v>5.2125331450967796</v>
      </c>
      <c r="N72" s="15">
        <v>112.35193091750321</v>
      </c>
      <c r="O72" s="15">
        <v>101.89180934478539</v>
      </c>
      <c r="P72" s="15">
        <v>111.44161879217414</v>
      </c>
      <c r="Q72" s="15">
        <v>88.248325749457706</v>
      </c>
      <c r="R72" s="15">
        <v>107.96542832249251</v>
      </c>
      <c r="S72" s="15">
        <v>101.7153991290995</v>
      </c>
      <c r="T72" s="15">
        <f t="shared" si="8"/>
        <v>104.840413725796</v>
      </c>
      <c r="U72" s="15">
        <v>7.7938498894749246</v>
      </c>
      <c r="V72" s="15">
        <v>109.92598388337211</v>
      </c>
      <c r="W72" s="15">
        <v>116.98818569862446</v>
      </c>
      <c r="X72" s="15">
        <v>108.86469614296655</v>
      </c>
      <c r="Y72" s="15">
        <v>100.66273756116493</v>
      </c>
      <c r="Z72" s="15">
        <v>112.88755238654245</v>
      </c>
      <c r="AA72" s="15">
        <v>105.42516512479169</v>
      </c>
      <c r="AB72" s="15">
        <f t="shared" si="9"/>
        <v>109.15635875566707</v>
      </c>
      <c r="AC72" s="16">
        <v>3.3793264580288089</v>
      </c>
      <c r="AD72" s="16">
        <v>86.694515210909813</v>
      </c>
      <c r="AE72" s="16">
        <v>71.192675985567575</v>
      </c>
      <c r="AF72" s="16">
        <v>79.705328582284636</v>
      </c>
      <c r="AG72" s="16">
        <v>57.352860695763496</v>
      </c>
      <c r="AH72" s="16">
        <v>80.193743922863064</v>
      </c>
      <c r="AI72" s="16">
        <v>70.331713016969331</v>
      </c>
      <c r="AJ72" s="15">
        <f t="shared" si="10"/>
        <v>75.262728469916198</v>
      </c>
      <c r="AK72" s="15">
        <v>5.2125331450967796</v>
      </c>
      <c r="AL72" s="16">
        <v>122.81664654816612</v>
      </c>
      <c r="AM72" s="16">
        <v>113.9234507443708</v>
      </c>
      <c r="AN72" s="16">
        <v>115.83222901424823</v>
      </c>
      <c r="AO72" s="16">
        <v>94.539279944907904</v>
      </c>
      <c r="AP72" s="16">
        <v>107.35540939880649</v>
      </c>
      <c r="AQ72" s="16">
        <v>119.08724185625195</v>
      </c>
      <c r="AR72" s="15">
        <f t="shared" si="11"/>
        <v>113.22132562752921</v>
      </c>
    </row>
    <row r="73" spans="1:44">
      <c r="A73" s="12"/>
      <c r="B73" s="19"/>
      <c r="C73" s="13">
        <f t="shared" si="7"/>
        <v>2028</v>
      </c>
      <c r="D73" s="14">
        <v>46997</v>
      </c>
      <c r="E73" s="15">
        <v>5.1417999999999999</v>
      </c>
      <c r="F73" s="15">
        <v>87.499610000000004</v>
      </c>
      <c r="G73" s="15">
        <v>93.049589999999995</v>
      </c>
      <c r="H73" s="15">
        <v>87.845140000000001</v>
      </c>
      <c r="I73" s="15">
        <v>82.438699999999997</v>
      </c>
      <c r="J73" s="15">
        <v>89.966267777777773</v>
      </c>
      <c r="K73" s="15">
        <v>85.442277777777775</v>
      </c>
      <c r="L73" s="15">
        <f t="shared" si="6"/>
        <v>87.704272777777774</v>
      </c>
      <c r="M73" s="15">
        <v>5.1417557142603014</v>
      </c>
      <c r="N73" s="15">
        <v>91.986736338669061</v>
      </c>
      <c r="O73" s="15">
        <v>99.21416474690875</v>
      </c>
      <c r="P73" s="15">
        <v>91.881906716534772</v>
      </c>
      <c r="Q73" s="15">
        <v>88.494939773475551</v>
      </c>
      <c r="R73" s="15">
        <v>95.198926742331167</v>
      </c>
      <c r="S73" s="15">
        <v>90.376588075175121</v>
      </c>
      <c r="T73" s="15">
        <f t="shared" si="8"/>
        <v>92.787757408753151</v>
      </c>
      <c r="U73" s="15">
        <v>7.6377111272199851</v>
      </c>
      <c r="V73" s="15">
        <v>98.222426539894386</v>
      </c>
      <c r="W73" s="15">
        <v>111.87779777078171</v>
      </c>
      <c r="X73" s="15">
        <v>96.781908765232245</v>
      </c>
      <c r="Y73" s="15">
        <v>99.30008200407714</v>
      </c>
      <c r="Z73" s="15">
        <v>104.29148042028876</v>
      </c>
      <c r="AA73" s="15">
        <v>97.901096871385519</v>
      </c>
      <c r="AB73" s="15">
        <f t="shared" si="9"/>
        <v>101.09628864583715</v>
      </c>
      <c r="AC73" s="16">
        <v>3.0475777815736342</v>
      </c>
      <c r="AD73" s="16">
        <v>68.697040641599457</v>
      </c>
      <c r="AE73" s="16">
        <v>66.912201895802269</v>
      </c>
      <c r="AF73" s="16">
        <v>65.340182931414532</v>
      </c>
      <c r="AG73" s="16">
        <v>56.818988359035622</v>
      </c>
      <c r="AH73" s="16">
        <v>67.903778976800695</v>
      </c>
      <c r="AI73" s="16">
        <v>61.552985343690573</v>
      </c>
      <c r="AJ73" s="15">
        <f t="shared" si="10"/>
        <v>64.72838216024563</v>
      </c>
      <c r="AK73" s="15">
        <v>5.1417557142603014</v>
      </c>
      <c r="AL73" s="16">
        <v>106.29535181309318</v>
      </c>
      <c r="AM73" s="16">
        <v>109.443639907432</v>
      </c>
      <c r="AN73" s="16">
        <v>100.93649661433005</v>
      </c>
      <c r="AO73" s="16">
        <v>95.959129305568624</v>
      </c>
      <c r="AP73" s="16">
        <v>99.004157237500579</v>
      </c>
      <c r="AQ73" s="16">
        <v>107.69459096613265</v>
      </c>
      <c r="AR73" s="15">
        <f t="shared" si="11"/>
        <v>103.34937410181661</v>
      </c>
    </row>
    <row r="74" spans="1:44">
      <c r="A74" s="12"/>
      <c r="B74" s="19"/>
      <c r="C74" s="13">
        <f t="shared" si="7"/>
        <v>2028</v>
      </c>
      <c r="D74" s="14">
        <v>47027</v>
      </c>
      <c r="E74" s="15">
        <v>5.1646999999999998</v>
      </c>
      <c r="F74" s="15">
        <v>62.51726</v>
      </c>
      <c r="G74" s="15">
        <v>72.242779999999996</v>
      </c>
      <c r="H74" s="15">
        <v>62.58793</v>
      </c>
      <c r="I74" s="15">
        <v>66.140600000000006</v>
      </c>
      <c r="J74" s="15">
        <v>66.804854838709673</v>
      </c>
      <c r="K74" s="15">
        <v>64.154160860215057</v>
      </c>
      <c r="L74" s="15">
        <f t="shared" si="6"/>
        <v>65.479507849462365</v>
      </c>
      <c r="M74" s="15">
        <v>5.1646751846122116</v>
      </c>
      <c r="N74" s="15">
        <v>69.954141106613719</v>
      </c>
      <c r="O74" s="15">
        <v>78.257223113462857</v>
      </c>
      <c r="P74" s="15">
        <v>68.890323388559494</v>
      </c>
      <c r="Q74" s="15">
        <v>71.4180490313516</v>
      </c>
      <c r="R74" s="15">
        <v>73.614639625762265</v>
      </c>
      <c r="S74" s="15">
        <v>70.004697059037738</v>
      </c>
      <c r="T74" s="15">
        <f t="shared" si="8"/>
        <v>71.809668342400002</v>
      </c>
      <c r="U74" s="15">
        <v>7.7375704126450398</v>
      </c>
      <c r="V74" s="15">
        <v>69.159107219016832</v>
      </c>
      <c r="W74" s="15">
        <v>96.516534099116839</v>
      </c>
      <c r="X74" s="15">
        <v>67.053451264421653</v>
      </c>
      <c r="Y74" s="15">
        <v>88.830597803053507</v>
      </c>
      <c r="Z74" s="15">
        <v>81.219908316695324</v>
      </c>
      <c r="AA74" s="15">
        <v>76.654128770700211</v>
      </c>
      <c r="AB74" s="15">
        <f t="shared" si="9"/>
        <v>78.937018543697775</v>
      </c>
      <c r="AC74" s="16">
        <v>3.4675377903570017</v>
      </c>
      <c r="AD74" s="16">
        <v>48.017246909319368</v>
      </c>
      <c r="AE74" s="16">
        <v>54.858042695824139</v>
      </c>
      <c r="AF74" s="16">
        <v>47.227540398426008</v>
      </c>
      <c r="AG74" s="16">
        <v>49.212673345872801</v>
      </c>
      <c r="AH74" s="16">
        <v>51.033081610896737</v>
      </c>
      <c r="AI74" s="16">
        <v>48.102706536547721</v>
      </c>
      <c r="AJ74" s="15">
        <f t="shared" si="10"/>
        <v>49.567894073722229</v>
      </c>
      <c r="AK74" s="15">
        <v>5.1646751846122116</v>
      </c>
      <c r="AL74" s="16">
        <v>78.89114405315074</v>
      </c>
      <c r="AM74" s="16">
        <v>94.457096080719026</v>
      </c>
      <c r="AN74" s="16">
        <v>75.189065995904613</v>
      </c>
      <c r="AO74" s="16">
        <v>84.305588398919269</v>
      </c>
      <c r="AP74" s="16">
        <v>79.178245702172433</v>
      </c>
      <c r="AQ74" s="16">
        <v>85.753553011541044</v>
      </c>
      <c r="AR74" s="15">
        <f t="shared" si="11"/>
        <v>82.465899356856738</v>
      </c>
    </row>
    <row r="75" spans="1:44">
      <c r="A75" s="12"/>
      <c r="B75" s="19"/>
      <c r="C75" s="13">
        <f t="shared" si="7"/>
        <v>2028</v>
      </c>
      <c r="D75" s="14">
        <v>47058</v>
      </c>
      <c r="E75" s="15">
        <v>5.5289999999999999</v>
      </c>
      <c r="F75" s="15">
        <v>72.086889999999997</v>
      </c>
      <c r="G75" s="15">
        <v>71.61121</v>
      </c>
      <c r="H75" s="15">
        <v>72.129339999999999</v>
      </c>
      <c r="I75" s="15">
        <v>67.517420000000001</v>
      </c>
      <c r="J75" s="15">
        <v>71.875476666666671</v>
      </c>
      <c r="K75" s="15">
        <v>70.079597777777778</v>
      </c>
      <c r="L75" s="15">
        <f t="shared" si="6"/>
        <v>70.977537222222225</v>
      </c>
      <c r="M75" s="15">
        <v>5.5290182104410732</v>
      </c>
      <c r="N75" s="15">
        <v>73.36234634796098</v>
      </c>
      <c r="O75" s="15">
        <v>74.263812388368535</v>
      </c>
      <c r="P75" s="15">
        <v>74.005888309278859</v>
      </c>
      <c r="Q75" s="15">
        <v>70.473711221339428</v>
      </c>
      <c r="R75" s="15">
        <v>73.762997921475446</v>
      </c>
      <c r="S75" s="15">
        <v>72.436031825750234</v>
      </c>
      <c r="T75" s="15">
        <f t="shared" si="8"/>
        <v>73.099514873612833</v>
      </c>
      <c r="U75" s="15">
        <v>8.5747385636072213</v>
      </c>
      <c r="V75" s="15">
        <v>85.604609355431421</v>
      </c>
      <c r="W75" s="15">
        <v>99.483676372120343</v>
      </c>
      <c r="X75" s="15">
        <v>84.645617687365501</v>
      </c>
      <c r="Y75" s="15">
        <v>91.689722092229289</v>
      </c>
      <c r="Z75" s="15">
        <v>91.77308358507095</v>
      </c>
      <c r="AA75" s="15">
        <v>87.776330756193857</v>
      </c>
      <c r="AB75" s="15">
        <f t="shared" si="9"/>
        <v>89.774707170632411</v>
      </c>
      <c r="AC75" s="16">
        <v>3.4853343092083944</v>
      </c>
      <c r="AD75" s="16">
        <v>51.885810057414439</v>
      </c>
      <c r="AE75" s="16">
        <v>53.425911608713783</v>
      </c>
      <c r="AF75" s="16">
        <v>52.62290805807551</v>
      </c>
      <c r="AG75" s="16">
        <v>49.172357140465692</v>
      </c>
      <c r="AH75" s="16">
        <v>52.5702996357697</v>
      </c>
      <c r="AI75" s="16">
        <v>51.089329872471154</v>
      </c>
      <c r="AJ75" s="15">
        <f t="shared" si="10"/>
        <v>51.829814754120427</v>
      </c>
      <c r="AK75" s="15">
        <v>5.5290182104410732</v>
      </c>
      <c r="AL75" s="16">
        <v>87.619219759967308</v>
      </c>
      <c r="AM75" s="16">
        <v>94.16874415705918</v>
      </c>
      <c r="AN75" s="16">
        <v>87.747262048514585</v>
      </c>
      <c r="AO75" s="16">
        <v>85.722670448393728</v>
      </c>
      <c r="AP75" s="16">
        <v>86.75389929987179</v>
      </c>
      <c r="AQ75" s="16">
        <v>90.535166128159389</v>
      </c>
      <c r="AR75" s="15">
        <f t="shared" si="11"/>
        <v>88.644532714015583</v>
      </c>
    </row>
    <row r="76" spans="1:44">
      <c r="A76" s="12"/>
      <c r="B76" s="19"/>
      <c r="C76" s="13">
        <f t="shared" si="7"/>
        <v>2028</v>
      </c>
      <c r="D76" s="14">
        <v>47088</v>
      </c>
      <c r="E76" s="15">
        <v>5.5952999999999999</v>
      </c>
      <c r="F76" s="15">
        <v>70.62106</v>
      </c>
      <c r="G76" s="15">
        <v>73.031019999999998</v>
      </c>
      <c r="H76" s="15">
        <v>72.973920000000007</v>
      </c>
      <c r="I76" s="15">
        <v>70.182980000000001</v>
      </c>
      <c r="J76" s="15">
        <v>71.735342580645153</v>
      </c>
      <c r="K76" s="15">
        <v>71.683485376344095</v>
      </c>
      <c r="L76" s="15">
        <f t="shared" si="6"/>
        <v>71.709413978494624</v>
      </c>
      <c r="M76" s="15">
        <v>5.5953397710107646</v>
      </c>
      <c r="N76" s="15">
        <v>72.719526586478594</v>
      </c>
      <c r="O76" s="15">
        <v>75.555015062686934</v>
      </c>
      <c r="P76" s="15">
        <v>74.963411263481873</v>
      </c>
      <c r="Q76" s="15">
        <v>72.585031766259405</v>
      </c>
      <c r="R76" s="15">
        <v>74.03055889268245</v>
      </c>
      <c r="S76" s="15">
        <v>73.863730420680085</v>
      </c>
      <c r="T76" s="15">
        <f t="shared" si="8"/>
        <v>73.947144656681274</v>
      </c>
      <c r="U76" s="15">
        <v>8.5060419196710608</v>
      </c>
      <c r="V76" s="15">
        <v>94.13537805007428</v>
      </c>
      <c r="W76" s="15">
        <v>101.21823163959664</v>
      </c>
      <c r="X76" s="15">
        <v>94.816874126189191</v>
      </c>
      <c r="Y76" s="15">
        <v>95.185422433407851</v>
      </c>
      <c r="Z76" s="15">
        <v>97.410245838778167</v>
      </c>
      <c r="AA76" s="15">
        <v>94.987278182215022</v>
      </c>
      <c r="AB76" s="15">
        <f t="shared" si="9"/>
        <v>96.198762010496594</v>
      </c>
      <c r="AC76" s="16">
        <v>3.7964652368124123</v>
      </c>
      <c r="AD76" s="16">
        <v>53.505899582989741</v>
      </c>
      <c r="AE76" s="16">
        <v>55.37436495422218</v>
      </c>
      <c r="AF76" s="16">
        <v>56.708234406088302</v>
      </c>
      <c r="AG76" s="16">
        <v>52.235504352989125</v>
      </c>
      <c r="AH76" s="16">
        <v>54.369813679366025</v>
      </c>
      <c r="AI76" s="16">
        <v>54.640197929924163</v>
      </c>
      <c r="AJ76" s="15">
        <f t="shared" si="10"/>
        <v>54.505005804645094</v>
      </c>
      <c r="AK76" s="15">
        <v>5.5953397710107646</v>
      </c>
      <c r="AL76" s="16">
        <v>89.058982349575402</v>
      </c>
      <c r="AM76" s="16">
        <v>96.48344305483684</v>
      </c>
      <c r="AN76" s="16">
        <v>90.750041936607118</v>
      </c>
      <c r="AO76" s="16">
        <v>90.174560922300316</v>
      </c>
      <c r="AP76" s="16">
        <v>90.2956669157102</v>
      </c>
      <c r="AQ76" s="16">
        <v>92.491797514373701</v>
      </c>
      <c r="AR76" s="15">
        <f t="shared" si="11"/>
        <v>91.39373221504195</v>
      </c>
    </row>
    <row r="77" spans="1:44">
      <c r="A77" s="12"/>
      <c r="B77" s="19"/>
      <c r="C77" s="13">
        <f t="shared" si="7"/>
        <v>2029</v>
      </c>
      <c r="D77" s="14">
        <v>47119</v>
      </c>
      <c r="E77" s="15">
        <v>6.0157999999999996</v>
      </c>
      <c r="F77" s="15">
        <v>62.92163</v>
      </c>
      <c r="G77" s="15">
        <v>67.317279999999997</v>
      </c>
      <c r="H77" s="15">
        <v>64.618799999999993</v>
      </c>
      <c r="I77" s="15">
        <v>59.606450000000002</v>
      </c>
      <c r="J77" s="15">
        <v>64.859497204301078</v>
      </c>
      <c r="K77" s="15">
        <v>62.409054301075273</v>
      </c>
      <c r="L77" s="15">
        <f t="shared" si="6"/>
        <v>63.634275752688175</v>
      </c>
      <c r="M77" s="15">
        <v>6.0157983128633798</v>
      </c>
      <c r="N77" s="15">
        <v>67.144279228856803</v>
      </c>
      <c r="O77" s="15">
        <v>71.811836315438555</v>
      </c>
      <c r="P77" s="15">
        <v>68.731448231539716</v>
      </c>
      <c r="Q77" s="15">
        <v>63.51195031296723</v>
      </c>
      <c r="R77" s="15">
        <v>69.202019449822956</v>
      </c>
      <c r="S77" s="15">
        <v>66.430379256685185</v>
      </c>
      <c r="T77" s="15">
        <f t="shared" si="8"/>
        <v>67.816199353254063</v>
      </c>
      <c r="U77" s="15">
        <v>8.9721372152065566</v>
      </c>
      <c r="V77" s="15">
        <v>83.579708718778875</v>
      </c>
      <c r="W77" s="15">
        <v>94.192415616784217</v>
      </c>
      <c r="X77" s="15">
        <v>79.49532404365344</v>
      </c>
      <c r="Y77" s="15">
        <v>80.793814169055068</v>
      </c>
      <c r="Z77" s="15">
        <v>88.258428964136073</v>
      </c>
      <c r="AA77" s="15">
        <v>80.06777667958319</v>
      </c>
      <c r="AB77" s="15">
        <f t="shared" si="9"/>
        <v>84.163102821859638</v>
      </c>
      <c r="AC77" s="16">
        <v>3.8908283935770052</v>
      </c>
      <c r="AD77" s="16">
        <v>51.343617413129166</v>
      </c>
      <c r="AE77" s="16">
        <v>52.465438076665002</v>
      </c>
      <c r="AF77" s="16">
        <v>50.979552588237979</v>
      </c>
      <c r="AG77" s="16">
        <v>46.36424298571216</v>
      </c>
      <c r="AH77" s="16">
        <v>51.838183512107328</v>
      </c>
      <c r="AI77" s="16">
        <v>48.944846204328748</v>
      </c>
      <c r="AJ77" s="15">
        <f t="shared" si="10"/>
        <v>50.391514858218038</v>
      </c>
      <c r="AK77" s="15">
        <v>6.0157983128633798</v>
      </c>
      <c r="AL77" s="16">
        <v>80.767199163737402</v>
      </c>
      <c r="AM77" s="16">
        <v>94.314336500739856</v>
      </c>
      <c r="AN77" s="16">
        <v>81.919254223872329</v>
      </c>
      <c r="AO77" s="16">
        <v>81.843037331055115</v>
      </c>
      <c r="AP77" s="16">
        <v>81.830281098952312</v>
      </c>
      <c r="AQ77" s="16">
        <v>86.739593043491169</v>
      </c>
      <c r="AR77" s="15">
        <f t="shared" si="11"/>
        <v>84.284937071221748</v>
      </c>
    </row>
    <row r="78" spans="1:44">
      <c r="A78" s="12"/>
      <c r="B78" s="19"/>
      <c r="C78" s="13">
        <f t="shared" si="7"/>
        <v>2029</v>
      </c>
      <c r="D78" s="14">
        <v>47150</v>
      </c>
      <c r="E78" s="15">
        <v>5.8975999999999997</v>
      </c>
      <c r="F78" s="15">
        <v>77.956670000000003</v>
      </c>
      <c r="G78" s="15">
        <v>78.139309999999995</v>
      </c>
      <c r="H78" s="15">
        <v>81.781329999999997</v>
      </c>
      <c r="I78" s="15">
        <v>72.491320000000002</v>
      </c>
      <c r="J78" s="15">
        <v>78.034944285714289</v>
      </c>
      <c r="K78" s="15">
        <v>77.799897142857134</v>
      </c>
      <c r="L78" s="15">
        <f t="shared" si="6"/>
        <v>77.917420714285711</v>
      </c>
      <c r="M78" s="15">
        <v>5.8975645786926414</v>
      </c>
      <c r="N78" s="15">
        <v>73.971466762469277</v>
      </c>
      <c r="O78" s="15">
        <v>77.670606190411135</v>
      </c>
      <c r="P78" s="15">
        <v>78.748705172685291</v>
      </c>
      <c r="Q78" s="15">
        <v>73.263784833496587</v>
      </c>
      <c r="R78" s="15">
        <v>75.556812231587216</v>
      </c>
      <c r="S78" s="15">
        <v>76.39802502731871</v>
      </c>
      <c r="T78" s="15">
        <f t="shared" si="8"/>
        <v>75.977418629452956</v>
      </c>
      <c r="U78" s="15">
        <v>8.9704775621468613</v>
      </c>
      <c r="V78" s="15">
        <v>93.877941037577045</v>
      </c>
      <c r="W78" s="15">
        <v>100.40960374207805</v>
      </c>
      <c r="X78" s="15">
        <v>94.248865418185815</v>
      </c>
      <c r="Y78" s="15">
        <v>92.413622016042865</v>
      </c>
      <c r="Z78" s="15">
        <v>96.677225053791759</v>
      </c>
      <c r="AA78" s="15">
        <v>93.46233253155313</v>
      </c>
      <c r="AB78" s="15">
        <f t="shared" si="9"/>
        <v>95.069778792672452</v>
      </c>
      <c r="AC78" s="16">
        <v>3.6637577991851265</v>
      </c>
      <c r="AD78" s="16">
        <v>56.417121790447354</v>
      </c>
      <c r="AE78" s="16">
        <v>58.02868132201904</v>
      </c>
      <c r="AF78" s="16">
        <v>59.202161323550747</v>
      </c>
      <c r="AG78" s="16">
        <v>53.705592915116164</v>
      </c>
      <c r="AH78" s="16">
        <v>57.107790161120931</v>
      </c>
      <c r="AI78" s="16">
        <v>56.846489148507359</v>
      </c>
      <c r="AJ78" s="15">
        <f t="shared" si="10"/>
        <v>56.977139654814145</v>
      </c>
      <c r="AK78" s="15">
        <v>5.8975645786926414</v>
      </c>
      <c r="AL78" s="16">
        <v>84.938170122231099</v>
      </c>
      <c r="AM78" s="16">
        <v>95.225121242709918</v>
      </c>
      <c r="AN78" s="16">
        <v>88.361205070982322</v>
      </c>
      <c r="AO78" s="16">
        <v>87.081602187338319</v>
      </c>
      <c r="AP78" s="16">
        <v>87.499553452258013</v>
      </c>
      <c r="AQ78" s="16">
        <v>89.346863459579168</v>
      </c>
      <c r="AR78" s="15">
        <f t="shared" si="11"/>
        <v>88.423208455918598</v>
      </c>
    </row>
    <row r="79" spans="1:44">
      <c r="A79" s="12"/>
      <c r="B79" s="19"/>
      <c r="C79" s="13">
        <f t="shared" si="7"/>
        <v>2029</v>
      </c>
      <c r="D79" s="14">
        <v>47178</v>
      </c>
      <c r="E79" s="15">
        <v>4.7366999999999999</v>
      </c>
      <c r="F79" s="15">
        <v>41.344230000000003</v>
      </c>
      <c r="G79" s="15">
        <v>54.023490000000002</v>
      </c>
      <c r="H79" s="15">
        <v>42.094940000000001</v>
      </c>
      <c r="I79" s="15">
        <v>49.178139999999999</v>
      </c>
      <c r="J79" s="15">
        <v>46.661339032258063</v>
      </c>
      <c r="K79" s="15">
        <v>45.065314193548389</v>
      </c>
      <c r="L79" s="15">
        <f t="shared" si="6"/>
        <v>45.863326612903222</v>
      </c>
      <c r="M79" s="15">
        <v>4.736654011005748</v>
      </c>
      <c r="N79" s="15">
        <v>44.093328463950897</v>
      </c>
      <c r="O79" s="15">
        <v>56.442080170266053</v>
      </c>
      <c r="P79" s="15">
        <v>43.905629596998693</v>
      </c>
      <c r="Q79" s="15">
        <v>51.7073683367664</v>
      </c>
      <c r="R79" s="15">
        <v>49.271837244018542</v>
      </c>
      <c r="S79" s="15">
        <v>47.177326487869017</v>
      </c>
      <c r="T79" s="15">
        <f t="shared" si="8"/>
        <v>48.224581865943776</v>
      </c>
      <c r="U79" s="15">
        <v>7.6542801294101368</v>
      </c>
      <c r="V79" s="15">
        <v>47.700692840220945</v>
      </c>
      <c r="W79" s="15">
        <v>70.176405134289624</v>
      </c>
      <c r="X79" s="15">
        <v>47.500388483207502</v>
      </c>
      <c r="Y79" s="15">
        <v>63.556236837089301</v>
      </c>
      <c r="Z79" s="15">
        <v>57.125991544185233</v>
      </c>
      <c r="AA79" s="15">
        <v>54.233486179996646</v>
      </c>
      <c r="AB79" s="15">
        <f t="shared" si="9"/>
        <v>55.679738862090943</v>
      </c>
      <c r="AC79" s="16">
        <v>3.2031978089399686</v>
      </c>
      <c r="AD79" s="16">
        <v>32.956318863542279</v>
      </c>
      <c r="AE79" s="16">
        <v>43.210354591014095</v>
      </c>
      <c r="AF79" s="16">
        <v>36.647757497191151</v>
      </c>
      <c r="AG79" s="16">
        <v>40.172239683743094</v>
      </c>
      <c r="AH79" s="16">
        <v>37.256398362159494</v>
      </c>
      <c r="AI79" s="16">
        <v>38.125766156067769</v>
      </c>
      <c r="AJ79" s="15">
        <f t="shared" si="10"/>
        <v>37.691082259113628</v>
      </c>
      <c r="AK79" s="15">
        <v>4.736654011005748</v>
      </c>
      <c r="AL79" s="16">
        <v>51.141858469856331</v>
      </c>
      <c r="AM79" s="16">
        <v>76.60597168943886</v>
      </c>
      <c r="AN79" s="16">
        <v>50.014240109509792</v>
      </c>
      <c r="AO79" s="16">
        <v>67.325543734306606</v>
      </c>
      <c r="AP79" s="16">
        <v>56.812918516835701</v>
      </c>
      <c r="AQ79" s="16">
        <v>61.8004576775147</v>
      </c>
      <c r="AR79" s="15">
        <f t="shared" si="11"/>
        <v>59.306688097175197</v>
      </c>
    </row>
    <row r="80" spans="1:44">
      <c r="A80" s="12"/>
      <c r="B80" s="19"/>
      <c r="C80" s="13">
        <f t="shared" si="7"/>
        <v>2029</v>
      </c>
      <c r="D80" s="14">
        <v>47209</v>
      </c>
      <c r="E80" s="15">
        <v>4.4443999999999999</v>
      </c>
      <c r="F80" s="15">
        <v>41.173999999999999</v>
      </c>
      <c r="G80" s="15">
        <v>47.26643</v>
      </c>
      <c r="H80" s="15">
        <v>36.25788</v>
      </c>
      <c r="I80" s="15">
        <v>41.16281</v>
      </c>
      <c r="J80" s="15">
        <v>43.881746666666665</v>
      </c>
      <c r="K80" s="15">
        <v>38.437848888888887</v>
      </c>
      <c r="L80" s="15">
        <f t="shared" si="6"/>
        <v>41.159797777777776</v>
      </c>
      <c r="M80" s="15">
        <v>4.4444187384589373</v>
      </c>
      <c r="N80" s="15">
        <v>44.23687614257414</v>
      </c>
      <c r="O80" s="15">
        <v>49.737819450118778</v>
      </c>
      <c r="P80" s="15">
        <v>39.142741259737356</v>
      </c>
      <c r="Q80" s="15">
        <v>44.356661565891464</v>
      </c>
      <c r="R80" s="15">
        <v>46.681739834816199</v>
      </c>
      <c r="S80" s="15">
        <v>41.460039173583624</v>
      </c>
      <c r="T80" s="15">
        <f t="shared" si="8"/>
        <v>44.070889504199911</v>
      </c>
      <c r="U80" s="15">
        <v>7.133234709899229</v>
      </c>
      <c r="V80" s="15">
        <v>36.3552745861871</v>
      </c>
      <c r="W80" s="15">
        <v>62.526361490501877</v>
      </c>
      <c r="X80" s="15">
        <v>36.358573970948761</v>
      </c>
      <c r="Y80" s="15">
        <v>55.789393323641974</v>
      </c>
      <c r="Z80" s="15">
        <v>47.986868765882555</v>
      </c>
      <c r="AA80" s="15">
        <v>44.994493683256863</v>
      </c>
      <c r="AB80" s="15">
        <f t="shared" si="9"/>
        <v>46.490681224569713</v>
      </c>
      <c r="AC80" s="16">
        <v>2.7885733216972737</v>
      </c>
      <c r="AD80" s="16">
        <v>29.369758239577322</v>
      </c>
      <c r="AE80" s="16">
        <v>36.747352743578993</v>
      </c>
      <c r="AF80" s="16">
        <v>29.674955379857526</v>
      </c>
      <c r="AG80" s="16">
        <v>31.55409468977955</v>
      </c>
      <c r="AH80" s="16">
        <v>32.648689130244733</v>
      </c>
      <c r="AI80" s="16">
        <v>30.510128406489539</v>
      </c>
      <c r="AJ80" s="15">
        <f t="shared" si="10"/>
        <v>31.579408768367138</v>
      </c>
      <c r="AK80" s="15">
        <v>4.4444187384589373</v>
      </c>
      <c r="AL80" s="16">
        <v>46.848453934174358</v>
      </c>
      <c r="AM80" s="16">
        <v>64.867796420987617</v>
      </c>
      <c r="AN80" s="16">
        <v>42.096620186808352</v>
      </c>
      <c r="AO80" s="16">
        <v>55.552448480261233</v>
      </c>
      <c r="AP80" s="16">
        <v>47.514649198194697</v>
      </c>
      <c r="AQ80" s="16">
        <v>54.857050594980251</v>
      </c>
      <c r="AR80" s="15">
        <f t="shared" si="11"/>
        <v>51.18584989658747</v>
      </c>
    </row>
    <row r="81" spans="1:44">
      <c r="A81" s="12"/>
      <c r="B81" s="19"/>
      <c r="C81" s="13">
        <f t="shared" si="7"/>
        <v>2029</v>
      </c>
      <c r="D81" s="14">
        <v>47239</v>
      </c>
      <c r="E81" s="15">
        <v>4.4877000000000002</v>
      </c>
      <c r="F81" s="15">
        <v>41.643990000000002</v>
      </c>
      <c r="G81" s="15">
        <v>49.479399999999998</v>
      </c>
      <c r="H81" s="15">
        <v>19.537780000000001</v>
      </c>
      <c r="I81" s="15">
        <v>29.011410000000001</v>
      </c>
      <c r="J81" s="15">
        <v>45.098310537634411</v>
      </c>
      <c r="K81" s="15">
        <v>23.714326559139788</v>
      </c>
      <c r="L81" s="15">
        <f t="shared" ref="L81:L144" si="12">AVERAGE(J81:K81)</f>
        <v>34.406318548387098</v>
      </c>
      <c r="M81" s="15">
        <v>4.4876826051679606</v>
      </c>
      <c r="N81" s="15">
        <v>44.612087811615396</v>
      </c>
      <c r="O81" s="15">
        <v>52.370856513221021</v>
      </c>
      <c r="P81" s="15">
        <v>21.003552173442454</v>
      </c>
      <c r="Q81" s="15">
        <v>31.070252747914004</v>
      </c>
      <c r="R81" s="15">
        <v>48.03262024995766</v>
      </c>
      <c r="S81" s="15">
        <v>25.441559953585827</v>
      </c>
      <c r="T81" s="15">
        <f t="shared" si="8"/>
        <v>36.737090101771742</v>
      </c>
      <c r="U81" s="15">
        <v>7.1526670997554547</v>
      </c>
      <c r="V81" s="15">
        <v>35.654143386449597</v>
      </c>
      <c r="W81" s="15">
        <v>66.313599290897798</v>
      </c>
      <c r="X81" s="15">
        <v>20.881478648636843</v>
      </c>
      <c r="Y81" s="15">
        <v>39.616664949250499</v>
      </c>
      <c r="Z81" s="15">
        <v>49.170677709916006</v>
      </c>
      <c r="AA81" s="15">
        <v>29.141076910197704</v>
      </c>
      <c r="AB81" s="15">
        <f t="shared" si="9"/>
        <v>39.155877310056852</v>
      </c>
      <c r="AC81" s="16">
        <v>2.9685222448081143</v>
      </c>
      <c r="AD81" s="16">
        <v>32.137486733353875</v>
      </c>
      <c r="AE81" s="16">
        <v>38.784693355886034</v>
      </c>
      <c r="AF81" s="16">
        <v>15.868807962725965</v>
      </c>
      <c r="AG81" s="16">
        <v>23.514324681799149</v>
      </c>
      <c r="AH81" s="16">
        <v>35.067975674470205</v>
      </c>
      <c r="AI81" s="16">
        <v>19.239412107693713</v>
      </c>
      <c r="AJ81" s="15">
        <f t="shared" si="10"/>
        <v>27.153693891081957</v>
      </c>
      <c r="AK81" s="15">
        <v>4.4876826051679606</v>
      </c>
      <c r="AL81" s="16">
        <v>44.213531409717255</v>
      </c>
      <c r="AM81" s="16">
        <v>62.882731196629692</v>
      </c>
      <c r="AN81" s="16">
        <v>20.984088915475102</v>
      </c>
      <c r="AO81" s="16">
        <v>29.507210144222952</v>
      </c>
      <c r="AP81" s="16">
        <v>23.701878166220638</v>
      </c>
      <c r="AQ81" s="16">
        <v>52.444038842657143</v>
      </c>
      <c r="AR81" s="15">
        <f t="shared" si="11"/>
        <v>38.072958504438887</v>
      </c>
    </row>
    <row r="82" spans="1:44">
      <c r="A82" s="12"/>
      <c r="B82" s="19"/>
      <c r="C82" s="13">
        <f t="shared" si="7"/>
        <v>2029</v>
      </c>
      <c r="D82" s="14">
        <v>47270</v>
      </c>
      <c r="E82" s="15">
        <v>4.7385999999999999</v>
      </c>
      <c r="F82" s="15">
        <v>49.967779999999998</v>
      </c>
      <c r="G82" s="15">
        <v>56.995109999999997</v>
      </c>
      <c r="H82" s="15">
        <v>30.367460000000001</v>
      </c>
      <c r="I82" s="15">
        <v>36.942610000000002</v>
      </c>
      <c r="J82" s="15">
        <v>52.934874888888892</v>
      </c>
      <c r="K82" s="15">
        <v>33.143634444444444</v>
      </c>
      <c r="L82" s="15">
        <f t="shared" si="12"/>
        <v>43.039254666666665</v>
      </c>
      <c r="M82" s="15">
        <v>4.7386175270590272</v>
      </c>
      <c r="N82" s="15">
        <v>54.144839497815646</v>
      </c>
      <c r="O82" s="15">
        <v>61.103122946706939</v>
      </c>
      <c r="P82" s="15">
        <v>32.396043002285197</v>
      </c>
      <c r="Q82" s="15">
        <v>40.687444432133908</v>
      </c>
      <c r="R82" s="15">
        <v>57.082781398458629</v>
      </c>
      <c r="S82" s="15">
        <v>35.89685693933243</v>
      </c>
      <c r="T82" s="15">
        <f t="shared" si="8"/>
        <v>46.489819168895529</v>
      </c>
      <c r="U82" s="15">
        <v>7.2802552846911111</v>
      </c>
      <c r="V82" s="15">
        <v>44.24814534198881</v>
      </c>
      <c r="W82" s="15">
        <v>76.153570582598391</v>
      </c>
      <c r="X82" s="15">
        <v>30.117675163185794</v>
      </c>
      <c r="Y82" s="15">
        <v>53.87992585103467</v>
      </c>
      <c r="Z82" s="15">
        <v>57.719324888023969</v>
      </c>
      <c r="AA82" s="15">
        <v>40.150625453610878</v>
      </c>
      <c r="AB82" s="15">
        <f t="shared" si="9"/>
        <v>48.934975170817424</v>
      </c>
      <c r="AC82" s="16">
        <v>3.1448612559274038</v>
      </c>
      <c r="AD82" s="16">
        <v>40.031089751409148</v>
      </c>
      <c r="AE82" s="16">
        <v>46.828980210075926</v>
      </c>
      <c r="AF82" s="16">
        <v>26.110344905517547</v>
      </c>
      <c r="AG82" s="16">
        <v>30.365245703186961</v>
      </c>
      <c r="AH82" s="16">
        <v>42.901310167290674</v>
      </c>
      <c r="AI82" s="16">
        <v>27.906858575644634</v>
      </c>
      <c r="AJ82" s="15">
        <f t="shared" si="10"/>
        <v>35.404084371467654</v>
      </c>
      <c r="AK82" s="15">
        <v>4.7386175270590272</v>
      </c>
      <c r="AL82" s="16">
        <v>59.959208701657346</v>
      </c>
      <c r="AM82" s="16">
        <v>78.739621551883985</v>
      </c>
      <c r="AN82" s="16">
        <v>34.428755001343674</v>
      </c>
      <c r="AO82" s="16">
        <v>43.057923712425897</v>
      </c>
      <c r="AP82" s="16">
        <v>37.107315623983062</v>
      </c>
      <c r="AQ82" s="16">
        <v>67.888716349530824</v>
      </c>
      <c r="AR82" s="15">
        <f t="shared" si="11"/>
        <v>52.49801598675694</v>
      </c>
    </row>
    <row r="83" spans="1:44">
      <c r="A83" s="12"/>
      <c r="B83" s="19"/>
      <c r="C83" s="13">
        <f t="shared" si="7"/>
        <v>2029</v>
      </c>
      <c r="D83" s="14">
        <v>47300</v>
      </c>
      <c r="E83" s="15">
        <v>4.9372999999999996</v>
      </c>
      <c r="F83" s="15">
        <v>85.022360000000006</v>
      </c>
      <c r="G83" s="15">
        <v>91.67998</v>
      </c>
      <c r="H83" s="15">
        <v>80.161770000000004</v>
      </c>
      <c r="I83" s="15">
        <v>73.991690000000006</v>
      </c>
      <c r="J83" s="15">
        <v>88.100614408602155</v>
      </c>
      <c r="K83" s="15">
        <v>77.308937311827961</v>
      </c>
      <c r="L83" s="15">
        <f t="shared" si="12"/>
        <v>82.704775860215051</v>
      </c>
      <c r="M83" s="15">
        <v>4.9373177587815595</v>
      </c>
      <c r="N83" s="15">
        <v>89.074403899988525</v>
      </c>
      <c r="O83" s="15">
        <v>94.483200587231636</v>
      </c>
      <c r="P83" s="15">
        <v>81.687759285425997</v>
      </c>
      <c r="Q83" s="15">
        <v>75.278953092643832</v>
      </c>
      <c r="R83" s="15">
        <v>91.575245379036417</v>
      </c>
      <c r="S83" s="15">
        <v>78.724547819946068</v>
      </c>
      <c r="T83" s="15">
        <f t="shared" si="8"/>
        <v>85.149896599491242</v>
      </c>
      <c r="U83" s="15">
        <v>7.7639914222870869</v>
      </c>
      <c r="V83" s="15">
        <v>91.497765143146694</v>
      </c>
      <c r="W83" s="15">
        <v>111.4187490961997</v>
      </c>
      <c r="X83" s="15">
        <v>85.573992717204575</v>
      </c>
      <c r="Y83" s="15">
        <v>93.434238399128745</v>
      </c>
      <c r="Z83" s="15">
        <v>100.70854266982711</v>
      </c>
      <c r="AA83" s="15">
        <v>89.208299860459846</v>
      </c>
      <c r="AB83" s="15">
        <f t="shared" si="9"/>
        <v>94.958421265143471</v>
      </c>
      <c r="AC83" s="16">
        <v>3.4188563327150105</v>
      </c>
      <c r="AD83" s="16">
        <v>70.049603167556583</v>
      </c>
      <c r="AE83" s="16">
        <v>70.112611532553444</v>
      </c>
      <c r="AF83" s="16">
        <v>62.747857767761204</v>
      </c>
      <c r="AG83" s="16">
        <v>53.475060074223443</v>
      </c>
      <c r="AH83" s="16">
        <v>70.078736067501367</v>
      </c>
      <c r="AI83" s="16">
        <v>58.460435178276001</v>
      </c>
      <c r="AJ83" s="15">
        <f t="shared" si="10"/>
        <v>64.269585622888684</v>
      </c>
      <c r="AK83" s="15">
        <v>4.9373177587815595</v>
      </c>
      <c r="AL83" s="16">
        <v>107.45724391660372</v>
      </c>
      <c r="AM83" s="16">
        <v>110.54048924354392</v>
      </c>
      <c r="AN83" s="16">
        <v>91.171731948225627</v>
      </c>
      <c r="AO83" s="16">
        <v>82.322443862918078</v>
      </c>
      <c r="AP83" s="16">
        <v>86.768917023296154</v>
      </c>
      <c r="AQ83" s="16">
        <v>108.88283046561908</v>
      </c>
      <c r="AR83" s="15">
        <f t="shared" si="11"/>
        <v>97.825873744457624</v>
      </c>
    </row>
    <row r="84" spans="1:44">
      <c r="A84" s="12"/>
      <c r="B84" s="19"/>
      <c r="C84" s="13">
        <f t="shared" si="7"/>
        <v>2029</v>
      </c>
      <c r="D84" s="14">
        <v>47331</v>
      </c>
      <c r="E84" s="15">
        <v>5.1776999999999997</v>
      </c>
      <c r="F84" s="15">
        <v>128.8253</v>
      </c>
      <c r="G84" s="15">
        <v>123.7388</v>
      </c>
      <c r="H84" s="15">
        <v>103.34690000000001</v>
      </c>
      <c r="I84" s="15">
        <v>83.625540000000001</v>
      </c>
      <c r="J84" s="15">
        <v>126.69225161290322</v>
      </c>
      <c r="K84" s="15">
        <v>95.076652258064513</v>
      </c>
      <c r="L84" s="15">
        <f t="shared" si="12"/>
        <v>110.88445193548387</v>
      </c>
      <c r="M84" s="15">
        <v>5.17768826576199</v>
      </c>
      <c r="N84" s="15">
        <v>132.03933508469993</v>
      </c>
      <c r="O84" s="15">
        <v>127.56538889204006</v>
      </c>
      <c r="P84" s="15">
        <v>105.54041016216658</v>
      </c>
      <c r="Q84" s="15">
        <v>85.670313751312833</v>
      </c>
      <c r="R84" s="15">
        <v>130.16316410068126</v>
      </c>
      <c r="S84" s="15">
        <v>97.207789086647281</v>
      </c>
      <c r="T84" s="15">
        <f t="shared" si="8"/>
        <v>113.68547659366428</v>
      </c>
      <c r="U84" s="15">
        <v>8.4529985077822829</v>
      </c>
      <c r="V84" s="15">
        <v>109.72172006239637</v>
      </c>
      <c r="W84" s="15">
        <v>119.82721743577511</v>
      </c>
      <c r="X84" s="15">
        <v>107.88438212103901</v>
      </c>
      <c r="Y84" s="15">
        <v>102.07464152327167</v>
      </c>
      <c r="Z84" s="15">
        <v>113.95950928349069</v>
      </c>
      <c r="AA84" s="15">
        <v>105.44803928971722</v>
      </c>
      <c r="AB84" s="15">
        <f t="shared" si="9"/>
        <v>109.70377428660396</v>
      </c>
      <c r="AC84" s="16">
        <v>3.3613873774827581</v>
      </c>
      <c r="AD84" s="16">
        <v>112.59066514573796</v>
      </c>
      <c r="AE84" s="16">
        <v>100.16710849985621</v>
      </c>
      <c r="AF84" s="16">
        <v>79.795946647146806</v>
      </c>
      <c r="AG84" s="16">
        <v>59.066740741866816</v>
      </c>
      <c r="AH84" s="16">
        <v>107.38078655230368</v>
      </c>
      <c r="AI84" s="16">
        <v>71.103053848158424</v>
      </c>
      <c r="AJ84" s="15">
        <f t="shared" si="10"/>
        <v>89.24192020023105</v>
      </c>
      <c r="AK84" s="15">
        <v>5.17768826576199</v>
      </c>
      <c r="AL84" s="16">
        <v>137.5563407919326</v>
      </c>
      <c r="AM84" s="16">
        <v>131.01753256845353</v>
      </c>
      <c r="AN84" s="16">
        <v>111.81706241792398</v>
      </c>
      <c r="AO84" s="16">
        <v>91.13425927160516</v>
      </c>
      <c r="AP84" s="16">
        <v>103.37011588840208</v>
      </c>
      <c r="AQ84" s="16">
        <v>134.81425992402202</v>
      </c>
      <c r="AR84" s="15">
        <f t="shared" si="11"/>
        <v>119.09218790621205</v>
      </c>
    </row>
    <row r="85" spans="1:44">
      <c r="A85" s="12"/>
      <c r="B85" s="19"/>
      <c r="C85" s="13">
        <f t="shared" si="7"/>
        <v>2029</v>
      </c>
      <c r="D85" s="14">
        <v>47362</v>
      </c>
      <c r="E85" s="15">
        <v>5.1360000000000001</v>
      </c>
      <c r="F85" s="15">
        <v>83.685310000000001</v>
      </c>
      <c r="G85" s="15">
        <v>90.753870000000006</v>
      </c>
      <c r="H85" s="15">
        <v>83.004459999999995</v>
      </c>
      <c r="I85" s="15">
        <v>77.921769999999995</v>
      </c>
      <c r="J85" s="15">
        <v>86.983971333333329</v>
      </c>
      <c r="K85" s="15">
        <v>80.632537999999997</v>
      </c>
      <c r="L85" s="15">
        <f t="shared" si="12"/>
        <v>83.80825466666667</v>
      </c>
      <c r="M85" s="15">
        <v>5.1360325688135395</v>
      </c>
      <c r="N85" s="15">
        <v>88.470142692394745</v>
      </c>
      <c r="O85" s="15">
        <v>96.124621041931704</v>
      </c>
      <c r="P85" s="15">
        <v>88.190462807426997</v>
      </c>
      <c r="Q85" s="15">
        <v>83.180591188921142</v>
      </c>
      <c r="R85" s="15">
        <v>92.042232588845323</v>
      </c>
      <c r="S85" s="15">
        <v>85.852522718790922</v>
      </c>
      <c r="T85" s="15">
        <f t="shared" si="8"/>
        <v>88.947377653818123</v>
      </c>
      <c r="U85" s="15">
        <v>8.3887512694539321</v>
      </c>
      <c r="V85" s="15">
        <v>94.286707838879636</v>
      </c>
      <c r="W85" s="15">
        <v>116.84308732592859</v>
      </c>
      <c r="X85" s="15">
        <v>91.956183641682344</v>
      </c>
      <c r="Y85" s="15">
        <v>103.27376303770777</v>
      </c>
      <c r="Z85" s="15">
        <v>104.81301826616915</v>
      </c>
      <c r="AA85" s="15">
        <v>97.237720693160881</v>
      </c>
      <c r="AB85" s="15">
        <f t="shared" si="9"/>
        <v>101.02536947966502</v>
      </c>
      <c r="AC85" s="16">
        <v>3.2768751256688224</v>
      </c>
      <c r="AD85" s="16">
        <v>74.14505362369222</v>
      </c>
      <c r="AE85" s="16">
        <v>67.768793550516932</v>
      </c>
      <c r="AF85" s="16">
        <v>68.369482283003208</v>
      </c>
      <c r="AG85" s="16">
        <v>57.739594622730685</v>
      </c>
      <c r="AH85" s="16">
        <v>71.169465589543748</v>
      </c>
      <c r="AI85" s="16">
        <v>63.408868041542704</v>
      </c>
      <c r="AJ85" s="15">
        <f t="shared" si="10"/>
        <v>67.289166815543226</v>
      </c>
      <c r="AK85" s="15">
        <v>5.1360325688135395</v>
      </c>
      <c r="AL85" s="16">
        <v>106.47777589940506</v>
      </c>
      <c r="AM85" s="16">
        <v>106.455433122042</v>
      </c>
      <c r="AN85" s="16">
        <v>98.32499252917907</v>
      </c>
      <c r="AO85" s="16">
        <v>90.520648508221029</v>
      </c>
      <c r="AP85" s="16">
        <v>94.76537164325083</v>
      </c>
      <c r="AQ85" s="16">
        <v>106.46734926996896</v>
      </c>
      <c r="AR85" s="15">
        <f t="shared" si="11"/>
        <v>100.6163604566099</v>
      </c>
    </row>
    <row r="86" spans="1:44">
      <c r="A86" s="12"/>
      <c r="B86" s="19"/>
      <c r="C86" s="13">
        <f t="shared" si="7"/>
        <v>2029</v>
      </c>
      <c r="D86" s="14">
        <v>47392</v>
      </c>
      <c r="E86" s="15">
        <v>5.1596000000000002</v>
      </c>
      <c r="F86" s="15">
        <v>57.896949999999997</v>
      </c>
      <c r="G86" s="15">
        <v>70.020380000000003</v>
      </c>
      <c r="H86" s="15">
        <v>54.419080000000001</v>
      </c>
      <c r="I86" s="15">
        <v>61.872700000000002</v>
      </c>
      <c r="J86" s="15">
        <v>62.980969032258066</v>
      </c>
      <c r="K86" s="15">
        <v>57.544791612903225</v>
      </c>
      <c r="L86" s="15">
        <f t="shared" si="12"/>
        <v>60.262880322580642</v>
      </c>
      <c r="M86" s="15">
        <v>5.1596457855359681</v>
      </c>
      <c r="N86" s="15">
        <v>64.639062274731472</v>
      </c>
      <c r="O86" s="15">
        <v>75.416609800234028</v>
      </c>
      <c r="P86" s="15">
        <v>60.253750745801064</v>
      </c>
      <c r="Q86" s="15">
        <v>67.081940183492108</v>
      </c>
      <c r="R86" s="15">
        <v>69.158678978974478</v>
      </c>
      <c r="S86" s="15">
        <v>63.11718502612311</v>
      </c>
      <c r="T86" s="15">
        <f t="shared" si="8"/>
        <v>66.137932002548794</v>
      </c>
      <c r="U86" s="15">
        <v>8.3967239252848884</v>
      </c>
      <c r="V86" s="15">
        <v>65.271313437336516</v>
      </c>
      <c r="W86" s="15">
        <v>100.22613565441479</v>
      </c>
      <c r="X86" s="15">
        <v>62.136797696422505</v>
      </c>
      <c r="Y86" s="15">
        <v>90.033011634264383</v>
      </c>
      <c r="Z86" s="15">
        <v>79.929787270304828</v>
      </c>
      <c r="AA86" s="15">
        <v>73.835209992936853</v>
      </c>
      <c r="AB86" s="15">
        <f t="shared" si="9"/>
        <v>76.882498631620848</v>
      </c>
      <c r="AC86" s="16">
        <v>3.2508144916112087</v>
      </c>
      <c r="AD86" s="16">
        <v>45.391359190895983</v>
      </c>
      <c r="AE86" s="16">
        <v>55.429504580255895</v>
      </c>
      <c r="AF86" s="16">
        <v>45.383782783308007</v>
      </c>
      <c r="AG86" s="16">
        <v>49.489152209465594</v>
      </c>
      <c r="AH86" s="16">
        <v>49.600904031595306</v>
      </c>
      <c r="AI86" s="16">
        <v>47.105389316857959</v>
      </c>
      <c r="AJ86" s="15">
        <f t="shared" si="10"/>
        <v>48.353146674226636</v>
      </c>
      <c r="AK86" s="15">
        <v>5.1596457855359681</v>
      </c>
      <c r="AL86" s="16">
        <v>71.743801382417715</v>
      </c>
      <c r="AM86" s="16">
        <v>93.524847920719637</v>
      </c>
      <c r="AN86" s="16">
        <v>66.578623189763775</v>
      </c>
      <c r="AO86" s="16">
        <v>81.270522821994504</v>
      </c>
      <c r="AP86" s="16">
        <v>72.524179042108202</v>
      </c>
      <c r="AQ86" s="16">
        <v>80.877788640415304</v>
      </c>
      <c r="AR86" s="15">
        <f t="shared" si="11"/>
        <v>76.700983841261746</v>
      </c>
    </row>
    <row r="87" spans="1:44">
      <c r="A87" s="12"/>
      <c r="B87" s="19"/>
      <c r="C87" s="13">
        <f t="shared" si="7"/>
        <v>2029</v>
      </c>
      <c r="D87" s="14">
        <v>47423</v>
      </c>
      <c r="E87" s="15">
        <v>5.5213000000000001</v>
      </c>
      <c r="F87" s="15">
        <v>65.640550000000005</v>
      </c>
      <c r="G87" s="15">
        <v>69.895600000000002</v>
      </c>
      <c r="H87" s="15">
        <v>65.268680000000003</v>
      </c>
      <c r="I87" s="15">
        <v>62.828319999999998</v>
      </c>
      <c r="J87" s="15">
        <v>67.531683333333348</v>
      </c>
      <c r="K87" s="15">
        <v>64.184075555555566</v>
      </c>
      <c r="L87" s="15">
        <f t="shared" si="12"/>
        <v>65.85787944444445</v>
      </c>
      <c r="M87" s="15">
        <v>5.5213020565122592</v>
      </c>
      <c r="N87" s="15">
        <v>72.25620952163942</v>
      </c>
      <c r="O87" s="15">
        <v>74.634546671220846</v>
      </c>
      <c r="P87" s="15">
        <v>71.53588984644604</v>
      </c>
      <c r="Q87" s="15">
        <v>68.099287508063512</v>
      </c>
      <c r="R87" s="15">
        <v>73.313248254786714</v>
      </c>
      <c r="S87" s="15">
        <v>70.008511029387151</v>
      </c>
      <c r="T87" s="15">
        <f t="shared" si="8"/>
        <v>71.66087964208694</v>
      </c>
      <c r="U87" s="15">
        <v>8.7922757327029686</v>
      </c>
      <c r="V87" s="15">
        <v>83.598582268960755</v>
      </c>
      <c r="W87" s="15">
        <v>97.603500188004716</v>
      </c>
      <c r="X87" s="15">
        <v>80.339450307136744</v>
      </c>
      <c r="Y87" s="15">
        <v>88.211438390131363</v>
      </c>
      <c r="Z87" s="15">
        <v>89.822990232980288</v>
      </c>
      <c r="AA87" s="15">
        <v>83.838111677356579</v>
      </c>
      <c r="AB87" s="15">
        <f t="shared" si="9"/>
        <v>86.830550955168434</v>
      </c>
      <c r="AC87" s="16">
        <v>3.3758213905869803</v>
      </c>
      <c r="AD87" s="16">
        <v>51.67014959870513</v>
      </c>
      <c r="AE87" s="16">
        <v>53.150521199754628</v>
      </c>
      <c r="AF87" s="16">
        <v>52.283565438516597</v>
      </c>
      <c r="AG87" s="16">
        <v>47.284270375869767</v>
      </c>
      <c r="AH87" s="16">
        <v>52.328092532504911</v>
      </c>
      <c r="AI87" s="16">
        <v>50.06165652178467</v>
      </c>
      <c r="AJ87" s="15">
        <f t="shared" si="10"/>
        <v>51.19487452714479</v>
      </c>
      <c r="AK87" s="15">
        <v>5.5213020565122592</v>
      </c>
      <c r="AL87" s="16">
        <v>82.576588391624043</v>
      </c>
      <c r="AM87" s="16">
        <v>93.433082322204129</v>
      </c>
      <c r="AN87" s="16">
        <v>80.665162521592421</v>
      </c>
      <c r="AO87" s="16">
        <v>83.065520907253926</v>
      </c>
      <c r="AP87" s="16">
        <v>81.600854044549365</v>
      </c>
      <c r="AQ87" s="16">
        <v>87.410062111063993</v>
      </c>
      <c r="AR87" s="15">
        <f t="shared" si="11"/>
        <v>84.505458077806679</v>
      </c>
    </row>
    <row r="88" spans="1:44">
      <c r="A88" s="12"/>
      <c r="B88" s="19"/>
      <c r="C88" s="13">
        <f t="shared" si="7"/>
        <v>2029</v>
      </c>
      <c r="D88" s="14">
        <v>47453</v>
      </c>
      <c r="E88" s="15">
        <v>5.5762</v>
      </c>
      <c r="F88" s="15">
        <v>68.076040000000006</v>
      </c>
      <c r="G88" s="15">
        <v>71.34299</v>
      </c>
      <c r="H88" s="15">
        <v>70.055260000000004</v>
      </c>
      <c r="I88" s="15">
        <v>67.782169999999994</v>
      </c>
      <c r="J88" s="15">
        <v>69.58656526881721</v>
      </c>
      <c r="K88" s="15">
        <v>69.004261397849461</v>
      </c>
      <c r="L88" s="15">
        <f t="shared" si="12"/>
        <v>69.295413333333329</v>
      </c>
      <c r="M88" s="15">
        <v>5.5761675241059354</v>
      </c>
      <c r="N88" s="15">
        <v>71.490503255822773</v>
      </c>
      <c r="O88" s="15">
        <v>75.856223580963743</v>
      </c>
      <c r="P88" s="15">
        <v>73.301541794794076</v>
      </c>
      <c r="Q88" s="15">
        <v>72.064913259161088</v>
      </c>
      <c r="R88" s="15">
        <v>73.509062115834183</v>
      </c>
      <c r="S88" s="15">
        <v>72.729767310576676</v>
      </c>
      <c r="T88" s="15">
        <f t="shared" si="8"/>
        <v>73.11941471320543</v>
      </c>
      <c r="U88" s="15">
        <v>9.0056343958955853</v>
      </c>
      <c r="V88" s="15">
        <v>96.589462930970697</v>
      </c>
      <c r="W88" s="15">
        <v>105.72525782837991</v>
      </c>
      <c r="X88" s="15">
        <v>94.534365667919573</v>
      </c>
      <c r="Y88" s="15">
        <v>99.269209417714222</v>
      </c>
      <c r="Z88" s="15">
        <v>100.81354014160075</v>
      </c>
      <c r="AA88" s="15">
        <v>96.723594498469794</v>
      </c>
      <c r="AB88" s="15">
        <f t="shared" si="9"/>
        <v>98.768567320035274</v>
      </c>
      <c r="AC88" s="16">
        <v>3.317288162052773</v>
      </c>
      <c r="AD88" s="16">
        <v>50.65351661129656</v>
      </c>
      <c r="AE88" s="16">
        <v>52.427033718088772</v>
      </c>
      <c r="AF88" s="16">
        <v>51.995016959685358</v>
      </c>
      <c r="AG88" s="16">
        <v>48.823443427563937</v>
      </c>
      <c r="AH88" s="16">
        <v>51.473529897232744</v>
      </c>
      <c r="AI88" s="16">
        <v>50.528590487844276</v>
      </c>
      <c r="AJ88" s="15">
        <f t="shared" si="10"/>
        <v>51.00106019253851</v>
      </c>
      <c r="AK88" s="15">
        <v>5.5761675241059354</v>
      </c>
      <c r="AL88" s="16">
        <v>85.703922474181795</v>
      </c>
      <c r="AM88" s="16">
        <v>94.701259179637944</v>
      </c>
      <c r="AN88" s="16">
        <v>87.103425056413016</v>
      </c>
      <c r="AO88" s="16">
        <v>86.785905477442782</v>
      </c>
      <c r="AP88" s="16">
        <v>86.808448724606819</v>
      </c>
      <c r="AQ88" s="16">
        <v>89.863981381005615</v>
      </c>
      <c r="AR88" s="15">
        <f t="shared" si="11"/>
        <v>88.33621505280621</v>
      </c>
    </row>
    <row r="89" spans="1:44">
      <c r="A89" s="12"/>
      <c r="B89" s="19"/>
      <c r="C89" s="13">
        <f t="shared" si="7"/>
        <v>2030</v>
      </c>
      <c r="D89" s="14">
        <v>47484</v>
      </c>
      <c r="E89" s="15">
        <v>6.1623999999999999</v>
      </c>
      <c r="F89" s="15">
        <v>58.07255</v>
      </c>
      <c r="G89" s="15">
        <v>66.774749999999997</v>
      </c>
      <c r="H89" s="15">
        <v>60.755409999999998</v>
      </c>
      <c r="I89" s="15">
        <v>57.877249999999997</v>
      </c>
      <c r="J89" s="15">
        <v>61.909003763440857</v>
      </c>
      <c r="K89" s="15">
        <v>59.486543763440856</v>
      </c>
      <c r="L89" s="15">
        <f t="shared" si="12"/>
        <v>60.697773763440857</v>
      </c>
      <c r="M89" s="15">
        <v>6.1624383932272142</v>
      </c>
      <c r="N89" s="15">
        <v>64.029248819432397</v>
      </c>
      <c r="O89" s="15">
        <v>70.490348567799927</v>
      </c>
      <c r="P89" s="15">
        <v>64.976568302165475</v>
      </c>
      <c r="Q89" s="15">
        <v>61.324242843763543</v>
      </c>
      <c r="R89" s="15">
        <v>66.877690643981524</v>
      </c>
      <c r="S89" s="15">
        <v>63.366403315128061</v>
      </c>
      <c r="T89" s="15">
        <f t="shared" si="8"/>
        <v>65.122046979554796</v>
      </c>
      <c r="U89" s="15">
        <v>10.593357762476488</v>
      </c>
      <c r="V89" s="15">
        <v>88.511479152752273</v>
      </c>
      <c r="W89" s="15">
        <v>101.5357523028085</v>
      </c>
      <c r="X89" s="15">
        <v>81.272393219333793</v>
      </c>
      <c r="Y89" s="15">
        <v>83.400416014813942</v>
      </c>
      <c r="Z89" s="15">
        <v>94.253363014605</v>
      </c>
      <c r="AA89" s="15">
        <v>82.210553806588479</v>
      </c>
      <c r="AB89" s="15">
        <f t="shared" si="9"/>
        <v>88.231958410596746</v>
      </c>
      <c r="AC89" s="16">
        <v>4.4665154138216048</v>
      </c>
      <c r="AD89" s="16">
        <v>52.425524924731839</v>
      </c>
      <c r="AE89" s="16">
        <v>55.757698775214529</v>
      </c>
      <c r="AF89" s="16">
        <v>51.528701791430279</v>
      </c>
      <c r="AG89" s="16">
        <v>48.481724013430792</v>
      </c>
      <c r="AH89" s="16">
        <v>53.894547805052163</v>
      </c>
      <c r="AI89" s="16">
        <v>50.18541051295739</v>
      </c>
      <c r="AJ89" s="15">
        <f t="shared" si="10"/>
        <v>52.039979159004773</v>
      </c>
      <c r="AK89" s="15">
        <v>6.1624383932272142</v>
      </c>
      <c r="AL89" s="16">
        <v>71.191690392043441</v>
      </c>
      <c r="AM89" s="16">
        <v>88.30495754226753</v>
      </c>
      <c r="AN89" s="16">
        <v>68.543908156756089</v>
      </c>
      <c r="AO89" s="16">
        <v>72.189332315534642</v>
      </c>
      <c r="AP89" s="16">
        <v>69.939563917865684</v>
      </c>
      <c r="AQ89" s="16">
        <v>78.736249028163741</v>
      </c>
      <c r="AR89" s="15">
        <f t="shared" si="11"/>
        <v>74.337906473014712</v>
      </c>
    </row>
    <row r="90" spans="1:44">
      <c r="A90" s="12"/>
      <c r="B90" s="19"/>
      <c r="C90" s="13">
        <f t="shared" si="7"/>
        <v>2030</v>
      </c>
      <c r="D90" s="14">
        <v>47515</v>
      </c>
      <c r="E90" s="15">
        <v>5.8940999999999999</v>
      </c>
      <c r="F90" s="15">
        <v>66.044269999999997</v>
      </c>
      <c r="G90" s="15">
        <v>71.663979999999995</v>
      </c>
      <c r="H90" s="15">
        <v>69.048280000000005</v>
      </c>
      <c r="I90" s="15">
        <v>65.888810000000007</v>
      </c>
      <c r="J90" s="15">
        <v>68.452717142857139</v>
      </c>
      <c r="K90" s="15">
        <v>67.694221428571439</v>
      </c>
      <c r="L90" s="15">
        <f t="shared" si="12"/>
        <v>68.073469285714282</v>
      </c>
      <c r="M90" s="15">
        <v>5.8940552965472248</v>
      </c>
      <c r="N90" s="15">
        <v>70.478667405555285</v>
      </c>
      <c r="O90" s="15">
        <v>75.240358703529168</v>
      </c>
      <c r="P90" s="15">
        <v>73.78269594454737</v>
      </c>
      <c r="Q90" s="15">
        <v>69.475741773397289</v>
      </c>
      <c r="R90" s="15">
        <v>72.51939224754409</v>
      </c>
      <c r="S90" s="15">
        <v>71.936858442625919</v>
      </c>
      <c r="T90" s="15">
        <f t="shared" si="8"/>
        <v>72.228125345085004</v>
      </c>
      <c r="U90" s="15">
        <v>9.2653231778892984</v>
      </c>
      <c r="V90" s="15">
        <v>91.331152963811377</v>
      </c>
      <c r="W90" s="15">
        <v>97.130631851427154</v>
      </c>
      <c r="X90" s="15">
        <v>90.94980509729821</v>
      </c>
      <c r="Y90" s="15">
        <v>88.969839278658469</v>
      </c>
      <c r="Z90" s="15">
        <v>93.816643915646708</v>
      </c>
      <c r="AA90" s="15">
        <v>90.101248317881186</v>
      </c>
      <c r="AB90" s="15">
        <f t="shared" si="9"/>
        <v>91.95894611676394</v>
      </c>
      <c r="AC90" s="16">
        <v>4.0259795559932314</v>
      </c>
      <c r="AD90" s="16">
        <v>55.565669793902458</v>
      </c>
      <c r="AE90" s="16">
        <v>57.772524704728973</v>
      </c>
      <c r="AF90" s="16">
        <v>58.84627208785011</v>
      </c>
      <c r="AG90" s="16">
        <v>53.232171187439327</v>
      </c>
      <c r="AH90" s="16">
        <v>56.511464755685253</v>
      </c>
      <c r="AI90" s="16">
        <v>56.440228844816914</v>
      </c>
      <c r="AJ90" s="15">
        <f t="shared" si="10"/>
        <v>56.475846800251084</v>
      </c>
      <c r="AK90" s="15">
        <v>5.8940552965472248</v>
      </c>
      <c r="AL90" s="16">
        <v>81.384406403654125</v>
      </c>
      <c r="AM90" s="16">
        <v>92.765022577682998</v>
      </c>
      <c r="AN90" s="16">
        <v>83.363021999844548</v>
      </c>
      <c r="AO90" s="16">
        <v>83.183358012415383</v>
      </c>
      <c r="AP90" s="16">
        <v>83.093320483896079</v>
      </c>
      <c r="AQ90" s="16">
        <v>86.261813335380793</v>
      </c>
      <c r="AR90" s="15">
        <f t="shared" si="11"/>
        <v>84.677566909638443</v>
      </c>
    </row>
    <row r="91" spans="1:44">
      <c r="A91" s="12"/>
      <c r="B91" s="19"/>
      <c r="C91" s="13">
        <f t="shared" si="7"/>
        <v>2030</v>
      </c>
      <c r="D91" s="14">
        <v>47543</v>
      </c>
      <c r="E91" s="15">
        <v>4.9208999999999996</v>
      </c>
      <c r="F91" s="15">
        <v>37.64893</v>
      </c>
      <c r="G91" s="15">
        <v>51.010480000000001</v>
      </c>
      <c r="H91" s="15">
        <v>37.033410000000003</v>
      </c>
      <c r="I91" s="15">
        <v>43.934579999999997</v>
      </c>
      <c r="J91" s="15">
        <v>43.539505806451615</v>
      </c>
      <c r="K91" s="15">
        <v>40.075861290322578</v>
      </c>
      <c r="L91" s="15">
        <f t="shared" si="12"/>
        <v>41.807683548387097</v>
      </c>
      <c r="M91" s="15">
        <v>4.9209439391888736</v>
      </c>
      <c r="N91" s="15">
        <v>39.746706728096697</v>
      </c>
      <c r="O91" s="15">
        <v>55.084843579677916</v>
      </c>
      <c r="P91" s="15">
        <v>39.601375882558386</v>
      </c>
      <c r="Q91" s="15">
        <v>47.984359552447415</v>
      </c>
      <c r="R91" s="15">
        <v>46.508681039008849</v>
      </c>
      <c r="S91" s="15">
        <v>43.297099866057856</v>
      </c>
      <c r="T91" s="15">
        <f t="shared" si="8"/>
        <v>44.902890452533356</v>
      </c>
      <c r="U91" s="15">
        <v>8.5978901801263241</v>
      </c>
      <c r="V91" s="15">
        <v>48.330997663484972</v>
      </c>
      <c r="W91" s="15">
        <v>73.399113866916721</v>
      </c>
      <c r="X91" s="15">
        <v>46.470565471503143</v>
      </c>
      <c r="Y91" s="15">
        <v>64.755863971126118</v>
      </c>
      <c r="Z91" s="15">
        <v>59.382532763922626</v>
      </c>
      <c r="AA91" s="15">
        <v>54.531826100369187</v>
      </c>
      <c r="AB91" s="15">
        <f t="shared" si="9"/>
        <v>56.957179432145907</v>
      </c>
      <c r="AC91" s="16">
        <v>3.354433144715546</v>
      </c>
      <c r="AD91" s="16">
        <v>30.300707864412331</v>
      </c>
      <c r="AE91" s="16">
        <v>42.107086233592874</v>
      </c>
      <c r="AF91" s="16">
        <v>33.693596714927928</v>
      </c>
      <c r="AG91" s="16">
        <v>37.414765070504082</v>
      </c>
      <c r="AH91" s="16">
        <v>35.50567037125537</v>
      </c>
      <c r="AI91" s="16">
        <v>35.33411179641849</v>
      </c>
      <c r="AJ91" s="15">
        <f t="shared" si="10"/>
        <v>35.41989108383693</v>
      </c>
      <c r="AK91" s="15">
        <v>4.9209439391888736</v>
      </c>
      <c r="AL91" s="16">
        <v>44.581815169705798</v>
      </c>
      <c r="AM91" s="16">
        <v>68.754482185485472</v>
      </c>
      <c r="AN91" s="16">
        <v>42.075534010060657</v>
      </c>
      <c r="AO91" s="16">
        <v>58.42821861804341</v>
      </c>
      <c r="AP91" s="16">
        <v>48.707703013975895</v>
      </c>
      <c r="AQ91" s="16">
        <v>55.220391366421751</v>
      </c>
      <c r="AR91" s="15">
        <f t="shared" si="11"/>
        <v>51.964047190198826</v>
      </c>
    </row>
    <row r="92" spans="1:44">
      <c r="A92" s="12"/>
      <c r="B92" s="19"/>
      <c r="C92" s="13">
        <f t="shared" si="7"/>
        <v>2030</v>
      </c>
      <c r="D92" s="14">
        <v>47574</v>
      </c>
      <c r="E92" s="15">
        <v>4.6435000000000004</v>
      </c>
      <c r="F92" s="15">
        <v>35.687939999999998</v>
      </c>
      <c r="G92" s="15">
        <v>46.693429999999999</v>
      </c>
      <c r="H92" s="15">
        <v>30.252759999999999</v>
      </c>
      <c r="I92" s="15">
        <v>38.826839999999997</v>
      </c>
      <c r="J92" s="15">
        <v>40.334702444444446</v>
      </c>
      <c r="K92" s="15">
        <v>33.87292711111111</v>
      </c>
      <c r="L92" s="15">
        <f t="shared" si="12"/>
        <v>37.103814777777778</v>
      </c>
      <c r="M92" s="15">
        <v>4.6434516362692637</v>
      </c>
      <c r="N92" s="15">
        <v>37.766150979244827</v>
      </c>
      <c r="O92" s="15">
        <v>49.561149127885898</v>
      </c>
      <c r="P92" s="15">
        <v>32.13071890883532</v>
      </c>
      <c r="Q92" s="15">
        <v>42.439255114619812</v>
      </c>
      <c r="R92" s="15">
        <v>42.746261308671059</v>
      </c>
      <c r="S92" s="15">
        <v>36.483211973499884</v>
      </c>
      <c r="T92" s="15">
        <f t="shared" si="8"/>
        <v>39.614736641085472</v>
      </c>
      <c r="U92" s="15">
        <v>7.4207989058713357</v>
      </c>
      <c r="V92" s="15">
        <v>35.55742019223046</v>
      </c>
      <c r="W92" s="15">
        <v>59.362771639796321</v>
      </c>
      <c r="X92" s="15">
        <v>34.943854945164098</v>
      </c>
      <c r="Y92" s="15">
        <v>52.029436246479754</v>
      </c>
      <c r="Z92" s="15">
        <v>45.608568581202711</v>
      </c>
      <c r="AA92" s="15">
        <v>42.15776705016404</v>
      </c>
      <c r="AB92" s="15">
        <f t="shared" si="9"/>
        <v>43.883167815683379</v>
      </c>
      <c r="AC92" s="16">
        <v>3.1141866307371937</v>
      </c>
      <c r="AD92" s="16">
        <v>27.657018538568394</v>
      </c>
      <c r="AE92" s="16">
        <v>39.687441262168811</v>
      </c>
      <c r="AF92" s="16">
        <v>26.837544686979911</v>
      </c>
      <c r="AG92" s="16">
        <v>32.824303708368845</v>
      </c>
      <c r="AH92" s="16">
        <v>32.736530355199683</v>
      </c>
      <c r="AI92" s="16">
        <v>29.365287384899684</v>
      </c>
      <c r="AJ92" s="15">
        <f t="shared" si="10"/>
        <v>31.050908870049682</v>
      </c>
      <c r="AK92" s="15">
        <v>4.6434516362692637</v>
      </c>
      <c r="AL92" s="16">
        <v>37.431354825508116</v>
      </c>
      <c r="AM92" s="16">
        <v>60.638937184087837</v>
      </c>
      <c r="AN92" s="16">
        <v>34.791991499219499</v>
      </c>
      <c r="AO92" s="16">
        <v>51.053592481164671</v>
      </c>
      <c r="AP92" s="16">
        <v>41.025353570328015</v>
      </c>
      <c r="AQ92" s="16">
        <v>47.230111821352885</v>
      </c>
      <c r="AR92" s="15">
        <f t="shared" si="11"/>
        <v>44.12773269584045</v>
      </c>
    </row>
    <row r="93" spans="1:44">
      <c r="A93" s="12"/>
      <c r="B93" s="19"/>
      <c r="C93" s="13">
        <f t="shared" si="7"/>
        <v>2030</v>
      </c>
      <c r="D93" s="14">
        <v>47604</v>
      </c>
      <c r="E93" s="15">
        <v>4.6813000000000002</v>
      </c>
      <c r="F93" s="15">
        <v>37.782910000000001</v>
      </c>
      <c r="G93" s="15">
        <v>47.567340000000002</v>
      </c>
      <c r="H93" s="15">
        <v>14.86304</v>
      </c>
      <c r="I93" s="15">
        <v>26.129000000000001</v>
      </c>
      <c r="J93" s="15">
        <v>42.096475913978502</v>
      </c>
      <c r="K93" s="15">
        <v>19.829753548387096</v>
      </c>
      <c r="L93" s="15">
        <f t="shared" si="12"/>
        <v>30.963114731182799</v>
      </c>
      <c r="M93" s="15">
        <v>4.6812802791573098</v>
      </c>
      <c r="N93" s="15">
        <v>41.171943110298074</v>
      </c>
      <c r="O93" s="15">
        <v>50.993715910644688</v>
      </c>
      <c r="P93" s="15">
        <v>17.194228006492896</v>
      </c>
      <c r="Q93" s="15">
        <v>29.409492696458837</v>
      </c>
      <c r="R93" s="15">
        <v>45.501971979268085</v>
      </c>
      <c r="S93" s="15">
        <v>22.579452224649923</v>
      </c>
      <c r="T93" s="15">
        <f t="shared" si="8"/>
        <v>34.040712101959002</v>
      </c>
      <c r="U93" s="15">
        <v>7.8233146623592988</v>
      </c>
      <c r="V93" s="15">
        <v>33.667081563313083</v>
      </c>
      <c r="W93" s="15">
        <v>62.989252200743124</v>
      </c>
      <c r="X93" s="15">
        <v>18.921229019284176</v>
      </c>
      <c r="Y93" s="15">
        <v>35.041238188471993</v>
      </c>
      <c r="Z93" s="15">
        <v>46.594060016373632</v>
      </c>
      <c r="AA93" s="15">
        <v>26.027899728280957</v>
      </c>
      <c r="AB93" s="15">
        <f t="shared" si="9"/>
        <v>36.310979872327295</v>
      </c>
      <c r="AC93" s="16">
        <v>3.1523913607991849</v>
      </c>
      <c r="AD93" s="16">
        <v>27.964738184358964</v>
      </c>
      <c r="AE93" s="16">
        <v>37.641759436860326</v>
      </c>
      <c r="AF93" s="16">
        <v>13.582749768855427</v>
      </c>
      <c r="AG93" s="16">
        <v>22.403004260774548</v>
      </c>
      <c r="AH93" s="16">
        <v>32.230951854816553</v>
      </c>
      <c r="AI93" s="16">
        <v>17.471249060991816</v>
      </c>
      <c r="AJ93" s="15">
        <f t="shared" si="10"/>
        <v>24.851100457904185</v>
      </c>
      <c r="AK93" s="15">
        <v>4.6812802791573098</v>
      </c>
      <c r="AL93" s="16">
        <v>38.075002951486475</v>
      </c>
      <c r="AM93" s="16">
        <v>62.914213096401085</v>
      </c>
      <c r="AN93" s="16">
        <v>17.065548789689618</v>
      </c>
      <c r="AO93" s="16">
        <v>26.160969783514496</v>
      </c>
      <c r="AP93" s="16">
        <v>19.858283014739541</v>
      </c>
      <c r="AQ93" s="16">
        <v>49.025622477739148</v>
      </c>
      <c r="AR93" s="15">
        <f t="shared" si="11"/>
        <v>34.441952746239345</v>
      </c>
    </row>
    <row r="94" spans="1:44">
      <c r="A94" s="12"/>
      <c r="B94" s="19"/>
      <c r="C94" s="13">
        <f t="shared" si="7"/>
        <v>2030</v>
      </c>
      <c r="D94" s="14">
        <v>47635</v>
      </c>
      <c r="E94" s="15">
        <v>4.9804000000000004</v>
      </c>
      <c r="F94" s="15">
        <v>45.812249999999999</v>
      </c>
      <c r="G94" s="15">
        <v>57.496870000000001</v>
      </c>
      <c r="H94" s="15">
        <v>23.689419999999998</v>
      </c>
      <c r="I94" s="15">
        <v>33.81503</v>
      </c>
      <c r="J94" s="15">
        <v>51.00541444444444</v>
      </c>
      <c r="K94" s="15">
        <v>28.189691111111113</v>
      </c>
      <c r="L94" s="15">
        <f t="shared" si="12"/>
        <v>39.597552777777778</v>
      </c>
      <c r="M94" s="15">
        <v>4.9804413621085635</v>
      </c>
      <c r="N94" s="15">
        <v>50.338890549417037</v>
      </c>
      <c r="O94" s="15">
        <v>60.550779610252242</v>
      </c>
      <c r="P94" s="15">
        <v>25.645532712619282</v>
      </c>
      <c r="Q94" s="15">
        <v>36.912543528556931</v>
      </c>
      <c r="R94" s="15">
        <v>54.877507909788235</v>
      </c>
      <c r="S94" s="15">
        <v>30.653093075258241</v>
      </c>
      <c r="T94" s="15">
        <f t="shared" si="8"/>
        <v>42.765300492523238</v>
      </c>
      <c r="U94" s="15">
        <v>8.5813554253347508</v>
      </c>
      <c r="V94" s="15">
        <v>46.679911267275948</v>
      </c>
      <c r="W94" s="15">
        <v>82.50545183099689</v>
      </c>
      <c r="X94" s="15">
        <v>29.906074669412217</v>
      </c>
      <c r="Y94" s="15">
        <v>57.306525894977021</v>
      </c>
      <c r="Z94" s="15">
        <v>62.602373740040811</v>
      </c>
      <c r="AA94" s="15">
        <v>42.084052991885457</v>
      </c>
      <c r="AB94" s="15">
        <f t="shared" si="9"/>
        <v>52.343213365963138</v>
      </c>
      <c r="AC94" s="16">
        <v>3.1001432313945938</v>
      </c>
      <c r="AD94" s="16">
        <v>33.228091993161748</v>
      </c>
      <c r="AE94" s="16">
        <v>44.277122911833288</v>
      </c>
      <c r="AF94" s="16">
        <v>17.88414011078612</v>
      </c>
      <c r="AG94" s="16">
        <v>25.468152367932234</v>
      </c>
      <c r="AH94" s="16">
        <v>38.138772401460209</v>
      </c>
      <c r="AI94" s="16">
        <v>21.254812225073284</v>
      </c>
      <c r="AJ94" s="15">
        <f t="shared" si="10"/>
        <v>29.696792313266748</v>
      </c>
      <c r="AK94" s="15">
        <v>4.9804413621085635</v>
      </c>
      <c r="AL94" s="16">
        <v>48.815295645942122</v>
      </c>
      <c r="AM94" s="16">
        <v>78.800723408093631</v>
      </c>
      <c r="AN94" s="16">
        <v>24.323414939117306</v>
      </c>
      <c r="AO94" s="16">
        <v>35.28660717254246</v>
      </c>
      <c r="AP94" s="16">
        <v>28.058608156024068</v>
      </c>
      <c r="AQ94" s="16">
        <v>62.142152429120564</v>
      </c>
      <c r="AR94" s="15">
        <f t="shared" si="11"/>
        <v>45.100380292572318</v>
      </c>
    </row>
    <row r="95" spans="1:44">
      <c r="A95" s="12"/>
      <c r="B95" s="19"/>
      <c r="C95" s="13">
        <f t="shared" si="7"/>
        <v>2030</v>
      </c>
      <c r="D95" s="14">
        <v>47665</v>
      </c>
      <c r="E95" s="15">
        <v>5.2766999999999999</v>
      </c>
      <c r="F95" s="15">
        <v>81.058490000000006</v>
      </c>
      <c r="G95" s="15">
        <v>91.606589999999997</v>
      </c>
      <c r="H95" s="15">
        <v>73.459720000000004</v>
      </c>
      <c r="I95" s="15">
        <v>69.236699999999999</v>
      </c>
      <c r="J95" s="15">
        <v>85.708727634408604</v>
      </c>
      <c r="K95" s="15">
        <v>71.597958494623668</v>
      </c>
      <c r="L95" s="15">
        <f t="shared" si="12"/>
        <v>78.653343064516136</v>
      </c>
      <c r="M95" s="15">
        <v>5.2767238278700948</v>
      </c>
      <c r="N95" s="15">
        <v>87.604805027486336</v>
      </c>
      <c r="O95" s="15">
        <v>95.523805490459551</v>
      </c>
      <c r="P95" s="15">
        <v>76.424899129203794</v>
      </c>
      <c r="Q95" s="15">
        <v>72.444621066784194</v>
      </c>
      <c r="R95" s="15">
        <v>91.095977274603555</v>
      </c>
      <c r="S95" s="15">
        <v>74.670152886631712</v>
      </c>
      <c r="T95" s="15">
        <f t="shared" si="8"/>
        <v>82.883065080617627</v>
      </c>
      <c r="U95" s="15">
        <v>8.6285861014849967</v>
      </c>
      <c r="V95" s="15">
        <v>92.637927191004493</v>
      </c>
      <c r="W95" s="15">
        <v>117.37196847990836</v>
      </c>
      <c r="X95" s="15">
        <v>85.459014435132019</v>
      </c>
      <c r="Y95" s="15">
        <v>94.324938981151305</v>
      </c>
      <c r="Z95" s="15">
        <v>103.54218195277932</v>
      </c>
      <c r="AA95" s="15">
        <v>89.367647837140524</v>
      </c>
      <c r="AB95" s="15">
        <f t="shared" si="9"/>
        <v>96.454914894959927</v>
      </c>
      <c r="AC95" s="16">
        <v>3.2424226862760008</v>
      </c>
      <c r="AD95" s="16">
        <v>67.289537513484063</v>
      </c>
      <c r="AE95" s="16">
        <v>71.738866244623196</v>
      </c>
      <c r="AF95" s="16">
        <v>57.063507390732951</v>
      </c>
      <c r="AG95" s="16">
        <v>49.122078253235514</v>
      </c>
      <c r="AH95" s="16">
        <v>69.251069534738946</v>
      </c>
      <c r="AI95" s="16">
        <v>53.562447233341608</v>
      </c>
      <c r="AJ95" s="15">
        <f t="shared" si="10"/>
        <v>61.406758384040273</v>
      </c>
      <c r="AK95" s="15">
        <v>5.2767238278700948</v>
      </c>
      <c r="AL95" s="16">
        <v>96.714555081789413</v>
      </c>
      <c r="AM95" s="16">
        <v>111.68613661989085</v>
      </c>
      <c r="AN95" s="16">
        <v>77.177076772450448</v>
      </c>
      <c r="AO95" s="16">
        <v>76.785056805903366</v>
      </c>
      <c r="AP95" s="16">
        <v>76.443363399577578</v>
      </c>
      <c r="AQ95" s="16">
        <v>103.31492973837176</v>
      </c>
      <c r="AR95" s="15">
        <f t="shared" si="11"/>
        <v>89.879146568974676</v>
      </c>
    </row>
    <row r="96" spans="1:44">
      <c r="A96" s="12"/>
      <c r="B96" s="19"/>
      <c r="C96" s="13">
        <f t="shared" si="7"/>
        <v>2030</v>
      </c>
      <c r="D96" s="14">
        <v>47696</v>
      </c>
      <c r="E96" s="15">
        <v>5.4782999999999999</v>
      </c>
      <c r="F96" s="15">
        <v>96.869110000000006</v>
      </c>
      <c r="G96" s="15">
        <v>99.126800000000003</v>
      </c>
      <c r="H96" s="15">
        <v>95.030619999999999</v>
      </c>
      <c r="I96" s="15">
        <v>79.628150000000005</v>
      </c>
      <c r="J96" s="15">
        <v>97.815883225806459</v>
      </c>
      <c r="K96" s="15">
        <v>88.57151967741936</v>
      </c>
      <c r="L96" s="15">
        <f t="shared" si="12"/>
        <v>93.19370145161291</v>
      </c>
      <c r="M96" s="15">
        <v>5.4782661411091516</v>
      </c>
      <c r="N96" s="15">
        <v>100.64540649161069</v>
      </c>
      <c r="O96" s="15">
        <v>103.1451769871875</v>
      </c>
      <c r="P96" s="15">
        <v>97.422447959814107</v>
      </c>
      <c r="Q96" s="15">
        <v>82.315180270352002</v>
      </c>
      <c r="R96" s="15">
        <v>101.6936973445945</v>
      </c>
      <c r="S96" s="15">
        <v>91.087142154555806</v>
      </c>
      <c r="T96" s="15">
        <f t="shared" si="8"/>
        <v>96.390419749575159</v>
      </c>
      <c r="U96" s="15">
        <v>10.412484260183753</v>
      </c>
      <c r="V96" s="15">
        <v>118.88818488264977</v>
      </c>
      <c r="W96" s="15">
        <v>131.05634176118096</v>
      </c>
      <c r="X96" s="15">
        <v>114.9198013140664</v>
      </c>
      <c r="Y96" s="15">
        <v>108.53170116630579</v>
      </c>
      <c r="Z96" s="15">
        <v>123.99096034784026</v>
      </c>
      <c r="AA96" s="15">
        <v>112.24092060694097</v>
      </c>
      <c r="AB96" s="15">
        <f t="shared" si="9"/>
        <v>118.11594047739061</v>
      </c>
      <c r="AC96" s="16">
        <v>3.5184190013034495</v>
      </c>
      <c r="AD96" s="16">
        <v>84.731397532724799</v>
      </c>
      <c r="AE96" s="16">
        <v>77.067380970980579</v>
      </c>
      <c r="AF96" s="16">
        <v>74.985016921609315</v>
      </c>
      <c r="AG96" s="16">
        <v>56.621153526894254</v>
      </c>
      <c r="AH96" s="16">
        <v>81.517455103606267</v>
      </c>
      <c r="AI96" s="16">
        <v>67.284041949632027</v>
      </c>
      <c r="AJ96" s="15">
        <f t="shared" si="10"/>
        <v>74.40074852661914</v>
      </c>
      <c r="AK96" s="15">
        <v>5.4782661411091516</v>
      </c>
      <c r="AL96" s="16">
        <v>111.79660704606266</v>
      </c>
      <c r="AM96" s="16">
        <v>114.55392221314924</v>
      </c>
      <c r="AN96" s="16">
        <v>99.094675609035832</v>
      </c>
      <c r="AO96" s="16">
        <v>87.748291169463101</v>
      </c>
      <c r="AP96" s="16">
        <v>94.355831228062556</v>
      </c>
      <c r="AQ96" s="16">
        <v>112.95290050322799</v>
      </c>
      <c r="AR96" s="15">
        <f t="shared" si="11"/>
        <v>103.65436586564527</v>
      </c>
    </row>
    <row r="97" spans="1:44">
      <c r="A97" s="12"/>
      <c r="B97" s="19"/>
      <c r="C97" s="13">
        <f t="shared" si="7"/>
        <v>2030</v>
      </c>
      <c r="D97" s="14">
        <v>47727</v>
      </c>
      <c r="E97" s="15">
        <v>5.3901000000000003</v>
      </c>
      <c r="F97" s="15">
        <v>81.878609999999995</v>
      </c>
      <c r="G97" s="15">
        <v>91.613720000000001</v>
      </c>
      <c r="H97" s="15">
        <v>80.589370000000002</v>
      </c>
      <c r="I97" s="15">
        <v>77.218109999999996</v>
      </c>
      <c r="J97" s="15">
        <v>86.421661333333333</v>
      </c>
      <c r="K97" s="15">
        <v>79.016115333333332</v>
      </c>
      <c r="L97" s="15">
        <f t="shared" si="12"/>
        <v>82.718888333333325</v>
      </c>
      <c r="M97" s="15">
        <v>5.3900942890342991</v>
      </c>
      <c r="N97" s="15">
        <v>84.956392785107724</v>
      </c>
      <c r="O97" s="15">
        <v>94.310378640408558</v>
      </c>
      <c r="P97" s="15">
        <v>82.284077653627946</v>
      </c>
      <c r="Q97" s="15">
        <v>78.973799138896553</v>
      </c>
      <c r="R97" s="15">
        <v>89.321586184248105</v>
      </c>
      <c r="S97" s="15">
        <v>80.739281013419955</v>
      </c>
      <c r="T97" s="15">
        <f t="shared" si="8"/>
        <v>85.030433598834037</v>
      </c>
      <c r="U97" s="15">
        <v>9.4272857029323163</v>
      </c>
      <c r="V97" s="15">
        <v>92.485571973878194</v>
      </c>
      <c r="W97" s="15">
        <v>124.26161342572622</v>
      </c>
      <c r="X97" s="15">
        <v>88.548052643553731</v>
      </c>
      <c r="Y97" s="15">
        <v>106.2697104233493</v>
      </c>
      <c r="Z97" s="15">
        <v>107.31439131807393</v>
      </c>
      <c r="AA97" s="15">
        <v>96.818159607458313</v>
      </c>
      <c r="AB97" s="15">
        <f t="shared" si="9"/>
        <v>102.06627546276613</v>
      </c>
      <c r="AC97" s="16">
        <v>3.6608982443095739</v>
      </c>
      <c r="AD97" s="16">
        <v>72.630875340266485</v>
      </c>
      <c r="AE97" s="16">
        <v>72.558387513649322</v>
      </c>
      <c r="AF97" s="16">
        <v>66.41175122063936</v>
      </c>
      <c r="AG97" s="16">
        <v>60.634957781951016</v>
      </c>
      <c r="AH97" s="16">
        <v>72.597047687845148</v>
      </c>
      <c r="AI97" s="16">
        <v>63.715914282584798</v>
      </c>
      <c r="AJ97" s="15">
        <f t="shared" si="10"/>
        <v>68.156480985214969</v>
      </c>
      <c r="AK97" s="15">
        <v>5.3900942890342991</v>
      </c>
      <c r="AL97" s="16">
        <v>95.834320256335985</v>
      </c>
      <c r="AM97" s="16">
        <v>107.23994754984622</v>
      </c>
      <c r="AN97" s="16">
        <v>84.790258767783968</v>
      </c>
      <c r="AO97" s="16">
        <v>87.01266635104848</v>
      </c>
      <c r="AP97" s="16">
        <v>85.462569569260197</v>
      </c>
      <c r="AQ97" s="16">
        <v>101.15694632664076</v>
      </c>
      <c r="AR97" s="15">
        <f t="shared" si="11"/>
        <v>93.309757947950487</v>
      </c>
    </row>
    <row r="98" spans="1:44">
      <c r="A98" s="12"/>
      <c r="B98" s="19"/>
      <c r="C98" s="13">
        <f t="shared" si="7"/>
        <v>2030</v>
      </c>
      <c r="D98" s="14">
        <v>47757</v>
      </c>
      <c r="E98" s="15">
        <v>5.4005999999999998</v>
      </c>
      <c r="F98" s="15">
        <v>55.096870000000003</v>
      </c>
      <c r="G98" s="15">
        <v>69.178799999999995</v>
      </c>
      <c r="H98" s="15">
        <v>48.875050000000002</v>
      </c>
      <c r="I98" s="15">
        <v>59.640300000000003</v>
      </c>
      <c r="J98" s="15">
        <v>61.002195483870977</v>
      </c>
      <c r="K98" s="15">
        <v>53.389509677419355</v>
      </c>
      <c r="L98" s="15">
        <f t="shared" si="12"/>
        <v>57.195852580645166</v>
      </c>
      <c r="M98" s="15">
        <v>5.4006415622827548</v>
      </c>
      <c r="N98" s="15">
        <v>59.446298968934116</v>
      </c>
      <c r="O98" s="15">
        <v>74.722185023664935</v>
      </c>
      <c r="P98" s="15">
        <v>52.458711880705621</v>
      </c>
      <c r="Q98" s="15">
        <v>64.738519973684461</v>
      </c>
      <c r="R98" s="15">
        <v>65.852315701563171</v>
      </c>
      <c r="S98" s="15">
        <v>57.608308822922552</v>
      </c>
      <c r="T98" s="15">
        <f t="shared" si="8"/>
        <v>61.730312262242862</v>
      </c>
      <c r="U98" s="15">
        <v>9.6211838187496106</v>
      </c>
      <c r="V98" s="15">
        <v>66.779712141161014</v>
      </c>
      <c r="W98" s="15">
        <v>105.8477143795984</v>
      </c>
      <c r="X98" s="15">
        <v>62.218537368373546</v>
      </c>
      <c r="Y98" s="15">
        <v>92.259199361547559</v>
      </c>
      <c r="Z98" s="15">
        <v>83.163067918570235</v>
      </c>
      <c r="AA98" s="15">
        <v>74.816234333252979</v>
      </c>
      <c r="AB98" s="15">
        <f t="shared" si="9"/>
        <v>78.989651125911607</v>
      </c>
      <c r="AC98" s="16">
        <v>3.4507106285692135</v>
      </c>
      <c r="AD98" s="16">
        <v>42.672422161683514</v>
      </c>
      <c r="AE98" s="16">
        <v>55.794906387923255</v>
      </c>
      <c r="AF98" s="16">
        <v>42.863141632242574</v>
      </c>
      <c r="AG98" s="16">
        <v>47.633944246566415</v>
      </c>
      <c r="AH98" s="16">
        <v>48.17539941784856</v>
      </c>
      <c r="AI98" s="16">
        <v>44.86380079308806</v>
      </c>
      <c r="AJ98" s="15">
        <f t="shared" si="10"/>
        <v>46.519600105468314</v>
      </c>
      <c r="AK98" s="15">
        <v>5.4006415622827548</v>
      </c>
      <c r="AL98" s="16">
        <v>62.749141270297564</v>
      </c>
      <c r="AM98" s="16">
        <v>92.417750730438257</v>
      </c>
      <c r="AN98" s="16">
        <v>56.604000095387036</v>
      </c>
      <c r="AO98" s="16">
        <v>78.431654353353466</v>
      </c>
      <c r="AP98" s="16">
        <v>65.56793288866514</v>
      </c>
      <c r="AQ98" s="16">
        <v>75.190816205195276</v>
      </c>
      <c r="AR98" s="15">
        <f t="shared" si="11"/>
        <v>70.379374546930208</v>
      </c>
    </row>
    <row r="99" spans="1:44">
      <c r="A99" s="12"/>
      <c r="B99" s="19"/>
      <c r="C99" s="13">
        <f t="shared" si="7"/>
        <v>2030</v>
      </c>
      <c r="D99" s="14">
        <v>47788</v>
      </c>
      <c r="E99" s="15">
        <v>5.7484999999999999</v>
      </c>
      <c r="F99" s="15">
        <v>60.688510000000001</v>
      </c>
      <c r="G99" s="15">
        <v>69.749470000000002</v>
      </c>
      <c r="H99" s="15">
        <v>59.565339999999999</v>
      </c>
      <c r="I99" s="15">
        <v>61.01211</v>
      </c>
      <c r="J99" s="15">
        <v>64.715603333333334</v>
      </c>
      <c r="K99" s="15">
        <v>60.208348888888878</v>
      </c>
      <c r="L99" s="15">
        <f t="shared" si="12"/>
        <v>62.461976111111106</v>
      </c>
      <c r="M99" s="15">
        <v>5.7485345861620347</v>
      </c>
      <c r="N99" s="15">
        <v>65.507856014782448</v>
      </c>
      <c r="O99" s="15">
        <v>73.186546735786294</v>
      </c>
      <c r="P99" s="15">
        <v>63.331692873226281</v>
      </c>
      <c r="Q99" s="15">
        <v>64.837171432569662</v>
      </c>
      <c r="R99" s="15">
        <v>68.920607446339716</v>
      </c>
      <c r="S99" s="15">
        <v>64.000794455156679</v>
      </c>
      <c r="T99" s="15">
        <f t="shared" si="8"/>
        <v>66.460700950748191</v>
      </c>
      <c r="U99" s="15">
        <v>9.4783644205329693</v>
      </c>
      <c r="V99" s="15">
        <v>85.707717199204708</v>
      </c>
      <c r="W99" s="15">
        <v>101.27362389510031</v>
      </c>
      <c r="X99" s="15">
        <v>81.195479102675094</v>
      </c>
      <c r="Y99" s="15">
        <v>87.409882868051383</v>
      </c>
      <c r="Z99" s="15">
        <v>92.625897952936086</v>
      </c>
      <c r="AA99" s="15">
        <v>83.957436331731216</v>
      </c>
      <c r="AB99" s="15">
        <f t="shared" si="9"/>
        <v>88.291667142333651</v>
      </c>
      <c r="AC99" s="16">
        <v>3.6056494899101521</v>
      </c>
      <c r="AD99" s="16">
        <v>49.227335828839365</v>
      </c>
      <c r="AE99" s="16">
        <v>55.294209510059545</v>
      </c>
      <c r="AF99" s="16">
        <v>49.061861652175594</v>
      </c>
      <c r="AG99" s="16">
        <v>47.726333145561718</v>
      </c>
      <c r="AH99" s="16">
        <v>51.92372413160389</v>
      </c>
      <c r="AI99" s="16">
        <v>48.468293427013869</v>
      </c>
      <c r="AJ99" s="15">
        <f t="shared" si="10"/>
        <v>50.196008779308883</v>
      </c>
      <c r="AK99" s="15">
        <v>5.7485345861620347</v>
      </c>
      <c r="AL99" s="16">
        <v>74.170014308512421</v>
      </c>
      <c r="AM99" s="16">
        <v>92.816091256730175</v>
      </c>
      <c r="AN99" s="16">
        <v>70.120417053514075</v>
      </c>
      <c r="AO99" s="16">
        <v>80.072658597319005</v>
      </c>
      <c r="AP99" s="16">
        <v>74.436197462288987</v>
      </c>
      <c r="AQ99" s="16">
        <v>82.471527069092019</v>
      </c>
      <c r="AR99" s="15">
        <f t="shared" si="11"/>
        <v>78.453862265690503</v>
      </c>
    </row>
    <row r="100" spans="1:44">
      <c r="A100" s="12"/>
      <c r="B100" s="19"/>
      <c r="C100" s="13">
        <f t="shared" si="7"/>
        <v>2030</v>
      </c>
      <c r="D100" s="14">
        <v>47818</v>
      </c>
      <c r="E100" s="15">
        <v>5.8216999999999999</v>
      </c>
      <c r="F100" s="15">
        <v>66.092160000000007</v>
      </c>
      <c r="G100" s="15">
        <v>69.036249999999995</v>
      </c>
      <c r="H100" s="15">
        <v>67.908540000000002</v>
      </c>
      <c r="I100" s="15">
        <v>64.56277</v>
      </c>
      <c r="J100" s="15">
        <v>67.4534059139785</v>
      </c>
      <c r="K100" s="15">
        <v>66.361571075268813</v>
      </c>
      <c r="L100" s="15">
        <f t="shared" si="12"/>
        <v>66.907488494623664</v>
      </c>
      <c r="M100" s="15">
        <v>5.8217229781353712</v>
      </c>
      <c r="N100" s="15">
        <v>70.276777988783536</v>
      </c>
      <c r="O100" s="15">
        <v>74.577838232862604</v>
      </c>
      <c r="P100" s="15">
        <v>72.197088865907034</v>
      </c>
      <c r="Q100" s="15">
        <v>69.559881574868896</v>
      </c>
      <c r="R100" s="15">
        <v>72.265440252174926</v>
      </c>
      <c r="S100" s="15">
        <v>70.977734957147462</v>
      </c>
      <c r="T100" s="15">
        <f t="shared" si="8"/>
        <v>71.621587604661187</v>
      </c>
      <c r="U100" s="15">
        <v>10.229895827546875</v>
      </c>
      <c r="V100" s="15">
        <v>105.65537813124975</v>
      </c>
      <c r="W100" s="15">
        <v>113.49668183378759</v>
      </c>
      <c r="X100" s="15">
        <v>101.98480003113905</v>
      </c>
      <c r="Y100" s="15">
        <v>104.40719754769606</v>
      </c>
      <c r="Z100" s="15">
        <v>109.28092715500379</v>
      </c>
      <c r="AA100" s="15">
        <v>103.10483329148261</v>
      </c>
      <c r="AB100" s="15">
        <f t="shared" si="9"/>
        <v>106.19288022324321</v>
      </c>
      <c r="AC100" s="16">
        <v>3.6245076429539349</v>
      </c>
      <c r="AD100" s="16">
        <v>51.595735659072197</v>
      </c>
      <c r="AE100" s="16">
        <v>53.249813967868825</v>
      </c>
      <c r="AF100" s="16">
        <v>51.206572378519674</v>
      </c>
      <c r="AG100" s="16">
        <v>48.442037957855327</v>
      </c>
      <c r="AH100" s="16">
        <v>52.360524554537299</v>
      </c>
      <c r="AI100" s="16">
        <v>49.928346786169492</v>
      </c>
      <c r="AJ100" s="15">
        <f t="shared" si="10"/>
        <v>51.144435670353396</v>
      </c>
      <c r="AK100" s="15">
        <v>5.8217229781353712</v>
      </c>
      <c r="AL100" s="16">
        <v>82.53169885247037</v>
      </c>
      <c r="AM100" s="16">
        <v>92.257675527921847</v>
      </c>
      <c r="AN100" s="16">
        <v>81.602823094930059</v>
      </c>
      <c r="AO100" s="16">
        <v>83.312731275804325</v>
      </c>
      <c r="AP100" s="16">
        <v>82.282882459122419</v>
      </c>
      <c r="AQ100" s="16">
        <v>87.028655809937177</v>
      </c>
      <c r="AR100" s="15">
        <f t="shared" si="11"/>
        <v>84.655769134529805</v>
      </c>
    </row>
    <row r="101" spans="1:44">
      <c r="A101" s="12"/>
      <c r="B101" s="19"/>
      <c r="C101" s="13">
        <f t="shared" si="7"/>
        <v>2031</v>
      </c>
      <c r="D101" s="14">
        <v>47849</v>
      </c>
      <c r="E101" s="15">
        <v>6.1638999999999999</v>
      </c>
      <c r="F101" s="15">
        <v>58.167029999999997</v>
      </c>
      <c r="G101" s="15">
        <v>66.809920000000005</v>
      </c>
      <c r="H101" s="15">
        <v>56.402990000000003</v>
      </c>
      <c r="I101" s="15">
        <v>54.381329999999998</v>
      </c>
      <c r="J101" s="15">
        <v>61.977336344086019</v>
      </c>
      <c r="K101" s="15">
        <v>55.51172053763441</v>
      </c>
      <c r="L101" s="15">
        <f t="shared" si="12"/>
        <v>58.744528440860215</v>
      </c>
      <c r="M101" s="15">
        <v>6.1639361606582712</v>
      </c>
      <c r="N101" s="15">
        <v>60.195174389277796</v>
      </c>
      <c r="O101" s="15">
        <v>70.280901662315685</v>
      </c>
      <c r="P101" s="15">
        <v>60.121257638849656</v>
      </c>
      <c r="Q101" s="15">
        <v>57.831143712849865</v>
      </c>
      <c r="R101" s="15">
        <v>64.641570283842896</v>
      </c>
      <c r="S101" s="15">
        <v>59.111637520935773</v>
      </c>
      <c r="T101" s="15">
        <f t="shared" si="8"/>
        <v>61.876603902389334</v>
      </c>
      <c r="U101" s="15">
        <v>11.032835485446551</v>
      </c>
      <c r="V101" s="15">
        <v>88.897558101694059</v>
      </c>
      <c r="W101" s="15">
        <v>99.183234907477356</v>
      </c>
      <c r="X101" s="15">
        <v>79.693522821630779</v>
      </c>
      <c r="Y101" s="15">
        <v>79.386957900104946</v>
      </c>
      <c r="Z101" s="15">
        <v>93.432103790265202</v>
      </c>
      <c r="AA101" s="15">
        <v>79.558370544398954</v>
      </c>
      <c r="AB101" s="15">
        <f t="shared" si="9"/>
        <v>86.495237167332078</v>
      </c>
      <c r="AC101" s="16">
        <v>3.8253808383607635</v>
      </c>
      <c r="AD101" s="16">
        <v>46.962588405666558</v>
      </c>
      <c r="AE101" s="16">
        <v>52.58256610625434</v>
      </c>
      <c r="AF101" s="16">
        <v>46.26601690139529</v>
      </c>
      <c r="AG101" s="16">
        <v>43.931963474563894</v>
      </c>
      <c r="AH101" s="16">
        <v>49.440212983345042</v>
      </c>
      <c r="AI101" s="16">
        <v>45.237025605695429</v>
      </c>
      <c r="AJ101" s="15">
        <f t="shared" si="10"/>
        <v>47.338619294520235</v>
      </c>
      <c r="AK101" s="15">
        <v>6.1639361606582712</v>
      </c>
      <c r="AL101" s="16">
        <v>69.487985455883006</v>
      </c>
      <c r="AM101" s="16">
        <v>88.29253392951621</v>
      </c>
      <c r="AN101" s="16">
        <v>64.97906206433619</v>
      </c>
      <c r="AO101" s="16">
        <v>69.1905629411864</v>
      </c>
      <c r="AP101" s="16">
        <v>66.07519971269835</v>
      </c>
      <c r="AQ101" s="16">
        <v>77.77816273995785</v>
      </c>
      <c r="AR101" s="15">
        <f t="shared" si="11"/>
        <v>71.9266812263281</v>
      </c>
    </row>
    <row r="102" spans="1:44">
      <c r="A102" s="12"/>
      <c r="B102" s="19"/>
      <c r="C102" s="13">
        <f t="shared" si="7"/>
        <v>2031</v>
      </c>
      <c r="D102" s="14">
        <v>47880</v>
      </c>
      <c r="E102" s="15">
        <v>6.0145999999999997</v>
      </c>
      <c r="F102" s="15">
        <v>65.818960000000004</v>
      </c>
      <c r="G102" s="15">
        <v>70.424449999999993</v>
      </c>
      <c r="H102" s="15">
        <v>67.078119999999998</v>
      </c>
      <c r="I102" s="15">
        <v>62.604259999999996</v>
      </c>
      <c r="J102" s="15">
        <v>67.792741428571432</v>
      </c>
      <c r="K102" s="15">
        <v>65.160751428571416</v>
      </c>
      <c r="L102" s="15">
        <f t="shared" si="12"/>
        <v>66.476746428571431</v>
      </c>
      <c r="M102" s="15">
        <v>6.0145770063860535</v>
      </c>
      <c r="N102" s="15">
        <v>70.3672728816735</v>
      </c>
      <c r="O102" s="15">
        <v>74.672608328662932</v>
      </c>
      <c r="P102" s="15">
        <v>71.750155891981507</v>
      </c>
      <c r="Q102" s="15">
        <v>67.271132058606568</v>
      </c>
      <c r="R102" s="15">
        <v>72.212416644668963</v>
      </c>
      <c r="S102" s="15">
        <v>69.830574249106533</v>
      </c>
      <c r="T102" s="15">
        <f t="shared" si="8"/>
        <v>71.021495446887741</v>
      </c>
      <c r="U102" s="15">
        <v>9.7960950068128394</v>
      </c>
      <c r="V102" s="15">
        <v>92.888908611905009</v>
      </c>
      <c r="W102" s="15">
        <v>100.73414501503819</v>
      </c>
      <c r="X102" s="15">
        <v>90.306400878519071</v>
      </c>
      <c r="Y102" s="15">
        <v>89.546334123990874</v>
      </c>
      <c r="Z102" s="15">
        <v>96.251152784676378</v>
      </c>
      <c r="AA102" s="15">
        <v>89.980657983721272</v>
      </c>
      <c r="AB102" s="15">
        <f t="shared" si="9"/>
        <v>93.115905384198825</v>
      </c>
      <c r="AC102" s="16">
        <v>3.8522923510715521</v>
      </c>
      <c r="AD102" s="16">
        <v>52.548640443411706</v>
      </c>
      <c r="AE102" s="16">
        <v>55.58858221905642</v>
      </c>
      <c r="AF102" s="16">
        <v>54.663171720426192</v>
      </c>
      <c r="AG102" s="16">
        <v>50.009536970150421</v>
      </c>
      <c r="AH102" s="16">
        <v>53.851472632973731</v>
      </c>
      <c r="AI102" s="16">
        <v>52.668756827450864</v>
      </c>
      <c r="AJ102" s="15">
        <f t="shared" si="10"/>
        <v>53.260114730212294</v>
      </c>
      <c r="AK102" s="15">
        <v>6.0145770063860535</v>
      </c>
      <c r="AL102" s="16">
        <v>80.821970834309894</v>
      </c>
      <c r="AM102" s="16">
        <v>91.397219777349619</v>
      </c>
      <c r="AN102" s="16">
        <v>82.081856741273455</v>
      </c>
      <c r="AO102" s="16">
        <v>80.570589120357624</v>
      </c>
      <c r="AP102" s="16">
        <v>81.422596791520462</v>
      </c>
      <c r="AQ102" s="16">
        <v>85.354220381326925</v>
      </c>
      <c r="AR102" s="15">
        <f t="shared" si="11"/>
        <v>83.388408586423694</v>
      </c>
    </row>
    <row r="103" spans="1:44">
      <c r="A103" s="12"/>
      <c r="B103" s="19"/>
      <c r="C103" s="13">
        <f t="shared" si="7"/>
        <v>2031</v>
      </c>
      <c r="D103" s="14">
        <v>47908</v>
      </c>
      <c r="E103" s="15">
        <v>5.0503999999999998</v>
      </c>
      <c r="F103" s="15">
        <v>36.312660000000001</v>
      </c>
      <c r="G103" s="15">
        <v>50.270980000000002</v>
      </c>
      <c r="H103" s="15">
        <v>33.70899</v>
      </c>
      <c r="I103" s="15">
        <v>41.400910000000003</v>
      </c>
      <c r="J103" s="15">
        <v>42.466327956989254</v>
      </c>
      <c r="K103" s="15">
        <v>37.100051505376342</v>
      </c>
      <c r="L103" s="15">
        <f t="shared" si="12"/>
        <v>39.783189731182802</v>
      </c>
      <c r="M103" s="15">
        <v>5.0503871032500349</v>
      </c>
      <c r="N103" s="15">
        <v>39.868688723436577</v>
      </c>
      <c r="O103" s="15">
        <v>53.859522002722599</v>
      </c>
      <c r="P103" s="15">
        <v>36.433082934160808</v>
      </c>
      <c r="Q103" s="15">
        <v>45.316862233939105</v>
      </c>
      <c r="R103" s="15">
        <v>46.036690491723959</v>
      </c>
      <c r="S103" s="15">
        <v>40.349587786751236</v>
      </c>
      <c r="T103" s="15">
        <f t="shared" si="8"/>
        <v>43.193139139237601</v>
      </c>
      <c r="U103" s="15">
        <v>8.4329202223889634</v>
      </c>
      <c r="V103" s="15">
        <v>43.087959271470652</v>
      </c>
      <c r="W103" s="15">
        <v>67.874320607936198</v>
      </c>
      <c r="X103" s="15">
        <v>40.947277066645093</v>
      </c>
      <c r="Y103" s="15">
        <v>58.311013676101965</v>
      </c>
      <c r="Z103" s="15">
        <v>54.015279860665153</v>
      </c>
      <c r="AA103" s="15">
        <v>48.602257722427147</v>
      </c>
      <c r="AB103" s="15">
        <f t="shared" si="9"/>
        <v>51.30876879154615</v>
      </c>
      <c r="AC103" s="16">
        <v>3.0596977233790446</v>
      </c>
      <c r="AD103" s="16">
        <v>27.820104030976548</v>
      </c>
      <c r="AE103" s="16">
        <v>40.446719097974956</v>
      </c>
      <c r="AF103" s="16">
        <v>30.907349370238382</v>
      </c>
      <c r="AG103" s="16">
        <v>34.862933235256364</v>
      </c>
      <c r="AH103" s="16">
        <v>33.386676264814554</v>
      </c>
      <c r="AI103" s="16">
        <v>32.651208923633405</v>
      </c>
      <c r="AJ103" s="15">
        <f t="shared" si="10"/>
        <v>33.018942594223979</v>
      </c>
      <c r="AK103" s="15">
        <v>5.0503871032500349</v>
      </c>
      <c r="AL103" s="16">
        <v>41.336479703885168</v>
      </c>
      <c r="AM103" s="16">
        <v>62.366644850518369</v>
      </c>
      <c r="AN103" s="16">
        <v>38.533185004404118</v>
      </c>
      <c r="AO103" s="16">
        <v>52.895723156288149</v>
      </c>
      <c r="AP103" s="16">
        <v>44.099377435800911</v>
      </c>
      <c r="AQ103" s="16">
        <v>50.592016719967347</v>
      </c>
      <c r="AR103" s="15">
        <f t="shared" si="11"/>
        <v>47.345697077884125</v>
      </c>
    </row>
    <row r="104" spans="1:44">
      <c r="A104" s="12"/>
      <c r="B104" s="19"/>
      <c r="C104" s="13">
        <f t="shared" si="7"/>
        <v>2031</v>
      </c>
      <c r="D104" s="14">
        <v>47939</v>
      </c>
      <c r="E104" s="15">
        <v>4.7652000000000001</v>
      </c>
      <c r="F104" s="15">
        <v>32.236289999999997</v>
      </c>
      <c r="G104" s="15">
        <v>46.34957</v>
      </c>
      <c r="H104" s="15">
        <v>27.534780000000001</v>
      </c>
      <c r="I104" s="15">
        <v>37.3795</v>
      </c>
      <c r="J104" s="15">
        <v>38.195230444444448</v>
      </c>
      <c r="K104" s="15">
        <v>31.691439555555558</v>
      </c>
      <c r="L104" s="15">
        <f t="shared" si="12"/>
        <v>34.943335000000005</v>
      </c>
      <c r="M104" s="15">
        <v>4.7651562597400936</v>
      </c>
      <c r="N104" s="15">
        <v>33.440860430328428</v>
      </c>
      <c r="O104" s="15">
        <v>48.508330917056661</v>
      </c>
      <c r="P104" s="15">
        <v>28.929681909760831</v>
      </c>
      <c r="Q104" s="15">
        <v>40.054321563315305</v>
      </c>
      <c r="R104" s="15">
        <v>39.80268130250257</v>
      </c>
      <c r="S104" s="15">
        <v>33.626751985706051</v>
      </c>
      <c r="T104" s="15">
        <f t="shared" si="8"/>
        <v>36.714716644104314</v>
      </c>
      <c r="U104" s="15">
        <v>7.9188321359258484</v>
      </c>
      <c r="V104" s="15">
        <v>33.584807179523402</v>
      </c>
      <c r="W104" s="15">
        <v>53.528378342411202</v>
      </c>
      <c r="X104" s="15">
        <v>32.534992358192085</v>
      </c>
      <c r="Y104" s="15">
        <v>45.621463129569982</v>
      </c>
      <c r="Z104" s="15">
        <v>42.005426114964919</v>
      </c>
      <c r="AA104" s="15">
        <v>38.060391128329421</v>
      </c>
      <c r="AB104" s="15">
        <f t="shared" si="9"/>
        <v>40.032908621647167</v>
      </c>
      <c r="AC104" s="16">
        <v>2.720119592936014</v>
      </c>
      <c r="AD104" s="16">
        <v>23.564953864758415</v>
      </c>
      <c r="AE104" s="16">
        <v>36.946351960299324</v>
      </c>
      <c r="AF104" s="16">
        <v>24.405311652910299</v>
      </c>
      <c r="AG104" s="16">
        <v>30.308238788004243</v>
      </c>
      <c r="AH104" s="16">
        <v>29.214877505097906</v>
      </c>
      <c r="AI104" s="16">
        <v>26.897658665505521</v>
      </c>
      <c r="AJ104" s="15">
        <f t="shared" si="10"/>
        <v>28.056268085301713</v>
      </c>
      <c r="AK104" s="15">
        <v>4.7651562597400936</v>
      </c>
      <c r="AL104" s="16">
        <v>34.829789219004958</v>
      </c>
      <c r="AM104" s="16">
        <v>59.849503350257393</v>
      </c>
      <c r="AN104" s="16">
        <v>32.123107074076877</v>
      </c>
      <c r="AO104" s="16">
        <v>49.275165645712185</v>
      </c>
      <c r="AP104" s="16">
        <v>38.631309369878778</v>
      </c>
      <c r="AQ104" s="16">
        <v>45.393668518867095</v>
      </c>
      <c r="AR104" s="15">
        <f t="shared" si="11"/>
        <v>42.012488944372933</v>
      </c>
    </row>
    <row r="105" spans="1:44">
      <c r="A105" s="12"/>
      <c r="B105" s="19"/>
      <c r="C105" s="13">
        <f t="shared" si="7"/>
        <v>2031</v>
      </c>
      <c r="D105" s="14">
        <v>47969</v>
      </c>
      <c r="E105" s="15">
        <v>4.8053999999999997</v>
      </c>
      <c r="F105" s="15">
        <v>36.469670000000001</v>
      </c>
      <c r="G105" s="15">
        <v>49.118699999999997</v>
      </c>
      <c r="H105" s="15">
        <v>14.48733</v>
      </c>
      <c r="I105" s="15">
        <v>25.184930000000001</v>
      </c>
      <c r="J105" s="15">
        <v>42.0461240860215</v>
      </c>
      <c r="K105" s="15">
        <v>19.20347623655914</v>
      </c>
      <c r="L105" s="15">
        <f t="shared" si="12"/>
        <v>30.62480016129032</v>
      </c>
      <c r="M105" s="15">
        <v>4.8054479876707239</v>
      </c>
      <c r="N105" s="15">
        <v>38.544308845851766</v>
      </c>
      <c r="O105" s="15">
        <v>50.502576197494648</v>
      </c>
      <c r="P105" s="15">
        <v>15.383169840157377</v>
      </c>
      <c r="Q105" s="15">
        <v>26.216454617168242</v>
      </c>
      <c r="R105" s="15">
        <v>43.81623316216745</v>
      </c>
      <c r="S105" s="15">
        <v>20.159134096689051</v>
      </c>
      <c r="T105" s="15">
        <f t="shared" si="8"/>
        <v>31.98768362942825</v>
      </c>
      <c r="U105" s="15">
        <v>7.8207927388976275</v>
      </c>
      <c r="V105" s="15">
        <v>32.074386413699607</v>
      </c>
      <c r="W105" s="15">
        <v>57.819776743114623</v>
      </c>
      <c r="X105" s="15">
        <v>18.28748880793643</v>
      </c>
      <c r="Y105" s="15">
        <v>32.167680561337832</v>
      </c>
      <c r="Z105" s="15">
        <v>43.424504730968593</v>
      </c>
      <c r="AA105" s="15">
        <v>24.406713129328445</v>
      </c>
      <c r="AB105" s="15">
        <f t="shared" si="9"/>
        <v>33.915608930148522</v>
      </c>
      <c r="AC105" s="16">
        <v>3.2384149395310411</v>
      </c>
      <c r="AD105" s="16">
        <v>28.42937180180607</v>
      </c>
      <c r="AE105" s="16">
        <v>40.094860570080442</v>
      </c>
      <c r="AF105" s="16">
        <v>13.522921765082641</v>
      </c>
      <c r="AG105" s="16">
        <v>21.845892915642917</v>
      </c>
      <c r="AH105" s="16">
        <v>33.572221688894771</v>
      </c>
      <c r="AI105" s="16">
        <v>17.192188616404913</v>
      </c>
      <c r="AJ105" s="15">
        <f t="shared" si="10"/>
        <v>25.382205152649842</v>
      </c>
      <c r="AK105" s="15">
        <v>4.8054479876707239</v>
      </c>
      <c r="AL105" s="16">
        <v>36.21434029952988</v>
      </c>
      <c r="AM105" s="16">
        <v>65.529276409471308</v>
      </c>
      <c r="AN105" s="16">
        <v>16.003227153830625</v>
      </c>
      <c r="AO105" s="16">
        <v>23.832108591100493</v>
      </c>
      <c r="AP105" s="16">
        <v>18.194689295306283</v>
      </c>
      <c r="AQ105" s="16">
        <v>49.138129337245992</v>
      </c>
      <c r="AR105" s="15">
        <f t="shared" si="11"/>
        <v>33.666409316276138</v>
      </c>
    </row>
    <row r="106" spans="1:44">
      <c r="A106" s="12"/>
      <c r="B106" s="19"/>
      <c r="C106" s="13">
        <f t="shared" si="7"/>
        <v>2031</v>
      </c>
      <c r="D106" s="14">
        <v>48000</v>
      </c>
      <c r="E106" s="15">
        <v>5.0563000000000002</v>
      </c>
      <c r="F106" s="15">
        <v>45.605719999999998</v>
      </c>
      <c r="G106" s="15">
        <v>58.217300000000002</v>
      </c>
      <c r="H106" s="15">
        <v>21.3504</v>
      </c>
      <c r="I106" s="15">
        <v>32.042360000000002</v>
      </c>
      <c r="J106" s="15">
        <v>51.210866666666668</v>
      </c>
      <c r="K106" s="15">
        <v>26.102382222222221</v>
      </c>
      <c r="L106" s="15">
        <f t="shared" si="12"/>
        <v>38.656624444444446</v>
      </c>
      <c r="M106" s="15">
        <v>5.05629986428157</v>
      </c>
      <c r="N106" s="15">
        <v>49.3811185439667</v>
      </c>
      <c r="O106" s="15">
        <v>60.695190279859261</v>
      </c>
      <c r="P106" s="15">
        <v>23.086530244532238</v>
      </c>
      <c r="Q106" s="15">
        <v>34.400091479489589</v>
      </c>
      <c r="R106" s="15">
        <v>54.409594871030066</v>
      </c>
      <c r="S106" s="15">
        <v>28.114779682291061</v>
      </c>
      <c r="T106" s="15">
        <f t="shared" si="8"/>
        <v>41.262187276660562</v>
      </c>
      <c r="U106" s="15">
        <v>8.5725381596334458</v>
      </c>
      <c r="V106" s="15">
        <v>44.028162790490214</v>
      </c>
      <c r="W106" s="15">
        <v>79.913014684251237</v>
      </c>
      <c r="X106" s="15">
        <v>28.40062103470671</v>
      </c>
      <c r="Y106" s="15">
        <v>53.14115693044517</v>
      </c>
      <c r="Z106" s="15">
        <v>59.976985854384012</v>
      </c>
      <c r="AA106" s="15">
        <v>39.39641476614603</v>
      </c>
      <c r="AB106" s="15">
        <f t="shared" si="9"/>
        <v>49.686700310265024</v>
      </c>
      <c r="AC106" s="16">
        <v>3.2056576775415588</v>
      </c>
      <c r="AD106" s="16">
        <v>32.849407949947462</v>
      </c>
      <c r="AE106" s="16">
        <v>45.63687920832627</v>
      </c>
      <c r="AF106" s="16">
        <v>16.903337243611251</v>
      </c>
      <c r="AG106" s="16">
        <v>25.342757968802385</v>
      </c>
      <c r="AH106" s="16">
        <v>38.532728509226935</v>
      </c>
      <c r="AI106" s="16">
        <v>20.654190899251756</v>
      </c>
      <c r="AJ106" s="15">
        <f t="shared" si="10"/>
        <v>29.593459704239343</v>
      </c>
      <c r="AK106" s="15">
        <v>5.05629986428157</v>
      </c>
      <c r="AL106" s="16">
        <v>46.186878745264245</v>
      </c>
      <c r="AM106" s="16">
        <v>79.514995690056026</v>
      </c>
      <c r="AN106" s="16">
        <v>21.436669747613646</v>
      </c>
      <c r="AO106" s="16">
        <v>35.377792322327039</v>
      </c>
      <c r="AP106" s="16">
        <v>26.534318760065812</v>
      </c>
      <c r="AQ106" s="16">
        <v>60.999375165171706</v>
      </c>
      <c r="AR106" s="15">
        <f t="shared" si="11"/>
        <v>43.766846962618757</v>
      </c>
    </row>
    <row r="107" spans="1:44">
      <c r="A107" s="12"/>
      <c r="B107" s="19"/>
      <c r="C107" s="13">
        <f t="shared" si="7"/>
        <v>2031</v>
      </c>
      <c r="D107" s="14">
        <v>48030</v>
      </c>
      <c r="E107" s="15">
        <v>5.2218999999999998</v>
      </c>
      <c r="F107" s="15">
        <v>84.271649999999994</v>
      </c>
      <c r="G107" s="15">
        <v>94.177520000000001</v>
      </c>
      <c r="H107" s="15">
        <v>71.032420000000002</v>
      </c>
      <c r="I107" s="15">
        <v>65.881519999999995</v>
      </c>
      <c r="J107" s="15">
        <v>88.63875397849462</v>
      </c>
      <c r="K107" s="15">
        <v>68.761593118279563</v>
      </c>
      <c r="L107" s="15">
        <f t="shared" si="12"/>
        <v>78.700173548387085</v>
      </c>
      <c r="M107" s="15">
        <v>5.2218622487683382</v>
      </c>
      <c r="N107" s="15">
        <v>90.794956456401437</v>
      </c>
      <c r="O107" s="15">
        <v>98.29365424677043</v>
      </c>
      <c r="P107" s="15">
        <v>74.71990058864813</v>
      </c>
      <c r="Q107" s="15">
        <v>68.940425815468942</v>
      </c>
      <c r="R107" s="15">
        <v>94.10083397688669</v>
      </c>
      <c r="S107" s="15">
        <v>72.171960097246554</v>
      </c>
      <c r="T107" s="15">
        <f t="shared" si="8"/>
        <v>83.136397037066615</v>
      </c>
      <c r="U107" s="15">
        <v>9.0293187827530836</v>
      </c>
      <c r="V107" s="15">
        <v>91.320353384869094</v>
      </c>
      <c r="W107" s="15">
        <v>116.98181264271447</v>
      </c>
      <c r="X107" s="15">
        <v>82.197891444095234</v>
      </c>
      <c r="Y107" s="15">
        <v>92.501903700268542</v>
      </c>
      <c r="Z107" s="15">
        <v>102.6334698318762</v>
      </c>
      <c r="AA107" s="15">
        <v>86.740520503268414</v>
      </c>
      <c r="AB107" s="15">
        <f t="shared" si="9"/>
        <v>94.686995167572306</v>
      </c>
      <c r="AC107" s="16">
        <v>3.202139041943564</v>
      </c>
      <c r="AD107" s="16">
        <v>68.784575833340483</v>
      </c>
      <c r="AE107" s="16">
        <v>75.979569803475925</v>
      </c>
      <c r="AF107" s="16">
        <v>58.178188517628939</v>
      </c>
      <c r="AG107" s="16">
        <v>47.831761710744956</v>
      </c>
      <c r="AH107" s="16">
        <v>71.956562422324922</v>
      </c>
      <c r="AI107" s="16">
        <v>53.616860570508045</v>
      </c>
      <c r="AJ107" s="15">
        <f t="shared" si="10"/>
        <v>62.786711496416487</v>
      </c>
      <c r="AK107" s="15">
        <v>5.2218622487683382</v>
      </c>
      <c r="AL107" s="16">
        <v>98.628886764772446</v>
      </c>
      <c r="AM107" s="16">
        <v>112.33846878069703</v>
      </c>
      <c r="AN107" s="16">
        <v>74.787487326903218</v>
      </c>
      <c r="AO107" s="16">
        <v>71.622161610824719</v>
      </c>
      <c r="AP107" s="16">
        <v>72.785148086205851</v>
      </c>
      <c r="AQ107" s="16">
        <v>104.67289604061015</v>
      </c>
      <c r="AR107" s="15">
        <f t="shared" si="11"/>
        <v>88.729022063407996</v>
      </c>
    </row>
    <row r="108" spans="1:44">
      <c r="A108" s="12"/>
      <c r="B108" s="19"/>
      <c r="C108" s="13">
        <f t="shared" si="7"/>
        <v>2031</v>
      </c>
      <c r="D108" s="14">
        <v>48061</v>
      </c>
      <c r="E108" s="15">
        <v>5.6463999999999999</v>
      </c>
      <c r="F108" s="15">
        <v>91.723209999999995</v>
      </c>
      <c r="G108" s="15">
        <v>102.54649999999999</v>
      </c>
      <c r="H108" s="15">
        <v>88.755719999999997</v>
      </c>
      <c r="I108" s="15">
        <v>75.546800000000005</v>
      </c>
      <c r="J108" s="15">
        <v>96.494767956989236</v>
      </c>
      <c r="K108" s="15">
        <v>82.932432688172057</v>
      </c>
      <c r="L108" s="15">
        <f t="shared" si="12"/>
        <v>89.713600322580646</v>
      </c>
      <c r="M108" s="15">
        <v>5.6464250743070217</v>
      </c>
      <c r="N108" s="15">
        <v>97.729317226780978</v>
      </c>
      <c r="O108" s="15">
        <v>107.05033945062371</v>
      </c>
      <c r="P108" s="15">
        <v>92.709560567631144</v>
      </c>
      <c r="Q108" s="15">
        <v>79.856902188535074</v>
      </c>
      <c r="R108" s="15">
        <v>101.83858508890521</v>
      </c>
      <c r="S108" s="15">
        <v>87.043334830610291</v>
      </c>
      <c r="T108" s="15">
        <f t="shared" si="8"/>
        <v>94.440959959757748</v>
      </c>
      <c r="U108" s="15">
        <v>9.0855441059397535</v>
      </c>
      <c r="V108" s="15">
        <v>112.16075169165836</v>
      </c>
      <c r="W108" s="15">
        <v>124.14275629698552</v>
      </c>
      <c r="X108" s="15">
        <v>105.15802806004319</v>
      </c>
      <c r="Y108" s="15">
        <v>99.558325212256349</v>
      </c>
      <c r="Z108" s="15">
        <v>117.44314081873807</v>
      </c>
      <c r="AA108" s="15">
        <v>102.68934185833071</v>
      </c>
      <c r="AB108" s="15">
        <f t="shared" si="9"/>
        <v>110.06624133853438</v>
      </c>
      <c r="AC108" s="16">
        <v>3.5749971570412931</v>
      </c>
      <c r="AD108" s="16">
        <v>83.223754619966201</v>
      </c>
      <c r="AE108" s="16">
        <v>85.495707430851795</v>
      </c>
      <c r="AF108" s="16">
        <v>74.3567919032497</v>
      </c>
      <c r="AG108" s="16">
        <v>55.539507436676899</v>
      </c>
      <c r="AH108" s="16">
        <v>84.225368224765234</v>
      </c>
      <c r="AI108" s="16">
        <v>66.060999826588571</v>
      </c>
      <c r="AJ108" s="15">
        <f t="shared" si="10"/>
        <v>75.143184025676902</v>
      </c>
      <c r="AK108" s="15">
        <v>5.6464250743070217</v>
      </c>
      <c r="AL108" s="16">
        <v>108.7942753091378</v>
      </c>
      <c r="AM108" s="16">
        <v>115.90019243514759</v>
      </c>
      <c r="AN108" s="16">
        <v>94.715418829229151</v>
      </c>
      <c r="AO108" s="16">
        <v>84.189965330265608</v>
      </c>
      <c r="AP108" s="16">
        <v>90.007535064234233</v>
      </c>
      <c r="AQ108" s="16">
        <v>111.9269914614647</v>
      </c>
      <c r="AR108" s="15">
        <f t="shared" si="11"/>
        <v>100.96726326284946</v>
      </c>
    </row>
    <row r="109" spans="1:44">
      <c r="A109" s="12"/>
      <c r="B109" s="19"/>
      <c r="C109" s="13">
        <f t="shared" ref="C109:C172" si="13">YEAR(D109)</f>
        <v>2031</v>
      </c>
      <c r="D109" s="14">
        <v>48092</v>
      </c>
      <c r="E109" s="15">
        <v>5.5715000000000003</v>
      </c>
      <c r="F109" s="15">
        <v>81.600610000000003</v>
      </c>
      <c r="G109" s="15">
        <v>96.052059999999997</v>
      </c>
      <c r="H109" s="15">
        <v>76.386439999999993</v>
      </c>
      <c r="I109" s="15">
        <v>76.920429999999996</v>
      </c>
      <c r="J109" s="15">
        <v>88.023476666666667</v>
      </c>
      <c r="K109" s="15">
        <v>76.62376888888889</v>
      </c>
      <c r="L109" s="15">
        <f t="shared" si="12"/>
        <v>82.323622777777786</v>
      </c>
      <c r="M109" s="15">
        <v>5.5715104332767051</v>
      </c>
      <c r="N109" s="15">
        <v>84.763017713266876</v>
      </c>
      <c r="O109" s="15">
        <v>97.863669407628464</v>
      </c>
      <c r="P109" s="15">
        <v>79.346120446219246</v>
      </c>
      <c r="Q109" s="15">
        <v>79.058824421206637</v>
      </c>
      <c r="R109" s="15">
        <v>90.585529577427579</v>
      </c>
      <c r="S109" s="15">
        <v>79.21843332399142</v>
      </c>
      <c r="T109" s="15">
        <f t="shared" ref="T109:T172" si="14">AVERAGE(R109:S109)</f>
        <v>84.901981450709499</v>
      </c>
      <c r="U109" s="15">
        <v>9.4267845754066837</v>
      </c>
      <c r="V109" s="15">
        <v>87.873110709575656</v>
      </c>
      <c r="W109" s="15">
        <v>123.1728039640366</v>
      </c>
      <c r="X109" s="15">
        <v>82.946214000198253</v>
      </c>
      <c r="Y109" s="15">
        <v>104.47741841366052</v>
      </c>
      <c r="Z109" s="15">
        <v>103.56186326711385</v>
      </c>
      <c r="AA109" s="15">
        <v>92.51563818395924</v>
      </c>
      <c r="AB109" s="15">
        <f t="shared" ref="AB109:AB172" si="15">AVERAGE(Z109:AA109)</f>
        <v>98.038750725536545</v>
      </c>
      <c r="AC109" s="16">
        <v>3.3853581604888601</v>
      </c>
      <c r="AD109" s="16">
        <v>67.817267288984397</v>
      </c>
      <c r="AE109" s="16">
        <v>72.109589512314386</v>
      </c>
      <c r="AF109" s="16">
        <v>61.304790822039834</v>
      </c>
      <c r="AG109" s="16">
        <v>57.014822999542382</v>
      </c>
      <c r="AH109" s="16">
        <v>69.724966054908833</v>
      </c>
      <c r="AI109" s="16">
        <v>59.398138456485405</v>
      </c>
      <c r="AJ109" s="15">
        <f t="shared" ref="AJ109:AJ172" si="16">AVERAGE(AH109:AI109)</f>
        <v>64.561552255697123</v>
      </c>
      <c r="AK109" s="15">
        <v>5.5715104332767051</v>
      </c>
      <c r="AL109" s="16">
        <v>95.654024707197863</v>
      </c>
      <c r="AM109" s="16">
        <v>112.68194503116231</v>
      </c>
      <c r="AN109" s="16">
        <v>82.588766276968784</v>
      </c>
      <c r="AO109" s="16">
        <v>88.650908306055427</v>
      </c>
      <c r="AP109" s="16">
        <v>85.100400386185072</v>
      </c>
      <c r="AQ109" s="16">
        <v>103.2219892956265</v>
      </c>
      <c r="AR109" s="15">
        <f t="shared" ref="AR109:AR172" si="17">AVERAGE(AP109:AQ109)</f>
        <v>94.161194840905779</v>
      </c>
    </row>
    <row r="110" spans="1:44">
      <c r="A110" s="12"/>
      <c r="B110" s="19"/>
      <c r="C110" s="13">
        <f t="shared" si="13"/>
        <v>2031</v>
      </c>
      <c r="D110" s="14">
        <v>48122</v>
      </c>
      <c r="E110" s="15">
        <v>5.5879000000000003</v>
      </c>
      <c r="F110" s="15">
        <v>52.966349999999998</v>
      </c>
      <c r="G110" s="15">
        <v>71.970640000000003</v>
      </c>
      <c r="H110" s="15">
        <v>45.941470000000002</v>
      </c>
      <c r="I110" s="15">
        <v>59.004640000000002</v>
      </c>
      <c r="J110" s="15">
        <v>60.93589096774194</v>
      </c>
      <c r="K110" s="15">
        <v>51.419573548387106</v>
      </c>
      <c r="L110" s="15">
        <f t="shared" si="12"/>
        <v>56.177732258064523</v>
      </c>
      <c r="M110" s="15">
        <v>5.5878665660513178</v>
      </c>
      <c r="N110" s="15">
        <v>57.522648194746971</v>
      </c>
      <c r="O110" s="15">
        <v>76.340806739196537</v>
      </c>
      <c r="P110" s="15">
        <v>49.442494707115969</v>
      </c>
      <c r="Q110" s="15">
        <v>63.43138206280743</v>
      </c>
      <c r="R110" s="15">
        <v>65.414134035967749</v>
      </c>
      <c r="S110" s="15">
        <v>55.308802307889806</v>
      </c>
      <c r="T110" s="15">
        <f t="shared" si="14"/>
        <v>60.361468171928777</v>
      </c>
      <c r="U110" s="15">
        <v>9.525306551783407</v>
      </c>
      <c r="V110" s="15">
        <v>65.107089040781929</v>
      </c>
      <c r="W110" s="15">
        <v>103.8297146419457</v>
      </c>
      <c r="X110" s="15">
        <v>55.85761044431657</v>
      </c>
      <c r="Y110" s="15">
        <v>86.627035355241262</v>
      </c>
      <c r="Z110" s="15">
        <v>81.345609454173186</v>
      </c>
      <c r="AA110" s="15">
        <v>68.760917665026923</v>
      </c>
      <c r="AB110" s="15">
        <f t="shared" si="15"/>
        <v>75.053263559600055</v>
      </c>
      <c r="AC110" s="16">
        <v>3.5788654348091922</v>
      </c>
      <c r="AD110" s="16">
        <v>44.400616472122664</v>
      </c>
      <c r="AE110" s="16">
        <v>57.602855589125944</v>
      </c>
      <c r="AF110" s="16">
        <v>39.468403126663624</v>
      </c>
      <c r="AG110" s="16">
        <v>47.445377533436861</v>
      </c>
      <c r="AH110" s="16">
        <v>49.937039327640171</v>
      </c>
      <c r="AI110" s="16">
        <v>42.813585942407236</v>
      </c>
      <c r="AJ110" s="15">
        <f t="shared" si="16"/>
        <v>46.375312635023704</v>
      </c>
      <c r="AK110" s="15">
        <v>5.5878665660513178</v>
      </c>
      <c r="AL110" s="16">
        <v>60.479202549942016</v>
      </c>
      <c r="AM110" s="16">
        <v>93.504828423010494</v>
      </c>
      <c r="AN110" s="16">
        <v>53.640521413635</v>
      </c>
      <c r="AO110" s="16">
        <v>75.546117097688608</v>
      </c>
      <c r="AP110" s="16">
        <v>62.571848528499835</v>
      </c>
      <c r="AQ110" s="16">
        <v>74.328658561228806</v>
      </c>
      <c r="AR110" s="15">
        <f t="shared" si="17"/>
        <v>68.450253544864324</v>
      </c>
    </row>
    <row r="111" spans="1:44">
      <c r="A111" s="12"/>
      <c r="B111" s="19"/>
      <c r="C111" s="13">
        <f t="shared" si="13"/>
        <v>2031</v>
      </c>
      <c r="D111" s="14">
        <v>48153</v>
      </c>
      <c r="E111" s="15">
        <v>6.0058999999999996</v>
      </c>
      <c r="F111" s="15">
        <v>61.240369999999999</v>
      </c>
      <c r="G111" s="15">
        <v>70.850899999999996</v>
      </c>
      <c r="H111" s="15">
        <v>58.322929999999999</v>
      </c>
      <c r="I111" s="15">
        <v>60.302140000000001</v>
      </c>
      <c r="J111" s="15">
        <v>65.725284000000002</v>
      </c>
      <c r="K111" s="15">
        <v>59.246561333333332</v>
      </c>
      <c r="L111" s="15">
        <f t="shared" si="12"/>
        <v>62.485922666666667</v>
      </c>
      <c r="M111" s="15">
        <v>6.0059395978680756</v>
      </c>
      <c r="N111" s="15">
        <v>66.780031547848083</v>
      </c>
      <c r="O111" s="15">
        <v>74.319259786704336</v>
      </c>
      <c r="P111" s="15">
        <v>62.198862177902043</v>
      </c>
      <c r="Q111" s="15">
        <v>63.685806847165395</v>
      </c>
      <c r="R111" s="15">
        <v>70.298338059314347</v>
      </c>
      <c r="S111" s="15">
        <v>62.892769690224938</v>
      </c>
      <c r="T111" s="15">
        <f t="shared" si="14"/>
        <v>66.595553874769649</v>
      </c>
      <c r="U111" s="15">
        <v>9.6164419867163797</v>
      </c>
      <c r="V111" s="15">
        <v>86.263312165200603</v>
      </c>
      <c r="W111" s="15">
        <v>101.41052219761713</v>
      </c>
      <c r="X111" s="15">
        <v>76.038855521093339</v>
      </c>
      <c r="Y111" s="15">
        <v>83.638781448295319</v>
      </c>
      <c r="Z111" s="15">
        <v>93.332010180328311</v>
      </c>
      <c r="AA111" s="15">
        <v>79.585487620454259</v>
      </c>
      <c r="AB111" s="15">
        <f t="shared" si="15"/>
        <v>86.458748900391285</v>
      </c>
      <c r="AC111" s="16">
        <v>3.8222634298147096</v>
      </c>
      <c r="AD111" s="16">
        <v>49.674394532864703</v>
      </c>
      <c r="AE111" s="16">
        <v>55.632775257684159</v>
      </c>
      <c r="AF111" s="16">
        <v>48.813409163443431</v>
      </c>
      <c r="AG111" s="16">
        <v>48.033137512159549</v>
      </c>
      <c r="AH111" s="16">
        <v>52.454972204447124</v>
      </c>
      <c r="AI111" s="16">
        <v>48.449282392844289</v>
      </c>
      <c r="AJ111" s="15">
        <f t="shared" si="16"/>
        <v>50.452127298645706</v>
      </c>
      <c r="AK111" s="15">
        <v>6.0059395978680756</v>
      </c>
      <c r="AL111" s="16">
        <v>74.088367871048987</v>
      </c>
      <c r="AM111" s="16">
        <v>92.899095731749384</v>
      </c>
      <c r="AN111" s="16">
        <v>68.255138440556976</v>
      </c>
      <c r="AO111" s="16">
        <v>77.821951793240075</v>
      </c>
      <c r="AP111" s="16">
        <v>72.596700808389983</v>
      </c>
      <c r="AQ111" s="16">
        <v>82.880622086105888</v>
      </c>
      <c r="AR111" s="15">
        <f t="shared" si="17"/>
        <v>77.738661447247935</v>
      </c>
    </row>
    <row r="112" spans="1:44">
      <c r="A112" s="12"/>
      <c r="B112" s="19"/>
      <c r="C112" s="13">
        <f t="shared" si="13"/>
        <v>2031</v>
      </c>
      <c r="D112" s="14">
        <v>48183</v>
      </c>
      <c r="E112" s="15">
        <v>6.0490000000000004</v>
      </c>
      <c r="F112" s="15">
        <v>67.258989999999997</v>
      </c>
      <c r="G112" s="15">
        <v>74.274349999999998</v>
      </c>
      <c r="H112" s="15">
        <v>67.389129999999994</v>
      </c>
      <c r="I112" s="15">
        <v>66.43544</v>
      </c>
      <c r="J112" s="15">
        <v>70.351783118279556</v>
      </c>
      <c r="K112" s="15">
        <v>66.968686021505363</v>
      </c>
      <c r="L112" s="15">
        <f t="shared" si="12"/>
        <v>68.660234569892452</v>
      </c>
      <c r="M112" s="15">
        <v>6.048996578114374</v>
      </c>
      <c r="N112" s="15">
        <v>70.630643335466459</v>
      </c>
      <c r="O112" s="15">
        <v>79.547578203320512</v>
      </c>
      <c r="P112" s="15">
        <v>71.337405347051288</v>
      </c>
      <c r="Q112" s="15">
        <v>71.616447707557384</v>
      </c>
      <c r="R112" s="15">
        <v>74.561765158929006</v>
      </c>
      <c r="S112" s="15">
        <v>71.460424022113131</v>
      </c>
      <c r="T112" s="15">
        <f t="shared" si="14"/>
        <v>73.011094590521068</v>
      </c>
      <c r="U112" s="15">
        <v>9.9922138463854768</v>
      </c>
      <c r="V112" s="15">
        <v>99.572570976998747</v>
      </c>
      <c r="W112" s="15">
        <v>112.31160484687132</v>
      </c>
      <c r="X112" s="15">
        <v>96.185137951879284</v>
      </c>
      <c r="Y112" s="15">
        <v>99.10294266794179</v>
      </c>
      <c r="Z112" s="15">
        <v>105.18870418844796</v>
      </c>
      <c r="AA112" s="15">
        <v>97.471481966487474</v>
      </c>
      <c r="AB112" s="15">
        <f t="shared" si="15"/>
        <v>101.33009307746772</v>
      </c>
      <c r="AC112" s="16">
        <v>3.6824900483878609</v>
      </c>
      <c r="AD112" s="16">
        <v>52.634714985970952</v>
      </c>
      <c r="AE112" s="16">
        <v>56.164221413867082</v>
      </c>
      <c r="AF112" s="16">
        <v>52.194020052712652</v>
      </c>
      <c r="AG112" s="16">
        <v>48.961795334691402</v>
      </c>
      <c r="AH112" s="16">
        <v>54.19073394880688</v>
      </c>
      <c r="AI112" s="16">
        <v>50.769060768423714</v>
      </c>
      <c r="AJ112" s="15">
        <f t="shared" si="16"/>
        <v>52.479897358615297</v>
      </c>
      <c r="AK112" s="15">
        <v>6.048996578114374</v>
      </c>
      <c r="AL112" s="16">
        <v>82.485233380671673</v>
      </c>
      <c r="AM112" s="16">
        <v>96.032996754214466</v>
      </c>
      <c r="AN112" s="16">
        <v>79.448910268045594</v>
      </c>
      <c r="AO112" s="16">
        <v>84.366551883434539</v>
      </c>
      <c r="AP112" s="16">
        <v>81.588120042217085</v>
      </c>
      <c r="AQ112" s="16">
        <v>88.457903255029251</v>
      </c>
      <c r="AR112" s="15">
        <f t="shared" si="17"/>
        <v>85.023011648623168</v>
      </c>
    </row>
    <row r="113" spans="1:44">
      <c r="A113" s="12"/>
      <c r="B113" s="19"/>
      <c r="C113" s="13">
        <f t="shared" si="13"/>
        <v>2032</v>
      </c>
      <c r="D113" s="14">
        <v>48214</v>
      </c>
      <c r="E113" s="15">
        <v>6.5086000000000004</v>
      </c>
      <c r="F113" s="15">
        <v>59.121389999999998</v>
      </c>
      <c r="G113" s="15">
        <v>67.945459999999997</v>
      </c>
      <c r="H113" s="15">
        <v>55.629570000000001</v>
      </c>
      <c r="I113" s="15">
        <v>52.093600000000002</v>
      </c>
      <c r="J113" s="15">
        <v>63.011571397849465</v>
      </c>
      <c r="K113" s="15">
        <v>54.070701505376348</v>
      </c>
      <c r="L113" s="15">
        <f t="shared" si="12"/>
        <v>58.541136451612907</v>
      </c>
      <c r="M113" s="15">
        <v>6.5085597868587</v>
      </c>
      <c r="N113" s="15">
        <v>61.890487493315206</v>
      </c>
      <c r="O113" s="15">
        <v>71.815078163200681</v>
      </c>
      <c r="P113" s="15">
        <v>59.131820378095803</v>
      </c>
      <c r="Q113" s="15">
        <v>55.324484163853832</v>
      </c>
      <c r="R113" s="15">
        <v>66.265844670361489</v>
      </c>
      <c r="S113" s="15">
        <v>57.453317315903114</v>
      </c>
      <c r="T113" s="15">
        <f t="shared" si="14"/>
        <v>61.859580993132298</v>
      </c>
      <c r="U113" s="15">
        <v>11.64556814587316</v>
      </c>
      <c r="V113" s="15">
        <v>89.35616969295198</v>
      </c>
      <c r="W113" s="15">
        <v>99.94478475492059</v>
      </c>
      <c r="X113" s="15">
        <v>79.914194765586856</v>
      </c>
      <c r="Y113" s="15">
        <v>79.434280059582917</v>
      </c>
      <c r="Z113" s="15">
        <v>94.02426880629298</v>
      </c>
      <c r="AA113" s="15">
        <v>79.702619465090493</v>
      </c>
      <c r="AB113" s="15">
        <f t="shared" si="15"/>
        <v>86.863444135691736</v>
      </c>
      <c r="AC113" s="16">
        <v>3.9778491628567663</v>
      </c>
      <c r="AD113" s="16">
        <v>48.191729920833865</v>
      </c>
      <c r="AE113" s="16">
        <v>52.913751218999892</v>
      </c>
      <c r="AF113" s="16">
        <v>44.778873229833373</v>
      </c>
      <c r="AG113" s="16">
        <v>42.858350896626938</v>
      </c>
      <c r="AH113" s="16">
        <v>50.273481245831789</v>
      </c>
      <c r="AI113" s="16">
        <v>43.932191341000433</v>
      </c>
      <c r="AJ113" s="15">
        <f t="shared" si="16"/>
        <v>47.102836293416111</v>
      </c>
      <c r="AK113" s="15">
        <v>6.5085597868587</v>
      </c>
      <c r="AL113" s="16">
        <v>68.492265060616063</v>
      </c>
      <c r="AM113" s="16">
        <v>87.528352347738604</v>
      </c>
      <c r="AN113" s="16">
        <v>61.670655557334079</v>
      </c>
      <c r="AO113" s="16">
        <v>64.222514372212075</v>
      </c>
      <c r="AP113" s="16">
        <v>61.931107416861984</v>
      </c>
      <c r="AQ113" s="16">
        <v>76.884518595799122</v>
      </c>
      <c r="AR113" s="15">
        <f t="shared" si="17"/>
        <v>69.407813006330557</v>
      </c>
    </row>
    <row r="114" spans="1:44">
      <c r="A114" s="12"/>
      <c r="B114" s="19"/>
      <c r="C114" s="13">
        <f t="shared" si="13"/>
        <v>2032</v>
      </c>
      <c r="D114" s="14">
        <v>48245</v>
      </c>
      <c r="E114" s="15">
        <v>5.9386999999999999</v>
      </c>
      <c r="F114" s="15">
        <v>64.192539999999994</v>
      </c>
      <c r="G114" s="15">
        <v>69.558769999999996</v>
      </c>
      <c r="H114" s="15">
        <v>64.060100000000006</v>
      </c>
      <c r="I114" s="15">
        <v>59.995170000000002</v>
      </c>
      <c r="J114" s="15">
        <v>66.598091379310333</v>
      </c>
      <c r="K114" s="15">
        <v>62.23789</v>
      </c>
      <c r="L114" s="15">
        <f t="shared" si="12"/>
        <v>64.41799068965517</v>
      </c>
      <c r="M114" s="15">
        <v>5.9387171166537467</v>
      </c>
      <c r="N114" s="15">
        <v>68.178648089037324</v>
      </c>
      <c r="O114" s="15">
        <v>73.064374344381818</v>
      </c>
      <c r="P114" s="15">
        <v>68.254822353393124</v>
      </c>
      <c r="Q114" s="15">
        <v>63.790555092795138</v>
      </c>
      <c r="R114" s="15">
        <v>70.368801237984854</v>
      </c>
      <c r="S114" s="15">
        <v>66.253599098642297</v>
      </c>
      <c r="T114" s="15">
        <f t="shared" si="14"/>
        <v>68.311200168313576</v>
      </c>
      <c r="U114" s="15">
        <v>10.585071408209156</v>
      </c>
      <c r="V114" s="15">
        <v>95.20788936091148</v>
      </c>
      <c r="W114" s="15">
        <v>102.58891813747232</v>
      </c>
      <c r="X114" s="15">
        <v>92.897178496437675</v>
      </c>
      <c r="Y114" s="15">
        <v>91.775380633755361</v>
      </c>
      <c r="Z114" s="15">
        <v>98.516626398680117</v>
      </c>
      <c r="AA114" s="15">
        <v>92.394303592476632</v>
      </c>
      <c r="AB114" s="15">
        <f t="shared" si="15"/>
        <v>95.455464995578382</v>
      </c>
      <c r="AC114" s="16">
        <v>4.0149122685873779</v>
      </c>
      <c r="AD114" s="16">
        <v>52.886206496342439</v>
      </c>
      <c r="AE114" s="16">
        <v>56.114004430492223</v>
      </c>
      <c r="AF114" s="16">
        <v>53.796949763217917</v>
      </c>
      <c r="AG114" s="16">
        <v>49.069828125260024</v>
      </c>
      <c r="AH114" s="16">
        <v>54.333150397857864</v>
      </c>
      <c r="AI114" s="16">
        <v>51.677895235857477</v>
      </c>
      <c r="AJ114" s="15">
        <f t="shared" si="16"/>
        <v>53.00552281685767</v>
      </c>
      <c r="AK114" s="15">
        <v>5.9387171166537467</v>
      </c>
      <c r="AL114" s="16">
        <v>77.769837216020434</v>
      </c>
      <c r="AM114" s="16">
        <v>87.556954937614194</v>
      </c>
      <c r="AN114" s="16">
        <v>76.224020544502153</v>
      </c>
      <c r="AO114" s="16">
        <v>74.833597987475329</v>
      </c>
      <c r="AP114" s="16">
        <v>75.455096228158993</v>
      </c>
      <c r="AQ114" s="16">
        <v>82.157165849838321</v>
      </c>
      <c r="AR114" s="15">
        <f t="shared" si="17"/>
        <v>78.806131038998657</v>
      </c>
    </row>
    <row r="115" spans="1:44">
      <c r="A115" s="12"/>
      <c r="B115" s="19"/>
      <c r="C115" s="13">
        <f t="shared" si="13"/>
        <v>2032</v>
      </c>
      <c r="D115" s="14">
        <v>48274</v>
      </c>
      <c r="E115" s="15">
        <v>5.3075000000000001</v>
      </c>
      <c r="F115" s="15">
        <v>36.502339999999997</v>
      </c>
      <c r="G115" s="15">
        <v>52.006909999999998</v>
      </c>
      <c r="H115" s="15">
        <v>33.639000000000003</v>
      </c>
      <c r="I115" s="15">
        <v>41.52346</v>
      </c>
      <c r="J115" s="15">
        <v>43.004256451612903</v>
      </c>
      <c r="K115" s="15">
        <v>36.945386451612904</v>
      </c>
      <c r="L115" s="15">
        <f t="shared" si="12"/>
        <v>39.974821451612904</v>
      </c>
      <c r="M115" s="15">
        <v>5.3074925442031127</v>
      </c>
      <c r="N115" s="15">
        <v>38.297425444180618</v>
      </c>
      <c r="O115" s="15">
        <v>54.362259199524395</v>
      </c>
      <c r="P115" s="15">
        <v>35.479996969130013</v>
      </c>
      <c r="Q115" s="15">
        <v>43.999287665184745</v>
      </c>
      <c r="R115" s="15">
        <v>45.034291212550592</v>
      </c>
      <c r="S115" s="15">
        <v>39.052602744894898</v>
      </c>
      <c r="T115" s="15">
        <f t="shared" si="14"/>
        <v>42.043446978722741</v>
      </c>
      <c r="U115" s="15">
        <v>8.6826096616292929</v>
      </c>
      <c r="V115" s="15">
        <v>40.537840068267819</v>
      </c>
      <c r="W115" s="15">
        <v>62.416108571473359</v>
      </c>
      <c r="X115" s="15">
        <v>40.791181454164843</v>
      </c>
      <c r="Y115" s="15">
        <v>55.782335261308567</v>
      </c>
      <c r="Z115" s="15">
        <v>49.712597827676596</v>
      </c>
      <c r="AA115" s="15">
        <v>47.077794341031563</v>
      </c>
      <c r="AB115" s="15">
        <f t="shared" si="15"/>
        <v>48.395196084354083</v>
      </c>
      <c r="AC115" s="16">
        <v>3.1864601637571957</v>
      </c>
      <c r="AD115" s="16">
        <v>28.587800638554466</v>
      </c>
      <c r="AE115" s="16">
        <v>42.49198728503643</v>
      </c>
      <c r="AF115" s="16">
        <v>29.14044093262309</v>
      </c>
      <c r="AG115" s="16">
        <v>34.158642871332908</v>
      </c>
      <c r="AH115" s="16">
        <v>34.418588587079157</v>
      </c>
      <c r="AI115" s="16">
        <v>31.244848197243339</v>
      </c>
      <c r="AJ115" s="15">
        <f t="shared" si="16"/>
        <v>32.83171839216125</v>
      </c>
      <c r="AK115" s="15">
        <v>5.3074925442031127</v>
      </c>
      <c r="AL115" s="16">
        <v>39.762052856703313</v>
      </c>
      <c r="AM115" s="16">
        <v>62.503353042301086</v>
      </c>
      <c r="AN115" s="16">
        <v>36.402809163101949</v>
      </c>
      <c r="AO115" s="16">
        <v>49.704355365726855</v>
      </c>
      <c r="AP115" s="16">
        <v>41.019937602490025</v>
      </c>
      <c r="AQ115" s="16">
        <v>49.280955087821624</v>
      </c>
      <c r="AR115" s="15">
        <f t="shared" si="17"/>
        <v>45.150446345155828</v>
      </c>
    </row>
    <row r="116" spans="1:44">
      <c r="A116" s="12"/>
      <c r="B116" s="19"/>
      <c r="C116" s="13">
        <f t="shared" si="13"/>
        <v>2032</v>
      </c>
      <c r="D116" s="14">
        <v>48305</v>
      </c>
      <c r="E116" s="15">
        <v>4.9598000000000004</v>
      </c>
      <c r="F116" s="15">
        <v>31.586849999999998</v>
      </c>
      <c r="G116" s="15">
        <v>45.918399999999998</v>
      </c>
      <c r="H116" s="15">
        <v>26.268129999999999</v>
      </c>
      <c r="I116" s="15">
        <v>35.61007</v>
      </c>
      <c r="J116" s="15">
        <v>37.637948888888886</v>
      </c>
      <c r="K116" s="15">
        <v>30.212504666666664</v>
      </c>
      <c r="L116" s="15">
        <f t="shared" si="12"/>
        <v>33.925226777777773</v>
      </c>
      <c r="M116" s="15">
        <v>4.9598376996143836</v>
      </c>
      <c r="N116" s="15">
        <v>33.326078415954989</v>
      </c>
      <c r="O116" s="15">
        <v>48.515527322816737</v>
      </c>
      <c r="P116" s="15">
        <v>28.617684650980976</v>
      </c>
      <c r="Q116" s="15">
        <v>38.837804044926379</v>
      </c>
      <c r="R116" s="15">
        <v>39.73940128774106</v>
      </c>
      <c r="S116" s="15">
        <v>32.932846172869034</v>
      </c>
      <c r="T116" s="15">
        <f t="shared" si="14"/>
        <v>36.336123730305047</v>
      </c>
      <c r="U116" s="15">
        <v>8.8022332673606964</v>
      </c>
      <c r="V116" s="15">
        <v>31.548149677248855</v>
      </c>
      <c r="W116" s="15">
        <v>45.956518541883263</v>
      </c>
      <c r="X116" s="15">
        <v>31.267443781258891</v>
      </c>
      <c r="Y116" s="15">
        <v>40.548663059993892</v>
      </c>
      <c r="Z116" s="15">
        <v>37.63168319787227</v>
      </c>
      <c r="AA116" s="15">
        <v>35.186180810058111</v>
      </c>
      <c r="AB116" s="15">
        <f t="shared" si="15"/>
        <v>36.408932003965191</v>
      </c>
      <c r="AC116" s="16">
        <v>3.1888934431587388</v>
      </c>
      <c r="AD116" s="16">
        <v>24.777791899739103</v>
      </c>
      <c r="AE116" s="16">
        <v>39.652124714878191</v>
      </c>
      <c r="AF116" s="16">
        <v>24.803674015826655</v>
      </c>
      <c r="AG116" s="16">
        <v>31.441850722722776</v>
      </c>
      <c r="AH116" s="16">
        <v>31.058065755020053</v>
      </c>
      <c r="AI116" s="16">
        <v>27.606459736516133</v>
      </c>
      <c r="AJ116" s="15">
        <f t="shared" si="16"/>
        <v>29.332262745768091</v>
      </c>
      <c r="AK116" s="15">
        <v>4.9598376996143836</v>
      </c>
      <c r="AL116" s="16">
        <v>32.204357877755285</v>
      </c>
      <c r="AM116" s="16">
        <v>53.060216378331504</v>
      </c>
      <c r="AN116" s="16">
        <v>29.029379872119296</v>
      </c>
      <c r="AO116" s="16">
        <v>41.616412857300567</v>
      </c>
      <c r="AP116" s="16">
        <v>33.420216356404495</v>
      </c>
      <c r="AQ116" s="16">
        <v>41.010164800220799</v>
      </c>
      <c r="AR116" s="15">
        <f t="shared" si="17"/>
        <v>37.215190578312644</v>
      </c>
    </row>
    <row r="117" spans="1:44">
      <c r="A117" s="12"/>
      <c r="B117" s="19"/>
      <c r="C117" s="13">
        <f t="shared" si="13"/>
        <v>2032</v>
      </c>
      <c r="D117" s="14">
        <v>48335</v>
      </c>
      <c r="E117" s="15">
        <v>4.9911000000000003</v>
      </c>
      <c r="F117" s="15">
        <v>34.351199999999999</v>
      </c>
      <c r="G117" s="15">
        <v>48.985639999999997</v>
      </c>
      <c r="H117" s="15">
        <v>12.604710000000001</v>
      </c>
      <c r="I117" s="15">
        <v>23.713640000000002</v>
      </c>
      <c r="J117" s="15">
        <v>41.11766150537634</v>
      </c>
      <c r="K117" s="15">
        <v>17.74109698924731</v>
      </c>
      <c r="L117" s="15">
        <f t="shared" si="12"/>
        <v>29.429379247311825</v>
      </c>
      <c r="M117" s="15">
        <v>4.9911042752648482</v>
      </c>
      <c r="N117" s="15">
        <v>36.048332760355265</v>
      </c>
      <c r="O117" s="15">
        <v>50.261053020730351</v>
      </c>
      <c r="P117" s="15">
        <v>13.714364590543042</v>
      </c>
      <c r="Q117" s="15">
        <v>24.719282457590708</v>
      </c>
      <c r="R117" s="15">
        <v>42.619805568915787</v>
      </c>
      <c r="S117" s="15">
        <v>18.802659948425294</v>
      </c>
      <c r="T117" s="15">
        <f t="shared" si="14"/>
        <v>30.71123275867054</v>
      </c>
      <c r="U117" s="15">
        <v>8.4097178649159616</v>
      </c>
      <c r="V117" s="15">
        <v>30.972591235215742</v>
      </c>
      <c r="W117" s="15">
        <v>59.053190958122791</v>
      </c>
      <c r="X117" s="15">
        <v>18.748410996327422</v>
      </c>
      <c r="Y117" s="15">
        <v>31.973705872527127</v>
      </c>
      <c r="Z117" s="15">
        <v>43.956094332903952</v>
      </c>
      <c r="AA117" s="15">
        <v>24.863332283172443</v>
      </c>
      <c r="AB117" s="15">
        <f t="shared" si="15"/>
        <v>34.409713308038199</v>
      </c>
      <c r="AC117" s="16">
        <v>3.2365408017700319</v>
      </c>
      <c r="AD117" s="16">
        <v>27.216580261616116</v>
      </c>
      <c r="AE117" s="16">
        <v>40.088088564368299</v>
      </c>
      <c r="AF117" s="16">
        <v>12.508299091992106</v>
      </c>
      <c r="AG117" s="16">
        <v>20.797454479207744</v>
      </c>
      <c r="AH117" s="16">
        <v>33.167922810200459</v>
      </c>
      <c r="AI117" s="16">
        <v>16.340919324790733</v>
      </c>
      <c r="AJ117" s="15">
        <f t="shared" si="16"/>
        <v>24.754421067495596</v>
      </c>
      <c r="AK117" s="15">
        <v>4.9911042752648482</v>
      </c>
      <c r="AL117" s="16">
        <v>33.303319282280945</v>
      </c>
      <c r="AM117" s="16">
        <v>64.169350241021107</v>
      </c>
      <c r="AN117" s="16">
        <v>12.90300212347041</v>
      </c>
      <c r="AO117" s="16">
        <v>22.548540927274683</v>
      </c>
      <c r="AP117" s="16">
        <v>16.00794984554291</v>
      </c>
      <c r="AQ117" s="16">
        <v>47.574709940623173</v>
      </c>
      <c r="AR117" s="15">
        <f t="shared" si="17"/>
        <v>31.791329893083041</v>
      </c>
    </row>
    <row r="118" spans="1:44">
      <c r="A118" s="12"/>
      <c r="B118" s="19"/>
      <c r="C118" s="13">
        <f t="shared" si="13"/>
        <v>2032</v>
      </c>
      <c r="D118" s="14">
        <v>48366</v>
      </c>
      <c r="E118" s="15">
        <v>5.2735000000000003</v>
      </c>
      <c r="F118" s="15">
        <v>44.182560000000002</v>
      </c>
      <c r="G118" s="15">
        <v>59.677810000000001</v>
      </c>
      <c r="H118" s="15">
        <v>19.95561</v>
      </c>
      <c r="I118" s="15">
        <v>32.54224</v>
      </c>
      <c r="J118" s="15">
        <v>50.724998888888898</v>
      </c>
      <c r="K118" s="15">
        <v>25.269964888888889</v>
      </c>
      <c r="L118" s="15">
        <f t="shared" si="12"/>
        <v>37.997481888888892</v>
      </c>
      <c r="M118" s="15">
        <v>5.2735477177936625</v>
      </c>
      <c r="N118" s="15">
        <v>47.848026720935778</v>
      </c>
      <c r="O118" s="15">
        <v>61.856980761598962</v>
      </c>
      <c r="P118" s="15">
        <v>21.422530431802784</v>
      </c>
      <c r="Q118" s="15">
        <v>34.493221592301261</v>
      </c>
      <c r="R118" s="15">
        <v>53.762918426993565</v>
      </c>
      <c r="S118" s="15">
        <v>26.941266699568811</v>
      </c>
      <c r="T118" s="15">
        <f t="shared" si="14"/>
        <v>40.35209256328119</v>
      </c>
      <c r="U118" s="15">
        <v>9.6044685122352416</v>
      </c>
      <c r="V118" s="15">
        <v>50.384360517445785</v>
      </c>
      <c r="W118" s="15">
        <v>90.236621447850766</v>
      </c>
      <c r="X118" s="15">
        <v>32.016739579205407</v>
      </c>
      <c r="Y118" s="15">
        <v>58.955044715492683</v>
      </c>
      <c r="Z118" s="15">
        <v>67.21087068806122</v>
      </c>
      <c r="AA118" s="15">
        <v>43.390690636748921</v>
      </c>
      <c r="AB118" s="15">
        <f t="shared" si="15"/>
        <v>55.300780662405074</v>
      </c>
      <c r="AC118" s="16">
        <v>3.2533225758537379</v>
      </c>
      <c r="AD118" s="16">
        <v>32.754768397616061</v>
      </c>
      <c r="AE118" s="16">
        <v>47.559296161620793</v>
      </c>
      <c r="AF118" s="16">
        <v>16.222409450076203</v>
      </c>
      <c r="AG118" s="16">
        <v>26.103976680289936</v>
      </c>
      <c r="AH118" s="16">
        <v>39.005569009084724</v>
      </c>
      <c r="AI118" s="16">
        <v>20.394626725055335</v>
      </c>
      <c r="AJ118" s="15">
        <f t="shared" si="16"/>
        <v>29.700097867070028</v>
      </c>
      <c r="AK118" s="15">
        <v>5.2735477177936625</v>
      </c>
      <c r="AL118" s="16">
        <v>45.506297310665751</v>
      </c>
      <c r="AM118" s="16">
        <v>82.308797354251894</v>
      </c>
      <c r="AN118" s="16">
        <v>20.465837603849611</v>
      </c>
      <c r="AO118" s="16">
        <v>34.169517980168983</v>
      </c>
      <c r="AP118" s="16">
        <v>25.053778646740721</v>
      </c>
      <c r="AQ118" s="16">
        <v>61.045130662402123</v>
      </c>
      <c r="AR118" s="15">
        <f t="shared" si="17"/>
        <v>43.04945465457142</v>
      </c>
    </row>
    <row r="119" spans="1:44">
      <c r="A119" s="12"/>
      <c r="B119" s="19"/>
      <c r="C119" s="13">
        <f t="shared" si="13"/>
        <v>2032</v>
      </c>
      <c r="D119" s="14">
        <v>48396</v>
      </c>
      <c r="E119" s="15">
        <v>5.6231999999999998</v>
      </c>
      <c r="F119" s="15">
        <v>86.483549999999994</v>
      </c>
      <c r="G119" s="15">
        <v>95.624229999999997</v>
      </c>
      <c r="H119" s="15">
        <v>71.655299999999997</v>
      </c>
      <c r="I119" s="15">
        <v>65.478189999999998</v>
      </c>
      <c r="J119" s="15">
        <v>90.513312150537644</v>
      </c>
      <c r="K119" s="15">
        <v>68.93205795698924</v>
      </c>
      <c r="L119" s="15">
        <f t="shared" si="12"/>
        <v>79.722685053763442</v>
      </c>
      <c r="M119" s="15">
        <v>5.623195121293505</v>
      </c>
      <c r="N119" s="15">
        <v>94.209778004692012</v>
      </c>
      <c r="O119" s="15">
        <v>101.09805967238216</v>
      </c>
      <c r="P119" s="15">
        <v>74.774365000207027</v>
      </c>
      <c r="Q119" s="15">
        <v>69.485353345012101</v>
      </c>
      <c r="R119" s="15">
        <v>97.246547342060808</v>
      </c>
      <c r="S119" s="15">
        <v>72.442650184475923</v>
      </c>
      <c r="T119" s="15">
        <f t="shared" si="14"/>
        <v>84.844598763268365</v>
      </c>
      <c r="U119" s="15">
        <v>11.209253547917806</v>
      </c>
      <c r="V119" s="15">
        <v>96.264330282280355</v>
      </c>
      <c r="W119" s="15">
        <v>132.0317854955745</v>
      </c>
      <c r="X119" s="15">
        <v>86.055904873232578</v>
      </c>
      <c r="Y119" s="15">
        <v>102.13919312001725</v>
      </c>
      <c r="Z119" s="15">
        <v>112.03277827953907</v>
      </c>
      <c r="AA119" s="15">
        <v>93.146386788481735</v>
      </c>
      <c r="AB119" s="15">
        <f t="shared" si="15"/>
        <v>102.5895825340104</v>
      </c>
      <c r="AC119" s="16">
        <v>3.5188011753327024</v>
      </c>
      <c r="AD119" s="16">
        <v>68.268702171396541</v>
      </c>
      <c r="AE119" s="16">
        <v>78.446452854581437</v>
      </c>
      <c r="AF119" s="16">
        <v>58.97571099556454</v>
      </c>
      <c r="AG119" s="16">
        <v>49.877515457097672</v>
      </c>
      <c r="AH119" s="16">
        <v>72.755667526349015</v>
      </c>
      <c r="AI119" s="16">
        <v>54.96467855387484</v>
      </c>
      <c r="AJ119" s="15">
        <f t="shared" si="16"/>
        <v>63.860173040111931</v>
      </c>
      <c r="AK119" s="15">
        <v>5.623195121293505</v>
      </c>
      <c r="AL119" s="16">
        <v>96.46714689281005</v>
      </c>
      <c r="AM119" s="16">
        <v>117.40108979647728</v>
      </c>
      <c r="AN119" s="16">
        <v>73.769124541016055</v>
      </c>
      <c r="AO119" s="16">
        <v>70.966997586712679</v>
      </c>
      <c r="AP119" s="16">
        <v>71.758047690547698</v>
      </c>
      <c r="AQ119" s="16">
        <v>105.69608946324399</v>
      </c>
      <c r="AR119" s="15">
        <f t="shared" si="17"/>
        <v>88.727068576895846</v>
      </c>
    </row>
    <row r="120" spans="1:44">
      <c r="A120" s="12"/>
      <c r="B120" s="19"/>
      <c r="C120" s="13">
        <f t="shared" si="13"/>
        <v>2032</v>
      </c>
      <c r="D120" s="14">
        <v>48427</v>
      </c>
      <c r="E120" s="15">
        <v>5.9851999999999999</v>
      </c>
      <c r="F120" s="15">
        <v>100.4485</v>
      </c>
      <c r="G120" s="15">
        <v>103.54940000000001</v>
      </c>
      <c r="H120" s="15">
        <v>93.757220000000004</v>
      </c>
      <c r="I120" s="15">
        <v>76.838130000000007</v>
      </c>
      <c r="J120" s="15">
        <v>101.81556344086022</v>
      </c>
      <c r="K120" s="15">
        <v>86.298266344086016</v>
      </c>
      <c r="L120" s="15">
        <f t="shared" si="12"/>
        <v>94.056914892473117</v>
      </c>
      <c r="M120" s="15">
        <v>5.985249494687559</v>
      </c>
      <c r="N120" s="15">
        <v>104.8032404741796</v>
      </c>
      <c r="O120" s="15">
        <v>107.77790041977676</v>
      </c>
      <c r="P120" s="15">
        <v>98.140912070489648</v>
      </c>
      <c r="Q120" s="15">
        <v>80.240352494099554</v>
      </c>
      <c r="R120" s="15">
        <v>106.11464969750737</v>
      </c>
      <c r="S120" s="15">
        <v>90.249267526059612</v>
      </c>
      <c r="T120" s="15">
        <f t="shared" si="14"/>
        <v>98.1819586117835</v>
      </c>
      <c r="U120" s="15">
        <v>11.531082424863037</v>
      </c>
      <c r="V120" s="15">
        <v>121.43655542917837</v>
      </c>
      <c r="W120" s="15">
        <v>141.80715046472196</v>
      </c>
      <c r="X120" s="15">
        <v>111.72100110726274</v>
      </c>
      <c r="Y120" s="15">
        <v>111.31138667681591</v>
      </c>
      <c r="Z120" s="15">
        <v>130.41714033732123</v>
      </c>
      <c r="AA120" s="15">
        <v>111.54041840136684</v>
      </c>
      <c r="AB120" s="15">
        <f t="shared" si="15"/>
        <v>120.97877936934404</v>
      </c>
      <c r="AC120" s="16">
        <v>3.5159966336950235</v>
      </c>
      <c r="AD120" s="16">
        <v>86.482747370409058</v>
      </c>
      <c r="AE120" s="16">
        <v>79.213628885091168</v>
      </c>
      <c r="AF120" s="16">
        <v>72.844665389792425</v>
      </c>
      <c r="AG120" s="16">
        <v>52.536612232939703</v>
      </c>
      <c r="AH120" s="16">
        <v>83.278082231720518</v>
      </c>
      <c r="AI120" s="16">
        <v>63.891652707739084</v>
      </c>
      <c r="AJ120" s="15">
        <f t="shared" si="16"/>
        <v>73.584867469729801</v>
      </c>
      <c r="AK120" s="15">
        <v>5.985249494687559</v>
      </c>
      <c r="AL120" s="16">
        <v>111.72804471527778</v>
      </c>
      <c r="AM120" s="16">
        <v>117.18645106527138</v>
      </c>
      <c r="AN120" s="16">
        <v>97.787648817732418</v>
      </c>
      <c r="AO120" s="16">
        <v>84.642573263264623</v>
      </c>
      <c r="AP120" s="16">
        <v>91.871582582451438</v>
      </c>
      <c r="AQ120" s="16">
        <v>114.13443891258677</v>
      </c>
      <c r="AR120" s="15">
        <f t="shared" si="17"/>
        <v>103.00301074751911</v>
      </c>
    </row>
    <row r="121" spans="1:44">
      <c r="A121" s="12"/>
      <c r="B121" s="19"/>
      <c r="C121" s="13">
        <f t="shared" si="13"/>
        <v>2032</v>
      </c>
      <c r="D121" s="14">
        <v>48458</v>
      </c>
      <c r="E121" s="15">
        <v>5.8841999999999999</v>
      </c>
      <c r="F121" s="15">
        <v>76.219080000000005</v>
      </c>
      <c r="G121" s="15">
        <v>95.731729999999999</v>
      </c>
      <c r="H121" s="15">
        <v>72.232020000000006</v>
      </c>
      <c r="I121" s="15">
        <v>73.225250000000003</v>
      </c>
      <c r="J121" s="15">
        <v>84.891368888888891</v>
      </c>
      <c r="K121" s="15">
        <v>72.673455555555563</v>
      </c>
      <c r="L121" s="15">
        <f t="shared" si="12"/>
        <v>78.782412222222234</v>
      </c>
      <c r="M121" s="15">
        <v>5.8842248775093102</v>
      </c>
      <c r="N121" s="15">
        <v>83.736369641130977</v>
      </c>
      <c r="O121" s="15">
        <v>102.75772572799973</v>
      </c>
      <c r="P121" s="15">
        <v>77.804714470534464</v>
      </c>
      <c r="Q121" s="15">
        <v>79.597556750139518</v>
      </c>
      <c r="R121" s="15">
        <v>92.190305679739325</v>
      </c>
      <c r="S121" s="15">
        <v>78.601533261470038</v>
      </c>
      <c r="T121" s="15">
        <f t="shared" si="14"/>
        <v>85.395919470604682</v>
      </c>
      <c r="U121" s="15">
        <v>10.685935209586907</v>
      </c>
      <c r="V121" s="15">
        <v>95.275280938583109</v>
      </c>
      <c r="W121" s="15">
        <v>132.99047491562186</v>
      </c>
      <c r="X121" s="15">
        <v>87.006090916554271</v>
      </c>
      <c r="Y121" s="15">
        <v>109.10688490751119</v>
      </c>
      <c r="Z121" s="15">
        <v>112.03758937282255</v>
      </c>
      <c r="AA121" s="15">
        <v>96.828666023646235</v>
      </c>
      <c r="AB121" s="15">
        <f t="shared" si="15"/>
        <v>104.43312769823439</v>
      </c>
      <c r="AC121" s="16">
        <v>3.4496885957016787</v>
      </c>
      <c r="AD121" s="16">
        <v>66.829946252708339</v>
      </c>
      <c r="AE121" s="16">
        <v>74.30178507596942</v>
      </c>
      <c r="AF121" s="16">
        <v>57.762904643632552</v>
      </c>
      <c r="AG121" s="16">
        <v>55.621422818809982</v>
      </c>
      <c r="AH121" s="16">
        <v>70.150763507491035</v>
      </c>
      <c r="AI121" s="16">
        <v>56.811134943711416</v>
      </c>
      <c r="AJ121" s="15">
        <f t="shared" si="16"/>
        <v>63.480949225601222</v>
      </c>
      <c r="AK121" s="15">
        <v>5.8842248775093102</v>
      </c>
      <c r="AL121" s="16">
        <v>88.658027759292395</v>
      </c>
      <c r="AM121" s="16">
        <v>116.79288274843495</v>
      </c>
      <c r="AN121" s="16">
        <v>77.831771254863582</v>
      </c>
      <c r="AO121" s="16">
        <v>87.487737304038873</v>
      </c>
      <c r="AP121" s="16">
        <v>81.983352342921378</v>
      </c>
      <c r="AQ121" s="16">
        <v>101.16240775446686</v>
      </c>
      <c r="AR121" s="15">
        <f t="shared" si="17"/>
        <v>91.572880048694117</v>
      </c>
    </row>
    <row r="122" spans="1:44">
      <c r="A122" s="12"/>
      <c r="B122" s="19"/>
      <c r="C122" s="13">
        <f t="shared" si="13"/>
        <v>2032</v>
      </c>
      <c r="D122" s="14">
        <v>48488</v>
      </c>
      <c r="E122" s="15">
        <v>5.8771000000000004</v>
      </c>
      <c r="F122" s="15">
        <v>50.593240000000002</v>
      </c>
      <c r="G122" s="15">
        <v>72.02073</v>
      </c>
      <c r="H122" s="15">
        <v>43.392600000000002</v>
      </c>
      <c r="I122" s="15">
        <v>56.435209999999998</v>
      </c>
      <c r="J122" s="15">
        <v>60.039767849462365</v>
      </c>
      <c r="K122" s="15">
        <v>49.14256784946236</v>
      </c>
      <c r="L122" s="15">
        <f t="shared" si="12"/>
        <v>54.591167849462366</v>
      </c>
      <c r="M122" s="15">
        <v>5.8770761752655272</v>
      </c>
      <c r="N122" s="15">
        <v>54.337813785050997</v>
      </c>
      <c r="O122" s="15">
        <v>76.651057945689828</v>
      </c>
      <c r="P122" s="15">
        <v>46.185081725951648</v>
      </c>
      <c r="Q122" s="15">
        <v>60.490742667033544</v>
      </c>
      <c r="R122" s="15">
        <v>64.174835404257365</v>
      </c>
      <c r="S122" s="15">
        <v>52.491878484923234</v>
      </c>
      <c r="T122" s="15">
        <f t="shared" si="14"/>
        <v>58.3333569445903</v>
      </c>
      <c r="U122" s="15">
        <v>10.658921766550252</v>
      </c>
      <c r="V122" s="15">
        <v>71.753792774208094</v>
      </c>
      <c r="W122" s="15">
        <v>108.83846675506803</v>
      </c>
      <c r="X122" s="15">
        <v>60.622698825125688</v>
      </c>
      <c r="Y122" s="15">
        <v>90.033281773614164</v>
      </c>
      <c r="Z122" s="15">
        <v>88.10295012060871</v>
      </c>
      <c r="AA122" s="15">
        <v>73.588654748652857</v>
      </c>
      <c r="AB122" s="15">
        <f t="shared" si="15"/>
        <v>80.845802434630784</v>
      </c>
      <c r="AC122" s="16">
        <v>3.7095888965728672</v>
      </c>
      <c r="AD122" s="16">
        <v>44.229028788833197</v>
      </c>
      <c r="AE122" s="16">
        <v>57.94387484103779</v>
      </c>
      <c r="AF122" s="16">
        <v>36.568028886034298</v>
      </c>
      <c r="AG122" s="16">
        <v>45.941807605827407</v>
      </c>
      <c r="AH122" s="16">
        <v>50.275358768837371</v>
      </c>
      <c r="AI122" s="16">
        <v>40.700554988308674</v>
      </c>
      <c r="AJ122" s="15">
        <f t="shared" si="16"/>
        <v>45.487956878573023</v>
      </c>
      <c r="AK122" s="15">
        <v>5.8770761752655272</v>
      </c>
      <c r="AL122" s="16">
        <v>57.484923446801702</v>
      </c>
      <c r="AM122" s="16">
        <v>93.60831655006821</v>
      </c>
      <c r="AN122" s="16">
        <v>50.728917476055713</v>
      </c>
      <c r="AO122" s="16">
        <v>71.066194945725442</v>
      </c>
      <c r="AP122" s="16">
        <v>59.391892888896813</v>
      </c>
      <c r="AQ122" s="16">
        <v>73.410290298779415</v>
      </c>
      <c r="AR122" s="15">
        <f t="shared" si="17"/>
        <v>66.401091593838117</v>
      </c>
    </row>
    <row r="123" spans="1:44">
      <c r="A123" s="12"/>
      <c r="B123" s="19"/>
      <c r="C123" s="13">
        <f t="shared" si="13"/>
        <v>2032</v>
      </c>
      <c r="D123" s="14">
        <v>48519</v>
      </c>
      <c r="E123" s="15">
        <v>6.26</v>
      </c>
      <c r="F123" s="15">
        <v>62.272919999999999</v>
      </c>
      <c r="G123" s="15">
        <v>71.809510000000003</v>
      </c>
      <c r="H123" s="15">
        <v>56.681519999999999</v>
      </c>
      <c r="I123" s="15">
        <v>56.218269999999997</v>
      </c>
      <c r="J123" s="15">
        <v>66.511404444444437</v>
      </c>
      <c r="K123" s="15">
        <v>56.475631111111113</v>
      </c>
      <c r="L123" s="15">
        <f t="shared" si="12"/>
        <v>61.493517777777775</v>
      </c>
      <c r="M123" s="15">
        <v>6.2600028139863255</v>
      </c>
      <c r="N123" s="15">
        <v>66.356825391612134</v>
      </c>
      <c r="O123" s="15">
        <v>75.63928153016181</v>
      </c>
      <c r="P123" s="15">
        <v>60.063430260597542</v>
      </c>
      <c r="Q123" s="15">
        <v>60.445846871717471</v>
      </c>
      <c r="R123" s="15">
        <v>70.482361453189782</v>
      </c>
      <c r="S123" s="15">
        <v>60.233393198873074</v>
      </c>
      <c r="T123" s="15">
        <f t="shared" si="14"/>
        <v>65.357877326031428</v>
      </c>
      <c r="U123" s="15">
        <v>11.705281321825197</v>
      </c>
      <c r="V123" s="15">
        <v>96.419160376011547</v>
      </c>
      <c r="W123" s="15">
        <v>109.67042284433589</v>
      </c>
      <c r="X123" s="15">
        <v>83.648284136008073</v>
      </c>
      <c r="Y123" s="15">
        <v>89.110099770066043</v>
      </c>
      <c r="Z123" s="15">
        <v>102.30861036193348</v>
      </c>
      <c r="AA123" s="15">
        <v>86.075757751144948</v>
      </c>
      <c r="AB123" s="15">
        <f t="shared" si="15"/>
        <v>94.192184056539219</v>
      </c>
      <c r="AC123" s="16">
        <v>4.1201325988730284</v>
      </c>
      <c r="AD123" s="16">
        <v>50.49769563541652</v>
      </c>
      <c r="AE123" s="16">
        <v>58.321902106139184</v>
      </c>
      <c r="AF123" s="16">
        <v>46.938682678894594</v>
      </c>
      <c r="AG123" s="16">
        <v>47.483976878116948</v>
      </c>
      <c r="AH123" s="16">
        <v>53.975120733515482</v>
      </c>
      <c r="AI123" s="16">
        <v>47.181035656326749</v>
      </c>
      <c r="AJ123" s="15">
        <f t="shared" si="16"/>
        <v>50.578078194921119</v>
      </c>
      <c r="AK123" s="15">
        <v>6.2600028139863255</v>
      </c>
      <c r="AL123" s="16">
        <v>72.977328992545694</v>
      </c>
      <c r="AM123" s="16">
        <v>91.847249800419689</v>
      </c>
      <c r="AN123" s="16">
        <v>65.408104809981282</v>
      </c>
      <c r="AO123" s="16">
        <v>69.177962347183325</v>
      </c>
      <c r="AP123" s="16">
        <v>66.690590332395175</v>
      </c>
      <c r="AQ123" s="16">
        <v>81.378500392445204</v>
      </c>
      <c r="AR123" s="15">
        <f t="shared" si="17"/>
        <v>74.034545362420189</v>
      </c>
    </row>
    <row r="124" spans="1:44">
      <c r="A124" s="12"/>
      <c r="B124" s="19"/>
      <c r="C124" s="13">
        <f t="shared" si="13"/>
        <v>2032</v>
      </c>
      <c r="D124" s="14">
        <v>48549</v>
      </c>
      <c r="E124" s="15">
        <v>6.3226000000000004</v>
      </c>
      <c r="F124" s="15">
        <v>70.612700000000004</v>
      </c>
      <c r="G124" s="15">
        <v>75.516559999999998</v>
      </c>
      <c r="H124" s="15">
        <v>68.209339999999997</v>
      </c>
      <c r="I124" s="15">
        <v>66.117419999999996</v>
      </c>
      <c r="J124" s="15">
        <v>72.774616774193547</v>
      </c>
      <c r="K124" s="15">
        <v>67.28709569892473</v>
      </c>
      <c r="L124" s="15">
        <f t="shared" si="12"/>
        <v>70.030856236559146</v>
      </c>
      <c r="M124" s="15">
        <v>6.3225651436637484</v>
      </c>
      <c r="N124" s="15">
        <v>73.682802482872361</v>
      </c>
      <c r="O124" s="15">
        <v>79.456176285731601</v>
      </c>
      <c r="P124" s="15">
        <v>72.487183556971445</v>
      </c>
      <c r="Q124" s="15">
        <v>70.895196691237345</v>
      </c>
      <c r="R124" s="15">
        <v>76.228053299186641</v>
      </c>
      <c r="S124" s="15">
        <v>71.785339884981141</v>
      </c>
      <c r="T124" s="15">
        <f t="shared" si="14"/>
        <v>74.006696592083898</v>
      </c>
      <c r="U124" s="15">
        <v>10.946700581711278</v>
      </c>
      <c r="V124" s="15">
        <v>104.88731114639438</v>
      </c>
      <c r="W124" s="15">
        <v>114.01570789102011</v>
      </c>
      <c r="X124" s="15">
        <v>99.209983164683607</v>
      </c>
      <c r="Y124" s="15">
        <v>101.38555492544249</v>
      </c>
      <c r="Z124" s="15">
        <v>108.91165809832616</v>
      </c>
      <c r="AA124" s="15">
        <v>100.16910619899666</v>
      </c>
      <c r="AB124" s="15">
        <f t="shared" si="15"/>
        <v>104.54038214866141</v>
      </c>
      <c r="AC124" s="16">
        <v>3.987486783251132</v>
      </c>
      <c r="AD124" s="16">
        <v>55.357671962462675</v>
      </c>
      <c r="AE124" s="16">
        <v>58.437619656908652</v>
      </c>
      <c r="AF124" s="16">
        <v>52.540518580177803</v>
      </c>
      <c r="AG124" s="16">
        <v>50.275753567603772</v>
      </c>
      <c r="AH124" s="16">
        <v>56.715498365390474</v>
      </c>
      <c r="AI124" s="16">
        <v>51.542073789688175</v>
      </c>
      <c r="AJ124" s="15">
        <f t="shared" si="16"/>
        <v>54.128786077539324</v>
      </c>
      <c r="AK124" s="15">
        <v>6.3225651436637484</v>
      </c>
      <c r="AL124" s="16">
        <v>84.767172333217928</v>
      </c>
      <c r="AM124" s="16">
        <v>97.092894236761339</v>
      </c>
      <c r="AN124" s="16">
        <v>80.151292643341819</v>
      </c>
      <c r="AO124" s="16">
        <v>83.122290323599557</v>
      </c>
      <c r="AP124" s="16">
        <v>81.604498238312402</v>
      </c>
      <c r="AQ124" s="16">
        <v>90.201092742306969</v>
      </c>
      <c r="AR124" s="15">
        <f t="shared" si="17"/>
        <v>85.902795490309686</v>
      </c>
    </row>
    <row r="125" spans="1:44">
      <c r="A125" s="12"/>
      <c r="B125" s="19"/>
      <c r="C125" s="13">
        <f t="shared" si="13"/>
        <v>2033</v>
      </c>
      <c r="D125" s="14">
        <v>48580</v>
      </c>
      <c r="E125" s="15">
        <v>6.8686999999999996</v>
      </c>
      <c r="F125" s="15">
        <v>61.235309999999998</v>
      </c>
      <c r="G125" s="15">
        <v>68.995480000000001</v>
      </c>
      <c r="H125" s="15">
        <v>54.163919999999997</v>
      </c>
      <c r="I125" s="15">
        <v>48.460410000000003</v>
      </c>
      <c r="J125" s="15">
        <v>64.823345591397853</v>
      </c>
      <c r="K125" s="15">
        <v>51.52681322580645</v>
      </c>
      <c r="L125" s="15">
        <f t="shared" si="12"/>
        <v>58.175079408602151</v>
      </c>
      <c r="M125" s="15">
        <v>6.8687312134792231</v>
      </c>
      <c r="N125" s="15">
        <v>62.73572844457081</v>
      </c>
      <c r="O125" s="15">
        <v>71.944778412078549</v>
      </c>
      <c r="P125" s="15">
        <v>57.439212845142478</v>
      </c>
      <c r="Q125" s="15">
        <v>51.626913860943731</v>
      </c>
      <c r="R125" s="15">
        <v>66.993676279009861</v>
      </c>
      <c r="S125" s="15">
        <v>54.751805787932298</v>
      </c>
      <c r="T125" s="15">
        <f t="shared" si="14"/>
        <v>60.87274103347108</v>
      </c>
      <c r="U125" s="15">
        <v>11.982763854191463</v>
      </c>
      <c r="V125" s="15">
        <v>94.882095721863124</v>
      </c>
      <c r="W125" s="15">
        <v>108.22020926033946</v>
      </c>
      <c r="X125" s="15">
        <v>86.669635623676172</v>
      </c>
      <c r="Y125" s="15">
        <v>85.774028304799486</v>
      </c>
      <c r="Z125" s="15">
        <v>101.0491804762124</v>
      </c>
      <c r="AA125" s="15">
        <v>86.255537616023503</v>
      </c>
      <c r="AB125" s="15">
        <f t="shared" si="15"/>
        <v>93.652359046117951</v>
      </c>
      <c r="AC125" s="16">
        <v>4.3367567528328852</v>
      </c>
      <c r="AD125" s="16">
        <v>50.332169157622943</v>
      </c>
      <c r="AE125" s="16">
        <v>54.702887250341661</v>
      </c>
      <c r="AF125" s="16">
        <v>44.680707156624251</v>
      </c>
      <c r="AG125" s="16">
        <v>42.12908179252004</v>
      </c>
      <c r="AH125" s="16">
        <v>52.353038813396111</v>
      </c>
      <c r="AI125" s="16">
        <v>43.500923386124455</v>
      </c>
      <c r="AJ125" s="15">
        <f t="shared" si="16"/>
        <v>47.926981099760283</v>
      </c>
      <c r="AK125" s="15">
        <v>6.8687312134792231</v>
      </c>
      <c r="AL125" s="16">
        <v>67.461321027526154</v>
      </c>
      <c r="AM125" s="16">
        <v>83.333482619823798</v>
      </c>
      <c r="AN125" s="16">
        <v>56.680594995860545</v>
      </c>
      <c r="AO125" s="16">
        <v>56.318354910089504</v>
      </c>
      <c r="AP125" s="16">
        <v>56.311974625040754</v>
      </c>
      <c r="AQ125" s="16">
        <v>74.800062408911089</v>
      </c>
      <c r="AR125" s="15">
        <f t="shared" si="17"/>
        <v>65.556018516975925</v>
      </c>
    </row>
    <row r="126" spans="1:44">
      <c r="A126" s="12"/>
      <c r="B126" s="19"/>
      <c r="C126" s="13">
        <f t="shared" si="13"/>
        <v>2033</v>
      </c>
      <c r="D126" s="14">
        <v>48611</v>
      </c>
      <c r="E126" s="15">
        <v>6.4320000000000004</v>
      </c>
      <c r="F126" s="15">
        <v>66.303470000000004</v>
      </c>
      <c r="G126" s="15">
        <v>72.681150000000002</v>
      </c>
      <c r="H126" s="15">
        <v>63.838709999999999</v>
      </c>
      <c r="I126" s="15">
        <v>60.343359999999997</v>
      </c>
      <c r="J126" s="15">
        <v>69.036761428571438</v>
      </c>
      <c r="K126" s="15">
        <v>62.340702857142851</v>
      </c>
      <c r="L126" s="15">
        <f t="shared" si="12"/>
        <v>65.688732142857148</v>
      </c>
      <c r="M126" s="15">
        <v>6.43195724387241</v>
      </c>
      <c r="N126" s="15">
        <v>71.44198924332143</v>
      </c>
      <c r="O126" s="15">
        <v>77.038647733729832</v>
      </c>
      <c r="P126" s="15">
        <v>68.789609231821686</v>
      </c>
      <c r="Q126" s="15">
        <v>64.790077055119738</v>
      </c>
      <c r="R126" s="15">
        <v>73.84055716778218</v>
      </c>
      <c r="S126" s="15">
        <v>67.075524013235125</v>
      </c>
      <c r="T126" s="15">
        <f t="shared" si="14"/>
        <v>70.458040590508659</v>
      </c>
      <c r="U126" s="15">
        <v>11.788262175328825</v>
      </c>
      <c r="V126" s="15">
        <v>104.08434126207719</v>
      </c>
      <c r="W126" s="15">
        <v>110.60529667283159</v>
      </c>
      <c r="X126" s="15">
        <v>103.17909682735286</v>
      </c>
      <c r="Y126" s="15">
        <v>101.35705219472635</v>
      </c>
      <c r="Z126" s="15">
        <v>106.87903643811478</v>
      </c>
      <c r="AA126" s="15">
        <v>102.3982205562272</v>
      </c>
      <c r="AB126" s="15">
        <f t="shared" si="15"/>
        <v>104.638628497171</v>
      </c>
      <c r="AC126" s="16">
        <v>4.0479362380277157</v>
      </c>
      <c r="AD126" s="16">
        <v>52.345148139265874</v>
      </c>
      <c r="AE126" s="16">
        <v>57.590626863430266</v>
      </c>
      <c r="AF126" s="16">
        <v>50.969177727856767</v>
      </c>
      <c r="AG126" s="16">
        <v>48.522018841474193</v>
      </c>
      <c r="AH126" s="16">
        <v>54.593210449622042</v>
      </c>
      <c r="AI126" s="16">
        <v>49.92039534797852</v>
      </c>
      <c r="AJ126" s="15">
        <f t="shared" si="16"/>
        <v>52.256802898800281</v>
      </c>
      <c r="AK126" s="15">
        <v>6.43195724387241</v>
      </c>
      <c r="AL126" s="16">
        <v>77.508954620298056</v>
      </c>
      <c r="AM126" s="16">
        <v>88.091185702668056</v>
      </c>
      <c r="AN126" s="16">
        <v>72.441861836321436</v>
      </c>
      <c r="AO126" s="16">
        <v>71.444955626198677</v>
      </c>
      <c r="AP126" s="16">
        <v>70.982735456094247</v>
      </c>
      <c r="AQ126" s="16">
        <v>82.044196512742346</v>
      </c>
      <c r="AR126" s="15">
        <f t="shared" si="17"/>
        <v>76.513465984418303</v>
      </c>
    </row>
    <row r="127" spans="1:44">
      <c r="A127" s="12"/>
      <c r="B127" s="19"/>
      <c r="C127" s="13">
        <f t="shared" si="13"/>
        <v>2033</v>
      </c>
      <c r="D127" s="14">
        <v>48639</v>
      </c>
      <c r="E127" s="15">
        <v>5.5694999999999997</v>
      </c>
      <c r="F127" s="15">
        <v>34.21199</v>
      </c>
      <c r="G127" s="15">
        <v>51.457160000000002</v>
      </c>
      <c r="H127" s="15">
        <v>28.969940000000001</v>
      </c>
      <c r="I127" s="15">
        <v>38.422249999999998</v>
      </c>
      <c r="J127" s="15">
        <v>41.44383548387097</v>
      </c>
      <c r="K127" s="15">
        <v>32.933811935483867</v>
      </c>
      <c r="L127" s="15">
        <f t="shared" si="12"/>
        <v>37.188823709677422</v>
      </c>
      <c r="M127" s="15">
        <v>5.5694971551652213</v>
      </c>
      <c r="N127" s="15">
        <v>36.77969597259505</v>
      </c>
      <c r="O127" s="15">
        <v>55.42162276667591</v>
      </c>
      <c r="P127" s="15">
        <v>31.356612413847301</v>
      </c>
      <c r="Q127" s="15">
        <v>42.423398883874114</v>
      </c>
      <c r="R127" s="15">
        <v>44.597278176564444</v>
      </c>
      <c r="S127" s="15">
        <v>35.997522869019832</v>
      </c>
      <c r="T127" s="15">
        <f t="shared" si="14"/>
        <v>40.297400522792138</v>
      </c>
      <c r="U127" s="15">
        <v>8.6594173030449753</v>
      </c>
      <c r="V127" s="15">
        <v>43.484020699973158</v>
      </c>
      <c r="W127" s="15">
        <v>66.412950817648195</v>
      </c>
      <c r="X127" s="15">
        <v>42.910851091189741</v>
      </c>
      <c r="Y127" s="15">
        <v>57.407154286569074</v>
      </c>
      <c r="Z127" s="15">
        <v>53.099378491256246</v>
      </c>
      <c r="AA127" s="15">
        <v>48.989945979574621</v>
      </c>
      <c r="AB127" s="15">
        <f t="shared" si="15"/>
        <v>51.04466223541543</v>
      </c>
      <c r="AC127" s="16">
        <v>3.5361941877474794</v>
      </c>
      <c r="AD127" s="16">
        <v>28.799404432476507</v>
      </c>
      <c r="AE127" s="16">
        <v>44.401948094553262</v>
      </c>
      <c r="AF127" s="16">
        <v>26.518588019492935</v>
      </c>
      <c r="AG127" s="16">
        <v>34.451597514726835</v>
      </c>
      <c r="AH127" s="16">
        <v>35.3424066133474</v>
      </c>
      <c r="AI127" s="16">
        <v>29.845333936849091</v>
      </c>
      <c r="AJ127" s="15">
        <f t="shared" si="16"/>
        <v>32.593870275098247</v>
      </c>
      <c r="AK127" s="15">
        <v>5.5694971551652213</v>
      </c>
      <c r="AL127" s="16">
        <v>35.82152862251769</v>
      </c>
      <c r="AM127" s="16">
        <v>60.108064608062826</v>
      </c>
      <c r="AN127" s="16">
        <v>30.489459272469315</v>
      </c>
      <c r="AO127" s="16">
        <v>45.133149736310756</v>
      </c>
      <c r="AP127" s="16">
        <v>35.547663297288366</v>
      </c>
      <c r="AQ127" s="16">
        <v>45.987225380935634</v>
      </c>
      <c r="AR127" s="15">
        <f t="shared" si="17"/>
        <v>40.767444339112004</v>
      </c>
    </row>
    <row r="128" spans="1:44">
      <c r="A128" s="12"/>
      <c r="B128" s="19"/>
      <c r="C128" s="13">
        <f t="shared" si="13"/>
        <v>2033</v>
      </c>
      <c r="D128" s="14">
        <v>48670</v>
      </c>
      <c r="E128" s="15">
        <v>5.2542999999999997</v>
      </c>
      <c r="F128" s="15">
        <v>28.995339999999999</v>
      </c>
      <c r="G128" s="15">
        <v>44.57694</v>
      </c>
      <c r="H128" s="15">
        <v>23.262329999999999</v>
      </c>
      <c r="I128" s="15">
        <v>33.114980000000003</v>
      </c>
      <c r="J128" s="15">
        <v>35.574237777777775</v>
      </c>
      <c r="K128" s="15">
        <v>27.422337777777781</v>
      </c>
      <c r="L128" s="15">
        <f t="shared" si="12"/>
        <v>31.498287777777776</v>
      </c>
      <c r="M128" s="15">
        <v>5.2543353422234178</v>
      </c>
      <c r="N128" s="15">
        <v>30.496884549915872</v>
      </c>
      <c r="O128" s="15">
        <v>46.61300552780569</v>
      </c>
      <c r="P128" s="15">
        <v>24.797848923968232</v>
      </c>
      <c r="Q128" s="15">
        <v>35.680920200989249</v>
      </c>
      <c r="R128" s="15">
        <v>37.301468962802687</v>
      </c>
      <c r="S128" s="15">
        <v>29.392923463154887</v>
      </c>
      <c r="T128" s="15">
        <f t="shared" si="14"/>
        <v>33.347196212978787</v>
      </c>
      <c r="U128" s="15">
        <v>7.8883273583448581</v>
      </c>
      <c r="V128" s="15">
        <v>35.447902670098742</v>
      </c>
      <c r="W128" s="15">
        <v>51.019180764812965</v>
      </c>
      <c r="X128" s="15">
        <v>35.523166743602928</v>
      </c>
      <c r="Y128" s="15">
        <v>44.449839290541682</v>
      </c>
      <c r="Z128" s="15">
        <v>42.02244231008919</v>
      </c>
      <c r="AA128" s="15">
        <v>39.292206263421512</v>
      </c>
      <c r="AB128" s="15">
        <f t="shared" si="15"/>
        <v>40.657324286755355</v>
      </c>
      <c r="AC128" s="16">
        <v>3.0480286591008761</v>
      </c>
      <c r="AD128" s="16">
        <v>23.692326623733187</v>
      </c>
      <c r="AE128" s="16">
        <v>37.969810026509002</v>
      </c>
      <c r="AF128" s="16">
        <v>20.530607617596864</v>
      </c>
      <c r="AG128" s="16">
        <v>28.009670354080757</v>
      </c>
      <c r="AH128" s="16">
        <v>29.720597393794087</v>
      </c>
      <c r="AI128" s="16">
        <v>23.688434106334508</v>
      </c>
      <c r="AJ128" s="15">
        <f t="shared" si="16"/>
        <v>26.704515750064296</v>
      </c>
      <c r="AK128" s="15">
        <v>5.2543353422234178</v>
      </c>
      <c r="AL128" s="16">
        <v>31.054699120422605</v>
      </c>
      <c r="AM128" s="16">
        <v>54.595510396915941</v>
      </c>
      <c r="AN128" s="16">
        <v>27.118552204199723</v>
      </c>
      <c r="AO128" s="16">
        <v>40.949605403288707</v>
      </c>
      <c r="AP128" s="16">
        <v>31.818456601721625</v>
      </c>
      <c r="AQ128" s="16">
        <v>40.994152770497571</v>
      </c>
      <c r="AR128" s="15">
        <f t="shared" si="17"/>
        <v>36.4063046861096</v>
      </c>
    </row>
    <row r="129" spans="1:44">
      <c r="A129" s="12"/>
      <c r="B129" s="19"/>
      <c r="C129" s="13">
        <f t="shared" si="13"/>
        <v>2033</v>
      </c>
      <c r="D129" s="14">
        <v>48700</v>
      </c>
      <c r="E129" s="15">
        <v>5.2984999999999998</v>
      </c>
      <c r="F129" s="15">
        <v>32.968919999999997</v>
      </c>
      <c r="G129" s="15">
        <v>48.978160000000003</v>
      </c>
      <c r="H129" s="15">
        <v>11.6412</v>
      </c>
      <c r="I129" s="15">
        <v>21.646519999999999</v>
      </c>
      <c r="J129" s="15">
        <v>40.371041720430107</v>
      </c>
      <c r="K129" s="15">
        <v>16.26731569892473</v>
      </c>
      <c r="L129" s="15">
        <f t="shared" si="12"/>
        <v>28.319178709677416</v>
      </c>
      <c r="M129" s="15">
        <v>5.2985015270476872</v>
      </c>
      <c r="N129" s="15">
        <v>35.399349951600364</v>
      </c>
      <c r="O129" s="15">
        <v>51.89599652240323</v>
      </c>
      <c r="P129" s="15">
        <v>12.605817621305761</v>
      </c>
      <c r="Q129" s="15">
        <v>22.746464135046246</v>
      </c>
      <c r="R129" s="15">
        <v>43.026831699390932</v>
      </c>
      <c r="S129" s="15">
        <v>17.29450364378792</v>
      </c>
      <c r="T129" s="15">
        <f t="shared" si="14"/>
        <v>30.160667671589426</v>
      </c>
      <c r="U129" s="15">
        <v>8.3871080201973012</v>
      </c>
      <c r="V129" s="15">
        <v>34.25614094704207</v>
      </c>
      <c r="W129" s="15">
        <v>59.131490951278678</v>
      </c>
      <c r="X129" s="15">
        <v>21.275401255187621</v>
      </c>
      <c r="Y129" s="15">
        <v>38.84141164476857</v>
      </c>
      <c r="Z129" s="15">
        <v>45.757646862979428</v>
      </c>
      <c r="AA129" s="15">
        <v>29.397320037466983</v>
      </c>
      <c r="AB129" s="15">
        <f t="shared" si="15"/>
        <v>37.577483450223205</v>
      </c>
      <c r="AC129" s="16">
        <v>3.1752541286256428</v>
      </c>
      <c r="AD129" s="16">
        <v>26.40956833572783</v>
      </c>
      <c r="AE129" s="16">
        <v>41.128924979545168</v>
      </c>
      <c r="AF129" s="16">
        <v>11.620806699132102</v>
      </c>
      <c r="AG129" s="16">
        <v>18.746276213028178</v>
      </c>
      <c r="AH129" s="16">
        <v>33.215292375342301</v>
      </c>
      <c r="AI129" s="16">
        <v>14.915378624912009</v>
      </c>
      <c r="AJ129" s="15">
        <f t="shared" si="16"/>
        <v>24.065335500127155</v>
      </c>
      <c r="AK129" s="15">
        <v>5.2985015270476872</v>
      </c>
      <c r="AL129" s="16">
        <v>32.864992830973904</v>
      </c>
      <c r="AM129" s="16">
        <v>62.495371947094746</v>
      </c>
      <c r="AN129" s="16">
        <v>11.541841879971194</v>
      </c>
      <c r="AO129" s="16">
        <v>19.092637018664721</v>
      </c>
      <c r="AP129" s="16">
        <v>13.544131760929126</v>
      </c>
      <c r="AQ129" s="16">
        <v>46.565060594341602</v>
      </c>
      <c r="AR129" s="15">
        <f t="shared" si="17"/>
        <v>30.054596177635364</v>
      </c>
    </row>
    <row r="130" spans="1:44">
      <c r="A130" s="12"/>
      <c r="B130" s="19"/>
      <c r="C130" s="13">
        <f t="shared" si="13"/>
        <v>2033</v>
      </c>
      <c r="D130" s="14">
        <v>48731</v>
      </c>
      <c r="E130" s="15">
        <v>5.5804999999999998</v>
      </c>
      <c r="F130" s="15">
        <v>42.472679999999997</v>
      </c>
      <c r="G130" s="15">
        <v>60.871389999999998</v>
      </c>
      <c r="H130" s="15">
        <v>18.078690000000002</v>
      </c>
      <c r="I130" s="15">
        <v>29.886430000000001</v>
      </c>
      <c r="J130" s="15">
        <v>50.241024222222222</v>
      </c>
      <c r="K130" s="15">
        <v>23.064180222222223</v>
      </c>
      <c r="L130" s="15">
        <f t="shared" si="12"/>
        <v>36.652602222222221</v>
      </c>
      <c r="M130" s="15">
        <v>5.5804842793223539</v>
      </c>
      <c r="N130" s="15">
        <v>46.274800395643581</v>
      </c>
      <c r="O130" s="15">
        <v>63.979754951616741</v>
      </c>
      <c r="P130" s="15">
        <v>19.642939434623266</v>
      </c>
      <c r="Q130" s="15">
        <v>32.476064882583749</v>
      </c>
      <c r="R130" s="15">
        <v>53.75022565261002</v>
      </c>
      <c r="S130" s="15">
        <v>25.061370179317692</v>
      </c>
      <c r="T130" s="15">
        <f t="shared" si="14"/>
        <v>39.405797915963859</v>
      </c>
      <c r="U130" s="15">
        <v>8.6744301855537387</v>
      </c>
      <c r="V130" s="15">
        <v>49.201135634167606</v>
      </c>
      <c r="W130" s="15">
        <v>87.274491195625984</v>
      </c>
      <c r="X130" s="15">
        <v>32.929947459101264</v>
      </c>
      <c r="Y130" s="15">
        <v>58.577976548524802</v>
      </c>
      <c r="Z130" s="15">
        <v>65.276552426783368</v>
      </c>
      <c r="AA130" s="15">
        <v>43.759115296857871</v>
      </c>
      <c r="AB130" s="15">
        <f t="shared" si="15"/>
        <v>54.51783386182062</v>
      </c>
      <c r="AC130" s="16">
        <v>3.4973027816966993</v>
      </c>
      <c r="AD130" s="16">
        <v>33.259042261631265</v>
      </c>
      <c r="AE130" s="16">
        <v>50.107462354000567</v>
      </c>
      <c r="AF130" s="16">
        <v>14.790936608606204</v>
      </c>
      <c r="AG130" s="16">
        <v>24.90928151339703</v>
      </c>
      <c r="AH130" s="16">
        <v>40.372819633964973</v>
      </c>
      <c r="AI130" s="16">
        <v>19.063126679517886</v>
      </c>
      <c r="AJ130" s="15">
        <f t="shared" si="16"/>
        <v>29.717973156741429</v>
      </c>
      <c r="AK130" s="15">
        <v>5.5804842793223539</v>
      </c>
      <c r="AL130" s="16">
        <v>42.851509385943494</v>
      </c>
      <c r="AM130" s="16">
        <v>84.18255016576326</v>
      </c>
      <c r="AN130" s="16">
        <v>16.835988980430493</v>
      </c>
      <c r="AO130" s="16">
        <v>28.88929765861516</v>
      </c>
      <c r="AP130" s="16">
        <v>20.5944377367668</v>
      </c>
      <c r="AQ130" s="16">
        <v>60.302393270756291</v>
      </c>
      <c r="AR130" s="15">
        <f t="shared" si="17"/>
        <v>40.448415503761545</v>
      </c>
    </row>
    <row r="131" spans="1:44">
      <c r="A131" s="12"/>
      <c r="B131" s="19"/>
      <c r="C131" s="13">
        <f t="shared" si="13"/>
        <v>2033</v>
      </c>
      <c r="D131" s="14">
        <v>48761</v>
      </c>
      <c r="E131" s="15">
        <v>5.8022</v>
      </c>
      <c r="F131" s="15">
        <v>87.601089999999999</v>
      </c>
      <c r="G131" s="15">
        <v>96.914429999999996</v>
      </c>
      <c r="H131" s="15">
        <v>68.443119999999993</v>
      </c>
      <c r="I131" s="15">
        <v>62.388570000000001</v>
      </c>
      <c r="J131" s="15">
        <v>91.907257956989255</v>
      </c>
      <c r="K131" s="15">
        <v>65.643704408602147</v>
      </c>
      <c r="L131" s="15">
        <f t="shared" si="12"/>
        <v>78.775481182795701</v>
      </c>
      <c r="M131" s="15">
        <v>5.8021703834029852</v>
      </c>
      <c r="N131" s="15">
        <v>93.176013713019742</v>
      </c>
      <c r="O131" s="15">
        <v>103.13943577084913</v>
      </c>
      <c r="P131" s="15">
        <v>72.213164107173014</v>
      </c>
      <c r="Q131" s="15">
        <v>67.253773360687305</v>
      </c>
      <c r="R131" s="15">
        <v>97.782757245134405</v>
      </c>
      <c r="S131" s="15">
        <v>69.920112471701131</v>
      </c>
      <c r="T131" s="15">
        <f t="shared" si="14"/>
        <v>83.851434858417775</v>
      </c>
      <c r="U131" s="15">
        <v>8.959046891039133</v>
      </c>
      <c r="V131" s="15">
        <v>97.909125586001068</v>
      </c>
      <c r="W131" s="15">
        <v>122.74583009908109</v>
      </c>
      <c r="X131" s="15">
        <v>83.978357708272682</v>
      </c>
      <c r="Y131" s="15">
        <v>97.550992227170767</v>
      </c>
      <c r="Z131" s="15">
        <v>109.39276315656494</v>
      </c>
      <c r="AA131" s="15">
        <v>90.253876894429865</v>
      </c>
      <c r="AB131" s="15">
        <f t="shared" si="15"/>
        <v>99.823320025497395</v>
      </c>
      <c r="AC131" s="16">
        <v>3.5329539239771823</v>
      </c>
      <c r="AD131" s="16">
        <v>66.783981936584112</v>
      </c>
      <c r="AE131" s="16">
        <v>79.242835682410984</v>
      </c>
      <c r="AF131" s="16">
        <v>53.667370353365243</v>
      </c>
      <c r="AG131" s="16">
        <v>45.504362162293383</v>
      </c>
      <c r="AH131" s="16">
        <v>72.54452721691267</v>
      </c>
      <c r="AI131" s="16">
        <v>49.893076243514813</v>
      </c>
      <c r="AJ131" s="15">
        <f t="shared" si="16"/>
        <v>61.218801730213741</v>
      </c>
      <c r="AK131" s="15">
        <v>5.8021703834029852</v>
      </c>
      <c r="AL131" s="16">
        <v>91.251249807842257</v>
      </c>
      <c r="AM131" s="16">
        <v>119.2616422306655</v>
      </c>
      <c r="AN131" s="16">
        <v>68.135734979379706</v>
      </c>
      <c r="AO131" s="16">
        <v>65.847045070111463</v>
      </c>
      <c r="AP131" s="16">
        <v>66.082599199966708</v>
      </c>
      <c r="AQ131" s="16">
        <v>104.20229146570678</v>
      </c>
      <c r="AR131" s="15">
        <f t="shared" si="17"/>
        <v>85.142445332836743</v>
      </c>
    </row>
    <row r="132" spans="1:44">
      <c r="A132" s="12"/>
      <c r="B132" s="19"/>
      <c r="C132" s="13">
        <f t="shared" si="13"/>
        <v>2033</v>
      </c>
      <c r="D132" s="14">
        <v>48792</v>
      </c>
      <c r="E132" s="15">
        <v>6.1963999999999997</v>
      </c>
      <c r="F132" s="15">
        <v>100.9323</v>
      </c>
      <c r="G132" s="15">
        <v>105.87569999999999</v>
      </c>
      <c r="H132" s="15">
        <v>92.735969999999995</v>
      </c>
      <c r="I132" s="15">
        <v>73.032859999999999</v>
      </c>
      <c r="J132" s="15">
        <v>103.00533870967742</v>
      </c>
      <c r="K132" s="15">
        <v>84.473375483870967</v>
      </c>
      <c r="L132" s="15">
        <f t="shared" si="12"/>
        <v>93.739357096774199</v>
      </c>
      <c r="M132" s="15">
        <v>6.1963748796244076</v>
      </c>
      <c r="N132" s="15">
        <v>107.29769414880232</v>
      </c>
      <c r="O132" s="15">
        <v>110.88750801397512</v>
      </c>
      <c r="P132" s="15">
        <v>97.206271234412441</v>
      </c>
      <c r="Q132" s="15">
        <v>76.650603407667489</v>
      </c>
      <c r="R132" s="15">
        <v>108.80309996322964</v>
      </c>
      <c r="S132" s="15">
        <v>88.586152468358094</v>
      </c>
      <c r="T132" s="15">
        <f t="shared" si="14"/>
        <v>98.694626215793875</v>
      </c>
      <c r="U132" s="15">
        <v>9.3100757430196506</v>
      </c>
      <c r="V132" s="15">
        <v>122.45457762740668</v>
      </c>
      <c r="W132" s="15">
        <v>136.73813439018502</v>
      </c>
      <c r="X132" s="15">
        <v>113.34348438687397</v>
      </c>
      <c r="Y132" s="15">
        <v>108.61683357783517</v>
      </c>
      <c r="Z132" s="15">
        <v>128.44445626986212</v>
      </c>
      <c r="AA132" s="15">
        <v>111.36134049921255</v>
      </c>
      <c r="AB132" s="15">
        <f t="shared" si="15"/>
        <v>119.90289838453734</v>
      </c>
      <c r="AC132" s="16">
        <v>4.0545927745153101</v>
      </c>
      <c r="AD132" s="16">
        <v>90.956185220948356</v>
      </c>
      <c r="AE132" s="16">
        <v>86.203466436186375</v>
      </c>
      <c r="AF132" s="16">
        <v>67.498889985050354</v>
      </c>
      <c r="AG132" s="16">
        <v>49.585820344060053</v>
      </c>
      <c r="AH132" s="16">
        <v>88.96310960153204</v>
      </c>
      <c r="AI132" s="16">
        <v>59.986957554957648</v>
      </c>
      <c r="AJ132" s="15">
        <f t="shared" si="16"/>
        <v>74.475033578244847</v>
      </c>
      <c r="AK132" s="15">
        <v>6.1963748796244076</v>
      </c>
      <c r="AL132" s="16">
        <v>108.90678167518107</v>
      </c>
      <c r="AM132" s="16">
        <v>120.9830237323863</v>
      </c>
      <c r="AN132" s="16">
        <v>95.001981107071785</v>
      </c>
      <c r="AO132" s="16">
        <v>77.210037551843627</v>
      </c>
      <c r="AP132" s="16">
        <v>87.320202504437347</v>
      </c>
      <c r="AQ132" s="16">
        <v>113.9710122152994</v>
      </c>
      <c r="AR132" s="15">
        <f t="shared" si="17"/>
        <v>100.64560735986836</v>
      </c>
    </row>
    <row r="133" spans="1:44">
      <c r="A133" s="12"/>
      <c r="B133" s="19"/>
      <c r="C133" s="13">
        <f t="shared" si="13"/>
        <v>2033</v>
      </c>
      <c r="D133" s="14">
        <v>48823</v>
      </c>
      <c r="E133" s="15">
        <v>6.1440000000000001</v>
      </c>
      <c r="F133" s="15">
        <v>76.082369999999997</v>
      </c>
      <c r="G133" s="15">
        <v>99.019229999999993</v>
      </c>
      <c r="H133" s="15">
        <v>67.151700000000005</v>
      </c>
      <c r="I133" s="15">
        <v>71.139110000000002</v>
      </c>
      <c r="J133" s="15">
        <v>86.276529999999994</v>
      </c>
      <c r="K133" s="15">
        <v>68.923882222222218</v>
      </c>
      <c r="L133" s="15">
        <f t="shared" si="12"/>
        <v>77.600206111111106</v>
      </c>
      <c r="M133" s="15">
        <v>6.1439633816321644</v>
      </c>
      <c r="N133" s="15">
        <v>82.642667061007188</v>
      </c>
      <c r="O133" s="15">
        <v>104.83619763223902</v>
      </c>
      <c r="P133" s="15">
        <v>71.528309753921135</v>
      </c>
      <c r="Q133" s="15">
        <v>77.133363594456682</v>
      </c>
      <c r="R133" s="15">
        <v>92.506458425999114</v>
      </c>
      <c r="S133" s="15">
        <v>74.01944479415917</v>
      </c>
      <c r="T133" s="15">
        <f t="shared" si="14"/>
        <v>83.262951610079142</v>
      </c>
      <c r="U133" s="15">
        <v>9.7886717798433711</v>
      </c>
      <c r="V133" s="15">
        <v>103.21800669596112</v>
      </c>
      <c r="W133" s="15">
        <v>128.66393414064095</v>
      </c>
      <c r="X133" s="15">
        <v>93.80998089875726</v>
      </c>
      <c r="Y133" s="15">
        <v>106.80098571619624</v>
      </c>
      <c r="Z133" s="15">
        <v>114.52730778248549</v>
      </c>
      <c r="AA133" s="15">
        <v>99.583760817619023</v>
      </c>
      <c r="AB133" s="15">
        <f t="shared" si="15"/>
        <v>107.05553430005226</v>
      </c>
      <c r="AC133" s="16">
        <v>3.9055534796972555</v>
      </c>
      <c r="AD133" s="16">
        <v>67.087947551926689</v>
      </c>
      <c r="AE133" s="16">
        <v>79.264051832411823</v>
      </c>
      <c r="AF133" s="16">
        <v>52.008335811186029</v>
      </c>
      <c r="AG133" s="16">
        <v>51.591271356437289</v>
      </c>
      <c r="AH133" s="16">
        <v>72.499549454364526</v>
      </c>
      <c r="AI133" s="16">
        <v>51.822973831297695</v>
      </c>
      <c r="AJ133" s="15">
        <f t="shared" si="16"/>
        <v>62.161261642831107</v>
      </c>
      <c r="AK133" s="15">
        <v>6.1439633816321644</v>
      </c>
      <c r="AL133" s="16">
        <v>83.700240715099127</v>
      </c>
      <c r="AM133" s="16">
        <v>121.16369499476264</v>
      </c>
      <c r="AN133" s="16">
        <v>69.09623493965195</v>
      </c>
      <c r="AO133" s="16">
        <v>83.754970661936127</v>
      </c>
      <c r="AP133" s="16">
        <v>75.207563920282979</v>
      </c>
      <c r="AQ133" s="16">
        <v>100.35066483939401</v>
      </c>
      <c r="AR133" s="15">
        <f t="shared" si="17"/>
        <v>87.779114379838489</v>
      </c>
    </row>
    <row r="134" spans="1:44">
      <c r="A134" s="12"/>
      <c r="B134" s="19"/>
      <c r="C134" s="13">
        <f t="shared" si="13"/>
        <v>2033</v>
      </c>
      <c r="D134" s="14">
        <v>48853</v>
      </c>
      <c r="E134" s="15">
        <v>6.1387999999999998</v>
      </c>
      <c r="F134" s="15">
        <v>50.826309999999999</v>
      </c>
      <c r="G134" s="15">
        <v>74.532250000000005</v>
      </c>
      <c r="H134" s="15">
        <v>41.379640000000002</v>
      </c>
      <c r="I134" s="15">
        <v>53.990290000000002</v>
      </c>
      <c r="J134" s="15">
        <v>61.277315806451618</v>
      </c>
      <c r="K134" s="15">
        <v>46.939173870967743</v>
      </c>
      <c r="L134" s="15">
        <f t="shared" si="12"/>
        <v>54.10824483870968</v>
      </c>
      <c r="M134" s="15">
        <v>6.1387812760284977</v>
      </c>
      <c r="N134" s="15">
        <v>53.86161240039646</v>
      </c>
      <c r="O134" s="15">
        <v>77.743705418933601</v>
      </c>
      <c r="P134" s="15">
        <v>43.874453781842718</v>
      </c>
      <c r="Q134" s="15">
        <v>57.566084007555169</v>
      </c>
      <c r="R134" s="15">
        <v>64.390277064482717</v>
      </c>
      <c r="S134" s="15">
        <v>49.910548827586922</v>
      </c>
      <c r="T134" s="15">
        <f t="shared" si="14"/>
        <v>57.15041294603482</v>
      </c>
      <c r="U134" s="15">
        <v>9.6775156484303757</v>
      </c>
      <c r="V134" s="15">
        <v>74.661245500083837</v>
      </c>
      <c r="W134" s="15">
        <v>107.27773411931352</v>
      </c>
      <c r="X134" s="15">
        <v>63.882554387177635</v>
      </c>
      <c r="Y134" s="15">
        <v>91.017670463866153</v>
      </c>
      <c r="Z134" s="15">
        <v>89.040557687056065</v>
      </c>
      <c r="AA134" s="15">
        <v>75.845347496255371</v>
      </c>
      <c r="AB134" s="15">
        <f t="shared" si="15"/>
        <v>82.442952591655711</v>
      </c>
      <c r="AC134" s="16">
        <v>3.6219695441788251</v>
      </c>
      <c r="AD134" s="16">
        <v>42.272078406941993</v>
      </c>
      <c r="AE134" s="16">
        <v>57.472156519289442</v>
      </c>
      <c r="AF134" s="16">
        <v>33.86990190895628</v>
      </c>
      <c r="AG134" s="16">
        <v>41.903934545527996</v>
      </c>
      <c r="AH134" s="16">
        <v>48.973188112385493</v>
      </c>
      <c r="AI134" s="16">
        <v>37.411787264864245</v>
      </c>
      <c r="AJ134" s="15">
        <f t="shared" si="16"/>
        <v>43.192487688624865</v>
      </c>
      <c r="AK134" s="15">
        <v>6.1387812760284977</v>
      </c>
      <c r="AL134" s="16">
        <v>57.751112667274974</v>
      </c>
      <c r="AM134" s="16">
        <v>93.409329940012753</v>
      </c>
      <c r="AN134" s="16">
        <v>46.794213771244529</v>
      </c>
      <c r="AO134" s="16">
        <v>65.784330945191087</v>
      </c>
      <c r="AP134" s="16">
        <v>54.687862652296026</v>
      </c>
      <c r="AQ134" s="16">
        <v>73.47140200256797</v>
      </c>
      <c r="AR134" s="15">
        <f t="shared" si="17"/>
        <v>64.079632327431995</v>
      </c>
    </row>
    <row r="135" spans="1:44">
      <c r="A135" s="12"/>
      <c r="B135" s="19"/>
      <c r="C135" s="13">
        <f t="shared" si="13"/>
        <v>2033</v>
      </c>
      <c r="D135" s="14">
        <v>48884</v>
      </c>
      <c r="E135" s="15">
        <v>6.4974999999999996</v>
      </c>
      <c r="F135" s="15">
        <v>62.841459999999998</v>
      </c>
      <c r="G135" s="15">
        <v>73.504379999999998</v>
      </c>
      <c r="H135" s="15">
        <v>55.26276</v>
      </c>
      <c r="I135" s="15">
        <v>52.008850000000002</v>
      </c>
      <c r="J135" s="15">
        <v>67.580535555555556</v>
      </c>
      <c r="K135" s="15">
        <v>53.816577777777781</v>
      </c>
      <c r="L135" s="15">
        <f t="shared" si="12"/>
        <v>60.698556666666668</v>
      </c>
      <c r="M135" s="15">
        <v>6.4974565405439817</v>
      </c>
      <c r="N135" s="15">
        <v>66.15807307107309</v>
      </c>
      <c r="O135" s="15">
        <v>76.584270918735498</v>
      </c>
      <c r="P135" s="15">
        <v>59.028412304568398</v>
      </c>
      <c r="Q135" s="15">
        <v>55.542433334270122</v>
      </c>
      <c r="R135" s="15">
        <v>70.791938781145276</v>
      </c>
      <c r="S135" s="15">
        <v>57.479088317769168</v>
      </c>
      <c r="T135" s="15">
        <f t="shared" si="14"/>
        <v>64.135513549457215</v>
      </c>
      <c r="U135" s="15">
        <v>9.8493292734807607</v>
      </c>
      <c r="V135" s="15">
        <v>93.653649779401405</v>
      </c>
      <c r="W135" s="15">
        <v>106.18889298939227</v>
      </c>
      <c r="X135" s="15">
        <v>81.127825850634068</v>
      </c>
      <c r="Y135" s="15">
        <v>87.598839959606565</v>
      </c>
      <c r="Z135" s="15">
        <v>99.224868983841787</v>
      </c>
      <c r="AA135" s="15">
        <v>84.003832121288511</v>
      </c>
      <c r="AB135" s="15">
        <f t="shared" si="15"/>
        <v>91.614350552565156</v>
      </c>
      <c r="AC135" s="16">
        <v>4.1235638470535285</v>
      </c>
      <c r="AD135" s="16">
        <v>49.615721104042862</v>
      </c>
      <c r="AE135" s="16">
        <v>57.650139978554819</v>
      </c>
      <c r="AF135" s="16">
        <v>44.831529046237762</v>
      </c>
      <c r="AG135" s="16">
        <v>43.006514322916381</v>
      </c>
      <c r="AH135" s="16">
        <v>53.186573937159281</v>
      </c>
      <c r="AI135" s="16">
        <v>44.020411391428262</v>
      </c>
      <c r="AJ135" s="15">
        <f t="shared" si="16"/>
        <v>48.603492664293768</v>
      </c>
      <c r="AK135" s="15">
        <v>6.4974565405439817</v>
      </c>
      <c r="AL135" s="16">
        <v>74.04130947222572</v>
      </c>
      <c r="AM135" s="16">
        <v>94.36866889657442</v>
      </c>
      <c r="AN135" s="16">
        <v>62.093324264740993</v>
      </c>
      <c r="AO135" s="16">
        <v>63.374919559521132</v>
      </c>
      <c r="AP135" s="16">
        <v>61.978662516670276</v>
      </c>
      <c r="AQ135" s="16">
        <v>83.091354375437831</v>
      </c>
      <c r="AR135" s="15">
        <f t="shared" si="17"/>
        <v>72.53500844605405</v>
      </c>
    </row>
    <row r="136" spans="1:44">
      <c r="A136" s="12"/>
      <c r="B136" s="19"/>
      <c r="C136" s="13">
        <f t="shared" si="13"/>
        <v>2033</v>
      </c>
      <c r="D136" s="14">
        <v>48914</v>
      </c>
      <c r="E136" s="15">
        <v>6.6090999999999998</v>
      </c>
      <c r="F136" s="15">
        <v>70.46087</v>
      </c>
      <c r="G136" s="15">
        <v>77.183880000000002</v>
      </c>
      <c r="H136" s="15">
        <v>65.216139999999996</v>
      </c>
      <c r="I136" s="15">
        <v>64.805350000000004</v>
      </c>
      <c r="J136" s="15">
        <v>73.424777634408599</v>
      </c>
      <c r="K136" s="15">
        <v>65.035039032258069</v>
      </c>
      <c r="L136" s="15">
        <f t="shared" si="12"/>
        <v>69.229908333333327</v>
      </c>
      <c r="M136" s="15">
        <v>6.6090560342142899</v>
      </c>
      <c r="N136" s="15">
        <v>74.219229314849258</v>
      </c>
      <c r="O136" s="15">
        <v>82.054321346811605</v>
      </c>
      <c r="P136" s="15">
        <v>69.92370583942963</v>
      </c>
      <c r="Q136" s="15">
        <v>70.020547210622198</v>
      </c>
      <c r="R136" s="15">
        <v>77.673409673026214</v>
      </c>
      <c r="S136" s="15">
        <v>69.96639934715968</v>
      </c>
      <c r="T136" s="15">
        <f t="shared" si="14"/>
        <v>73.819904510092954</v>
      </c>
      <c r="U136" s="15">
        <v>10.145738604666768</v>
      </c>
      <c r="V136" s="15">
        <v>104.27376623846438</v>
      </c>
      <c r="W136" s="15">
        <v>114.10985769210258</v>
      </c>
      <c r="X136" s="15">
        <v>97.369572484371858</v>
      </c>
      <c r="Y136" s="15">
        <v>101.54923768869223</v>
      </c>
      <c r="Z136" s="15">
        <v>108.61010763200379</v>
      </c>
      <c r="AA136" s="15">
        <v>99.21222058520128</v>
      </c>
      <c r="AB136" s="15">
        <f t="shared" si="15"/>
        <v>103.91116410860253</v>
      </c>
      <c r="AC136" s="16">
        <v>3.7905612256150896</v>
      </c>
      <c r="AD136" s="16">
        <v>52.691866702859009</v>
      </c>
      <c r="AE136" s="16">
        <v>57.424072940951639</v>
      </c>
      <c r="AF136" s="16">
        <v>48.713583515346187</v>
      </c>
      <c r="AG136" s="16">
        <v>47.434699106009226</v>
      </c>
      <c r="AH136" s="16">
        <v>54.77810816266328</v>
      </c>
      <c r="AI136" s="16">
        <v>48.14977425961699</v>
      </c>
      <c r="AJ136" s="15">
        <f t="shared" si="16"/>
        <v>51.463941211140138</v>
      </c>
      <c r="AK136" s="15">
        <v>6.6090560342142899</v>
      </c>
      <c r="AL136" s="16">
        <v>81.500774217588599</v>
      </c>
      <c r="AM136" s="16">
        <v>98.550021109941852</v>
      </c>
      <c r="AN136" s="16">
        <v>73.426692596996688</v>
      </c>
      <c r="AO136" s="16">
        <v>81.200594135037989</v>
      </c>
      <c r="AP136" s="16">
        <v>76.540906842097627</v>
      </c>
      <c r="AQ136" s="16">
        <v>89.017108869056159</v>
      </c>
      <c r="AR136" s="15">
        <f t="shared" si="17"/>
        <v>82.779007855576893</v>
      </c>
    </row>
    <row r="137" spans="1:44">
      <c r="A137" s="12"/>
      <c r="B137" s="19"/>
      <c r="C137" s="13">
        <f t="shared" si="13"/>
        <v>2034</v>
      </c>
      <c r="D137" s="14">
        <v>48945</v>
      </c>
      <c r="E137" s="15">
        <v>6.8636999999999997</v>
      </c>
      <c r="F137" s="15">
        <v>59.568210000000001</v>
      </c>
      <c r="G137" s="15">
        <v>69.004660000000001</v>
      </c>
      <c r="H137" s="15">
        <v>49.810499999999998</v>
      </c>
      <c r="I137" s="15">
        <v>45.350189999999998</v>
      </c>
      <c r="J137" s="15">
        <v>63.931299784946241</v>
      </c>
      <c r="K137" s="15">
        <v>47.748206129032255</v>
      </c>
      <c r="L137" s="15">
        <f t="shared" si="12"/>
        <v>55.839752956989244</v>
      </c>
      <c r="M137" s="15">
        <v>6.8636837445455923</v>
      </c>
      <c r="N137" s="15">
        <v>62.082138236084582</v>
      </c>
      <c r="O137" s="15">
        <v>72.206396398439139</v>
      </c>
      <c r="P137" s="15">
        <v>53.333451028582871</v>
      </c>
      <c r="Q137" s="15">
        <v>48.650107734981873</v>
      </c>
      <c r="R137" s="15">
        <v>66.763246848786153</v>
      </c>
      <c r="S137" s="15">
        <v>51.16803423691789</v>
      </c>
      <c r="T137" s="15">
        <f t="shared" si="14"/>
        <v>58.965640542852022</v>
      </c>
      <c r="U137" s="15">
        <v>10.467016592911374</v>
      </c>
      <c r="V137" s="15">
        <v>89.375871530195724</v>
      </c>
      <c r="W137" s="15">
        <v>102.62293281081479</v>
      </c>
      <c r="X137" s="15">
        <v>83.285920300452716</v>
      </c>
      <c r="Y137" s="15">
        <v>82.667715086701918</v>
      </c>
      <c r="Z137" s="15">
        <v>95.500856853492706</v>
      </c>
      <c r="AA137" s="15">
        <v>83.000083481191595</v>
      </c>
      <c r="AB137" s="15">
        <f t="shared" si="15"/>
        <v>89.250470167342144</v>
      </c>
      <c r="AC137" s="16">
        <v>4.0110513263530665</v>
      </c>
      <c r="AD137" s="16">
        <v>47.387153052020004</v>
      </c>
      <c r="AE137" s="16">
        <v>53.459703760646498</v>
      </c>
      <c r="AF137" s="16">
        <v>41.284693948134709</v>
      </c>
      <c r="AG137" s="16">
        <v>39.182842675630297</v>
      </c>
      <c r="AH137" s="16">
        <v>50.194891551707514</v>
      </c>
      <c r="AI137" s="16">
        <v>40.312870241492881</v>
      </c>
      <c r="AJ137" s="15">
        <f t="shared" si="16"/>
        <v>45.253880896600194</v>
      </c>
      <c r="AK137" s="15">
        <v>6.8636837445455923</v>
      </c>
      <c r="AL137" s="16">
        <v>65.725599709884321</v>
      </c>
      <c r="AM137" s="16">
        <v>83.49983874082686</v>
      </c>
      <c r="AN137" s="16">
        <v>52.131974235506114</v>
      </c>
      <c r="AO137" s="16">
        <v>53.094283101702864</v>
      </c>
      <c r="AP137" s="16">
        <v>48.819366990471337</v>
      </c>
      <c r="AQ137" s="16">
        <v>73.943796251072811</v>
      </c>
      <c r="AR137" s="15">
        <f t="shared" si="17"/>
        <v>61.381581620772074</v>
      </c>
    </row>
    <row r="138" spans="1:44">
      <c r="A138" s="12"/>
      <c r="B138" s="19"/>
      <c r="C138" s="13">
        <f t="shared" si="13"/>
        <v>2034</v>
      </c>
      <c r="D138" s="14">
        <v>48976</v>
      </c>
      <c r="E138" s="15">
        <v>6.3883000000000001</v>
      </c>
      <c r="F138" s="15">
        <v>65.018469999999994</v>
      </c>
      <c r="G138" s="15">
        <v>72.431370000000001</v>
      </c>
      <c r="H138" s="15">
        <v>60.55735</v>
      </c>
      <c r="I138" s="15">
        <v>57.410580000000003</v>
      </c>
      <c r="J138" s="15">
        <v>68.195427142857142</v>
      </c>
      <c r="K138" s="15">
        <v>59.208734285714293</v>
      </c>
      <c r="L138" s="15">
        <f t="shared" si="12"/>
        <v>63.702080714285714</v>
      </c>
      <c r="M138" s="15">
        <v>6.3883200870882852</v>
      </c>
      <c r="N138" s="15">
        <v>68.939886937613196</v>
      </c>
      <c r="O138" s="15">
        <v>76.764725944118751</v>
      </c>
      <c r="P138" s="15">
        <v>64.561475286243422</v>
      </c>
      <c r="Q138" s="15">
        <v>62.073107381910773</v>
      </c>
      <c r="R138" s="15">
        <v>72.293389368972711</v>
      </c>
      <c r="S138" s="15">
        <v>63.495031898672288</v>
      </c>
      <c r="T138" s="15">
        <f t="shared" si="14"/>
        <v>67.894210633822496</v>
      </c>
      <c r="U138" s="15">
        <v>9.514151087557277</v>
      </c>
      <c r="V138" s="15">
        <v>96.437644411281667</v>
      </c>
      <c r="W138" s="15">
        <v>101.28412827304096</v>
      </c>
      <c r="X138" s="15">
        <v>94.545756593393151</v>
      </c>
      <c r="Y138" s="15">
        <v>91.736203712113877</v>
      </c>
      <c r="Z138" s="15">
        <v>98.514708923464212</v>
      </c>
      <c r="AA138" s="15">
        <v>93.341662501416323</v>
      </c>
      <c r="AB138" s="15">
        <f t="shared" si="15"/>
        <v>95.928185712440268</v>
      </c>
      <c r="AC138" s="16">
        <v>3.5645882185597073</v>
      </c>
      <c r="AD138" s="16">
        <v>51.053193670320638</v>
      </c>
      <c r="AE138" s="16">
        <v>55.970700569473891</v>
      </c>
      <c r="AF138" s="16">
        <v>48.188169273837929</v>
      </c>
      <c r="AG138" s="16">
        <v>45.702483370248451</v>
      </c>
      <c r="AH138" s="16">
        <v>53.160696627100606</v>
      </c>
      <c r="AI138" s="16">
        <v>47.122875315156726</v>
      </c>
      <c r="AJ138" s="15">
        <f t="shared" si="16"/>
        <v>50.14178597112867</v>
      </c>
      <c r="AK138" s="15">
        <v>6.3883200870882852</v>
      </c>
      <c r="AL138" s="16">
        <v>74.874626842503417</v>
      </c>
      <c r="AM138" s="16">
        <v>87.058596623041566</v>
      </c>
      <c r="AN138" s="16">
        <v>68.302690409734495</v>
      </c>
      <c r="AO138" s="16">
        <v>67.189179415140686</v>
      </c>
      <c r="AP138" s="16">
        <v>66.646675445210761</v>
      </c>
      <c r="AQ138" s="16">
        <v>80.096328177019771</v>
      </c>
      <c r="AR138" s="15">
        <f t="shared" si="17"/>
        <v>73.371501811115266</v>
      </c>
    </row>
    <row r="139" spans="1:44">
      <c r="A139" s="12"/>
      <c r="B139" s="19"/>
      <c r="C139" s="13">
        <f t="shared" si="13"/>
        <v>2034</v>
      </c>
      <c r="D139" s="14">
        <v>49004</v>
      </c>
      <c r="E139" s="15">
        <v>5.6882000000000001</v>
      </c>
      <c r="F139" s="15">
        <v>32.898040000000002</v>
      </c>
      <c r="G139" s="15">
        <v>50.499409999999997</v>
      </c>
      <c r="H139" s="15">
        <v>26.518139999999999</v>
      </c>
      <c r="I139" s="15">
        <v>35.109340000000003</v>
      </c>
      <c r="J139" s="15">
        <v>40.279259677419361</v>
      </c>
      <c r="K139" s="15">
        <v>30.120901290322582</v>
      </c>
      <c r="L139" s="15">
        <f t="shared" si="12"/>
        <v>35.20008048387097</v>
      </c>
      <c r="M139" s="15">
        <v>5.6881825752157997</v>
      </c>
      <c r="N139" s="15">
        <v>34.2496146305106</v>
      </c>
      <c r="O139" s="15">
        <v>53.099639071566983</v>
      </c>
      <c r="P139" s="15">
        <v>28.117550676847671</v>
      </c>
      <c r="Q139" s="15">
        <v>37.72933629707417</v>
      </c>
      <c r="R139" s="15">
        <v>42.15446358966328</v>
      </c>
      <c r="S139" s="15">
        <v>32.148299485329751</v>
      </c>
      <c r="T139" s="15">
        <f t="shared" si="14"/>
        <v>37.151381537496519</v>
      </c>
      <c r="U139" s="15">
        <v>9.0388462376382535</v>
      </c>
      <c r="V139" s="15">
        <v>47.23980545917199</v>
      </c>
      <c r="W139" s="15">
        <v>63.117004683050062</v>
      </c>
      <c r="X139" s="15">
        <v>46.296332125593281</v>
      </c>
      <c r="Y139" s="15">
        <v>56.473810749452291</v>
      </c>
      <c r="Z139" s="15">
        <v>53.897985778862804</v>
      </c>
      <c r="AA139" s="15">
        <v>50.564307032372867</v>
      </c>
      <c r="AB139" s="15">
        <f t="shared" si="15"/>
        <v>52.231146405617835</v>
      </c>
      <c r="AC139" s="16">
        <v>3.1740382229228925</v>
      </c>
      <c r="AD139" s="16">
        <v>27.52918382576209</v>
      </c>
      <c r="AE139" s="16">
        <v>43.651139898343999</v>
      </c>
      <c r="AF139" s="16">
        <v>24.481009360364144</v>
      </c>
      <c r="AG139" s="16">
        <v>31.757595066087973</v>
      </c>
      <c r="AH139" s="16">
        <v>34.290004114264178</v>
      </c>
      <c r="AI139" s="16">
        <v>27.532480785345104</v>
      </c>
      <c r="AJ139" s="15">
        <f t="shared" si="16"/>
        <v>30.911242449804639</v>
      </c>
      <c r="AK139" s="15">
        <v>5.6881825752157997</v>
      </c>
      <c r="AL139" s="16">
        <v>38.132399339144669</v>
      </c>
      <c r="AM139" s="16">
        <v>65.861096577560531</v>
      </c>
      <c r="AN139" s="16">
        <v>31.294352140404978</v>
      </c>
      <c r="AO139" s="16">
        <v>49.373040899992525</v>
      </c>
      <c r="AP139" s="16">
        <v>36.968705063051665</v>
      </c>
      <c r="AQ139" s="16">
        <v>49.738893068818058</v>
      </c>
      <c r="AR139" s="15">
        <f t="shared" si="17"/>
        <v>43.353799065934865</v>
      </c>
    </row>
    <row r="140" spans="1:44">
      <c r="A140" s="12"/>
      <c r="B140" s="19"/>
      <c r="C140" s="13">
        <f t="shared" si="13"/>
        <v>2034</v>
      </c>
      <c r="D140" s="14">
        <v>49035</v>
      </c>
      <c r="E140" s="15">
        <v>5.3494000000000002</v>
      </c>
      <c r="F140" s="15">
        <v>26.872689999999999</v>
      </c>
      <c r="G140" s="15">
        <v>40.609409999999997</v>
      </c>
      <c r="H140" s="15">
        <v>20.486059999999998</v>
      </c>
      <c r="I140" s="15">
        <v>28.643370000000001</v>
      </c>
      <c r="J140" s="15">
        <v>32.977898888888888</v>
      </c>
      <c r="K140" s="15">
        <v>24.111531111111113</v>
      </c>
      <c r="L140" s="15">
        <f t="shared" si="12"/>
        <v>28.544715</v>
      </c>
      <c r="M140" s="15">
        <v>5.3494466932574953</v>
      </c>
      <c r="N140" s="15">
        <v>28.131800351146008</v>
      </c>
      <c r="O140" s="15">
        <v>42.782694072087189</v>
      </c>
      <c r="P140" s="15">
        <v>22.147738684010118</v>
      </c>
      <c r="Q140" s="15">
        <v>31.343135292141863</v>
      </c>
      <c r="R140" s="15">
        <v>34.643308671564306</v>
      </c>
      <c r="S140" s="15">
        <v>26.23458162095756</v>
      </c>
      <c r="T140" s="15">
        <f t="shared" si="14"/>
        <v>30.438945146260934</v>
      </c>
      <c r="U140" s="15">
        <v>8.5583138835174388</v>
      </c>
      <c r="V140" s="15">
        <v>34.687796950968327</v>
      </c>
      <c r="W140" s="15">
        <v>55.172661366101359</v>
      </c>
      <c r="X140" s="15">
        <v>34.92549175993512</v>
      </c>
      <c r="Y140" s="15">
        <v>50.298386887026744</v>
      </c>
      <c r="Z140" s="15">
        <v>43.792181135471893</v>
      </c>
      <c r="AA140" s="15">
        <v>41.757889594198062</v>
      </c>
      <c r="AB140" s="15">
        <f t="shared" si="15"/>
        <v>42.775035364834977</v>
      </c>
      <c r="AC140" s="16">
        <v>3.1298918502958157</v>
      </c>
      <c r="AD140" s="16">
        <v>24.424674512580413</v>
      </c>
      <c r="AE140" s="16">
        <v>37.220630484392814</v>
      </c>
      <c r="AF140" s="16">
        <v>20.218005319805847</v>
      </c>
      <c r="AG140" s="16">
        <v>26.46123358818113</v>
      </c>
      <c r="AH140" s="16">
        <v>30.111766055608147</v>
      </c>
      <c r="AI140" s="16">
        <v>22.992773439083752</v>
      </c>
      <c r="AJ140" s="15">
        <f t="shared" si="16"/>
        <v>26.552269747345949</v>
      </c>
      <c r="AK140" s="15">
        <v>5.3494466932574953</v>
      </c>
      <c r="AL140" s="16">
        <v>30.574496804013702</v>
      </c>
      <c r="AM140" s="16">
        <v>47.748766215113669</v>
      </c>
      <c r="AN140" s="16">
        <v>26.018072792826693</v>
      </c>
      <c r="AO140" s="16">
        <v>34.303604031776565</v>
      </c>
      <c r="AP140" s="16">
        <v>28.567912494579076</v>
      </c>
      <c r="AQ140" s="16">
        <v>38.207505431169238</v>
      </c>
      <c r="AR140" s="15">
        <f t="shared" si="17"/>
        <v>33.387708962874157</v>
      </c>
    </row>
    <row r="141" spans="1:44">
      <c r="A141" s="12"/>
      <c r="B141" s="19"/>
      <c r="C141" s="13">
        <f t="shared" si="13"/>
        <v>2034</v>
      </c>
      <c r="D141" s="14">
        <v>49065</v>
      </c>
      <c r="E141" s="15">
        <v>5.3944999999999999</v>
      </c>
      <c r="F141" s="15">
        <v>29.113199999999999</v>
      </c>
      <c r="G141" s="15">
        <v>49.701819999999998</v>
      </c>
      <c r="H141" s="15">
        <v>10.820040000000001</v>
      </c>
      <c r="I141" s="15">
        <v>20.021540000000002</v>
      </c>
      <c r="J141" s="15">
        <v>38.189903440860213</v>
      </c>
      <c r="K141" s="15">
        <v>14.876615268817204</v>
      </c>
      <c r="L141" s="15">
        <f t="shared" si="12"/>
        <v>26.533259354838709</v>
      </c>
      <c r="M141" s="15">
        <v>5.3944541028029445</v>
      </c>
      <c r="N141" s="15">
        <v>30.601073239228796</v>
      </c>
      <c r="O141" s="15">
        <v>50.85644458989006</v>
      </c>
      <c r="P141" s="15">
        <v>11.623887794537191</v>
      </c>
      <c r="Q141" s="15">
        <v>21.021445959698003</v>
      </c>
      <c r="R141" s="15">
        <v>39.530860608875159</v>
      </c>
      <c r="S141" s="15">
        <v>15.766897308210236</v>
      </c>
      <c r="T141" s="15">
        <f t="shared" si="14"/>
        <v>27.648878958542696</v>
      </c>
      <c r="U141" s="15">
        <v>8.6392781852271412</v>
      </c>
      <c r="V141" s="15">
        <v>34.382945303038447</v>
      </c>
      <c r="W141" s="15">
        <v>62.502859355236815</v>
      </c>
      <c r="X141" s="15">
        <v>22.679802045366603</v>
      </c>
      <c r="Y141" s="15">
        <v>39.946127479108327</v>
      </c>
      <c r="Z141" s="15">
        <v>46.779896659383958</v>
      </c>
      <c r="AA141" s="15">
        <v>30.291837989274246</v>
      </c>
      <c r="AB141" s="15">
        <f t="shared" si="15"/>
        <v>38.535867324329104</v>
      </c>
      <c r="AC141" s="16">
        <v>3.2264540794734167</v>
      </c>
      <c r="AD141" s="16">
        <v>24.558687946285485</v>
      </c>
      <c r="AE141" s="16">
        <v>42.839917304896638</v>
      </c>
      <c r="AF141" s="16">
        <v>11.01333749719716</v>
      </c>
      <c r="AG141" s="16">
        <v>18.22357791295126</v>
      </c>
      <c r="AH141" s="16">
        <v>32.618154652769974</v>
      </c>
      <c r="AI141" s="16">
        <v>14.192045637475848</v>
      </c>
      <c r="AJ141" s="15">
        <f t="shared" si="16"/>
        <v>23.405100145122912</v>
      </c>
      <c r="AK141" s="15">
        <v>5.3944541028029445</v>
      </c>
      <c r="AL141" s="16">
        <v>31.685326843414643</v>
      </c>
      <c r="AM141" s="16">
        <v>65.907578363059088</v>
      </c>
      <c r="AN141" s="16">
        <v>10.526056392441486</v>
      </c>
      <c r="AO141" s="16">
        <v>17.15266530035322</v>
      </c>
      <c r="AP141" s="16">
        <v>11.786569885752586</v>
      </c>
      <c r="AQ141" s="16">
        <v>46.772556007989074</v>
      </c>
      <c r="AR141" s="15">
        <f t="shared" si="17"/>
        <v>29.279562946870829</v>
      </c>
    </row>
    <row r="142" spans="1:44">
      <c r="A142" s="12"/>
      <c r="B142" s="19"/>
      <c r="C142" s="13">
        <f t="shared" si="13"/>
        <v>2034</v>
      </c>
      <c r="D142" s="14">
        <v>49096</v>
      </c>
      <c r="E142" s="15">
        <v>5.6971999999999996</v>
      </c>
      <c r="F142" s="15">
        <v>40.878300000000003</v>
      </c>
      <c r="G142" s="15">
        <v>61.909730000000003</v>
      </c>
      <c r="H142" s="15">
        <v>16.774419999999999</v>
      </c>
      <c r="I142" s="15">
        <v>28.588930000000001</v>
      </c>
      <c r="J142" s="15">
        <v>49.758237111111114</v>
      </c>
      <c r="K142" s="15">
        <v>21.762768666666666</v>
      </c>
      <c r="L142" s="15">
        <f t="shared" si="12"/>
        <v>35.760502888888894</v>
      </c>
      <c r="M142" s="15">
        <v>5.6972448148611967</v>
      </c>
      <c r="N142" s="15">
        <v>45.025530881124013</v>
      </c>
      <c r="O142" s="15">
        <v>63.680234932530823</v>
      </c>
      <c r="P142" s="15">
        <v>17.908522571864452</v>
      </c>
      <c r="Q142" s="15">
        <v>30.40576385378392</v>
      </c>
      <c r="R142" s="15">
        <v>52.901961480606893</v>
      </c>
      <c r="S142" s="15">
        <v>23.185135557563783</v>
      </c>
      <c r="T142" s="15">
        <f t="shared" si="14"/>
        <v>38.043548519085334</v>
      </c>
      <c r="U142" s="15">
        <v>8.6154713505021654</v>
      </c>
      <c r="V142" s="15">
        <v>46.239531287804986</v>
      </c>
      <c r="W142" s="15">
        <v>83.058509152053119</v>
      </c>
      <c r="X142" s="15">
        <v>31.577576741358328</v>
      </c>
      <c r="Y142" s="15">
        <v>59.179097673627901</v>
      </c>
      <c r="Z142" s="15">
        <v>61.785321941598646</v>
      </c>
      <c r="AA142" s="15">
        <v>43.231552246094374</v>
      </c>
      <c r="AB142" s="15">
        <f t="shared" si="15"/>
        <v>52.50843709384651</v>
      </c>
      <c r="AC142" s="16">
        <v>3.312395255159502</v>
      </c>
      <c r="AD142" s="16">
        <v>32.799642671874551</v>
      </c>
      <c r="AE142" s="16">
        <v>51.104487710087213</v>
      </c>
      <c r="AF142" s="16">
        <v>14.181490117288288</v>
      </c>
      <c r="AG142" s="16">
        <v>24.227711542419058</v>
      </c>
      <c r="AH142" s="16">
        <v>40.528355021342122</v>
      </c>
      <c r="AI142" s="16">
        <v>18.4232280523435</v>
      </c>
      <c r="AJ142" s="15">
        <f t="shared" si="16"/>
        <v>29.475791536842813</v>
      </c>
      <c r="AK142" s="15">
        <v>5.6972448148611967</v>
      </c>
      <c r="AL142" s="16">
        <v>44.096292048450529</v>
      </c>
      <c r="AM142" s="16">
        <v>88.439929934841999</v>
      </c>
      <c r="AN142" s="16">
        <v>16.184342507808804</v>
      </c>
      <c r="AO142" s="16">
        <v>25.946438295175504</v>
      </c>
      <c r="AP142" s="16">
        <v>18.839689632933862</v>
      </c>
      <c r="AQ142" s="16">
        <v>62.819161378260262</v>
      </c>
      <c r="AR142" s="15">
        <f t="shared" si="17"/>
        <v>40.829425505597058</v>
      </c>
    </row>
    <row r="143" spans="1:44">
      <c r="A143" s="12"/>
      <c r="B143" s="19"/>
      <c r="C143" s="13">
        <f t="shared" si="13"/>
        <v>2034</v>
      </c>
      <c r="D143" s="14">
        <v>49126</v>
      </c>
      <c r="E143" s="15">
        <v>5.9409000000000001</v>
      </c>
      <c r="F143" s="15">
        <v>85.690219999999997</v>
      </c>
      <c r="G143" s="15">
        <v>98.084469999999996</v>
      </c>
      <c r="H143" s="15">
        <v>65.574719999999999</v>
      </c>
      <c r="I143" s="15">
        <v>59.814689999999999</v>
      </c>
      <c r="J143" s="15">
        <v>91.420894731182784</v>
      </c>
      <c r="K143" s="15">
        <v>62.911480322580637</v>
      </c>
      <c r="L143" s="15">
        <f t="shared" si="12"/>
        <v>77.166187526881714</v>
      </c>
      <c r="M143" s="15">
        <v>5.9409117542291972</v>
      </c>
      <c r="N143" s="15">
        <v>92.935948415468076</v>
      </c>
      <c r="O143" s="15">
        <v>104.81505846225551</v>
      </c>
      <c r="P143" s="15">
        <v>69.535040105507974</v>
      </c>
      <c r="Q143" s="15">
        <v>64.354203186432159</v>
      </c>
      <c r="R143" s="15">
        <v>98.428440157531085</v>
      </c>
      <c r="S143" s="15">
        <v>67.13959937948367</v>
      </c>
      <c r="T143" s="15">
        <f t="shared" si="14"/>
        <v>82.784019768507378</v>
      </c>
      <c r="U143" s="15">
        <v>9.2541393427113956</v>
      </c>
      <c r="V143" s="15">
        <v>97.795090634461914</v>
      </c>
      <c r="W143" s="15">
        <v>129.14527031987265</v>
      </c>
      <c r="X143" s="15">
        <v>86.220307101160373</v>
      </c>
      <c r="Y143" s="15">
        <v>102.35568949509363</v>
      </c>
      <c r="Z143" s="15">
        <v>112.29033500513572</v>
      </c>
      <c r="AA143" s="15">
        <v>93.680752724161763</v>
      </c>
      <c r="AB143" s="15">
        <f t="shared" si="15"/>
        <v>102.98554386464875</v>
      </c>
      <c r="AC143" s="16">
        <v>3.4207916994546248</v>
      </c>
      <c r="AD143" s="16">
        <v>73.737997650611234</v>
      </c>
      <c r="AE143" s="16">
        <v>85.527900726160382</v>
      </c>
      <c r="AF143" s="16">
        <v>52.246305805123725</v>
      </c>
      <c r="AG143" s="16">
        <v>44.892577377773058</v>
      </c>
      <c r="AH143" s="16">
        <v>79.18924315866083</v>
      </c>
      <c r="AI143" s="16">
        <v>48.846194811832561</v>
      </c>
      <c r="AJ143" s="15">
        <f t="shared" si="16"/>
        <v>64.017718985246688</v>
      </c>
      <c r="AK143" s="15">
        <v>5.9409117542291972</v>
      </c>
      <c r="AL143" s="16">
        <v>89.100487082207806</v>
      </c>
      <c r="AM143" s="16">
        <v>121.05849988771624</v>
      </c>
      <c r="AN143" s="16">
        <v>63.948565168970333</v>
      </c>
      <c r="AO143" s="16">
        <v>61.203737292230961</v>
      </c>
      <c r="AP143" s="16">
        <v>61.694941441588064</v>
      </c>
      <c r="AQ143" s="16">
        <v>103.87677257292677</v>
      </c>
      <c r="AR143" s="15">
        <f t="shared" si="17"/>
        <v>82.78585700725742</v>
      </c>
    </row>
    <row r="144" spans="1:44">
      <c r="A144" s="12"/>
      <c r="B144" s="19"/>
      <c r="C144" s="13">
        <f t="shared" si="13"/>
        <v>2034</v>
      </c>
      <c r="D144" s="14">
        <v>49157</v>
      </c>
      <c r="E144" s="15">
        <v>6.3578999999999999</v>
      </c>
      <c r="F144" s="15">
        <v>100.5234</v>
      </c>
      <c r="G144" s="15">
        <v>107.7968</v>
      </c>
      <c r="H144" s="15">
        <v>87.175349999999995</v>
      </c>
      <c r="I144" s="15">
        <v>67.956069999999997</v>
      </c>
      <c r="J144" s="15">
        <v>103.57353548387097</v>
      </c>
      <c r="K144" s="15">
        <v>79.115651935483868</v>
      </c>
      <c r="L144" s="15">
        <f t="shared" si="12"/>
        <v>91.344593709677412</v>
      </c>
      <c r="M144" s="15">
        <v>6.3579040065104886</v>
      </c>
      <c r="N144" s="15">
        <v>104.43071131414723</v>
      </c>
      <c r="O144" s="15">
        <v>113.55473271453882</v>
      </c>
      <c r="P144" s="15">
        <v>91.490114697950133</v>
      </c>
      <c r="Q144" s="15">
        <v>72.863636741211252</v>
      </c>
      <c r="R144" s="15">
        <v>108.25691383689208</v>
      </c>
      <c r="S144" s="15">
        <v>83.679011038672527</v>
      </c>
      <c r="T144" s="15">
        <f t="shared" si="14"/>
        <v>95.967962437782305</v>
      </c>
      <c r="U144" s="15">
        <v>9.2686768695369057</v>
      </c>
      <c r="V144" s="15">
        <v>115.57779938167934</v>
      </c>
      <c r="W144" s="15">
        <v>134.81732792119203</v>
      </c>
      <c r="X144" s="15">
        <v>104.996232802275</v>
      </c>
      <c r="Y144" s="15">
        <v>109.2934443960729</v>
      </c>
      <c r="Z144" s="15">
        <v>123.64598876921691</v>
      </c>
      <c r="AA144" s="15">
        <v>106.79828927709349</v>
      </c>
      <c r="AB144" s="15">
        <f t="shared" si="15"/>
        <v>115.22213902315519</v>
      </c>
      <c r="AC144" s="16">
        <v>3.8373963539564842</v>
      </c>
      <c r="AD144" s="16">
        <v>111.88650017332324</v>
      </c>
      <c r="AE144" s="16">
        <v>105.45934486480679</v>
      </c>
      <c r="AF144" s="16">
        <v>64.064289035548654</v>
      </c>
      <c r="AG144" s="16">
        <v>47.253033024803976</v>
      </c>
      <c r="AH144" s="16">
        <v>109.19124149555829</v>
      </c>
      <c r="AI144" s="16">
        <v>57.01440748265572</v>
      </c>
      <c r="AJ144" s="15">
        <f t="shared" si="16"/>
        <v>83.102824489107007</v>
      </c>
      <c r="AK144" s="15">
        <v>6.3579040065104886</v>
      </c>
      <c r="AL144" s="16">
        <v>108.35123889095937</v>
      </c>
      <c r="AM144" s="16">
        <v>128.70757683274405</v>
      </c>
      <c r="AN144" s="16">
        <v>88.905656508524117</v>
      </c>
      <c r="AO144" s="16">
        <v>72.819885758351049</v>
      </c>
      <c r="AP144" s="16">
        <v>81.665127314832532</v>
      </c>
      <c r="AQ144" s="16">
        <v>116.88776770525617</v>
      </c>
      <c r="AR144" s="15">
        <f t="shared" si="17"/>
        <v>99.276447510044349</v>
      </c>
    </row>
    <row r="145" spans="1:44">
      <c r="A145" s="12"/>
      <c r="B145" s="19"/>
      <c r="C145" s="13">
        <f t="shared" si="13"/>
        <v>2034</v>
      </c>
      <c r="D145" s="14">
        <v>49188</v>
      </c>
      <c r="E145" s="15">
        <v>6.2031999999999998</v>
      </c>
      <c r="F145" s="15">
        <v>75.909000000000006</v>
      </c>
      <c r="G145" s="15">
        <v>100.3216</v>
      </c>
      <c r="H145" s="15">
        <v>63.116549999999997</v>
      </c>
      <c r="I145" s="15">
        <v>68.029939999999996</v>
      </c>
      <c r="J145" s="15">
        <v>86.759044444444442</v>
      </c>
      <c r="K145" s="15">
        <v>65.300278888888883</v>
      </c>
      <c r="L145" s="15">
        <f t="shared" ref="L145:L208" si="18">AVERAGE(J145:K145)</f>
        <v>76.029661666666669</v>
      </c>
      <c r="M145" s="15">
        <v>6.2031734025843903</v>
      </c>
      <c r="N145" s="15">
        <v>82.62537409518589</v>
      </c>
      <c r="O145" s="15">
        <v>106.64704629584233</v>
      </c>
      <c r="P145" s="15">
        <v>67.925341689724576</v>
      </c>
      <c r="Q145" s="15">
        <v>74.195262288819009</v>
      </c>
      <c r="R145" s="15">
        <v>93.301672851033189</v>
      </c>
      <c r="S145" s="15">
        <v>70.711973067099876</v>
      </c>
      <c r="T145" s="15">
        <f t="shared" si="14"/>
        <v>82.00682295906654</v>
      </c>
      <c r="U145" s="15">
        <v>9.2195461954402962</v>
      </c>
      <c r="V145" s="15">
        <v>101.26488305502068</v>
      </c>
      <c r="W145" s="15">
        <v>130.57922044890597</v>
      </c>
      <c r="X145" s="15">
        <v>94.594389923760048</v>
      </c>
      <c r="Y145" s="15">
        <v>110.32383624499974</v>
      </c>
      <c r="Z145" s="15">
        <v>114.29347745230302</v>
      </c>
      <c r="AA145" s="15">
        <v>101.58525495542213</v>
      </c>
      <c r="AB145" s="15">
        <f t="shared" si="15"/>
        <v>107.93936620386258</v>
      </c>
      <c r="AC145" s="16">
        <v>3.7242672264313885</v>
      </c>
      <c r="AD145" s="16">
        <v>70.86792667971946</v>
      </c>
      <c r="AE145" s="16">
        <v>84.679024486896139</v>
      </c>
      <c r="AF145" s="16">
        <v>51.793618721054244</v>
      </c>
      <c r="AG145" s="16">
        <v>51.394732293580113</v>
      </c>
      <c r="AH145" s="16">
        <v>77.006192371797994</v>
      </c>
      <c r="AI145" s="16">
        <v>51.616335864399076</v>
      </c>
      <c r="AJ145" s="15">
        <f t="shared" si="16"/>
        <v>64.311264118098535</v>
      </c>
      <c r="AK145" s="15">
        <v>6.2031734025843903</v>
      </c>
      <c r="AL145" s="16">
        <v>83.074597041060457</v>
      </c>
      <c r="AM145" s="16">
        <v>123.43944537089924</v>
      </c>
      <c r="AN145" s="16">
        <v>64.453068182635505</v>
      </c>
      <c r="AO145" s="16">
        <v>78.695816504664464</v>
      </c>
      <c r="AP145" s="16">
        <v>70.203437880773564</v>
      </c>
      <c r="AQ145" s="16">
        <v>101.01452963209992</v>
      </c>
      <c r="AR145" s="15">
        <f t="shared" si="17"/>
        <v>85.608983756436743</v>
      </c>
    </row>
    <row r="146" spans="1:44">
      <c r="A146" s="12"/>
      <c r="B146" s="19"/>
      <c r="C146" s="13">
        <f t="shared" si="13"/>
        <v>2034</v>
      </c>
      <c r="D146" s="14">
        <v>49218</v>
      </c>
      <c r="E146" s="15">
        <v>6.2202999999999999</v>
      </c>
      <c r="F146" s="15">
        <v>50.221420000000002</v>
      </c>
      <c r="G146" s="15">
        <v>72.918520000000001</v>
      </c>
      <c r="H146" s="15">
        <v>38.22475</v>
      </c>
      <c r="I146" s="15">
        <v>50.474899999999998</v>
      </c>
      <c r="J146" s="15">
        <v>60.227668387096777</v>
      </c>
      <c r="K146" s="15">
        <v>43.625353763440856</v>
      </c>
      <c r="L146" s="15">
        <f t="shared" si="18"/>
        <v>51.92651107526882</v>
      </c>
      <c r="M146" s="15">
        <v>6.2203046485020783</v>
      </c>
      <c r="N146" s="15">
        <v>53.959711076473667</v>
      </c>
      <c r="O146" s="15">
        <v>77.66126630137515</v>
      </c>
      <c r="P146" s="15">
        <v>40.832851335201887</v>
      </c>
      <c r="Q146" s="15">
        <v>54.796533547169204</v>
      </c>
      <c r="R146" s="15">
        <v>64.408783810032389</v>
      </c>
      <c r="S146" s="15">
        <v>46.988883278112212</v>
      </c>
      <c r="T146" s="15">
        <f t="shared" si="14"/>
        <v>55.698833544072301</v>
      </c>
      <c r="U146" s="15">
        <v>9.2841747354374977</v>
      </c>
      <c r="V146" s="15">
        <v>69.867396414265514</v>
      </c>
      <c r="W146" s="15">
        <v>107.50682249937313</v>
      </c>
      <c r="X146" s="15">
        <v>63.345794117021498</v>
      </c>
      <c r="Y146" s="15">
        <v>92.195281472339133</v>
      </c>
      <c r="Z146" s="15">
        <v>86.46112189264629</v>
      </c>
      <c r="AA146" s="15">
        <v>76.064385316677658</v>
      </c>
      <c r="AB146" s="15">
        <f t="shared" si="15"/>
        <v>81.262753604661981</v>
      </c>
      <c r="AC146" s="16">
        <v>3.9346073178355896</v>
      </c>
      <c r="AD146" s="16">
        <v>43.24157819118647</v>
      </c>
      <c r="AE146" s="16">
        <v>60.624504752953129</v>
      </c>
      <c r="AF146" s="16">
        <v>34.432341811839699</v>
      </c>
      <c r="AG146" s="16">
        <v>42.995957611174447</v>
      </c>
      <c r="AH146" s="16">
        <v>50.905018933470693</v>
      </c>
      <c r="AI146" s="16">
        <v>38.207699314772221</v>
      </c>
      <c r="AJ146" s="15">
        <f t="shared" si="16"/>
        <v>44.556359124121457</v>
      </c>
      <c r="AK146" s="15">
        <v>6.2203046485020783</v>
      </c>
      <c r="AL146" s="16">
        <v>58.999772339902059</v>
      </c>
      <c r="AM146" s="16">
        <v>93.900539935569853</v>
      </c>
      <c r="AN146" s="16">
        <v>43.683615148372191</v>
      </c>
      <c r="AO146" s="16">
        <v>60.797276110106885</v>
      </c>
      <c r="AP146" s="16">
        <v>50.548947429104707</v>
      </c>
      <c r="AQ146" s="16">
        <v>74.386132247669579</v>
      </c>
      <c r="AR146" s="15">
        <f t="shared" si="17"/>
        <v>62.46753983838714</v>
      </c>
    </row>
    <row r="147" spans="1:44">
      <c r="A147" s="12"/>
      <c r="B147" s="19"/>
      <c r="C147" s="13">
        <f t="shared" si="13"/>
        <v>2034</v>
      </c>
      <c r="D147" s="14">
        <v>49249</v>
      </c>
      <c r="E147" s="15">
        <v>6.5967000000000002</v>
      </c>
      <c r="F147" s="15">
        <v>62.93092</v>
      </c>
      <c r="G147" s="15">
        <v>73.734189999999998</v>
      </c>
      <c r="H147" s="15">
        <v>50.854239999999997</v>
      </c>
      <c r="I147" s="15">
        <v>49.722250000000003</v>
      </c>
      <c r="J147" s="15">
        <v>67.732373333333328</v>
      </c>
      <c r="K147" s="15">
        <v>50.35113333333333</v>
      </c>
      <c r="L147" s="15">
        <f t="shared" si="18"/>
        <v>59.041753333333332</v>
      </c>
      <c r="M147" s="15">
        <v>6.5966961185942399</v>
      </c>
      <c r="N147" s="15">
        <v>65.89238975745026</v>
      </c>
      <c r="O147" s="15">
        <v>77.323285493288992</v>
      </c>
      <c r="P147" s="15">
        <v>54.243526227958625</v>
      </c>
      <c r="Q147" s="15">
        <v>53.04567691265364</v>
      </c>
      <c r="R147" s="15">
        <v>70.972787862267467</v>
      </c>
      <c r="S147" s="15">
        <v>53.711148754489741</v>
      </c>
      <c r="T147" s="15">
        <f t="shared" si="14"/>
        <v>62.341968308378604</v>
      </c>
      <c r="U147" s="15">
        <v>10.183261823319057</v>
      </c>
      <c r="V147" s="15">
        <v>90.051110877993082</v>
      </c>
      <c r="W147" s="15">
        <v>107.59205026692069</v>
      </c>
      <c r="X147" s="15">
        <v>79.662590910384409</v>
      </c>
      <c r="Y147" s="15">
        <v>89.563403956356325</v>
      </c>
      <c r="Z147" s="15">
        <v>97.847083939738695</v>
      </c>
      <c r="AA147" s="15">
        <v>84.0629522641497</v>
      </c>
      <c r="AB147" s="15">
        <f t="shared" si="15"/>
        <v>90.955018101944205</v>
      </c>
      <c r="AC147" s="16">
        <v>4.0283511075493523</v>
      </c>
      <c r="AD147" s="16">
        <v>50.627718928136197</v>
      </c>
      <c r="AE147" s="16">
        <v>58.328652576901909</v>
      </c>
      <c r="AF147" s="16">
        <v>44.039409204583094</v>
      </c>
      <c r="AG147" s="16">
        <v>41.623122350835359</v>
      </c>
      <c r="AH147" s="16">
        <v>54.05035610536541</v>
      </c>
      <c r="AI147" s="16">
        <v>42.965503936250769</v>
      </c>
      <c r="AJ147" s="15">
        <f t="shared" si="16"/>
        <v>48.507930020808089</v>
      </c>
      <c r="AK147" s="15">
        <v>6.5966961185942399</v>
      </c>
      <c r="AL147" s="16">
        <v>74.607105976581437</v>
      </c>
      <c r="AM147" s="16">
        <v>94.896447190350202</v>
      </c>
      <c r="AN147" s="16">
        <v>57.375610538862304</v>
      </c>
      <c r="AO147" s="16">
        <v>58.174463415602474</v>
      </c>
      <c r="AP147" s="16">
        <v>56.612235315764885</v>
      </c>
      <c r="AQ147" s="16">
        <v>83.64022460296114</v>
      </c>
      <c r="AR147" s="15">
        <f t="shared" si="17"/>
        <v>70.126229959363016</v>
      </c>
    </row>
    <row r="148" spans="1:44">
      <c r="A148" s="12"/>
      <c r="B148" s="19"/>
      <c r="C148" s="13">
        <f t="shared" si="13"/>
        <v>2034</v>
      </c>
      <c r="D148" s="14">
        <v>49279</v>
      </c>
      <c r="E148" s="15">
        <v>6.7073999999999998</v>
      </c>
      <c r="F148" s="15">
        <v>69.163830000000004</v>
      </c>
      <c r="G148" s="15">
        <v>76.897319999999993</v>
      </c>
      <c r="H148" s="15">
        <v>62.662239999999997</v>
      </c>
      <c r="I148" s="15">
        <v>62.313519999999997</v>
      </c>
      <c r="J148" s="15">
        <v>72.739529677419355</v>
      </c>
      <c r="K148" s="15">
        <v>62.501003870967743</v>
      </c>
      <c r="L148" s="15">
        <f t="shared" si="18"/>
        <v>67.620266774193553</v>
      </c>
      <c r="M148" s="15">
        <v>6.7073807466419044</v>
      </c>
      <c r="N148" s="15">
        <v>72.972400813202526</v>
      </c>
      <c r="O148" s="15">
        <v>81.697068489343522</v>
      </c>
      <c r="P148" s="15">
        <v>66.99806628299406</v>
      </c>
      <c r="Q148" s="15">
        <v>67.013417703469457</v>
      </c>
      <c r="R148" s="15">
        <v>77.00638694303116</v>
      </c>
      <c r="S148" s="15">
        <v>67.005164251600959</v>
      </c>
      <c r="T148" s="15">
        <f t="shared" si="14"/>
        <v>72.00577559731606</v>
      </c>
      <c r="U148" s="15">
        <v>9.9873041550633399</v>
      </c>
      <c r="V148" s="15">
        <v>106.49149640624516</v>
      </c>
      <c r="W148" s="15">
        <v>115.08981203389575</v>
      </c>
      <c r="X148" s="15">
        <v>104.03358682385606</v>
      </c>
      <c r="Y148" s="15">
        <v>105.26570798090511</v>
      </c>
      <c r="Z148" s="15">
        <v>110.46706169644921</v>
      </c>
      <c r="AA148" s="15">
        <v>104.60327725130884</v>
      </c>
      <c r="AB148" s="15">
        <f t="shared" si="15"/>
        <v>107.53516947387902</v>
      </c>
      <c r="AC148" s="16">
        <v>4.2021514232555308</v>
      </c>
      <c r="AD148" s="16">
        <v>54.925274645751912</v>
      </c>
      <c r="AE148" s="16">
        <v>59.51133642027046</v>
      </c>
      <c r="AF148" s="16">
        <v>49.722008563317296</v>
      </c>
      <c r="AG148" s="16">
        <v>48.087196103718604</v>
      </c>
      <c r="AH148" s="16">
        <v>57.045711810314245</v>
      </c>
      <c r="AI148" s="16">
        <v>48.966127533610383</v>
      </c>
      <c r="AJ148" s="15">
        <f t="shared" si="16"/>
        <v>53.005919671962317</v>
      </c>
      <c r="AK148" s="15">
        <v>6.7073807466419044</v>
      </c>
      <c r="AL148" s="16">
        <v>81.079355636876542</v>
      </c>
      <c r="AM148" s="16">
        <v>94.92444175713905</v>
      </c>
      <c r="AN148" s="16">
        <v>71.432017029323688</v>
      </c>
      <c r="AO148" s="16">
        <v>75.424648353134941</v>
      </c>
      <c r="AP148" s="16">
        <v>72.370751954767243</v>
      </c>
      <c r="AQ148" s="16">
        <v>87.480847068825867</v>
      </c>
      <c r="AR148" s="15">
        <f t="shared" si="17"/>
        <v>79.925799511796555</v>
      </c>
    </row>
    <row r="149" spans="1:44">
      <c r="A149" s="12"/>
      <c r="B149" s="19"/>
      <c r="C149" s="13">
        <f t="shared" si="13"/>
        <v>2035</v>
      </c>
      <c r="D149" s="14">
        <v>49310</v>
      </c>
      <c r="E149" s="15">
        <v>7.2119999999999997</v>
      </c>
      <c r="F149" s="15">
        <v>63.699759999999998</v>
      </c>
      <c r="G149" s="15">
        <v>73.7393</v>
      </c>
      <c r="H149" s="15">
        <v>52.949620000000003</v>
      </c>
      <c r="I149" s="15">
        <v>47.989910000000002</v>
      </c>
      <c r="J149" s="15">
        <v>68.125793763440853</v>
      </c>
      <c r="K149" s="15">
        <v>50.763081182795702</v>
      </c>
      <c r="L149" s="15">
        <f t="shared" si="18"/>
        <v>59.444437473118278</v>
      </c>
      <c r="M149" s="15">
        <v>7.2119567095094341</v>
      </c>
      <c r="N149" s="15">
        <v>65.852475753023782</v>
      </c>
      <c r="O149" s="15">
        <v>77.474592117259704</v>
      </c>
      <c r="P149" s="15">
        <v>56.940419782621845</v>
      </c>
      <c r="Q149" s="15">
        <v>51.991199506675962</v>
      </c>
      <c r="R149" s="15">
        <v>70.97620447274069</v>
      </c>
      <c r="S149" s="15">
        <v>54.758505467419901</v>
      </c>
      <c r="T149" s="15">
        <f t="shared" si="14"/>
        <v>62.867354970080299</v>
      </c>
      <c r="U149" s="15">
        <v>11.507610485616949</v>
      </c>
      <c r="V149" s="15">
        <v>94.049478614127153</v>
      </c>
      <c r="W149" s="15">
        <v>106.76437777868927</v>
      </c>
      <c r="X149" s="15">
        <v>89.663936581951191</v>
      </c>
      <c r="Y149" s="15">
        <v>87.271223218930473</v>
      </c>
      <c r="Z149" s="15">
        <v>99.654971794202922</v>
      </c>
      <c r="AA149" s="15">
        <v>88.609084454167856</v>
      </c>
      <c r="AB149" s="15">
        <f t="shared" si="15"/>
        <v>94.132028124185382</v>
      </c>
      <c r="AC149" s="16">
        <v>4.8200203865012705</v>
      </c>
      <c r="AD149" s="16">
        <v>53.105260017390307</v>
      </c>
      <c r="AE149" s="16">
        <v>61.550507502692028</v>
      </c>
      <c r="AF149" s="16">
        <v>46.38768651104261</v>
      </c>
      <c r="AG149" s="16">
        <v>44.332851285619945</v>
      </c>
      <c r="AH149" s="16">
        <v>56.828433639942681</v>
      </c>
      <c r="AI149" s="16">
        <v>45.481791411662726</v>
      </c>
      <c r="AJ149" s="15">
        <f t="shared" si="16"/>
        <v>51.155112525802707</v>
      </c>
      <c r="AK149" s="15">
        <v>7.2119567095094341</v>
      </c>
      <c r="AL149" s="16">
        <v>69.298280532532019</v>
      </c>
      <c r="AM149" s="16">
        <v>91.845519958012773</v>
      </c>
      <c r="AN149" s="16">
        <v>55.71852545645244</v>
      </c>
      <c r="AO149" s="16">
        <v>55.321895255421097</v>
      </c>
      <c r="AP149" s="16">
        <v>53.835107604876946</v>
      </c>
      <c r="AQ149" s="16">
        <v>79.238461354518151</v>
      </c>
      <c r="AR149" s="15">
        <f t="shared" si="17"/>
        <v>66.536784479697545</v>
      </c>
    </row>
    <row r="150" spans="1:44">
      <c r="A150" s="12"/>
      <c r="B150" s="19"/>
      <c r="C150" s="13">
        <f t="shared" si="13"/>
        <v>2035</v>
      </c>
      <c r="D150" s="14">
        <v>49341</v>
      </c>
      <c r="E150" s="15">
        <v>6.9569000000000001</v>
      </c>
      <c r="F150" s="15">
        <v>69.329509999999999</v>
      </c>
      <c r="G150" s="15">
        <v>77.1815</v>
      </c>
      <c r="H150" s="15">
        <v>64.667900000000003</v>
      </c>
      <c r="I150" s="15">
        <v>62.17136</v>
      </c>
      <c r="J150" s="15">
        <v>72.694648571428573</v>
      </c>
      <c r="K150" s="15">
        <v>63.597954285714295</v>
      </c>
      <c r="L150" s="15">
        <f t="shared" si="18"/>
        <v>68.146301428571434</v>
      </c>
      <c r="M150" s="15">
        <v>6.956924497675721</v>
      </c>
      <c r="N150" s="15">
        <v>72.203240316857588</v>
      </c>
      <c r="O150" s="15">
        <v>80.668316464235062</v>
      </c>
      <c r="P150" s="15">
        <v>68.425382017297665</v>
      </c>
      <c r="Q150" s="15">
        <v>66.174434802813039</v>
      </c>
      <c r="R150" s="15">
        <v>75.831130094305081</v>
      </c>
      <c r="S150" s="15">
        <v>67.460690353947115</v>
      </c>
      <c r="T150" s="15">
        <f t="shared" si="14"/>
        <v>71.645910224126098</v>
      </c>
      <c r="U150" s="15">
        <v>10.210262652220841</v>
      </c>
      <c r="V150" s="15">
        <v>100.07587684354533</v>
      </c>
      <c r="W150" s="15">
        <v>102.14144254802011</v>
      </c>
      <c r="X150" s="15">
        <v>100.31956753251377</v>
      </c>
      <c r="Y150" s="15">
        <v>95.468633668877089</v>
      </c>
      <c r="Z150" s="15">
        <v>100.96111928832025</v>
      </c>
      <c r="AA150" s="15">
        <v>98.240595876669474</v>
      </c>
      <c r="AB150" s="15">
        <f t="shared" si="15"/>
        <v>99.600857582494854</v>
      </c>
      <c r="AC150" s="16">
        <v>4.5672442438532928</v>
      </c>
      <c r="AD150" s="16">
        <v>57.491052801676943</v>
      </c>
      <c r="AE150" s="16">
        <v>63.639988690424659</v>
      </c>
      <c r="AF150" s="16">
        <v>54.64753454350587</v>
      </c>
      <c r="AG150" s="16">
        <v>51.838422649628285</v>
      </c>
      <c r="AH150" s="16">
        <v>60.126311039711673</v>
      </c>
      <c r="AI150" s="16">
        <v>53.443629446129762</v>
      </c>
      <c r="AJ150" s="15">
        <f t="shared" si="16"/>
        <v>56.784970242920721</v>
      </c>
      <c r="AK150" s="15">
        <v>6.956924497675721</v>
      </c>
      <c r="AL150" s="16">
        <v>78.397215869611571</v>
      </c>
      <c r="AM150" s="16">
        <v>89.845157221962268</v>
      </c>
      <c r="AN150" s="16">
        <v>72.372252887411761</v>
      </c>
      <c r="AO150" s="16">
        <v>69.862875426368277</v>
      </c>
      <c r="AP150" s="16">
        <v>70.884925660745793</v>
      </c>
      <c r="AQ150" s="16">
        <v>83.303476449190441</v>
      </c>
      <c r="AR150" s="15">
        <f t="shared" si="17"/>
        <v>77.094201054968124</v>
      </c>
    </row>
    <row r="151" spans="1:44">
      <c r="A151" s="12"/>
      <c r="B151" s="19"/>
      <c r="C151" s="13">
        <f t="shared" si="13"/>
        <v>2035</v>
      </c>
      <c r="D151" s="14">
        <v>49369</v>
      </c>
      <c r="E151" s="15">
        <v>5.8624000000000001</v>
      </c>
      <c r="F151" s="15">
        <v>34.89761</v>
      </c>
      <c r="G151" s="15">
        <v>54.471879999999999</v>
      </c>
      <c r="H151" s="15">
        <v>28.949940000000002</v>
      </c>
      <c r="I151" s="15">
        <v>38.264769999999999</v>
      </c>
      <c r="J151" s="15">
        <v>43.10617483870967</v>
      </c>
      <c r="K151" s="15">
        <v>32.85615903225807</v>
      </c>
      <c r="L151" s="15">
        <f t="shared" si="18"/>
        <v>37.98116693548387</v>
      </c>
      <c r="M151" s="15">
        <v>5.8624402399500166</v>
      </c>
      <c r="N151" s="15">
        <v>36.150444189770766</v>
      </c>
      <c r="O151" s="15">
        <v>57.587333802833292</v>
      </c>
      <c r="P151" s="15">
        <v>30.514101984002451</v>
      </c>
      <c r="Q151" s="15">
        <v>41.06950280286901</v>
      </c>
      <c r="R151" s="15">
        <v>45.140107575893758</v>
      </c>
      <c r="S151" s="15">
        <v>34.940560391914232</v>
      </c>
      <c r="T151" s="15">
        <f t="shared" si="14"/>
        <v>40.040333983903992</v>
      </c>
      <c r="U151" s="15">
        <v>9.0917879010537384</v>
      </c>
      <c r="V151" s="15">
        <v>48.848429731532001</v>
      </c>
      <c r="W151" s="15">
        <v>64.159886387295757</v>
      </c>
      <c r="X151" s="15">
        <v>50.097776544981897</v>
      </c>
      <c r="Y151" s="15">
        <v>58.043790673930509</v>
      </c>
      <c r="Z151" s="15">
        <v>55.269363167820025</v>
      </c>
      <c r="AA151" s="15">
        <v>53.429976018411956</v>
      </c>
      <c r="AB151" s="15">
        <f t="shared" si="15"/>
        <v>54.349669593115991</v>
      </c>
      <c r="AC151" s="16">
        <v>3.9836291238488437</v>
      </c>
      <c r="AD151" s="16">
        <v>30.703110607406469</v>
      </c>
      <c r="AE151" s="16">
        <v>48.363292208208129</v>
      </c>
      <c r="AF151" s="16">
        <v>27.238395127347712</v>
      </c>
      <c r="AG151" s="16">
        <v>35.724965470023399</v>
      </c>
      <c r="AH151" s="16">
        <v>38.108993214194257</v>
      </c>
      <c r="AI151" s="16">
        <v>30.797279464598805</v>
      </c>
      <c r="AJ151" s="15">
        <f t="shared" si="16"/>
        <v>34.453136339396529</v>
      </c>
      <c r="AK151" s="15">
        <v>5.8624402399500166</v>
      </c>
      <c r="AL151" s="16">
        <v>36.282886720701441</v>
      </c>
      <c r="AM151" s="16">
        <v>60.460931363836423</v>
      </c>
      <c r="AN151" s="16">
        <v>28.82908571266</v>
      </c>
      <c r="AO151" s="16">
        <v>42.195652544182252</v>
      </c>
      <c r="AP151" s="16">
        <v>33.237663488102037</v>
      </c>
      <c r="AQ151" s="16">
        <v>46.403171894342059</v>
      </c>
      <c r="AR151" s="15">
        <f t="shared" si="17"/>
        <v>39.820417691222048</v>
      </c>
    </row>
    <row r="152" spans="1:44">
      <c r="A152" s="12"/>
      <c r="B152" s="19"/>
      <c r="C152" s="13">
        <f t="shared" si="13"/>
        <v>2035</v>
      </c>
      <c r="D152" s="14">
        <v>49400</v>
      </c>
      <c r="E152" s="15">
        <v>5.4158999999999997</v>
      </c>
      <c r="F152" s="15">
        <v>30.23002</v>
      </c>
      <c r="G152" s="15">
        <v>43.864220000000003</v>
      </c>
      <c r="H152" s="15">
        <v>23.644179999999999</v>
      </c>
      <c r="I152" s="15">
        <v>30.157699999999998</v>
      </c>
      <c r="J152" s="15">
        <v>36.289664444444448</v>
      </c>
      <c r="K152" s="15">
        <v>26.539077777777777</v>
      </c>
      <c r="L152" s="15">
        <f t="shared" si="18"/>
        <v>31.414371111111112</v>
      </c>
      <c r="M152" s="15">
        <v>5.4158760289358474</v>
      </c>
      <c r="N152" s="15">
        <v>32.028082943288474</v>
      </c>
      <c r="O152" s="15">
        <v>45.941202987866625</v>
      </c>
      <c r="P152" s="15">
        <v>25.929678158240886</v>
      </c>
      <c r="Q152" s="15">
        <v>32.719179595656733</v>
      </c>
      <c r="R152" s="15">
        <v>38.211691851989869</v>
      </c>
      <c r="S152" s="15">
        <v>28.947234352647925</v>
      </c>
      <c r="T152" s="15">
        <f t="shared" si="14"/>
        <v>33.579463102318897</v>
      </c>
      <c r="U152" s="15">
        <v>8.2903915367118337</v>
      </c>
      <c r="V152" s="15">
        <v>35.763577817386491</v>
      </c>
      <c r="W152" s="15">
        <v>56.631779205978418</v>
      </c>
      <c r="X152" s="15">
        <v>36.87137939758523</v>
      </c>
      <c r="Y152" s="15">
        <v>51.716333730058857</v>
      </c>
      <c r="Z152" s="15">
        <v>45.038333990094017</v>
      </c>
      <c r="AA152" s="15">
        <v>43.469136878684623</v>
      </c>
      <c r="AB152" s="15">
        <f t="shared" si="15"/>
        <v>44.25373543438932</v>
      </c>
      <c r="AC152" s="16">
        <v>3.6661120756804468</v>
      </c>
      <c r="AD152" s="16">
        <v>26.202534763614334</v>
      </c>
      <c r="AE152" s="16">
        <v>41.817277860342749</v>
      </c>
      <c r="AF152" s="16">
        <v>21.990146324703296</v>
      </c>
      <c r="AG152" s="16">
        <v>29.530959526113861</v>
      </c>
      <c r="AH152" s="16">
        <v>33.142420584382521</v>
      </c>
      <c r="AI152" s="16">
        <v>25.341618858663544</v>
      </c>
      <c r="AJ152" s="15">
        <f t="shared" si="16"/>
        <v>29.242019721523032</v>
      </c>
      <c r="AK152" s="15">
        <v>5.4158760289358474</v>
      </c>
      <c r="AL152" s="16">
        <v>31.156771299607378</v>
      </c>
      <c r="AM152" s="16">
        <v>50.084862828956041</v>
      </c>
      <c r="AN152" s="16">
        <v>26.968301046165731</v>
      </c>
      <c r="AO152" s="16">
        <v>34.878130180441993</v>
      </c>
      <c r="AP152" s="16">
        <v>29.252811093339016</v>
      </c>
      <c r="AQ152" s="16">
        <v>39.56925642376234</v>
      </c>
      <c r="AR152" s="15">
        <f t="shared" si="17"/>
        <v>34.41103375855068</v>
      </c>
    </row>
    <row r="153" spans="1:44">
      <c r="A153" s="12"/>
      <c r="B153" s="19"/>
      <c r="C153" s="13">
        <f t="shared" si="13"/>
        <v>2035</v>
      </c>
      <c r="D153" s="14">
        <v>49430</v>
      </c>
      <c r="E153" s="15">
        <v>5.4553000000000003</v>
      </c>
      <c r="F153" s="15">
        <v>31.838979999999999</v>
      </c>
      <c r="G153" s="15">
        <v>51.889060000000001</v>
      </c>
      <c r="H153" s="15">
        <v>11.648860000000001</v>
      </c>
      <c r="I153" s="15">
        <v>23.228120000000001</v>
      </c>
      <c r="J153" s="15">
        <v>40.678262580645168</v>
      </c>
      <c r="K153" s="15">
        <v>16.75369505376344</v>
      </c>
      <c r="L153" s="15">
        <f t="shared" si="18"/>
        <v>28.715978817204302</v>
      </c>
      <c r="M153" s="15">
        <v>5.4552525437531791</v>
      </c>
      <c r="N153" s="15">
        <v>33.5488910344217</v>
      </c>
      <c r="O153" s="15">
        <v>52.642550234188882</v>
      </c>
      <c r="P153" s="15">
        <v>12.676362487919059</v>
      </c>
      <c r="Q153" s="15">
        <v>24.465264135305709</v>
      </c>
      <c r="R153" s="15">
        <v>41.966525735394328</v>
      </c>
      <c r="S153" s="15">
        <v>17.873620203433603</v>
      </c>
      <c r="T153" s="15">
        <f t="shared" si="14"/>
        <v>29.920072969413965</v>
      </c>
      <c r="U153" s="15">
        <v>8.5380097703246491</v>
      </c>
      <c r="V153" s="15">
        <v>34.46395703096475</v>
      </c>
      <c r="W153" s="15">
        <v>63.701517488904258</v>
      </c>
      <c r="X153" s="15">
        <v>23.522413939040483</v>
      </c>
      <c r="Y153" s="15">
        <v>41.343925342651509</v>
      </c>
      <c r="Z153" s="15">
        <v>47.353634222099373</v>
      </c>
      <c r="AA153" s="15">
        <v>31.379209289019538</v>
      </c>
      <c r="AB153" s="15">
        <f t="shared" si="15"/>
        <v>39.366421755559458</v>
      </c>
      <c r="AC153" s="16">
        <v>3.602209939722083</v>
      </c>
      <c r="AD153" s="16">
        <v>27.211994928636649</v>
      </c>
      <c r="AE153" s="16">
        <v>46.970226548582637</v>
      </c>
      <c r="AF153" s="16">
        <v>12.391874654885706</v>
      </c>
      <c r="AG153" s="16">
        <v>21.76510934044504</v>
      </c>
      <c r="AH153" s="16">
        <v>35.922613169688105</v>
      </c>
      <c r="AI153" s="16">
        <v>16.524160914110791</v>
      </c>
      <c r="AJ153" s="15">
        <f t="shared" si="16"/>
        <v>26.22338704189945</v>
      </c>
      <c r="AK153" s="15">
        <v>5.4552525437531791</v>
      </c>
      <c r="AL153" s="16">
        <v>32.806197664659862</v>
      </c>
      <c r="AM153" s="16">
        <v>68.037328941203285</v>
      </c>
      <c r="AN153" s="16">
        <v>10.944123964944628</v>
      </c>
      <c r="AO153" s="16">
        <v>19.600456910036531</v>
      </c>
      <c r="AP153" s="16">
        <v>13.067245044535438</v>
      </c>
      <c r="AQ153" s="16">
        <v>48.338201775824167</v>
      </c>
      <c r="AR153" s="15">
        <f t="shared" si="17"/>
        <v>30.702723410179804</v>
      </c>
    </row>
    <row r="154" spans="1:44">
      <c r="A154" s="12"/>
      <c r="B154" s="19"/>
      <c r="C154" s="13">
        <f t="shared" si="13"/>
        <v>2035</v>
      </c>
      <c r="D154" s="14">
        <v>49461</v>
      </c>
      <c r="E154" s="15">
        <v>5.7968000000000002</v>
      </c>
      <c r="F154" s="15">
        <v>43.52684</v>
      </c>
      <c r="G154" s="15">
        <v>65.511629999999997</v>
      </c>
      <c r="H154" s="15">
        <v>18.662610000000001</v>
      </c>
      <c r="I154" s="15">
        <v>29.560359999999999</v>
      </c>
      <c r="J154" s="15">
        <v>52.809306888888891</v>
      </c>
      <c r="K154" s="15">
        <v>23.263882222222225</v>
      </c>
      <c r="L154" s="15">
        <f t="shared" si="18"/>
        <v>38.03659455555556</v>
      </c>
      <c r="M154" s="15">
        <v>5.7967840471428209</v>
      </c>
      <c r="N154" s="15">
        <v>47.81567418821281</v>
      </c>
      <c r="O154" s="15">
        <v>67.283596621470267</v>
      </c>
      <c r="P154" s="15">
        <v>19.93029483923376</v>
      </c>
      <c r="Q154" s="15">
        <v>30.796498461743756</v>
      </c>
      <c r="R154" s="15">
        <v>56.035463660032626</v>
      </c>
      <c r="S154" s="15">
        <v>24.518247479849091</v>
      </c>
      <c r="T154" s="15">
        <f t="shared" si="14"/>
        <v>40.276855569940857</v>
      </c>
      <c r="U154" s="15">
        <v>9.0609897128234298</v>
      </c>
      <c r="V154" s="15">
        <v>48.821095301293596</v>
      </c>
      <c r="W154" s="15">
        <v>91.505105331334889</v>
      </c>
      <c r="X154" s="15">
        <v>33.881800201322093</v>
      </c>
      <c r="Y154" s="15">
        <v>65.046193145090371</v>
      </c>
      <c r="Z154" s="15">
        <v>66.843232869533253</v>
      </c>
      <c r="AA154" s="15">
        <v>47.040099444246479</v>
      </c>
      <c r="AB154" s="15">
        <f t="shared" si="15"/>
        <v>56.941666156889866</v>
      </c>
      <c r="AC154" s="16">
        <v>3.5145598707271013</v>
      </c>
      <c r="AD154" s="16">
        <v>32.922478288611366</v>
      </c>
      <c r="AE154" s="16">
        <v>54.502332840393855</v>
      </c>
      <c r="AF154" s="16">
        <v>15.681270362143049</v>
      </c>
      <c r="AG154" s="16">
        <v>25.147371768630009</v>
      </c>
      <c r="AH154" s="16">
        <v>42.033972432697304</v>
      </c>
      <c r="AI154" s="16">
        <v>19.678068733770878</v>
      </c>
      <c r="AJ154" s="15">
        <f t="shared" si="16"/>
        <v>30.856020583234091</v>
      </c>
      <c r="AK154" s="15">
        <v>5.7967840471428209</v>
      </c>
      <c r="AL154" s="16">
        <v>44.304793486108579</v>
      </c>
      <c r="AM154" s="16">
        <v>91.571386583549028</v>
      </c>
      <c r="AN154" s="16">
        <v>16.896475001734203</v>
      </c>
      <c r="AO154" s="16">
        <v>25.237363388820519</v>
      </c>
      <c r="AP154" s="16">
        <v>18.851811203525255</v>
      </c>
      <c r="AQ154" s="16">
        <v>64.261799460583447</v>
      </c>
      <c r="AR154" s="15">
        <f t="shared" si="17"/>
        <v>41.556805332054353</v>
      </c>
    </row>
    <row r="155" spans="1:44">
      <c r="A155" s="12"/>
      <c r="B155" s="19"/>
      <c r="C155" s="13">
        <f t="shared" si="13"/>
        <v>2035</v>
      </c>
      <c r="D155" s="14">
        <v>49491</v>
      </c>
      <c r="E155" s="15">
        <v>6.0202</v>
      </c>
      <c r="F155" s="15">
        <v>87.026740000000004</v>
      </c>
      <c r="G155" s="15">
        <v>104.06140000000001</v>
      </c>
      <c r="H155" s="15">
        <v>68.781750000000002</v>
      </c>
      <c r="I155" s="15">
        <v>64.672939999999997</v>
      </c>
      <c r="J155" s="15">
        <v>94.902980645161307</v>
      </c>
      <c r="K155" s="15">
        <v>66.881977634408599</v>
      </c>
      <c r="L155" s="15">
        <f t="shared" si="18"/>
        <v>80.892479139784953</v>
      </c>
      <c r="M155" s="15">
        <v>6.0201507753890535</v>
      </c>
      <c r="N155" s="15">
        <v>94.683525062087767</v>
      </c>
      <c r="O155" s="15">
        <v>110.18396372168695</v>
      </c>
      <c r="P155" s="15">
        <v>72.349400039079484</v>
      </c>
      <c r="Q155" s="15">
        <v>69.11285550061595</v>
      </c>
      <c r="R155" s="15">
        <v>101.85039454985943</v>
      </c>
      <c r="S155" s="15">
        <v>70.852933209467309</v>
      </c>
      <c r="T155" s="15">
        <f t="shared" si="14"/>
        <v>86.351663879663363</v>
      </c>
      <c r="U155" s="15">
        <v>9.4104504546883234</v>
      </c>
      <c r="V155" s="15">
        <v>102.9829716312906</v>
      </c>
      <c r="W155" s="15">
        <v>132.57006065463364</v>
      </c>
      <c r="X155" s="15">
        <v>92.304552107012711</v>
      </c>
      <c r="Y155" s="15">
        <v>106.62248072731228</v>
      </c>
      <c r="Z155" s="15">
        <v>116.66302354530943</v>
      </c>
      <c r="AA155" s="15">
        <v>98.924669641129725</v>
      </c>
      <c r="AB155" s="15">
        <f t="shared" si="15"/>
        <v>107.79384659321957</v>
      </c>
      <c r="AC155" s="16">
        <v>3.8630276110652062</v>
      </c>
      <c r="AD155" s="16">
        <v>82.517082438554027</v>
      </c>
      <c r="AE155" s="16">
        <v>95.851532664663026</v>
      </c>
      <c r="AF155" s="16">
        <v>53.189410959561521</v>
      </c>
      <c r="AG155" s="16">
        <v>47.023648578750624</v>
      </c>
      <c r="AH155" s="16">
        <v>88.682473403314091</v>
      </c>
      <c r="AI155" s="16">
        <v>50.33857458993927</v>
      </c>
      <c r="AJ155" s="15">
        <f t="shared" si="16"/>
        <v>69.510523996626688</v>
      </c>
      <c r="AK155" s="15">
        <v>6.0201507753890535</v>
      </c>
      <c r="AL155" s="16">
        <v>88.644288232333622</v>
      </c>
      <c r="AM155" s="16">
        <v>127.16051481350502</v>
      </c>
      <c r="AN155" s="16">
        <v>64.691242478235793</v>
      </c>
      <c r="AO155" s="16">
        <v>64.265863952427949</v>
      </c>
      <c r="AP155" s="16">
        <v>63.519328473115444</v>
      </c>
      <c r="AQ155" s="16">
        <v>106.45286611395051</v>
      </c>
      <c r="AR155" s="15">
        <f t="shared" si="17"/>
        <v>84.986097293532978</v>
      </c>
    </row>
    <row r="156" spans="1:44">
      <c r="A156" s="12"/>
      <c r="B156" s="19"/>
      <c r="C156" s="13">
        <f t="shared" si="13"/>
        <v>2035</v>
      </c>
      <c r="D156" s="14">
        <v>49522</v>
      </c>
      <c r="E156" s="15">
        <v>6.2961</v>
      </c>
      <c r="F156" s="15">
        <v>132.21619999999999</v>
      </c>
      <c r="G156" s="15">
        <v>140.62739999999999</v>
      </c>
      <c r="H156" s="15">
        <v>86.19014</v>
      </c>
      <c r="I156" s="15">
        <v>72.94659</v>
      </c>
      <c r="J156" s="15">
        <v>135.74347741935483</v>
      </c>
      <c r="K156" s="15">
        <v>80.636393225806458</v>
      </c>
      <c r="L156" s="15">
        <f t="shared" si="18"/>
        <v>108.18993532258065</v>
      </c>
      <c r="M156" s="15">
        <v>6.2961259062638062</v>
      </c>
      <c r="N156" s="15">
        <v>136.57847614965624</v>
      </c>
      <c r="O156" s="15">
        <v>146.47702487452884</v>
      </c>
      <c r="P156" s="15">
        <v>91.754332227532046</v>
      </c>
      <c r="Q156" s="15">
        <v>78.178593855229039</v>
      </c>
      <c r="R156" s="15">
        <v>140.72948045363506</v>
      </c>
      <c r="S156" s="15">
        <v>86.061280652050129</v>
      </c>
      <c r="T156" s="15">
        <f t="shared" si="14"/>
        <v>113.3953805528426</v>
      </c>
      <c r="U156" s="15">
        <v>9.3711947410935394</v>
      </c>
      <c r="V156" s="15">
        <v>127.38275144131887</v>
      </c>
      <c r="W156" s="15">
        <v>141.01197651158282</v>
      </c>
      <c r="X156" s="15">
        <v>114.56376814954371</v>
      </c>
      <c r="Y156" s="15">
        <v>114.43365471514305</v>
      </c>
      <c r="Z156" s="15">
        <v>133.0982329223973</v>
      </c>
      <c r="AA156" s="15">
        <v>114.50920445124665</v>
      </c>
      <c r="AB156" s="15">
        <f t="shared" si="15"/>
        <v>123.80371868682198</v>
      </c>
      <c r="AC156" s="16">
        <v>3.8462042141764079</v>
      </c>
      <c r="AD156" s="16">
        <v>127.04182917627324</v>
      </c>
      <c r="AE156" s="16">
        <v>126.01411087862769</v>
      </c>
      <c r="AF156" s="16">
        <v>67.764541414036444</v>
      </c>
      <c r="AG156" s="16">
        <v>51.659946776425329</v>
      </c>
      <c r="AH156" s="16">
        <v>126.6108505353251</v>
      </c>
      <c r="AI156" s="16">
        <v>61.011001727296289</v>
      </c>
      <c r="AJ156" s="15">
        <f t="shared" si="16"/>
        <v>93.810926131310694</v>
      </c>
      <c r="AK156" s="15">
        <v>6.2961259062638062</v>
      </c>
      <c r="AL156" s="16">
        <v>139.63717438166526</v>
      </c>
      <c r="AM156" s="16">
        <v>162.92992907494877</v>
      </c>
      <c r="AN156" s="16">
        <v>85.49035398176926</v>
      </c>
      <c r="AO156" s="16">
        <v>73.38608139030292</v>
      </c>
      <c r="AP156" s="16">
        <v>79.895438488803947</v>
      </c>
      <c r="AQ156" s="16">
        <v>149.40510376917123</v>
      </c>
      <c r="AR156" s="15">
        <f t="shared" si="17"/>
        <v>114.65027112898758</v>
      </c>
    </row>
    <row r="157" spans="1:44">
      <c r="A157" s="12"/>
      <c r="B157" s="19"/>
      <c r="C157" s="13">
        <f t="shared" si="13"/>
        <v>2035</v>
      </c>
      <c r="D157" s="14">
        <v>49553</v>
      </c>
      <c r="E157" s="15">
        <v>6.1967999999999996</v>
      </c>
      <c r="F157" s="15">
        <v>81.335170000000005</v>
      </c>
      <c r="G157" s="15">
        <v>101.0457</v>
      </c>
      <c r="H157" s="15">
        <v>70.334850000000003</v>
      </c>
      <c r="I157" s="15">
        <v>69.528899999999993</v>
      </c>
      <c r="J157" s="15">
        <v>90.533417333333333</v>
      </c>
      <c r="K157" s="15">
        <v>69.958739999999992</v>
      </c>
      <c r="L157" s="15">
        <f t="shared" si="18"/>
        <v>80.246078666666662</v>
      </c>
      <c r="M157" s="15">
        <v>6.1967746657254823</v>
      </c>
      <c r="N157" s="15">
        <v>89.612775794058649</v>
      </c>
      <c r="O157" s="15">
        <v>106.27269933701172</v>
      </c>
      <c r="P157" s="15">
        <v>75.192740653353297</v>
      </c>
      <c r="Q157" s="15">
        <v>74.501769688664808</v>
      </c>
      <c r="R157" s="15">
        <v>97.387406780770092</v>
      </c>
      <c r="S157" s="15">
        <v>74.87028753649868</v>
      </c>
      <c r="T157" s="15">
        <f t="shared" si="14"/>
        <v>86.128847158634386</v>
      </c>
      <c r="U157" s="15">
        <v>9.9212908238337434</v>
      </c>
      <c r="V157" s="15">
        <v>106.19944808176557</v>
      </c>
      <c r="W157" s="15">
        <v>138.18778003608119</v>
      </c>
      <c r="X157" s="15">
        <v>99.874689791210059</v>
      </c>
      <c r="Y157" s="15">
        <v>117.64042229395959</v>
      </c>
      <c r="Z157" s="15">
        <v>121.12733632711287</v>
      </c>
      <c r="AA157" s="15">
        <v>108.16536495915983</v>
      </c>
      <c r="AB157" s="15">
        <f t="shared" si="15"/>
        <v>114.64635064313634</v>
      </c>
      <c r="AC157" s="16">
        <v>4.113201917301863</v>
      </c>
      <c r="AD157" s="16">
        <v>83.876108431599178</v>
      </c>
      <c r="AE157" s="16">
        <v>87.908816118605301</v>
      </c>
      <c r="AF157" s="16">
        <v>57.614711855659749</v>
      </c>
      <c r="AG157" s="16">
        <v>53.998761784357612</v>
      </c>
      <c r="AH157" s="16">
        <v>85.758038685535368</v>
      </c>
      <c r="AI157" s="16">
        <v>55.927268489052082</v>
      </c>
      <c r="AJ157" s="15">
        <f t="shared" si="16"/>
        <v>70.842653587293725</v>
      </c>
      <c r="AK157" s="15">
        <v>6.1967746657254823</v>
      </c>
      <c r="AL157" s="16">
        <v>89.728625360138963</v>
      </c>
      <c r="AM157" s="16">
        <v>122.03255090264668</v>
      </c>
      <c r="AN157" s="16">
        <v>70.60624621895272</v>
      </c>
      <c r="AO157" s="16">
        <v>77.05757259730666</v>
      </c>
      <c r="AP157" s="16">
        <v>73.104292807154891</v>
      </c>
      <c r="AQ157" s="16">
        <v>104.80379061330923</v>
      </c>
      <c r="AR157" s="15">
        <f t="shared" si="17"/>
        <v>88.954041710232062</v>
      </c>
    </row>
    <row r="158" spans="1:44">
      <c r="A158" s="12"/>
      <c r="B158" s="19"/>
      <c r="C158" s="13">
        <f t="shared" si="13"/>
        <v>2035</v>
      </c>
      <c r="D158" s="14">
        <v>49583</v>
      </c>
      <c r="E158" s="15">
        <v>6.2047999999999996</v>
      </c>
      <c r="F158" s="15">
        <v>52.490699999999997</v>
      </c>
      <c r="G158" s="15">
        <v>76.383930000000007</v>
      </c>
      <c r="H158" s="15">
        <v>39.93036</v>
      </c>
      <c r="I158" s="15">
        <v>52.892400000000002</v>
      </c>
      <c r="J158" s="15">
        <v>62.510441612903222</v>
      </c>
      <c r="K158" s="15">
        <v>45.366054193548393</v>
      </c>
      <c r="L158" s="15">
        <f t="shared" si="18"/>
        <v>53.938247903225808</v>
      </c>
      <c r="M158" s="15">
        <v>6.2047734142684225</v>
      </c>
      <c r="N158" s="15">
        <v>56.674338969203284</v>
      </c>
      <c r="O158" s="15">
        <v>80.416412612043388</v>
      </c>
      <c r="P158" s="15">
        <v>43.438645622290515</v>
      </c>
      <c r="Q158" s="15">
        <v>57.381578186210369</v>
      </c>
      <c r="R158" s="15">
        <v>66.630692432329781</v>
      </c>
      <c r="S158" s="15">
        <v>49.285681858773032</v>
      </c>
      <c r="T158" s="15">
        <f t="shared" si="14"/>
        <v>57.958187145551406</v>
      </c>
      <c r="U158" s="15">
        <v>9.7626109330054707</v>
      </c>
      <c r="V158" s="15">
        <v>72.386327744310776</v>
      </c>
      <c r="W158" s="15">
        <v>113.29449415941116</v>
      </c>
      <c r="X158" s="15">
        <v>65.832440443112418</v>
      </c>
      <c r="Y158" s="15">
        <v>96.991419970195963</v>
      </c>
      <c r="Z158" s="15">
        <v>89.541365273223832</v>
      </c>
      <c r="AA158" s="15">
        <v>78.899109277050684</v>
      </c>
      <c r="AB158" s="15">
        <f t="shared" si="15"/>
        <v>84.220237275137265</v>
      </c>
      <c r="AC158" s="16">
        <v>3.9611353779931453</v>
      </c>
      <c r="AD158" s="16">
        <v>46.357173297859639</v>
      </c>
      <c r="AE158" s="16">
        <v>63.90430979730985</v>
      </c>
      <c r="AF158" s="16">
        <v>36.688961867371262</v>
      </c>
      <c r="AG158" s="16">
        <v>45.779089128224598</v>
      </c>
      <c r="AH158" s="16">
        <v>53.715649894403285</v>
      </c>
      <c r="AI158" s="16">
        <v>40.500950718696856</v>
      </c>
      <c r="AJ158" s="15">
        <f t="shared" si="16"/>
        <v>47.108300306550071</v>
      </c>
      <c r="AK158" s="15">
        <v>6.2047734142684225</v>
      </c>
      <c r="AL158" s="16">
        <v>59.669058265634803</v>
      </c>
      <c r="AM158" s="16">
        <v>95.630870969316092</v>
      </c>
      <c r="AN158" s="16">
        <v>44.552797586188248</v>
      </c>
      <c r="AO158" s="16">
        <v>61.241436156551735</v>
      </c>
      <c r="AP158" s="16">
        <v>50.856311094546093</v>
      </c>
      <c r="AQ158" s="16">
        <v>74.749818431694706</v>
      </c>
      <c r="AR158" s="15">
        <f t="shared" si="17"/>
        <v>62.803064763120403</v>
      </c>
    </row>
    <row r="159" spans="1:44">
      <c r="A159" s="12"/>
      <c r="B159" s="19"/>
      <c r="C159" s="13">
        <f t="shared" si="13"/>
        <v>2035</v>
      </c>
      <c r="D159" s="14">
        <v>49614</v>
      </c>
      <c r="E159" s="15">
        <v>6.6082999999999998</v>
      </c>
      <c r="F159" s="15">
        <v>63.3765</v>
      </c>
      <c r="G159" s="15">
        <v>74.622860000000003</v>
      </c>
      <c r="H159" s="15">
        <v>51.197940000000003</v>
      </c>
      <c r="I159" s="15">
        <v>50.771050000000002</v>
      </c>
      <c r="J159" s="15">
        <v>68.374882222222226</v>
      </c>
      <c r="K159" s="15">
        <v>51.008211111111109</v>
      </c>
      <c r="L159" s="15">
        <f t="shared" si="18"/>
        <v>59.691546666666667</v>
      </c>
      <c r="M159" s="15">
        <v>6.6082995363524812</v>
      </c>
      <c r="N159" s="15">
        <v>68.116118047396156</v>
      </c>
      <c r="O159" s="15">
        <v>79.197552270121321</v>
      </c>
      <c r="P159" s="15">
        <v>55.487221549961902</v>
      </c>
      <c r="Q159" s="15">
        <v>54.692744186851989</v>
      </c>
      <c r="R159" s="15">
        <v>73.041199924162896</v>
      </c>
      <c r="S159" s="15">
        <v>55.134120499690837</v>
      </c>
      <c r="T159" s="15">
        <f t="shared" si="14"/>
        <v>64.087660211926874</v>
      </c>
      <c r="U159" s="15">
        <v>10.593018742336618</v>
      </c>
      <c r="V159" s="15">
        <v>95.963087311966817</v>
      </c>
      <c r="W159" s="15">
        <v>106.37894915152164</v>
      </c>
      <c r="X159" s="15">
        <v>85.983850058610386</v>
      </c>
      <c r="Y159" s="15">
        <v>90.082108958377276</v>
      </c>
      <c r="Z159" s="15">
        <v>100.59235924065784</v>
      </c>
      <c r="AA159" s="15">
        <v>87.805298458506769</v>
      </c>
      <c r="AB159" s="15">
        <f t="shared" si="15"/>
        <v>94.198828849582299</v>
      </c>
      <c r="AC159" s="16">
        <v>4.1939355523212303</v>
      </c>
      <c r="AD159" s="16">
        <v>52.282207423656729</v>
      </c>
      <c r="AE159" s="16">
        <v>61.896337231917464</v>
      </c>
      <c r="AF159" s="16">
        <v>44.431468611398792</v>
      </c>
      <c r="AG159" s="16">
        <v>44.16712611328704</v>
      </c>
      <c r="AH159" s="16">
        <v>56.55515400510594</v>
      </c>
      <c r="AI159" s="16">
        <v>44.31398305668246</v>
      </c>
      <c r="AJ159" s="15">
        <f t="shared" si="16"/>
        <v>50.434568530894197</v>
      </c>
      <c r="AK159" s="15">
        <v>6.6082995363524812</v>
      </c>
      <c r="AL159" s="16">
        <v>75.245146544941434</v>
      </c>
      <c r="AM159" s="16">
        <v>95.715115151223657</v>
      </c>
      <c r="AN159" s="16">
        <v>57.065711263284918</v>
      </c>
      <c r="AO159" s="16">
        <v>59.675275803622178</v>
      </c>
      <c r="AP159" s="16">
        <v>56.953987374485479</v>
      </c>
      <c r="AQ159" s="16">
        <v>84.358683192121163</v>
      </c>
      <c r="AR159" s="15">
        <f t="shared" si="17"/>
        <v>70.656335283303321</v>
      </c>
    </row>
    <row r="160" spans="1:44">
      <c r="A160" s="12"/>
      <c r="B160" s="19"/>
      <c r="C160" s="13">
        <f t="shared" si="13"/>
        <v>2035</v>
      </c>
      <c r="D160" s="14">
        <v>49644</v>
      </c>
      <c r="E160" s="15">
        <v>6.7028999999999996</v>
      </c>
      <c r="F160" s="15">
        <v>73.676329999999993</v>
      </c>
      <c r="G160" s="15">
        <v>77.109589999999997</v>
      </c>
      <c r="H160" s="15">
        <v>65.827699999999993</v>
      </c>
      <c r="I160" s="15">
        <v>62.694200000000002</v>
      </c>
      <c r="J160" s="15">
        <v>75.263751290322574</v>
      </c>
      <c r="K160" s="15">
        <v>64.378877419354836</v>
      </c>
      <c r="L160" s="15">
        <f t="shared" si="18"/>
        <v>69.821314354838705</v>
      </c>
      <c r="M160" s="15">
        <v>6.7029049955202193</v>
      </c>
      <c r="N160" s="15">
        <v>77.164818563330414</v>
      </c>
      <c r="O160" s="15">
        <v>83.076642053178588</v>
      </c>
      <c r="P160" s="15">
        <v>70.461685674244578</v>
      </c>
      <c r="Q160" s="15">
        <v>68.195394368171463</v>
      </c>
      <c r="R160" s="15">
        <v>79.898242327453758</v>
      </c>
      <c r="S160" s="15">
        <v>69.413830554232277</v>
      </c>
      <c r="T160" s="15">
        <f t="shared" si="14"/>
        <v>74.656036440843025</v>
      </c>
      <c r="U160" s="15">
        <v>10.694459862048452</v>
      </c>
      <c r="V160" s="15">
        <v>115.31977787281029</v>
      </c>
      <c r="W160" s="15">
        <v>122.13396579911955</v>
      </c>
      <c r="X160" s="15">
        <v>111.5795585204162</v>
      </c>
      <c r="Y160" s="15">
        <v>111.83711016315252</v>
      </c>
      <c r="Z160" s="15">
        <v>118.47042390325437</v>
      </c>
      <c r="AA160" s="15">
        <v>111.69864153802546</v>
      </c>
      <c r="AB160" s="15">
        <f t="shared" si="15"/>
        <v>115.08453272063991</v>
      </c>
      <c r="AC160" s="16">
        <v>4.331990838388367</v>
      </c>
      <c r="AD160" s="16">
        <v>59.138857084041199</v>
      </c>
      <c r="AE160" s="16">
        <v>62.560967679117262</v>
      </c>
      <c r="AF160" s="16">
        <v>53.760928724259138</v>
      </c>
      <c r="AG160" s="16">
        <v>51.154361439926113</v>
      </c>
      <c r="AH160" s="16">
        <v>60.721123273162391</v>
      </c>
      <c r="AI160" s="16">
        <v>52.555741700320219</v>
      </c>
      <c r="AJ160" s="15">
        <f t="shared" si="16"/>
        <v>56.638432486741308</v>
      </c>
      <c r="AK160" s="15">
        <v>6.7029049955202193</v>
      </c>
      <c r="AL160" s="16">
        <v>84.023910884985085</v>
      </c>
      <c r="AM160" s="16">
        <v>95.247373149892425</v>
      </c>
      <c r="AN160" s="16">
        <v>72.802528864724778</v>
      </c>
      <c r="AO160" s="16">
        <v>74.950264633502712</v>
      </c>
      <c r="AP160" s="16">
        <v>73.63265960274363</v>
      </c>
      <c r="AQ160" s="16">
        <v>89.213253652630414</v>
      </c>
      <c r="AR160" s="15">
        <f t="shared" si="17"/>
        <v>81.422956627687029</v>
      </c>
    </row>
    <row r="161" spans="1:44">
      <c r="A161" s="12"/>
      <c r="B161" s="19"/>
      <c r="C161" s="13">
        <f t="shared" si="13"/>
        <v>2036</v>
      </c>
      <c r="D161" s="14">
        <v>49675</v>
      </c>
      <c r="E161" s="15">
        <v>6.9855</v>
      </c>
      <c r="F161" s="15">
        <v>63.555810000000001</v>
      </c>
      <c r="G161" s="15">
        <v>74.584590000000006</v>
      </c>
      <c r="H161" s="15">
        <v>54.976399999999998</v>
      </c>
      <c r="I161" s="15">
        <v>49.654780000000002</v>
      </c>
      <c r="J161" s="15">
        <v>68.417960322580655</v>
      </c>
      <c r="K161" s="15">
        <v>52.630309462365588</v>
      </c>
      <c r="L161" s="15">
        <f t="shared" si="18"/>
        <v>60.524134892473121</v>
      </c>
      <c r="M161" s="15">
        <v>6.9854696016893492</v>
      </c>
      <c r="N161" s="15">
        <v>65.04165515431643</v>
      </c>
      <c r="O161" s="15">
        <v>77.559039100755996</v>
      </c>
      <c r="P161" s="15">
        <v>58.544175126204173</v>
      </c>
      <c r="Q161" s="15">
        <v>52.808039647241287</v>
      </c>
      <c r="R161" s="15">
        <v>70.560071732854297</v>
      </c>
      <c r="S161" s="15">
        <v>56.015341205371072</v>
      </c>
      <c r="T161" s="15">
        <f t="shared" si="14"/>
        <v>63.287706469112685</v>
      </c>
      <c r="U161" s="15">
        <v>11.717470111656832</v>
      </c>
      <c r="V161" s="15">
        <v>100.19604030154903</v>
      </c>
      <c r="W161" s="15">
        <v>104.92853233357989</v>
      </c>
      <c r="X161" s="15">
        <v>93.566403994066007</v>
      </c>
      <c r="Y161" s="15">
        <v>86.902970170937493</v>
      </c>
      <c r="Z161" s="15">
        <v>102.28240775653039</v>
      </c>
      <c r="AA161" s="15">
        <v>90.628761125805042</v>
      </c>
      <c r="AB161" s="15">
        <f t="shared" si="15"/>
        <v>96.455584441167716</v>
      </c>
      <c r="AC161" s="16">
        <v>4.4723316132676532</v>
      </c>
      <c r="AD161" s="16">
        <v>53.108762360176094</v>
      </c>
      <c r="AE161" s="16">
        <v>61.925160152670927</v>
      </c>
      <c r="AF161" s="16">
        <v>47.341823804641862</v>
      </c>
      <c r="AG161" s="16">
        <v>45.341245663530842</v>
      </c>
      <c r="AH161" s="16">
        <v>56.995561386974892</v>
      </c>
      <c r="AI161" s="16">
        <v>46.4598484951198</v>
      </c>
      <c r="AJ161" s="15">
        <f t="shared" si="16"/>
        <v>51.72770494104735</v>
      </c>
      <c r="AK161" s="15">
        <v>6.9854696016893492</v>
      </c>
      <c r="AL161" s="16">
        <v>68.947204894265326</v>
      </c>
      <c r="AM161" s="16">
        <v>89.485809502582171</v>
      </c>
      <c r="AN161" s="16">
        <v>56.652655243170564</v>
      </c>
      <c r="AO161" s="16">
        <v>56.341529798906819</v>
      </c>
      <c r="AP161" s="16">
        <v>54.167799887673816</v>
      </c>
      <c r="AQ161" s="16">
        <v>78.001858538792106</v>
      </c>
      <c r="AR161" s="15">
        <f t="shared" si="17"/>
        <v>66.084829213232965</v>
      </c>
    </row>
    <row r="162" spans="1:44">
      <c r="A162" s="12"/>
      <c r="B162" s="19"/>
      <c r="C162" s="13">
        <f t="shared" si="13"/>
        <v>2036</v>
      </c>
      <c r="D162" s="14">
        <v>49706</v>
      </c>
      <c r="E162" s="15">
        <v>6.2032999999999996</v>
      </c>
      <c r="F162" s="15">
        <v>68.625389999999996</v>
      </c>
      <c r="G162" s="15">
        <v>74.877780000000001</v>
      </c>
      <c r="H162" s="15">
        <v>64.231350000000006</v>
      </c>
      <c r="I162" s="15">
        <v>60.503390000000003</v>
      </c>
      <c r="J162" s="15">
        <v>71.28445241379309</v>
      </c>
      <c r="K162" s="15">
        <v>62.645895747126438</v>
      </c>
      <c r="L162" s="15">
        <f t="shared" si="18"/>
        <v>66.965174080459761</v>
      </c>
      <c r="M162" s="15">
        <v>6.2032852698637919</v>
      </c>
      <c r="N162" s="15">
        <v>72.685027065436344</v>
      </c>
      <c r="O162" s="15">
        <v>78.427136721685443</v>
      </c>
      <c r="P162" s="15">
        <v>68.977251242262881</v>
      </c>
      <c r="Q162" s="15">
        <v>64.207036110135718</v>
      </c>
      <c r="R162" s="15">
        <v>75.127073700852634</v>
      </c>
      <c r="S162" s="15">
        <v>66.948539059634086</v>
      </c>
      <c r="T162" s="15">
        <f t="shared" si="14"/>
        <v>71.037806380243353</v>
      </c>
      <c r="U162" s="15">
        <v>11.38311657906568</v>
      </c>
      <c r="V162" s="15">
        <v>104.42222657862828</v>
      </c>
      <c r="W162" s="15">
        <v>108.690563073777</v>
      </c>
      <c r="X162" s="15">
        <v>102.92699492160851</v>
      </c>
      <c r="Y162" s="15">
        <v>102.08771287573819</v>
      </c>
      <c r="Z162" s="15">
        <v>106.23749612254211</v>
      </c>
      <c r="AA162" s="15">
        <v>102.57005887911194</v>
      </c>
      <c r="AB162" s="15">
        <f t="shared" si="15"/>
        <v>104.40377750082703</v>
      </c>
      <c r="AC162" s="16">
        <v>4.0248434102435144</v>
      </c>
      <c r="AD162" s="16">
        <v>57.248341111132241</v>
      </c>
      <c r="AE162" s="16">
        <v>62.495864261326396</v>
      </c>
      <c r="AF162" s="16">
        <v>54.723892689546496</v>
      </c>
      <c r="AG162" s="16">
        <v>51.763544833730982</v>
      </c>
      <c r="AH162" s="16">
        <v>59.480046358915963</v>
      </c>
      <c r="AI162" s="16">
        <v>53.464894176153685</v>
      </c>
      <c r="AJ162" s="15">
        <f t="shared" si="16"/>
        <v>56.472470267534824</v>
      </c>
      <c r="AK162" s="15">
        <v>6.2032852698637919</v>
      </c>
      <c r="AL162" s="16">
        <v>80.899136972991784</v>
      </c>
      <c r="AM162" s="16">
        <v>90.791957516037968</v>
      </c>
      <c r="AN162" s="16">
        <v>74.736123688842241</v>
      </c>
      <c r="AO162" s="16">
        <v>70.106780059575939</v>
      </c>
      <c r="AP162" s="16">
        <v>72.039611441193742</v>
      </c>
      <c r="AQ162" s="16">
        <v>85.106428468310284</v>
      </c>
      <c r="AR162" s="15">
        <f t="shared" si="17"/>
        <v>78.573019954752013</v>
      </c>
    </row>
    <row r="163" spans="1:44">
      <c r="A163" s="12"/>
      <c r="B163" s="19"/>
      <c r="C163" s="13">
        <f t="shared" si="13"/>
        <v>2036</v>
      </c>
      <c r="D163" s="14">
        <v>49735</v>
      </c>
      <c r="E163" s="15">
        <v>5.7458999999999998</v>
      </c>
      <c r="F163" s="15">
        <v>35.718519999999998</v>
      </c>
      <c r="G163" s="15">
        <v>51.104649999999999</v>
      </c>
      <c r="H163" s="15">
        <v>30.0609</v>
      </c>
      <c r="I163" s="15">
        <v>36.365110000000001</v>
      </c>
      <c r="J163" s="15">
        <v>42.501652580645164</v>
      </c>
      <c r="K163" s="15">
        <v>32.840175376344085</v>
      </c>
      <c r="L163" s="15">
        <f t="shared" si="18"/>
        <v>37.670913978494625</v>
      </c>
      <c r="M163" s="15">
        <v>5.7459096646049925</v>
      </c>
      <c r="N163" s="15">
        <v>36.946499493113194</v>
      </c>
      <c r="O163" s="15">
        <v>53.344548252807421</v>
      </c>
      <c r="P163" s="15">
        <v>32.171334836830098</v>
      </c>
      <c r="Q163" s="15">
        <v>39.102598494885378</v>
      </c>
      <c r="R163" s="15">
        <v>44.175746795774081</v>
      </c>
      <c r="S163" s="15">
        <v>35.227053223714684</v>
      </c>
      <c r="T163" s="15">
        <f t="shared" si="14"/>
        <v>39.701400009744383</v>
      </c>
      <c r="U163" s="15">
        <v>9.6614872598485917</v>
      </c>
      <c r="V163" s="15">
        <v>50.214920126542332</v>
      </c>
      <c r="W163" s="15">
        <v>65.800912551437833</v>
      </c>
      <c r="X163" s="15">
        <v>49.958309650569255</v>
      </c>
      <c r="Y163" s="15">
        <v>62.294497321867865</v>
      </c>
      <c r="Z163" s="15">
        <v>57.086164098808098</v>
      </c>
      <c r="AA163" s="15">
        <v>55.396844000281554</v>
      </c>
      <c r="AB163" s="15">
        <f t="shared" si="15"/>
        <v>56.24150404954483</v>
      </c>
      <c r="AC163" s="16">
        <v>3.6921062204040749</v>
      </c>
      <c r="AD163" s="16">
        <v>32.039020815738972</v>
      </c>
      <c r="AE163" s="16">
        <v>46.23946678845067</v>
      </c>
      <c r="AF163" s="16">
        <v>28.483963098635943</v>
      </c>
      <c r="AG163" s="16">
        <v>35.47777512724813</v>
      </c>
      <c r="AH163" s="16">
        <v>38.299432481128001</v>
      </c>
      <c r="AI163" s="16">
        <v>31.567256573615509</v>
      </c>
      <c r="AJ163" s="15">
        <f t="shared" si="16"/>
        <v>34.933344527371759</v>
      </c>
      <c r="AK163" s="15">
        <v>5.7459096646049925</v>
      </c>
      <c r="AL163" s="16">
        <v>39.611177556480492</v>
      </c>
      <c r="AM163" s="16">
        <v>58.229810666189096</v>
      </c>
      <c r="AN163" s="16">
        <v>32.525583572564614</v>
      </c>
      <c r="AO163" s="16">
        <v>40.928045678206942</v>
      </c>
      <c r="AP163" s="16">
        <v>34.490655983289493</v>
      </c>
      <c r="AQ163" s="16">
        <v>47.805380822799087</v>
      </c>
      <c r="AR163" s="15">
        <f t="shared" si="17"/>
        <v>41.14801840304429</v>
      </c>
    </row>
    <row r="164" spans="1:44">
      <c r="A164" s="12"/>
      <c r="B164" s="19"/>
      <c r="C164" s="13">
        <f t="shared" si="13"/>
        <v>2036</v>
      </c>
      <c r="D164" s="14">
        <v>49766</v>
      </c>
      <c r="E164" s="15">
        <v>5.4104000000000001</v>
      </c>
      <c r="F164" s="15">
        <v>26.963159999999998</v>
      </c>
      <c r="G164" s="15">
        <v>46.77599</v>
      </c>
      <c r="H164" s="15">
        <v>21.837879999999998</v>
      </c>
      <c r="I164" s="15">
        <v>33.86298</v>
      </c>
      <c r="J164" s="15">
        <v>35.328577111111109</v>
      </c>
      <c r="K164" s="15">
        <v>26.915144444444444</v>
      </c>
      <c r="L164" s="15">
        <f t="shared" si="18"/>
        <v>31.121860777777776</v>
      </c>
      <c r="M164" s="15">
        <v>5.4103976944174343</v>
      </c>
      <c r="N164" s="15">
        <v>29.02708328411688</v>
      </c>
      <c r="O164" s="15">
        <v>49.793128732614306</v>
      </c>
      <c r="P164" s="15">
        <v>23.873081158446563</v>
      </c>
      <c r="Q164" s="15">
        <v>37.196605709703839</v>
      </c>
      <c r="R164" s="15">
        <v>37.794969140149128</v>
      </c>
      <c r="S164" s="15">
        <v>29.498569302310745</v>
      </c>
      <c r="T164" s="15">
        <f t="shared" si="14"/>
        <v>33.646769221229938</v>
      </c>
      <c r="U164" s="15">
        <v>9.344487875782443</v>
      </c>
      <c r="V164" s="15">
        <v>37.063082543094872</v>
      </c>
      <c r="W164" s="15">
        <v>54.770205963008934</v>
      </c>
      <c r="X164" s="15">
        <v>38.216631536046222</v>
      </c>
      <c r="Y164" s="15">
        <v>52.808344718788106</v>
      </c>
      <c r="Z164" s="15">
        <v>44.539423542614145</v>
      </c>
      <c r="AA164" s="15">
        <v>44.377577102092793</v>
      </c>
      <c r="AB164" s="15">
        <f t="shared" si="15"/>
        <v>44.458500322353473</v>
      </c>
      <c r="AC164" s="16">
        <v>3.4793128762933656</v>
      </c>
      <c r="AD164" s="16">
        <v>25.278521510560708</v>
      </c>
      <c r="AE164" s="16">
        <v>43.891170781525432</v>
      </c>
      <c r="AF164" s="16">
        <v>21.74203962000929</v>
      </c>
      <c r="AG164" s="16">
        <v>32.353491223116272</v>
      </c>
      <c r="AH164" s="16">
        <v>33.137195647190261</v>
      </c>
      <c r="AI164" s="16">
        <v>26.222430296876681</v>
      </c>
      <c r="AJ164" s="15">
        <f t="shared" si="16"/>
        <v>29.679812972033471</v>
      </c>
      <c r="AK164" s="15">
        <v>5.4103976944174343</v>
      </c>
      <c r="AL164" s="16">
        <v>29.106437169739309</v>
      </c>
      <c r="AM164" s="16">
        <v>51.795568968654443</v>
      </c>
      <c r="AN164" s="16">
        <v>23.466475802091306</v>
      </c>
      <c r="AO164" s="16">
        <v>37.031702122620693</v>
      </c>
      <c r="AP164" s="16">
        <v>27.857849492773205</v>
      </c>
      <c r="AQ164" s="16">
        <v>38.686292818170145</v>
      </c>
      <c r="AR164" s="15">
        <f t="shared" si="17"/>
        <v>33.272071155471679</v>
      </c>
    </row>
    <row r="165" spans="1:44">
      <c r="A165" s="12"/>
      <c r="B165" s="19"/>
      <c r="C165" s="13">
        <f t="shared" si="13"/>
        <v>2036</v>
      </c>
      <c r="D165" s="14">
        <v>49796</v>
      </c>
      <c r="E165" s="15">
        <v>5.4478</v>
      </c>
      <c r="F165" s="15">
        <v>30.98545</v>
      </c>
      <c r="G165" s="15">
        <v>52.33775</v>
      </c>
      <c r="H165" s="15">
        <v>12.69956</v>
      </c>
      <c r="I165" s="15">
        <v>23.357690000000002</v>
      </c>
      <c r="J165" s="15">
        <v>40.398829569892477</v>
      </c>
      <c r="K165" s="15">
        <v>17.398305483870967</v>
      </c>
      <c r="L165" s="15">
        <f t="shared" si="18"/>
        <v>28.89856752688172</v>
      </c>
      <c r="M165" s="15">
        <v>5.447825688806514</v>
      </c>
      <c r="N165" s="15">
        <v>33.652499845837859</v>
      </c>
      <c r="O165" s="15">
        <v>54.602719732503523</v>
      </c>
      <c r="P165" s="15">
        <v>13.68199344580173</v>
      </c>
      <c r="Q165" s="15">
        <v>24.672921825113267</v>
      </c>
      <c r="R165" s="15">
        <v>42.888618290496908</v>
      </c>
      <c r="S165" s="15">
        <v>18.527456494745525</v>
      </c>
      <c r="T165" s="15">
        <f t="shared" si="14"/>
        <v>30.708037392621215</v>
      </c>
      <c r="U165" s="15">
        <v>9.045407684384049</v>
      </c>
      <c r="V165" s="15">
        <v>35.471323009093361</v>
      </c>
      <c r="W165" s="15">
        <v>64.593288850948937</v>
      </c>
      <c r="X165" s="15">
        <v>24.003722782352948</v>
      </c>
      <c r="Y165" s="15">
        <v>39.710679647924188</v>
      </c>
      <c r="Z165" s="15">
        <v>48.310039132922164</v>
      </c>
      <c r="AA165" s="15">
        <v>30.928295163948871</v>
      </c>
      <c r="AB165" s="15">
        <f t="shared" si="15"/>
        <v>39.619167148435515</v>
      </c>
      <c r="AC165" s="16">
        <v>3.0493597852034111</v>
      </c>
      <c r="AD165" s="16">
        <v>27.049324648088898</v>
      </c>
      <c r="AE165" s="16">
        <v>45.449912661649762</v>
      </c>
      <c r="AF165" s="16">
        <v>12.39483882722949</v>
      </c>
      <c r="AG165" s="16">
        <v>21.471128091367891</v>
      </c>
      <c r="AH165" s="16">
        <v>35.161411836863039</v>
      </c>
      <c r="AI165" s="16">
        <v>16.396213664107709</v>
      </c>
      <c r="AJ165" s="15">
        <f t="shared" si="16"/>
        <v>25.778812750485372</v>
      </c>
      <c r="AK165" s="15">
        <v>5.447825688806514</v>
      </c>
      <c r="AL165" s="16">
        <v>34.325101685984876</v>
      </c>
      <c r="AM165" s="16">
        <v>68.305255007695493</v>
      </c>
      <c r="AN165" s="16">
        <v>12.131913423530653</v>
      </c>
      <c r="AO165" s="16">
        <v>19.734937085481452</v>
      </c>
      <c r="AP165" s="16">
        <v>13.774046758384355</v>
      </c>
      <c r="AQ165" s="16">
        <v>49.305599386954071</v>
      </c>
      <c r="AR165" s="15">
        <f t="shared" si="17"/>
        <v>31.539823072669215</v>
      </c>
    </row>
    <row r="166" spans="1:44">
      <c r="A166" s="12"/>
      <c r="B166" s="19"/>
      <c r="C166" s="13">
        <f t="shared" si="13"/>
        <v>2036</v>
      </c>
      <c r="D166" s="14">
        <v>49827</v>
      </c>
      <c r="E166" s="15">
        <v>5.8421000000000003</v>
      </c>
      <c r="F166" s="15">
        <v>40.897770000000001</v>
      </c>
      <c r="G166" s="15">
        <v>65.392719999999997</v>
      </c>
      <c r="H166" s="15">
        <v>18.293389999999999</v>
      </c>
      <c r="I166" s="15">
        <v>32.192959999999999</v>
      </c>
      <c r="J166" s="15">
        <v>51.784414444444437</v>
      </c>
      <c r="K166" s="15">
        <v>24.470976666666665</v>
      </c>
      <c r="L166" s="15">
        <f t="shared" si="18"/>
        <v>38.127695555555547</v>
      </c>
      <c r="M166" s="15">
        <v>5.8421089540343623</v>
      </c>
      <c r="N166" s="15">
        <v>44.749290731650163</v>
      </c>
      <c r="O166" s="15">
        <v>68.468695772260901</v>
      </c>
      <c r="P166" s="15">
        <v>19.069249669223904</v>
      </c>
      <c r="Q166" s="15">
        <v>34.526158251734216</v>
      </c>
      <c r="R166" s="15">
        <v>55.291248527477165</v>
      </c>
      <c r="S166" s="15">
        <v>25.938986817006267</v>
      </c>
      <c r="T166" s="15">
        <f t="shared" si="14"/>
        <v>40.615117672241716</v>
      </c>
      <c r="U166" s="15">
        <v>9.6792370752786958</v>
      </c>
      <c r="V166" s="15">
        <v>50.777825354483745</v>
      </c>
      <c r="W166" s="15">
        <v>91.426140436421861</v>
      </c>
      <c r="X166" s="15">
        <v>34.91724613563882</v>
      </c>
      <c r="Y166" s="15">
        <v>61.050758582625178</v>
      </c>
      <c r="Z166" s="15">
        <v>68.843743168678458</v>
      </c>
      <c r="AA166" s="15">
        <v>46.532140556521647</v>
      </c>
      <c r="AB166" s="15">
        <f t="shared" si="15"/>
        <v>57.687941862600056</v>
      </c>
      <c r="AC166" s="16">
        <v>3.9381437066232752</v>
      </c>
      <c r="AD166" s="16">
        <v>34.808937293728071</v>
      </c>
      <c r="AE166" s="16">
        <v>56.71910762992669</v>
      </c>
      <c r="AF166" s="16">
        <v>15.303607042387101</v>
      </c>
      <c r="AG166" s="16">
        <v>27.120672910616701</v>
      </c>
      <c r="AH166" s="16">
        <v>44.546790776483014</v>
      </c>
      <c r="AI166" s="16">
        <v>20.555636317155813</v>
      </c>
      <c r="AJ166" s="15">
        <f t="shared" si="16"/>
        <v>32.551213546819412</v>
      </c>
      <c r="AK166" s="15">
        <v>5.8421089540343623</v>
      </c>
      <c r="AL166" s="16">
        <v>44.060114942936771</v>
      </c>
      <c r="AM166" s="16">
        <v>91.697080452219765</v>
      </c>
      <c r="AN166" s="16">
        <v>16.163532060291992</v>
      </c>
      <c r="AO166" s="16">
        <v>28.475695575263401</v>
      </c>
      <c r="AP166" s="16">
        <v>20.148993307711379</v>
      </c>
      <c r="AQ166" s="16">
        <v>65.232099613729218</v>
      </c>
      <c r="AR166" s="15">
        <f t="shared" si="17"/>
        <v>42.690546460720299</v>
      </c>
    </row>
    <row r="167" spans="1:44">
      <c r="A167" s="12"/>
      <c r="B167" s="19"/>
      <c r="C167" s="13">
        <f t="shared" si="13"/>
        <v>2036</v>
      </c>
      <c r="D167" s="14">
        <v>49857</v>
      </c>
      <c r="E167" s="15">
        <v>6.0926999999999998</v>
      </c>
      <c r="F167" s="15">
        <v>94.388469999999998</v>
      </c>
      <c r="G167" s="15">
        <v>110.69889999999999</v>
      </c>
      <c r="H167" s="15">
        <v>72.410240000000002</v>
      </c>
      <c r="I167" s="15">
        <v>66.057789999999997</v>
      </c>
      <c r="J167" s="15">
        <v>101.57908967741933</v>
      </c>
      <c r="K167" s="15">
        <v>69.609697526881718</v>
      </c>
      <c r="L167" s="15">
        <f t="shared" si="18"/>
        <v>85.594393602150518</v>
      </c>
      <c r="M167" s="15">
        <v>6.0927327404731573</v>
      </c>
      <c r="N167" s="15">
        <v>103.32620330939613</v>
      </c>
      <c r="O167" s="15">
        <v>118.01085270195935</v>
      </c>
      <c r="P167" s="15">
        <v>77.774139321820456</v>
      </c>
      <c r="Q167" s="15">
        <v>72.111562835673041</v>
      </c>
      <c r="R167" s="15">
        <v>109.80008099859067</v>
      </c>
      <c r="S167" s="15">
        <v>75.277734634379115</v>
      </c>
      <c r="T167" s="15">
        <f t="shared" si="14"/>
        <v>92.538907816484894</v>
      </c>
      <c r="U167" s="15">
        <v>10.304577892906797</v>
      </c>
      <c r="V167" s="15">
        <v>107.78940922813851</v>
      </c>
      <c r="W167" s="15">
        <v>143.21410353558176</v>
      </c>
      <c r="X167" s="15">
        <v>95.722297492419486</v>
      </c>
      <c r="Y167" s="15">
        <v>112.72475517587912</v>
      </c>
      <c r="Z167" s="15">
        <v>123.40674757873177</v>
      </c>
      <c r="AA167" s="15">
        <v>103.21800464319202</v>
      </c>
      <c r="AB167" s="15">
        <f t="shared" si="15"/>
        <v>113.31237611096189</v>
      </c>
      <c r="AC167" s="16">
        <v>4.1992258494706958</v>
      </c>
      <c r="AD167" s="16">
        <v>110.83868366896434</v>
      </c>
      <c r="AE167" s="16">
        <v>130.7715674900989</v>
      </c>
      <c r="AF167" s="16">
        <v>56.52713079844051</v>
      </c>
      <c r="AG167" s="16">
        <v>50.938813734938179</v>
      </c>
      <c r="AH167" s="16">
        <v>119.6262991169914</v>
      </c>
      <c r="AI167" s="16">
        <v>54.063464136036259</v>
      </c>
      <c r="AJ167" s="15">
        <f t="shared" si="16"/>
        <v>86.844881626513825</v>
      </c>
      <c r="AK167" s="15">
        <v>6.0927327404731573</v>
      </c>
      <c r="AL167" s="16">
        <v>92.531081444143695</v>
      </c>
      <c r="AM167" s="16">
        <v>135.20187515652944</v>
      </c>
      <c r="AN167" s="16">
        <v>67.89702048200715</v>
      </c>
      <c r="AO167" s="16">
        <v>65.947612806835352</v>
      </c>
      <c r="AP167" s="16">
        <v>66.328494618010737</v>
      </c>
      <c r="AQ167" s="16">
        <v>111.34293673670084</v>
      </c>
      <c r="AR167" s="15">
        <f t="shared" si="17"/>
        <v>88.835715677355779</v>
      </c>
    </row>
    <row r="168" spans="1:44">
      <c r="A168" s="12"/>
      <c r="B168" s="19"/>
      <c r="C168" s="13">
        <f t="shared" si="13"/>
        <v>2036</v>
      </c>
      <c r="D168" s="14">
        <v>49888</v>
      </c>
      <c r="E168" s="15">
        <v>6.4107000000000003</v>
      </c>
      <c r="F168" s="15">
        <v>102.1951</v>
      </c>
      <c r="G168" s="15">
        <v>126.1876</v>
      </c>
      <c r="H168" s="15">
        <v>91.945220000000006</v>
      </c>
      <c r="I168" s="15">
        <v>79.336429999999993</v>
      </c>
      <c r="J168" s="15">
        <v>112.77243870967743</v>
      </c>
      <c r="K168" s="15">
        <v>86.386506129032256</v>
      </c>
      <c r="L168" s="15">
        <f t="shared" si="18"/>
        <v>99.579472419354843</v>
      </c>
      <c r="M168" s="15">
        <v>6.4107215512470663</v>
      </c>
      <c r="N168" s="15">
        <v>108.7367827976352</v>
      </c>
      <c r="O168" s="15">
        <v>132.72505117947858</v>
      </c>
      <c r="P168" s="15">
        <v>96.617744568231501</v>
      </c>
      <c r="Q168" s="15">
        <v>84.916676264017298</v>
      </c>
      <c r="R168" s="15">
        <v>119.31225595522207</v>
      </c>
      <c r="S168" s="15">
        <v>91.459209079276846</v>
      </c>
      <c r="T168" s="15">
        <f t="shared" si="14"/>
        <v>105.38573251724947</v>
      </c>
      <c r="U168" s="15">
        <v>10.192290251286087</v>
      </c>
      <c r="V168" s="15">
        <v>129.21065830696224</v>
      </c>
      <c r="W168" s="15">
        <v>144.58031277412243</v>
      </c>
      <c r="X168" s="15">
        <v>118.56468922902691</v>
      </c>
      <c r="Y168" s="15">
        <v>115.82199243655351</v>
      </c>
      <c r="Z168" s="15">
        <v>135.98652748065652</v>
      </c>
      <c r="AA168" s="15">
        <v>117.35554333126981</v>
      </c>
      <c r="AB168" s="15">
        <f t="shared" si="15"/>
        <v>126.67103540596317</v>
      </c>
      <c r="AC168" s="16">
        <v>4.0543062885878687</v>
      </c>
      <c r="AD168" s="16">
        <v>104.4407724046801</v>
      </c>
      <c r="AE168" s="16">
        <v>175.1162922364403</v>
      </c>
      <c r="AF168" s="16">
        <v>70.11490792950309</v>
      </c>
      <c r="AG168" s="16">
        <v>56.42458738376336</v>
      </c>
      <c r="AH168" s="16">
        <v>135.59879727674644</v>
      </c>
      <c r="AI168" s="16">
        <v>64.079390269553315</v>
      </c>
      <c r="AJ168" s="15">
        <f t="shared" si="16"/>
        <v>99.83909377314987</v>
      </c>
      <c r="AK168" s="15">
        <v>6.4107215512470663</v>
      </c>
      <c r="AL168" s="16">
        <v>108.41613662008663</v>
      </c>
      <c r="AM168" s="16">
        <v>141.86804208996148</v>
      </c>
      <c r="AN168" s="16">
        <v>88.467942371828741</v>
      </c>
      <c r="AO168" s="16">
        <v>81.982508451501658</v>
      </c>
      <c r="AP168" s="16">
        <v>85.097405487864762</v>
      </c>
      <c r="AQ168" s="16">
        <v>123.16375085949382</v>
      </c>
      <c r="AR168" s="15">
        <f t="shared" si="17"/>
        <v>104.13057817367928</v>
      </c>
    </row>
    <row r="169" spans="1:44">
      <c r="A169" s="12"/>
      <c r="B169" s="19"/>
      <c r="C169" s="13">
        <f t="shared" si="13"/>
        <v>2036</v>
      </c>
      <c r="D169" s="14">
        <v>49919</v>
      </c>
      <c r="E169" s="15">
        <v>6.2911000000000001</v>
      </c>
      <c r="F169" s="15">
        <v>86.750110000000006</v>
      </c>
      <c r="G169" s="15">
        <v>109.0338</v>
      </c>
      <c r="H169" s="15">
        <v>76.795410000000004</v>
      </c>
      <c r="I169" s="15">
        <v>75.196070000000006</v>
      </c>
      <c r="J169" s="15">
        <v>96.653972222222222</v>
      </c>
      <c r="K169" s="15">
        <v>76.084592222222227</v>
      </c>
      <c r="L169" s="15">
        <f t="shared" si="18"/>
        <v>86.369282222222225</v>
      </c>
      <c r="M169" s="15">
        <v>6.2910645048725531</v>
      </c>
      <c r="N169" s="15">
        <v>90.855206451284531</v>
      </c>
      <c r="O169" s="15">
        <v>112.8531890143021</v>
      </c>
      <c r="P169" s="15">
        <v>80.125222689930922</v>
      </c>
      <c r="Q169" s="15">
        <v>78.927999483046065</v>
      </c>
      <c r="R169" s="15">
        <v>100.63208759040346</v>
      </c>
      <c r="S169" s="15">
        <v>79.593123486870979</v>
      </c>
      <c r="T169" s="15">
        <f t="shared" si="14"/>
        <v>90.112605538637212</v>
      </c>
      <c r="U169" s="15">
        <v>10.620138425919993</v>
      </c>
      <c r="V169" s="15">
        <v>104.09146747705815</v>
      </c>
      <c r="W169" s="15">
        <v>142.49988649652119</v>
      </c>
      <c r="X169" s="15">
        <v>98.008440930226769</v>
      </c>
      <c r="Y169" s="15">
        <v>122.15359993295772</v>
      </c>
      <c r="Z169" s="15">
        <v>121.16187593015283</v>
      </c>
      <c r="AA169" s="15">
        <v>108.73962270921831</v>
      </c>
      <c r="AB169" s="15">
        <f t="shared" si="15"/>
        <v>114.95074931968557</v>
      </c>
      <c r="AC169" s="16">
        <v>4.2457162219981726</v>
      </c>
      <c r="AD169" s="16">
        <v>84.561132993916232</v>
      </c>
      <c r="AE169" s="16">
        <v>95.005364897167112</v>
      </c>
      <c r="AF169" s="16">
        <v>61.526691046935568</v>
      </c>
      <c r="AG169" s="16">
        <v>58.963584141805846</v>
      </c>
      <c r="AH169" s="16">
        <v>89.203013839805521</v>
      </c>
      <c r="AI169" s="16">
        <v>60.387532422433466</v>
      </c>
      <c r="AJ169" s="15">
        <f t="shared" si="16"/>
        <v>74.795273131119501</v>
      </c>
      <c r="AK169" s="15">
        <v>6.2910645048725531</v>
      </c>
      <c r="AL169" s="16">
        <v>94.054156435463369</v>
      </c>
      <c r="AM169" s="16">
        <v>129.61738357960095</v>
      </c>
      <c r="AN169" s="16">
        <v>75.414640488259764</v>
      </c>
      <c r="AO169" s="16">
        <v>83.028211929177402</v>
      </c>
      <c r="AP169" s="16">
        <v>78.365096220364407</v>
      </c>
      <c r="AQ169" s="16">
        <v>109.86003516619118</v>
      </c>
      <c r="AR169" s="15">
        <f t="shared" si="17"/>
        <v>94.112565693277787</v>
      </c>
    </row>
    <row r="170" spans="1:44">
      <c r="A170" s="12"/>
      <c r="B170" s="19"/>
      <c r="C170" s="13">
        <f t="shared" si="13"/>
        <v>2036</v>
      </c>
      <c r="D170" s="14">
        <v>49949</v>
      </c>
      <c r="E170" s="15">
        <v>6.2885</v>
      </c>
      <c r="F170" s="15">
        <v>51.660429999999998</v>
      </c>
      <c r="G170" s="15">
        <v>78.668710000000004</v>
      </c>
      <c r="H170" s="15">
        <v>40.796259999999997</v>
      </c>
      <c r="I170" s="15">
        <v>55.406010000000002</v>
      </c>
      <c r="J170" s="15">
        <v>62.986482903225806</v>
      </c>
      <c r="K170" s="15">
        <v>46.922929354838715</v>
      </c>
      <c r="L170" s="15">
        <f t="shared" si="18"/>
        <v>54.95470612903226</v>
      </c>
      <c r="M170" s="15">
        <v>6.2884798556264361</v>
      </c>
      <c r="N170" s="15">
        <v>55.978387979805625</v>
      </c>
      <c r="O170" s="15">
        <v>82.843872062371446</v>
      </c>
      <c r="P170" s="15">
        <v>44.435551374559566</v>
      </c>
      <c r="Q170" s="15">
        <v>60.192000599881425</v>
      </c>
      <c r="R170" s="15">
        <v>67.244558724107421</v>
      </c>
      <c r="S170" s="15">
        <v>51.043094598081638</v>
      </c>
      <c r="T170" s="15">
        <f t="shared" si="14"/>
        <v>59.143826661094529</v>
      </c>
      <c r="U170" s="15">
        <v>10.388931234920392</v>
      </c>
      <c r="V170" s="15">
        <v>76.799934115712247</v>
      </c>
      <c r="W170" s="15">
        <v>116.64278284582372</v>
      </c>
      <c r="X170" s="15">
        <v>68.010025949188247</v>
      </c>
      <c r="Y170" s="15">
        <v>95.669516813220639</v>
      </c>
      <c r="Z170" s="15">
        <v>93.508225518662215</v>
      </c>
      <c r="AA170" s="15">
        <v>79.609167279266345</v>
      </c>
      <c r="AB170" s="15">
        <f t="shared" si="15"/>
        <v>86.558696398964287</v>
      </c>
      <c r="AC170" s="16">
        <v>3.723976120291784</v>
      </c>
      <c r="AD170" s="16">
        <v>44.660956580200782</v>
      </c>
      <c r="AE170" s="16">
        <v>65.079920201570474</v>
      </c>
      <c r="AF170" s="16">
        <v>36.878034154923483</v>
      </c>
      <c r="AG170" s="16">
        <v>47.818422638293562</v>
      </c>
      <c r="AH170" s="16">
        <v>53.223747776259039</v>
      </c>
      <c r="AI170" s="16">
        <v>41.465939002788353</v>
      </c>
      <c r="AJ170" s="15">
        <f t="shared" si="16"/>
        <v>47.344843389523696</v>
      </c>
      <c r="AK170" s="15">
        <v>6.2884798556264361</v>
      </c>
      <c r="AL170" s="16">
        <v>61.487179903424767</v>
      </c>
      <c r="AM170" s="16">
        <v>101.70809237515408</v>
      </c>
      <c r="AN170" s="16">
        <v>46.44356897444667</v>
      </c>
      <c r="AO170" s="16">
        <v>65.386935197945903</v>
      </c>
      <c r="AP170" s="16">
        <v>53.735064622605044</v>
      </c>
      <c r="AQ170" s="16">
        <v>78.354014165762877</v>
      </c>
      <c r="AR170" s="15">
        <f t="shared" si="17"/>
        <v>66.044539394183957</v>
      </c>
    </row>
    <row r="171" spans="1:44">
      <c r="A171" s="12"/>
      <c r="B171" s="19"/>
      <c r="C171" s="13">
        <f t="shared" si="13"/>
        <v>2036</v>
      </c>
      <c r="D171" s="14">
        <v>49980</v>
      </c>
      <c r="E171" s="15">
        <v>6.7263999999999999</v>
      </c>
      <c r="F171" s="15">
        <v>63.135309999999997</v>
      </c>
      <c r="G171" s="15">
        <v>74.672409999999999</v>
      </c>
      <c r="H171" s="15">
        <v>51.735469999999999</v>
      </c>
      <c r="I171" s="15">
        <v>51.637630000000001</v>
      </c>
      <c r="J171" s="15">
        <v>68.519289999999998</v>
      </c>
      <c r="K171" s="15">
        <v>51.689811333333331</v>
      </c>
      <c r="L171" s="15">
        <f t="shared" si="18"/>
        <v>60.104550666666668</v>
      </c>
      <c r="M171" s="15">
        <v>6.7264321147887527</v>
      </c>
      <c r="N171" s="15">
        <v>67.950624486917306</v>
      </c>
      <c r="O171" s="15">
        <v>80.239742990521364</v>
      </c>
      <c r="P171" s="15">
        <v>56.356179616199611</v>
      </c>
      <c r="Q171" s="15">
        <v>56.793965554186144</v>
      </c>
      <c r="R171" s="15">
        <v>73.685546455265865</v>
      </c>
      <c r="S171" s="15">
        <v>56.560479720593328</v>
      </c>
      <c r="T171" s="15">
        <f t="shared" si="14"/>
        <v>65.123013087929593</v>
      </c>
      <c r="U171" s="15">
        <v>10.897156369323165</v>
      </c>
      <c r="V171" s="15">
        <v>103.62280424227626</v>
      </c>
      <c r="W171" s="15">
        <v>110.62705430848047</v>
      </c>
      <c r="X171" s="15">
        <v>88.316336629165221</v>
      </c>
      <c r="Y171" s="15">
        <v>91.523559756685074</v>
      </c>
      <c r="Z171" s="15">
        <v>106.89145427317155</v>
      </c>
      <c r="AA171" s="15">
        <v>89.813040755341149</v>
      </c>
      <c r="AB171" s="15">
        <f t="shared" si="15"/>
        <v>98.352247514256348</v>
      </c>
      <c r="AC171" s="16">
        <v>4.2749098124143883</v>
      </c>
      <c r="AD171" s="16">
        <v>53.651511782782606</v>
      </c>
      <c r="AE171" s="16">
        <v>62.392636164736807</v>
      </c>
      <c r="AF171" s="16">
        <v>47.332154582571604</v>
      </c>
      <c r="AG171" s="16">
        <v>45.963704884705919</v>
      </c>
      <c r="AH171" s="16">
        <v>57.73070316102789</v>
      </c>
      <c r="AI171" s="16">
        <v>46.693544723567619</v>
      </c>
      <c r="AJ171" s="15">
        <f t="shared" si="16"/>
        <v>52.212123942297751</v>
      </c>
      <c r="AK171" s="15">
        <v>6.7264321147887527</v>
      </c>
      <c r="AL171" s="16">
        <v>73.916534327465527</v>
      </c>
      <c r="AM171" s="16">
        <v>95.394437428714411</v>
      </c>
      <c r="AN171" s="16">
        <v>57.288810866817592</v>
      </c>
      <c r="AO171" s="16">
        <v>61.892574136642757</v>
      </c>
      <c r="AP171" s="16">
        <v>58.492328920111049</v>
      </c>
      <c r="AQ171" s="16">
        <v>83.955443266606821</v>
      </c>
      <c r="AR171" s="15">
        <f t="shared" si="17"/>
        <v>71.223886093358942</v>
      </c>
    </row>
    <row r="172" spans="1:44">
      <c r="A172" s="12"/>
      <c r="B172" s="19"/>
      <c r="C172" s="13">
        <f t="shared" si="13"/>
        <v>2036</v>
      </c>
      <c r="D172" s="14">
        <v>50010</v>
      </c>
      <c r="E172" s="15">
        <v>6.7870999999999997</v>
      </c>
      <c r="F172" s="15">
        <v>76.004990000000006</v>
      </c>
      <c r="G172" s="15">
        <v>81.203450000000004</v>
      </c>
      <c r="H172" s="15">
        <v>68.962350000000001</v>
      </c>
      <c r="I172" s="15">
        <v>66.259590000000003</v>
      </c>
      <c r="J172" s="15">
        <v>78.29678419354839</v>
      </c>
      <c r="K172" s="15">
        <v>67.770810645161291</v>
      </c>
      <c r="L172" s="15">
        <f t="shared" si="18"/>
        <v>73.03379741935484</v>
      </c>
      <c r="M172" s="15">
        <v>6.7871272473585869</v>
      </c>
      <c r="N172" s="15">
        <v>80.061010178536165</v>
      </c>
      <c r="O172" s="15">
        <v>86.490067323474506</v>
      </c>
      <c r="P172" s="15">
        <v>74.363321484625686</v>
      </c>
      <c r="Q172" s="15">
        <v>71.942289089675882</v>
      </c>
      <c r="R172" s="15">
        <v>82.895325694046619</v>
      </c>
      <c r="S172" s="15">
        <v>73.295984622335993</v>
      </c>
      <c r="T172" s="15">
        <f t="shared" si="14"/>
        <v>78.095655158191306</v>
      </c>
      <c r="U172" s="15">
        <v>10.842373423510548</v>
      </c>
      <c r="V172" s="15">
        <v>119.40959055756129</v>
      </c>
      <c r="W172" s="15">
        <v>122.4938881016601</v>
      </c>
      <c r="X172" s="15">
        <v>110.69015432255298</v>
      </c>
      <c r="Y172" s="15">
        <v>109.99266258066335</v>
      </c>
      <c r="Z172" s="15">
        <v>120.76933463614249</v>
      </c>
      <c r="AA172" s="15">
        <v>110.38265796322531</v>
      </c>
      <c r="AB172" s="15">
        <f t="shared" si="15"/>
        <v>115.57599629968391</v>
      </c>
      <c r="AC172" s="16">
        <v>4.3164970227028743</v>
      </c>
      <c r="AD172" s="16">
        <v>61.348302131640295</v>
      </c>
      <c r="AE172" s="16">
        <v>65.087968549400642</v>
      </c>
      <c r="AF172" s="16">
        <v>56.628620426218987</v>
      </c>
      <c r="AG172" s="16">
        <v>54.633427526947258</v>
      </c>
      <c r="AH172" s="16">
        <v>62.996972272803468</v>
      </c>
      <c r="AI172" s="16">
        <v>55.7490192555723</v>
      </c>
      <c r="AJ172" s="15">
        <f t="shared" si="16"/>
        <v>59.372995764187884</v>
      </c>
      <c r="AK172" s="15">
        <v>6.7871272473585869</v>
      </c>
      <c r="AL172" s="16">
        <v>87.897926499087419</v>
      </c>
      <c r="AM172" s="16">
        <v>101.81420631131607</v>
      </c>
      <c r="AN172" s="16">
        <v>78.423936059433245</v>
      </c>
      <c r="AO172" s="16">
        <v>81.606332862657027</v>
      </c>
      <c r="AP172" s="16">
        <v>77.927625482635349</v>
      </c>
      <c r="AQ172" s="16">
        <v>94.033060609854886</v>
      </c>
      <c r="AR172" s="15">
        <f t="shared" si="17"/>
        <v>85.98034304624511</v>
      </c>
    </row>
    <row r="173" spans="1:44">
      <c r="A173" s="12"/>
      <c r="B173" s="19"/>
      <c r="C173" s="13">
        <f t="shared" ref="C173:C236" si="19">YEAR(D173)</f>
        <v>2037</v>
      </c>
      <c r="D173" s="14">
        <v>50041</v>
      </c>
      <c r="E173" s="15">
        <v>7.2348999999999997</v>
      </c>
      <c r="F173" s="15">
        <v>67.776589999999999</v>
      </c>
      <c r="G173" s="15">
        <v>74.535589999999999</v>
      </c>
      <c r="H173" s="15">
        <v>57.929180000000002</v>
      </c>
      <c r="I173" s="15">
        <v>50.619</v>
      </c>
      <c r="J173" s="15">
        <v>70.756364193548393</v>
      </c>
      <c r="K173" s="15">
        <v>54.706412473118277</v>
      </c>
      <c r="L173" s="15">
        <f t="shared" si="18"/>
        <v>62.731388333333335</v>
      </c>
      <c r="M173" s="15">
        <v>7.2349175329821183</v>
      </c>
      <c r="N173" s="15">
        <v>71.523811189536985</v>
      </c>
      <c r="O173" s="15">
        <v>79.856193799675054</v>
      </c>
      <c r="P173" s="15">
        <v>62.393493936819496</v>
      </c>
      <c r="Q173" s="15">
        <v>54.459496910841445</v>
      </c>
      <c r="R173" s="15">
        <v>75.197227178952701</v>
      </c>
      <c r="S173" s="15">
        <v>58.895710301710885</v>
      </c>
      <c r="T173" s="15">
        <f t="shared" ref="T173:T236" si="20">AVERAGE(R173:S173)</f>
        <v>67.04646874033179</v>
      </c>
      <c r="U173" s="15">
        <v>11.848428170450667</v>
      </c>
      <c r="V173" s="15">
        <v>98.34986489596858</v>
      </c>
      <c r="W173" s="15">
        <v>104.87187875551604</v>
      </c>
      <c r="X173" s="15">
        <v>86.495024075003712</v>
      </c>
      <c r="Y173" s="15">
        <v>85.069272323549811</v>
      </c>
      <c r="Z173" s="15">
        <v>101.2251613286723</v>
      </c>
      <c r="AA173" s="15">
        <v>85.866466851244454</v>
      </c>
      <c r="AB173" s="15">
        <f t="shared" ref="AB173:AB236" si="21">AVERAGE(Z173:AA173)</f>
        <v>93.545814089958384</v>
      </c>
      <c r="AC173" s="16">
        <v>4.9197367378656365</v>
      </c>
      <c r="AD173" s="16">
        <v>58.085162770851582</v>
      </c>
      <c r="AE173" s="16">
        <v>65.147183970570609</v>
      </c>
      <c r="AF173" s="16">
        <v>52.131184846684782</v>
      </c>
      <c r="AG173" s="16">
        <v>48.593843424552524</v>
      </c>
      <c r="AH173" s="16">
        <v>61.198526955673948</v>
      </c>
      <c r="AI173" s="16">
        <v>50.571711746604969</v>
      </c>
      <c r="AJ173" s="15">
        <f t="shared" ref="AJ173:AJ236" si="22">AVERAGE(AH173:AI173)</f>
        <v>55.885119351139458</v>
      </c>
      <c r="AK173" s="15">
        <v>7.2349175329821183</v>
      </c>
      <c r="AL173" s="16">
        <v>75.840859240780702</v>
      </c>
      <c r="AM173" s="16">
        <v>95.659991466526932</v>
      </c>
      <c r="AN173" s="16">
        <v>61.667025594702949</v>
      </c>
      <c r="AO173" s="16">
        <v>60.376834842332258</v>
      </c>
      <c r="AP173" s="16">
        <v>58.34179312413508</v>
      </c>
      <c r="AQ173" s="16">
        <v>84.578326136002161</v>
      </c>
      <c r="AR173" s="15">
        <f t="shared" ref="AR173:AR236" si="23">AVERAGE(AP173:AQ173)</f>
        <v>71.460059630068628</v>
      </c>
    </row>
    <row r="174" spans="1:44">
      <c r="A174" s="12"/>
      <c r="B174" s="19"/>
      <c r="C174" s="13">
        <f t="shared" si="19"/>
        <v>2037</v>
      </c>
      <c r="D174" s="14">
        <v>50072</v>
      </c>
      <c r="E174" s="15">
        <v>6.7252000000000001</v>
      </c>
      <c r="F174" s="15">
        <v>73.461070000000007</v>
      </c>
      <c r="G174" s="15">
        <v>76.940860000000001</v>
      </c>
      <c r="H174" s="15">
        <v>69.09984</v>
      </c>
      <c r="I174" s="15">
        <v>63.271270000000001</v>
      </c>
      <c r="J174" s="15">
        <v>74.952408571428577</v>
      </c>
      <c r="K174" s="15">
        <v>66.601881428571431</v>
      </c>
      <c r="L174" s="15">
        <f t="shared" si="18"/>
        <v>70.777145000000004</v>
      </c>
      <c r="M174" s="15">
        <v>6.7252472271372792</v>
      </c>
      <c r="N174" s="15">
        <v>77.327598037042108</v>
      </c>
      <c r="O174" s="15">
        <v>80.760192496563278</v>
      </c>
      <c r="P174" s="15">
        <v>72.980291180767011</v>
      </c>
      <c r="Q174" s="15">
        <v>67.694801613247336</v>
      </c>
      <c r="R174" s="15">
        <v>78.798709948265468</v>
      </c>
      <c r="S174" s="15">
        <v>70.715081366115726</v>
      </c>
      <c r="T174" s="15">
        <f t="shared" si="20"/>
        <v>74.756895657190597</v>
      </c>
      <c r="U174" s="15">
        <v>11.423053344253072</v>
      </c>
      <c r="V174" s="15">
        <v>101.26010188366914</v>
      </c>
      <c r="W174" s="15">
        <v>106.70740361483922</v>
      </c>
      <c r="X174" s="15">
        <v>100.58338869732624</v>
      </c>
      <c r="Y174" s="15">
        <v>97.142377035533215</v>
      </c>
      <c r="Z174" s="15">
        <v>103.59465976845632</v>
      </c>
      <c r="AA174" s="15">
        <v>99.108669413700653</v>
      </c>
      <c r="AB174" s="15">
        <f t="shared" si="21"/>
        <v>101.35166459107849</v>
      </c>
      <c r="AC174" s="16">
        <v>4.0774914198499914</v>
      </c>
      <c r="AD174" s="16">
        <v>61.055633037492235</v>
      </c>
      <c r="AE174" s="16">
        <v>65.307328402967016</v>
      </c>
      <c r="AF174" s="16">
        <v>58.42029694662893</v>
      </c>
      <c r="AG174" s="16">
        <v>55.738793715628631</v>
      </c>
      <c r="AH174" s="16">
        <v>62.877788194124278</v>
      </c>
      <c r="AI174" s="16">
        <v>57.271081276200235</v>
      </c>
      <c r="AJ174" s="15">
        <f t="shared" si="22"/>
        <v>60.074434735162257</v>
      </c>
      <c r="AK174" s="15">
        <v>6.7252472271372792</v>
      </c>
      <c r="AL174" s="16">
        <v>84.638464979098657</v>
      </c>
      <c r="AM174" s="16">
        <v>93.872144887827474</v>
      </c>
      <c r="AN174" s="16">
        <v>78.309376544136825</v>
      </c>
      <c r="AO174" s="16">
        <v>74.857697731901425</v>
      </c>
      <c r="AP174" s="16">
        <v>75.752214510324421</v>
      </c>
      <c r="AQ174" s="16">
        <v>88.595756368553864</v>
      </c>
      <c r="AR174" s="15">
        <f t="shared" si="23"/>
        <v>82.17398543943915</v>
      </c>
    </row>
    <row r="175" spans="1:44">
      <c r="A175" s="12"/>
      <c r="B175" s="19"/>
      <c r="C175" s="13">
        <f t="shared" si="19"/>
        <v>2037</v>
      </c>
      <c r="D175" s="14">
        <v>50100</v>
      </c>
      <c r="E175" s="15">
        <v>6.0423</v>
      </c>
      <c r="F175" s="15">
        <v>36.004269999999998</v>
      </c>
      <c r="G175" s="15">
        <v>50.633180000000003</v>
      </c>
      <c r="H175" s="15">
        <v>31.277270000000001</v>
      </c>
      <c r="I175" s="15">
        <v>36.319249999999997</v>
      </c>
      <c r="J175" s="15">
        <v>42.453574408602151</v>
      </c>
      <c r="K175" s="15">
        <v>33.500078387096771</v>
      </c>
      <c r="L175" s="15">
        <f t="shared" si="18"/>
        <v>37.976826397849464</v>
      </c>
      <c r="M175" s="15">
        <v>6.0423223374369721</v>
      </c>
      <c r="N175" s="15">
        <v>37.485450912912626</v>
      </c>
      <c r="O175" s="15">
        <v>52.814100121729076</v>
      </c>
      <c r="P175" s="15">
        <v>33.63253457836305</v>
      </c>
      <c r="Q175" s="15">
        <v>38.89754365822494</v>
      </c>
      <c r="R175" s="15">
        <v>44.243242499595148</v>
      </c>
      <c r="S175" s="15">
        <v>35.953667613570978</v>
      </c>
      <c r="T175" s="15">
        <f t="shared" si="20"/>
        <v>40.098455056583063</v>
      </c>
      <c r="U175" s="15">
        <v>10.29416818802332</v>
      </c>
      <c r="V175" s="15">
        <v>42.515970260796827</v>
      </c>
      <c r="W175" s="15">
        <v>64.066306261735434</v>
      </c>
      <c r="X175" s="15">
        <v>44.09657295578058</v>
      </c>
      <c r="Y175" s="15">
        <v>61.769891389503584</v>
      </c>
      <c r="Z175" s="15">
        <v>52.016656024651482</v>
      </c>
      <c r="AA175" s="15">
        <v>51.888035921185349</v>
      </c>
      <c r="AB175" s="15">
        <f t="shared" si="21"/>
        <v>51.952345972918415</v>
      </c>
      <c r="AC175" s="16">
        <v>4.0752270512470048</v>
      </c>
      <c r="AD175" s="16">
        <v>33.925755459319632</v>
      </c>
      <c r="AE175" s="16">
        <v>48.701553116591199</v>
      </c>
      <c r="AF175" s="16">
        <v>31.350949738638207</v>
      </c>
      <c r="AG175" s="16">
        <v>38.168223840127887</v>
      </c>
      <c r="AH175" s="16">
        <v>40.439816792095272</v>
      </c>
      <c r="AI175" s="16">
        <v>34.356414665101397</v>
      </c>
      <c r="AJ175" s="15">
        <f t="shared" si="22"/>
        <v>37.398115728598334</v>
      </c>
      <c r="AK175" s="15">
        <v>6.0423223374369721</v>
      </c>
      <c r="AL175" s="16">
        <v>42.691010798583321</v>
      </c>
      <c r="AM175" s="16">
        <v>60.68996913545022</v>
      </c>
      <c r="AN175" s="16">
        <v>37.008451250567177</v>
      </c>
      <c r="AO175" s="16">
        <v>44.520074183862313</v>
      </c>
      <c r="AP175" s="16">
        <v>38.439847166109978</v>
      </c>
      <c r="AQ175" s="16">
        <v>50.61249044347629</v>
      </c>
      <c r="AR175" s="15">
        <f t="shared" si="23"/>
        <v>44.52616880479313</v>
      </c>
    </row>
    <row r="176" spans="1:44">
      <c r="A176" s="12"/>
      <c r="B176" s="19"/>
      <c r="C176" s="13">
        <f t="shared" si="19"/>
        <v>2037</v>
      </c>
      <c r="D176" s="14">
        <v>50131</v>
      </c>
      <c r="E176" s="15">
        <v>5.71</v>
      </c>
      <c r="F176" s="15">
        <v>30.651050000000001</v>
      </c>
      <c r="G176" s="15">
        <v>47.480580000000003</v>
      </c>
      <c r="H176" s="15">
        <v>23.916149999999998</v>
      </c>
      <c r="I176" s="15">
        <v>34.97475</v>
      </c>
      <c r="J176" s="15">
        <v>37.756851555555556</v>
      </c>
      <c r="K176" s="15">
        <v>28.585336666666667</v>
      </c>
      <c r="L176" s="15">
        <f t="shared" si="18"/>
        <v>33.17109411111111</v>
      </c>
      <c r="M176" s="15">
        <v>5.7100438531177362</v>
      </c>
      <c r="N176" s="15">
        <v>33.447351007829283</v>
      </c>
      <c r="O176" s="15">
        <v>50.732658396339062</v>
      </c>
      <c r="P176" s="15">
        <v>26.484078686231008</v>
      </c>
      <c r="Q176" s="15">
        <v>38.952449005523263</v>
      </c>
      <c r="R176" s="15">
        <v>40.745591905200072</v>
      </c>
      <c r="S176" s="15">
        <v>31.748501709932185</v>
      </c>
      <c r="T176" s="15">
        <f t="shared" si="20"/>
        <v>36.247046807566129</v>
      </c>
      <c r="U176" s="15">
        <v>9.1969208885600899</v>
      </c>
      <c r="V176" s="15">
        <v>35.592632137854011</v>
      </c>
      <c r="W176" s="15">
        <v>51.412391994674067</v>
      </c>
      <c r="X176" s="15">
        <v>35.56944051456221</v>
      </c>
      <c r="Y176" s="15">
        <v>49.466319137438227</v>
      </c>
      <c r="Z176" s="15">
        <v>42.27208629962248</v>
      </c>
      <c r="AA176" s="15">
        <v>41.437011488665412</v>
      </c>
      <c r="AB176" s="15">
        <f t="shared" si="21"/>
        <v>41.854548894143946</v>
      </c>
      <c r="AC176" s="16">
        <v>3.6970646569619534</v>
      </c>
      <c r="AD176" s="16">
        <v>28.084783890562679</v>
      </c>
      <c r="AE176" s="16">
        <v>45.972682038156279</v>
      </c>
      <c r="AF176" s="16">
        <v>23.927117171461326</v>
      </c>
      <c r="AG176" s="16">
        <v>34.641129881224337</v>
      </c>
      <c r="AH176" s="16">
        <v>35.637451997324419</v>
      </c>
      <c r="AI176" s="16">
        <v>28.4508114266946</v>
      </c>
      <c r="AJ176" s="15">
        <f t="shared" si="22"/>
        <v>32.044131712009509</v>
      </c>
      <c r="AK176" s="15">
        <v>5.7100438531177362</v>
      </c>
      <c r="AL176" s="16">
        <v>34.931792461094261</v>
      </c>
      <c r="AM176" s="16">
        <v>57.360562207747314</v>
      </c>
      <c r="AN176" s="16">
        <v>28.325286539630781</v>
      </c>
      <c r="AO176" s="16">
        <v>41.851476522748662</v>
      </c>
      <c r="AP176" s="16">
        <v>32.827238996005811</v>
      </c>
      <c r="AQ176" s="16">
        <v>44.401717465236665</v>
      </c>
      <c r="AR176" s="15">
        <f t="shared" si="23"/>
        <v>38.614478230621238</v>
      </c>
    </row>
    <row r="177" spans="1:44">
      <c r="A177" s="12"/>
      <c r="B177" s="19"/>
      <c r="C177" s="13">
        <f t="shared" si="19"/>
        <v>2037</v>
      </c>
      <c r="D177" s="14">
        <v>50161</v>
      </c>
      <c r="E177" s="15">
        <v>5.7625999999999999</v>
      </c>
      <c r="F177" s="15">
        <v>31.878620000000002</v>
      </c>
      <c r="G177" s="15">
        <v>54.499859999999998</v>
      </c>
      <c r="H177" s="15">
        <v>12.39935</v>
      </c>
      <c r="I177" s="15">
        <v>23.914249999999999</v>
      </c>
      <c r="J177" s="15">
        <v>42.337903010752683</v>
      </c>
      <c r="K177" s="15">
        <v>17.723443548387095</v>
      </c>
      <c r="L177" s="15">
        <f t="shared" si="18"/>
        <v>30.030673279569889</v>
      </c>
      <c r="M177" s="15">
        <v>5.7625613016138981</v>
      </c>
      <c r="N177" s="15">
        <v>35.213900986062711</v>
      </c>
      <c r="O177" s="15">
        <v>58.42786274059727</v>
      </c>
      <c r="P177" s="15">
        <v>13.231051108190064</v>
      </c>
      <c r="Q177" s="15">
        <v>24.951153580355758</v>
      </c>
      <c r="R177" s="15">
        <v>45.947238141385142</v>
      </c>
      <c r="S177" s="15">
        <v>18.650023218976351</v>
      </c>
      <c r="T177" s="15">
        <f t="shared" si="20"/>
        <v>32.29863068018075</v>
      </c>
      <c r="U177" s="15">
        <v>8.8767848062600727</v>
      </c>
      <c r="V177" s="15">
        <v>34.950239394108053</v>
      </c>
      <c r="W177" s="15">
        <v>62.086694111302357</v>
      </c>
      <c r="X177" s="15">
        <v>21.559814251817816</v>
      </c>
      <c r="Y177" s="15">
        <v>35.751178344871256</v>
      </c>
      <c r="Z177" s="15">
        <v>47.497202327864557</v>
      </c>
      <c r="AA177" s="15">
        <v>28.121412703444676</v>
      </c>
      <c r="AB177" s="15">
        <f t="shared" si="21"/>
        <v>37.809307515654616</v>
      </c>
      <c r="AC177" s="16">
        <v>3.9269395021930782</v>
      </c>
      <c r="AD177" s="16">
        <v>28.898340580566344</v>
      </c>
      <c r="AE177" s="16">
        <v>49.87069299518005</v>
      </c>
      <c r="AF177" s="16">
        <v>13.726997964351286</v>
      </c>
      <c r="AG177" s="16">
        <v>23.096626332573138</v>
      </c>
      <c r="AH177" s="16">
        <v>38.595234707753328</v>
      </c>
      <c r="AI177" s="16">
        <v>18.059191726002247</v>
      </c>
      <c r="AJ177" s="15">
        <f t="shared" si="22"/>
        <v>28.327213216877787</v>
      </c>
      <c r="AK177" s="15">
        <v>5.7625613016138981</v>
      </c>
      <c r="AL177" s="16">
        <v>36.275221500459708</v>
      </c>
      <c r="AM177" s="16">
        <v>73.62515608416517</v>
      </c>
      <c r="AN177" s="16">
        <v>13.138812498271294</v>
      </c>
      <c r="AO177" s="16">
        <v>22.370080065505828</v>
      </c>
      <c r="AP177" s="16">
        <v>15.709663358178423</v>
      </c>
      <c r="AQ177" s="16">
        <v>53.544546092925671</v>
      </c>
      <c r="AR177" s="15">
        <f t="shared" si="23"/>
        <v>34.627104725552044</v>
      </c>
    </row>
    <row r="178" spans="1:44">
      <c r="A178" s="12"/>
      <c r="B178" s="19"/>
      <c r="C178" s="13">
        <f t="shared" si="19"/>
        <v>2037</v>
      </c>
      <c r="D178" s="14">
        <v>50192</v>
      </c>
      <c r="E178" s="15">
        <v>6.1059999999999999</v>
      </c>
      <c r="F178" s="15">
        <v>41.170900000000003</v>
      </c>
      <c r="G178" s="15">
        <v>69.343469999999996</v>
      </c>
      <c r="H178" s="15">
        <v>18.60051</v>
      </c>
      <c r="I178" s="15">
        <v>34.21705</v>
      </c>
      <c r="J178" s="15">
        <v>53.065985111111111</v>
      </c>
      <c r="K178" s="15">
        <v>25.194160222222223</v>
      </c>
      <c r="L178" s="15">
        <f t="shared" si="18"/>
        <v>39.130072666666663</v>
      </c>
      <c r="M178" s="15">
        <v>6.1060274278400462</v>
      </c>
      <c r="N178" s="15">
        <v>46.547787823018297</v>
      </c>
      <c r="O178" s="15">
        <v>71.509297412207587</v>
      </c>
      <c r="P178" s="15">
        <v>19.87454496046648</v>
      </c>
      <c r="Q178" s="15">
        <v>36.143719189717586</v>
      </c>
      <c r="R178" s="15">
        <v>57.087091871787116</v>
      </c>
      <c r="S178" s="15">
        <v>26.743751857261394</v>
      </c>
      <c r="T178" s="15">
        <f t="shared" si="20"/>
        <v>41.915421864524255</v>
      </c>
      <c r="U178" s="15">
        <v>10.003951477002973</v>
      </c>
      <c r="V178" s="15">
        <v>49.48549024603642</v>
      </c>
      <c r="W178" s="15">
        <v>92.380298830299282</v>
      </c>
      <c r="X178" s="15">
        <v>31.51694243574353</v>
      </c>
      <c r="Y178" s="15">
        <v>56.337114735231928</v>
      </c>
      <c r="Z178" s="15">
        <v>67.596631648280734</v>
      </c>
      <c r="AA178" s="15">
        <v>41.996570739971965</v>
      </c>
      <c r="AB178" s="15">
        <f t="shared" si="21"/>
        <v>54.796601194126353</v>
      </c>
      <c r="AC178" s="16">
        <v>3.8925474211428917</v>
      </c>
      <c r="AD178" s="16">
        <v>34.999569851708443</v>
      </c>
      <c r="AE178" s="16">
        <v>58.748140060952963</v>
      </c>
      <c r="AF178" s="16">
        <v>16.266639937259434</v>
      </c>
      <c r="AG178" s="16">
        <v>28.196465148767398</v>
      </c>
      <c r="AH178" s="16">
        <v>45.026743940056129</v>
      </c>
      <c r="AI178" s="16">
        <v>21.303677248785018</v>
      </c>
      <c r="AJ178" s="15">
        <f t="shared" si="22"/>
        <v>33.165210594420572</v>
      </c>
      <c r="AK178" s="15">
        <v>6.1060274278400462</v>
      </c>
      <c r="AL178" s="16">
        <v>46.364049447159573</v>
      </c>
      <c r="AM178" s="16">
        <v>97.173960797218598</v>
      </c>
      <c r="AN178" s="16">
        <v>17.810528026667065</v>
      </c>
      <c r="AO178" s="16">
        <v>32.623121858703762</v>
      </c>
      <c r="AP178" s="16">
        <v>22.575181558483649</v>
      </c>
      <c r="AQ178" s="16">
        <v>67.817123128295606</v>
      </c>
      <c r="AR178" s="15">
        <f t="shared" si="23"/>
        <v>45.196152343389628</v>
      </c>
    </row>
    <row r="179" spans="1:44">
      <c r="A179" s="12"/>
      <c r="B179" s="19"/>
      <c r="C179" s="13">
        <f t="shared" si="19"/>
        <v>2037</v>
      </c>
      <c r="D179" s="14">
        <v>50222</v>
      </c>
      <c r="E179" s="15">
        <v>6.3973000000000004</v>
      </c>
      <c r="F179" s="15">
        <v>94.527090000000001</v>
      </c>
      <c r="G179" s="15">
        <v>117.7796</v>
      </c>
      <c r="H179" s="15">
        <v>75.062899999999999</v>
      </c>
      <c r="I179" s="15">
        <v>69.008279999999999</v>
      </c>
      <c r="J179" s="15">
        <v>104.77819655913979</v>
      </c>
      <c r="K179" s="15">
        <v>72.393658924731184</v>
      </c>
      <c r="L179" s="15">
        <f t="shared" si="18"/>
        <v>88.585927741935478</v>
      </c>
      <c r="M179" s="15">
        <v>6.397271210245135</v>
      </c>
      <c r="N179" s="15">
        <v>106.18501753530533</v>
      </c>
      <c r="O179" s="15">
        <v>124.48193561913922</v>
      </c>
      <c r="P179" s="15">
        <v>80.633963101720525</v>
      </c>
      <c r="Q179" s="15">
        <v>74.434627348226599</v>
      </c>
      <c r="R179" s="15">
        <v>114.25140077656543</v>
      </c>
      <c r="S179" s="15">
        <v>77.900922608244699</v>
      </c>
      <c r="T179" s="15">
        <f t="shared" si="20"/>
        <v>96.076161692405066</v>
      </c>
      <c r="U179" s="15">
        <v>10.330335998362155</v>
      </c>
      <c r="V179" s="15">
        <v>102.36011462564475</v>
      </c>
      <c r="W179" s="15">
        <v>143.43522156027373</v>
      </c>
      <c r="X179" s="15">
        <v>88.100598008189905</v>
      </c>
      <c r="Y179" s="15">
        <v>107.43021812509308</v>
      </c>
      <c r="Z179" s="15">
        <v>120.46849510220163</v>
      </c>
      <c r="AA179" s="15">
        <v>96.622258489835389</v>
      </c>
      <c r="AB179" s="15">
        <f t="shared" si="21"/>
        <v>108.5453767960185</v>
      </c>
      <c r="AC179" s="16">
        <v>4.2937532258703452</v>
      </c>
      <c r="AD179" s="16">
        <v>86.938333916237085</v>
      </c>
      <c r="AE179" s="16">
        <v>114.13923972689336</v>
      </c>
      <c r="AF179" s="16">
        <v>61.357924865043046</v>
      </c>
      <c r="AG179" s="16">
        <v>54.95152520039202</v>
      </c>
      <c r="AH179" s="16">
        <v>98.930131101580173</v>
      </c>
      <c r="AI179" s="16">
        <v>58.533598131164631</v>
      </c>
      <c r="AJ179" s="15">
        <f t="shared" si="22"/>
        <v>78.731864616372405</v>
      </c>
      <c r="AK179" s="15">
        <v>6.397271210245135</v>
      </c>
      <c r="AL179" s="16">
        <v>97.070003269267957</v>
      </c>
      <c r="AM179" s="16">
        <v>143.85421694237817</v>
      </c>
      <c r="AN179" s="16">
        <v>74.853455611765156</v>
      </c>
      <c r="AO179" s="16">
        <v>71.024902791775688</v>
      </c>
      <c r="AP179" s="16">
        <v>72.109055267982114</v>
      </c>
      <c r="AQ179" s="16">
        <v>117.69530177031653</v>
      </c>
      <c r="AR179" s="15">
        <f t="shared" si="23"/>
        <v>94.902178519149317</v>
      </c>
    </row>
    <row r="180" spans="1:44">
      <c r="A180" s="12"/>
      <c r="B180" s="19"/>
      <c r="C180" s="13">
        <f t="shared" si="19"/>
        <v>2037</v>
      </c>
      <c r="D180" s="14">
        <v>50253</v>
      </c>
      <c r="E180" s="15">
        <v>6.625</v>
      </c>
      <c r="F180" s="15">
        <v>153.00890000000001</v>
      </c>
      <c r="G180" s="15">
        <v>154.96209999999999</v>
      </c>
      <c r="H180" s="15">
        <v>102.7629</v>
      </c>
      <c r="I180" s="15">
        <v>86.261510000000001</v>
      </c>
      <c r="J180" s="15">
        <v>153.86998817204301</v>
      </c>
      <c r="K180" s="15">
        <v>95.488093655913985</v>
      </c>
      <c r="L180" s="15">
        <f t="shared" si="18"/>
        <v>124.6790409139785</v>
      </c>
      <c r="M180" s="15">
        <v>6.6249910056052412</v>
      </c>
      <c r="N180" s="15">
        <v>156.50060418871905</v>
      </c>
      <c r="O180" s="15">
        <v>160.35118302233511</v>
      </c>
      <c r="P180" s="15">
        <v>106.3343507475484</v>
      </c>
      <c r="Q180" s="15">
        <v>92.68130295869787</v>
      </c>
      <c r="R180" s="15">
        <v>158.1981712013885</v>
      </c>
      <c r="S180" s="15">
        <v>100.31526516321645</v>
      </c>
      <c r="T180" s="15">
        <f t="shared" si="20"/>
        <v>129.25671818230248</v>
      </c>
      <c r="U180" s="15">
        <v>10.423027413943801</v>
      </c>
      <c r="V180" s="15">
        <v>121.96728672324639</v>
      </c>
      <c r="W180" s="15">
        <v>145.8955818538121</v>
      </c>
      <c r="X180" s="15">
        <v>111.61794255023084</v>
      </c>
      <c r="Y180" s="15">
        <v>117.20124936840013</v>
      </c>
      <c r="Z180" s="15">
        <v>132.5163200603775</v>
      </c>
      <c r="AA180" s="15">
        <v>114.07940039480009</v>
      </c>
      <c r="AB180" s="15">
        <f t="shared" si="21"/>
        <v>123.29786022758879</v>
      </c>
      <c r="AC180" s="16">
        <v>4.3820692929522753</v>
      </c>
      <c r="AD180" s="16">
        <v>141.6822108174465</v>
      </c>
      <c r="AE180" s="16">
        <v>140.51986024397934</v>
      </c>
      <c r="AF180" s="16">
        <v>76.738044573933479</v>
      </c>
      <c r="AG180" s="16">
        <v>61.623765422744555</v>
      </c>
      <c r="AH180" s="16">
        <v>141.16977669365991</v>
      </c>
      <c r="AI180" s="16">
        <v>70.074760216957714</v>
      </c>
      <c r="AJ180" s="15">
        <f t="shared" si="22"/>
        <v>105.62226845530881</v>
      </c>
      <c r="AK180" s="15">
        <v>6.6249910056052412</v>
      </c>
      <c r="AL180" s="16">
        <v>152.35333440268866</v>
      </c>
      <c r="AM180" s="16">
        <v>170.65693671564216</v>
      </c>
      <c r="AN180" s="16">
        <v>94.897045956331311</v>
      </c>
      <c r="AO180" s="16">
        <v>88.364006702055235</v>
      </c>
      <c r="AP180" s="16">
        <v>91.551435903310804</v>
      </c>
      <c r="AQ180" s="16">
        <v>160.42266445463591</v>
      </c>
      <c r="AR180" s="15">
        <f t="shared" si="23"/>
        <v>125.98705017897336</v>
      </c>
    </row>
    <row r="181" spans="1:44">
      <c r="A181" s="12"/>
      <c r="B181" s="19"/>
      <c r="C181" s="13">
        <f t="shared" si="19"/>
        <v>2037</v>
      </c>
      <c r="D181" s="14">
        <v>50284</v>
      </c>
      <c r="E181" s="15">
        <v>6.5259</v>
      </c>
      <c r="F181" s="15">
        <v>88.078109999999995</v>
      </c>
      <c r="G181" s="15">
        <v>111.91330000000001</v>
      </c>
      <c r="H181" s="15">
        <v>78.261799999999994</v>
      </c>
      <c r="I181" s="15">
        <v>77.085819999999998</v>
      </c>
      <c r="J181" s="15">
        <v>98.671527777777783</v>
      </c>
      <c r="K181" s="15">
        <v>77.739142222222213</v>
      </c>
      <c r="L181" s="15">
        <f t="shared" si="18"/>
        <v>88.205334999999991</v>
      </c>
      <c r="M181" s="15">
        <v>6.5258776833528307</v>
      </c>
      <c r="N181" s="15">
        <v>95.523302666355264</v>
      </c>
      <c r="O181" s="15">
        <v>118.66207314287756</v>
      </c>
      <c r="P181" s="15">
        <v>84.085472748501573</v>
      </c>
      <c r="Q181" s="15">
        <v>83.205432675658884</v>
      </c>
      <c r="R181" s="15">
        <v>105.80720065592072</v>
      </c>
      <c r="S181" s="15">
        <v>83.694343827238157</v>
      </c>
      <c r="T181" s="15">
        <f t="shared" si="20"/>
        <v>94.75077224157944</v>
      </c>
      <c r="U181" s="15">
        <v>10.639307737317512</v>
      </c>
      <c r="V181" s="15">
        <v>96.946440199375147</v>
      </c>
      <c r="W181" s="15">
        <v>141.99840121611652</v>
      </c>
      <c r="X181" s="15">
        <v>90.458120050293857</v>
      </c>
      <c r="Y181" s="15">
        <v>117.84843046929092</v>
      </c>
      <c r="Z181" s="15">
        <v>116.96953398459353</v>
      </c>
      <c r="AA181" s="15">
        <v>102.63159134762589</v>
      </c>
      <c r="AB181" s="15">
        <f t="shared" si="21"/>
        <v>109.8005626661097</v>
      </c>
      <c r="AC181" s="16">
        <v>4.1248123541053472</v>
      </c>
      <c r="AD181" s="16">
        <v>83.903012773804562</v>
      </c>
      <c r="AE181" s="16">
        <v>97.660121346798491</v>
      </c>
      <c r="AF181" s="16">
        <v>62.251109310413945</v>
      </c>
      <c r="AG181" s="16">
        <v>61.042959016596903</v>
      </c>
      <c r="AH181" s="16">
        <v>90.017283250690753</v>
      </c>
      <c r="AI181" s="16">
        <v>61.714153624273038</v>
      </c>
      <c r="AJ181" s="15">
        <f t="shared" si="22"/>
        <v>75.865718437481888</v>
      </c>
      <c r="AK181" s="15">
        <v>6.5258776833528307</v>
      </c>
      <c r="AL181" s="16">
        <v>96.349872823156772</v>
      </c>
      <c r="AM181" s="16">
        <v>134.8067491782115</v>
      </c>
      <c r="AN181" s="16">
        <v>78.62688188897971</v>
      </c>
      <c r="AO181" s="16">
        <v>84.21614814972925</v>
      </c>
      <c r="AP181" s="16">
        <v>80.662736145427971</v>
      </c>
      <c r="AQ181" s="16">
        <v>113.44181786984775</v>
      </c>
      <c r="AR181" s="15">
        <f t="shared" si="23"/>
        <v>97.052277007637855</v>
      </c>
    </row>
    <row r="182" spans="1:44">
      <c r="A182" s="12"/>
      <c r="B182" s="19"/>
      <c r="C182" s="13">
        <f t="shared" si="19"/>
        <v>2037</v>
      </c>
      <c r="D182" s="14">
        <v>50314</v>
      </c>
      <c r="E182" s="15">
        <v>6.5359999999999996</v>
      </c>
      <c r="F182" s="15">
        <v>51.98171</v>
      </c>
      <c r="G182" s="15">
        <v>80.434010000000001</v>
      </c>
      <c r="H182" s="15">
        <v>41.045360000000002</v>
      </c>
      <c r="I182" s="15">
        <v>56.893279999999997</v>
      </c>
      <c r="J182" s="15">
        <v>63.913319677419352</v>
      </c>
      <c r="K182" s="15">
        <v>47.691261935483872</v>
      </c>
      <c r="L182" s="15">
        <f t="shared" si="18"/>
        <v>55.802290806451609</v>
      </c>
      <c r="M182" s="15">
        <v>6.5359848380935341</v>
      </c>
      <c r="N182" s="15">
        <v>55.528546052882383</v>
      </c>
      <c r="O182" s="15">
        <v>85.943402076222881</v>
      </c>
      <c r="P182" s="15">
        <v>43.972194376893761</v>
      </c>
      <c r="Q182" s="15">
        <v>61.371174532279746</v>
      </c>
      <c r="R182" s="15">
        <v>68.283163094928398</v>
      </c>
      <c r="S182" s="15">
        <v>51.268540893668529</v>
      </c>
      <c r="T182" s="15">
        <f t="shared" si="20"/>
        <v>59.775851994298463</v>
      </c>
      <c r="U182" s="15">
        <v>11.087156736479701</v>
      </c>
      <c r="V182" s="15">
        <v>75.804782622910793</v>
      </c>
      <c r="W182" s="15">
        <v>119.08506562286975</v>
      </c>
      <c r="X182" s="15">
        <v>67.349928539188113</v>
      </c>
      <c r="Y182" s="15">
        <v>96.910006194468863</v>
      </c>
      <c r="Z182" s="15">
        <v>93.954578719667765</v>
      </c>
      <c r="AA182" s="15">
        <v>79.746090136563922</v>
      </c>
      <c r="AB182" s="15">
        <f t="shared" si="21"/>
        <v>86.850334428115843</v>
      </c>
      <c r="AC182" s="16">
        <v>4.1903019944450115</v>
      </c>
      <c r="AD182" s="16">
        <v>46.032193052197769</v>
      </c>
      <c r="AE182" s="16">
        <v>68.206719294309877</v>
      </c>
      <c r="AF182" s="16">
        <v>40.170567925786756</v>
      </c>
      <c r="AG182" s="16">
        <v>51.755962892621149</v>
      </c>
      <c r="AH182" s="16">
        <v>55.331187927922208</v>
      </c>
      <c r="AI182" s="16">
        <v>45.028959363491509</v>
      </c>
      <c r="AJ182" s="15">
        <f t="shared" si="22"/>
        <v>50.180073645706855</v>
      </c>
      <c r="AK182" s="15">
        <v>6.5359848380935341</v>
      </c>
      <c r="AL182" s="16">
        <v>62.427634465588724</v>
      </c>
      <c r="AM182" s="16">
        <v>107.13893099473727</v>
      </c>
      <c r="AN182" s="16">
        <v>46.690868924460013</v>
      </c>
      <c r="AO182" s="16">
        <v>67.676538313647399</v>
      </c>
      <c r="AP182" s="16">
        <v>54.731864596085693</v>
      </c>
      <c r="AQ182" s="16">
        <v>81.177533010070377</v>
      </c>
      <c r="AR182" s="15">
        <f t="shared" si="23"/>
        <v>67.954698803078031</v>
      </c>
    </row>
    <row r="183" spans="1:44">
      <c r="A183" s="12"/>
      <c r="B183" s="19"/>
      <c r="C183" s="13">
        <f t="shared" si="19"/>
        <v>2037</v>
      </c>
      <c r="D183" s="14">
        <v>50345</v>
      </c>
      <c r="E183" s="15">
        <v>6.9493</v>
      </c>
      <c r="F183" s="15">
        <v>65.685029999999998</v>
      </c>
      <c r="G183" s="15">
        <v>76.569829999999996</v>
      </c>
      <c r="H183" s="15">
        <v>53.898809999999997</v>
      </c>
      <c r="I183" s="15">
        <v>52.871740000000003</v>
      </c>
      <c r="J183" s="15">
        <v>70.764603333333326</v>
      </c>
      <c r="K183" s="15">
        <v>53.419510666666675</v>
      </c>
      <c r="L183" s="15">
        <f t="shared" si="18"/>
        <v>62.092056999999997</v>
      </c>
      <c r="M183" s="15">
        <v>6.9493384615899654</v>
      </c>
      <c r="N183" s="15">
        <v>70.910077069216555</v>
      </c>
      <c r="O183" s="15">
        <v>82.539772982596574</v>
      </c>
      <c r="P183" s="15">
        <v>59.35437188170944</v>
      </c>
      <c r="Q183" s="15">
        <v>58.760452016672716</v>
      </c>
      <c r="R183" s="15">
        <v>76.337268495460563</v>
      </c>
      <c r="S183" s="15">
        <v>59.077209278025634</v>
      </c>
      <c r="T183" s="15">
        <f t="shared" si="20"/>
        <v>67.707238886743099</v>
      </c>
      <c r="U183" s="15">
        <v>11.634760155018856</v>
      </c>
      <c r="V183" s="15">
        <v>102.51382920640496</v>
      </c>
      <c r="W183" s="15">
        <v>113.43962266461031</v>
      </c>
      <c r="X183" s="15">
        <v>89.656463194305971</v>
      </c>
      <c r="Y183" s="15">
        <v>91.043136351034605</v>
      </c>
      <c r="Z183" s="15">
        <v>107.61253282023412</v>
      </c>
      <c r="AA183" s="15">
        <v>90.303577334112674</v>
      </c>
      <c r="AB183" s="15">
        <f t="shared" si="21"/>
        <v>98.958055077173398</v>
      </c>
      <c r="AC183" s="16">
        <v>4.7247874754562602</v>
      </c>
      <c r="AD183" s="16">
        <v>58.553794673885733</v>
      </c>
      <c r="AE183" s="16">
        <v>66.185871340245924</v>
      </c>
      <c r="AF183" s="16">
        <v>52.679851633016227</v>
      </c>
      <c r="AG183" s="16">
        <v>50.283135143147426</v>
      </c>
      <c r="AH183" s="16">
        <v>62.115430451520488</v>
      </c>
      <c r="AI183" s="16">
        <v>51.561383937744118</v>
      </c>
      <c r="AJ183" s="15">
        <f t="shared" si="22"/>
        <v>56.838407194632303</v>
      </c>
      <c r="AK183" s="15">
        <v>6.9493384615899654</v>
      </c>
      <c r="AL183" s="16">
        <v>78.098336316329124</v>
      </c>
      <c r="AM183" s="16">
        <v>98.468885514908564</v>
      </c>
      <c r="AN183" s="16">
        <v>59.594230652751854</v>
      </c>
      <c r="AO183" s="16">
        <v>64.113226565111503</v>
      </c>
      <c r="AP183" s="16">
        <v>59.693498110869122</v>
      </c>
      <c r="AQ183" s="16">
        <v>87.619660976414096</v>
      </c>
      <c r="AR183" s="15">
        <f t="shared" si="23"/>
        <v>73.656579543641612</v>
      </c>
    </row>
    <row r="184" spans="1:44">
      <c r="A184" s="12"/>
      <c r="B184" s="19"/>
      <c r="C184" s="13">
        <f t="shared" si="19"/>
        <v>2037</v>
      </c>
      <c r="D184" s="14">
        <v>50375</v>
      </c>
      <c r="E184" s="15">
        <v>7.0796999999999999</v>
      </c>
      <c r="F184" s="15">
        <v>79.895359999999997</v>
      </c>
      <c r="G184" s="15">
        <v>84.220060000000004</v>
      </c>
      <c r="H184" s="15">
        <v>72.994730000000004</v>
      </c>
      <c r="I184" s="15">
        <v>68.450810000000004</v>
      </c>
      <c r="J184" s="15">
        <v>81.801948172043012</v>
      </c>
      <c r="K184" s="15">
        <v>70.991496451612903</v>
      </c>
      <c r="L184" s="15">
        <f t="shared" si="18"/>
        <v>76.396722311827958</v>
      </c>
      <c r="M184" s="15">
        <v>7.0796823724914599</v>
      </c>
      <c r="N184" s="15">
        <v>85.251425435608724</v>
      </c>
      <c r="O184" s="15">
        <v>90.767377907956501</v>
      </c>
      <c r="P184" s="15">
        <v>79.57705685228342</v>
      </c>
      <c r="Q184" s="15">
        <v>75.033363660070293</v>
      </c>
      <c r="R184" s="15">
        <v>87.683189428794307</v>
      </c>
      <c r="S184" s="15">
        <v>77.573923294426024</v>
      </c>
      <c r="T184" s="15">
        <f t="shared" si="20"/>
        <v>82.628556361610165</v>
      </c>
      <c r="U184" s="15">
        <v>11.771858986000135</v>
      </c>
      <c r="V184" s="15">
        <v>118.31331174864738</v>
      </c>
      <c r="W184" s="15">
        <v>128.86534833356578</v>
      </c>
      <c r="X184" s="15">
        <v>112.21231164476293</v>
      </c>
      <c r="Y184" s="15">
        <v>115.13602335260769</v>
      </c>
      <c r="Z184" s="15">
        <v>122.96528486672968</v>
      </c>
      <c r="AA184" s="15">
        <v>113.50125981703859</v>
      </c>
      <c r="AB184" s="15">
        <f t="shared" si="21"/>
        <v>118.23327234188413</v>
      </c>
      <c r="AC184" s="16">
        <v>5.1155649104040704</v>
      </c>
      <c r="AD184" s="16">
        <v>69.497759487159556</v>
      </c>
      <c r="AE184" s="16">
        <v>73.15787441810626</v>
      </c>
      <c r="AF184" s="16">
        <v>64.548289202496022</v>
      </c>
      <c r="AG184" s="16">
        <v>63.159367444094045</v>
      </c>
      <c r="AH184" s="16">
        <v>71.111358542738216</v>
      </c>
      <c r="AI184" s="16">
        <v>63.935968857394073</v>
      </c>
      <c r="AJ184" s="15">
        <f t="shared" si="22"/>
        <v>67.523663700066152</v>
      </c>
      <c r="AK184" s="15">
        <v>7.0796823724914599</v>
      </c>
      <c r="AL184" s="16">
        <v>96.785183999365628</v>
      </c>
      <c r="AM184" s="16">
        <v>108.2831925179688</v>
      </c>
      <c r="AN184" s="16">
        <v>86.922805311243692</v>
      </c>
      <c r="AO184" s="16">
        <v>87.544959140842863</v>
      </c>
      <c r="AP184" s="16">
        <v>86.478214093757614</v>
      </c>
      <c r="AQ184" s="16">
        <v>101.85419850756702</v>
      </c>
      <c r="AR184" s="15">
        <f t="shared" si="23"/>
        <v>94.16620630066231</v>
      </c>
    </row>
    <row r="185" spans="1:44">
      <c r="A185" s="12"/>
      <c r="B185" s="19"/>
      <c r="C185" s="13">
        <f t="shared" si="19"/>
        <v>2038</v>
      </c>
      <c r="D185" s="14">
        <v>50406</v>
      </c>
      <c r="E185" s="15">
        <v>7.5433000000000003</v>
      </c>
      <c r="F185" s="15">
        <v>67.8917</v>
      </c>
      <c r="G185" s="15">
        <v>74.714730000000003</v>
      </c>
      <c r="H185" s="15">
        <v>59.38158</v>
      </c>
      <c r="I185" s="15">
        <v>54.020980000000002</v>
      </c>
      <c r="J185" s="15">
        <v>71.046434301075266</v>
      </c>
      <c r="K185" s="15">
        <v>56.903023010752683</v>
      </c>
      <c r="L185" s="15">
        <f t="shared" si="18"/>
        <v>63.974728655913978</v>
      </c>
      <c r="M185" s="15">
        <v>7.5433172307254575</v>
      </c>
      <c r="N185" s="15">
        <v>71.341848899722336</v>
      </c>
      <c r="O185" s="15">
        <v>78.750982402934483</v>
      </c>
      <c r="P185" s="15">
        <v>64.368666350505222</v>
      </c>
      <c r="Q185" s="15">
        <v>58.354900439143925</v>
      </c>
      <c r="R185" s="15">
        <v>74.767577293680645</v>
      </c>
      <c r="S185" s="15">
        <v>61.588107918370426</v>
      </c>
      <c r="T185" s="15">
        <f t="shared" si="20"/>
        <v>68.177842606025536</v>
      </c>
      <c r="U185" s="15">
        <v>12.169789741212359</v>
      </c>
      <c r="V185" s="15">
        <v>97.026119766107712</v>
      </c>
      <c r="W185" s="15">
        <v>104.89504979633767</v>
      </c>
      <c r="X185" s="15">
        <v>84.737161564426529</v>
      </c>
      <c r="Y185" s="15">
        <v>85.258452710964534</v>
      </c>
      <c r="Z185" s="15">
        <v>100.66444225320329</v>
      </c>
      <c r="AA185" s="15">
        <v>84.978188653686033</v>
      </c>
      <c r="AB185" s="15">
        <f t="shared" si="21"/>
        <v>92.821315453444669</v>
      </c>
      <c r="AC185" s="16">
        <v>4.9233764519848311</v>
      </c>
      <c r="AD185" s="16">
        <v>58.417358011481305</v>
      </c>
      <c r="AE185" s="16">
        <v>64.149506131486433</v>
      </c>
      <c r="AF185" s="16">
        <v>54.295875912830446</v>
      </c>
      <c r="AG185" s="16">
        <v>50.591186608016393</v>
      </c>
      <c r="AH185" s="16">
        <v>61.067706066967546</v>
      </c>
      <c r="AI185" s="16">
        <v>52.582955051464808</v>
      </c>
      <c r="AJ185" s="15">
        <f t="shared" si="22"/>
        <v>56.825330559216177</v>
      </c>
      <c r="AK185" s="15">
        <v>7.5433172307254575</v>
      </c>
      <c r="AL185" s="16">
        <v>79.412513239521985</v>
      </c>
      <c r="AM185" s="16">
        <v>96.803188240455242</v>
      </c>
      <c r="AN185" s="16">
        <v>65.129257058881564</v>
      </c>
      <c r="AO185" s="16">
        <v>63.336167564894524</v>
      </c>
      <c r="AP185" s="16">
        <v>62.14625939601666</v>
      </c>
      <c r="AQ185" s="16">
        <v>87.453362971136286</v>
      </c>
      <c r="AR185" s="15">
        <f t="shared" si="23"/>
        <v>74.79981118357648</v>
      </c>
    </row>
    <row r="186" spans="1:44">
      <c r="A186" s="12"/>
      <c r="B186" s="19"/>
      <c r="C186" s="13">
        <f t="shared" si="19"/>
        <v>2038</v>
      </c>
      <c r="D186" s="14">
        <v>50437</v>
      </c>
      <c r="E186" s="15">
        <v>7.1361999999999997</v>
      </c>
      <c r="F186" s="15">
        <v>73.82347</v>
      </c>
      <c r="G186" s="15">
        <v>78.914389999999997</v>
      </c>
      <c r="H186" s="15">
        <v>70.648799999999994</v>
      </c>
      <c r="I186" s="15">
        <v>67.09496</v>
      </c>
      <c r="J186" s="15">
        <v>76.005292857142862</v>
      </c>
      <c r="K186" s="15">
        <v>69.125725714285707</v>
      </c>
      <c r="L186" s="15">
        <f t="shared" si="18"/>
        <v>72.565509285714285</v>
      </c>
      <c r="M186" s="15">
        <v>7.1362424245771248</v>
      </c>
      <c r="N186" s="15">
        <v>78.764532501069041</v>
      </c>
      <c r="O186" s="15">
        <v>83.621096662987725</v>
      </c>
      <c r="P186" s="15">
        <v>75.186945525630478</v>
      </c>
      <c r="Q186" s="15">
        <v>71.468661497379486</v>
      </c>
      <c r="R186" s="15">
        <v>80.845917141891348</v>
      </c>
      <c r="S186" s="15">
        <v>73.593395227808628</v>
      </c>
      <c r="T186" s="15">
        <f t="shared" si="20"/>
        <v>77.219656184849981</v>
      </c>
      <c r="U186" s="15">
        <v>10.642384310636395</v>
      </c>
      <c r="V186" s="15">
        <v>100.6403734134181</v>
      </c>
      <c r="W186" s="15">
        <v>106.55992996640252</v>
      </c>
      <c r="X186" s="15">
        <v>96.159822997292764</v>
      </c>
      <c r="Y186" s="15">
        <v>96.052381288054377</v>
      </c>
      <c r="Z186" s="15">
        <v>103.17732622184</v>
      </c>
      <c r="AA186" s="15">
        <v>96.113776550476317</v>
      </c>
      <c r="AB186" s="15">
        <f t="shared" si="21"/>
        <v>99.645551386158161</v>
      </c>
      <c r="AC186" s="16">
        <v>4.3223660737271228</v>
      </c>
      <c r="AD186" s="16">
        <v>61.630945339566026</v>
      </c>
      <c r="AE186" s="16">
        <v>66.663677531859491</v>
      </c>
      <c r="AF186" s="16">
        <v>61.910419436216991</v>
      </c>
      <c r="AG186" s="16">
        <v>58.701254703596987</v>
      </c>
      <c r="AH186" s="16">
        <v>63.787830564834657</v>
      </c>
      <c r="AI186" s="16">
        <v>60.535063122236991</v>
      </c>
      <c r="AJ186" s="15">
        <f t="shared" si="22"/>
        <v>62.161446843535828</v>
      </c>
      <c r="AK186" s="15">
        <v>7.1362424245771248</v>
      </c>
      <c r="AL186" s="16">
        <v>88.528865182582919</v>
      </c>
      <c r="AM186" s="16">
        <v>97.873280864701172</v>
      </c>
      <c r="AN186" s="16">
        <v>83.462406749282792</v>
      </c>
      <c r="AO186" s="16">
        <v>81.215998562394304</v>
      </c>
      <c r="AP186" s="16">
        <v>81.84358593247741</v>
      </c>
      <c r="AQ186" s="16">
        <v>92.533614760633597</v>
      </c>
      <c r="AR186" s="15">
        <f t="shared" si="23"/>
        <v>87.188600346555504</v>
      </c>
    </row>
    <row r="187" spans="1:44">
      <c r="A187" s="12"/>
      <c r="B187" s="19"/>
      <c r="C187" s="13">
        <f t="shared" si="19"/>
        <v>2038</v>
      </c>
      <c r="D187" s="14">
        <v>50465</v>
      </c>
      <c r="E187" s="15">
        <v>6.2557999999999998</v>
      </c>
      <c r="F187" s="15">
        <v>35.974899999999998</v>
      </c>
      <c r="G187" s="15">
        <v>52.56512</v>
      </c>
      <c r="H187" s="15">
        <v>33.87585</v>
      </c>
      <c r="I187" s="15">
        <v>39.966450000000002</v>
      </c>
      <c r="J187" s="15">
        <v>42.932089032258062</v>
      </c>
      <c r="K187" s="15">
        <v>36.429972580645163</v>
      </c>
      <c r="L187" s="15">
        <f t="shared" si="18"/>
        <v>39.681030806451616</v>
      </c>
      <c r="M187" s="15">
        <v>6.255758437349896</v>
      </c>
      <c r="N187" s="15">
        <v>37.751086545199456</v>
      </c>
      <c r="O187" s="15">
        <v>55.367928308766139</v>
      </c>
      <c r="P187" s="15">
        <v>35.851095520933072</v>
      </c>
      <c r="Q187" s="15">
        <v>42.70272518775441</v>
      </c>
      <c r="R187" s="15">
        <v>45.138794381533877</v>
      </c>
      <c r="S187" s="15">
        <v>38.724359574761372</v>
      </c>
      <c r="T187" s="15">
        <f t="shared" si="20"/>
        <v>41.931576978147625</v>
      </c>
      <c r="U187" s="15">
        <v>10.018167786832295</v>
      </c>
      <c r="V187" s="15">
        <v>42.027808618845143</v>
      </c>
      <c r="W187" s="15">
        <v>59.95235240153648</v>
      </c>
      <c r="X187" s="15">
        <v>43.862031497486917</v>
      </c>
      <c r="Y187" s="15">
        <v>58.702282542421131</v>
      </c>
      <c r="Z187" s="15">
        <v>49.544552785780219</v>
      </c>
      <c r="AA187" s="15">
        <v>50.085362580846422</v>
      </c>
      <c r="AB187" s="15">
        <f t="shared" si="21"/>
        <v>49.814957683313324</v>
      </c>
      <c r="AC187" s="16">
        <v>3.9929808630254966</v>
      </c>
      <c r="AD187" s="16">
        <v>34.071143275874846</v>
      </c>
      <c r="AE187" s="16">
        <v>50.606719316393722</v>
      </c>
      <c r="AF187" s="16">
        <v>33.966841485975927</v>
      </c>
      <c r="AG187" s="16">
        <v>41.055870006306606</v>
      </c>
      <c r="AH187" s="16">
        <v>41.005417099318244</v>
      </c>
      <c r="AI187" s="16">
        <v>36.939659897727502</v>
      </c>
      <c r="AJ187" s="15">
        <f t="shared" si="22"/>
        <v>38.972538498522873</v>
      </c>
      <c r="AK187" s="15">
        <v>6.255758437349896</v>
      </c>
      <c r="AL187" s="16">
        <v>43.298594991766727</v>
      </c>
      <c r="AM187" s="16">
        <v>65.636837896218651</v>
      </c>
      <c r="AN187" s="16">
        <v>38.356294226861515</v>
      </c>
      <c r="AO187" s="16">
        <v>48.238063569470071</v>
      </c>
      <c r="AP187" s="16">
        <v>41.004160806029802</v>
      </c>
      <c r="AQ187" s="16">
        <v>52.64878818595858</v>
      </c>
      <c r="AR187" s="15">
        <f t="shared" si="23"/>
        <v>46.826474495994191</v>
      </c>
    </row>
    <row r="188" spans="1:44">
      <c r="A188" s="12"/>
      <c r="B188" s="19"/>
      <c r="C188" s="13">
        <f t="shared" si="19"/>
        <v>2038</v>
      </c>
      <c r="D188" s="14">
        <v>50496</v>
      </c>
      <c r="E188" s="15">
        <v>5.9067999999999996</v>
      </c>
      <c r="F188" s="15">
        <v>30.828320000000001</v>
      </c>
      <c r="G188" s="15">
        <v>46.922939999999997</v>
      </c>
      <c r="H188" s="15">
        <v>26.329000000000001</v>
      </c>
      <c r="I188" s="15">
        <v>36.360489999999999</v>
      </c>
      <c r="J188" s="15">
        <v>37.623826222222227</v>
      </c>
      <c r="K188" s="15">
        <v>30.564518</v>
      </c>
      <c r="L188" s="15">
        <f t="shared" si="18"/>
        <v>34.094172111111114</v>
      </c>
      <c r="M188" s="15">
        <v>5.9068435481878847</v>
      </c>
      <c r="N188" s="15">
        <v>31.982676287502525</v>
      </c>
      <c r="O188" s="15">
        <v>48.777755698038362</v>
      </c>
      <c r="P188" s="15">
        <v>28.433288658708637</v>
      </c>
      <c r="Q188" s="15">
        <v>39.29722779858411</v>
      </c>
      <c r="R188" s="15">
        <v>39.073932038617656</v>
      </c>
      <c r="S188" s="15">
        <v>33.020285184433838</v>
      </c>
      <c r="T188" s="15">
        <f t="shared" si="20"/>
        <v>36.047108611525744</v>
      </c>
      <c r="U188" s="15">
        <v>9.9147137455493084</v>
      </c>
      <c r="V188" s="15">
        <v>37.011324871451514</v>
      </c>
      <c r="W188" s="15">
        <v>51.101684891592896</v>
      </c>
      <c r="X188" s="15">
        <v>38.056355008690481</v>
      </c>
      <c r="Y188" s="15">
        <v>48.322998178969605</v>
      </c>
      <c r="Z188" s="15">
        <v>42.960587991066767</v>
      </c>
      <c r="AA188" s="15">
        <v>42.391159902808333</v>
      </c>
      <c r="AB188" s="15">
        <f t="shared" si="21"/>
        <v>42.67587394693755</v>
      </c>
      <c r="AC188" s="16">
        <v>3.7664442492640791</v>
      </c>
      <c r="AD188" s="16">
        <v>28.154202774439188</v>
      </c>
      <c r="AE188" s="16">
        <v>46.55761554214682</v>
      </c>
      <c r="AF188" s="16">
        <v>26.760748328272108</v>
      </c>
      <c r="AG188" s="16">
        <v>37.569992966804207</v>
      </c>
      <c r="AH188" s="16">
        <v>35.924532609693522</v>
      </c>
      <c r="AI188" s="16">
        <v>31.32465162009677</v>
      </c>
      <c r="AJ188" s="15">
        <f t="shared" si="22"/>
        <v>33.624592114895144</v>
      </c>
      <c r="AK188" s="15">
        <v>5.9068435481878847</v>
      </c>
      <c r="AL188" s="16">
        <v>34.053548798731079</v>
      </c>
      <c r="AM188" s="16">
        <v>56.042753485772302</v>
      </c>
      <c r="AN188" s="16">
        <v>29.667308457988842</v>
      </c>
      <c r="AO188" s="16">
        <v>42.275714014438947</v>
      </c>
      <c r="AP188" s="16">
        <v>33.617501276868232</v>
      </c>
      <c r="AQ188" s="16">
        <v>43.337879666592933</v>
      </c>
      <c r="AR188" s="15">
        <f t="shared" si="23"/>
        <v>38.477690471730583</v>
      </c>
    </row>
    <row r="189" spans="1:44">
      <c r="A189" s="12"/>
      <c r="B189" s="19"/>
      <c r="C189" s="13">
        <f t="shared" si="19"/>
        <v>2038</v>
      </c>
      <c r="D189" s="14">
        <v>50526</v>
      </c>
      <c r="E189" s="15">
        <v>5.9412000000000003</v>
      </c>
      <c r="F189" s="15">
        <v>32.835160000000002</v>
      </c>
      <c r="G189" s="15">
        <v>56.200800000000001</v>
      </c>
      <c r="H189" s="15">
        <v>12.304679999999999</v>
      </c>
      <c r="I189" s="15">
        <v>22.704149999999998</v>
      </c>
      <c r="J189" s="15">
        <v>43.638627956989247</v>
      </c>
      <c r="K189" s="15">
        <v>17.113037096774189</v>
      </c>
      <c r="L189" s="15">
        <f t="shared" si="18"/>
        <v>30.375832526881716</v>
      </c>
      <c r="M189" s="15">
        <v>5.9412303967816724</v>
      </c>
      <c r="N189" s="15">
        <v>36.384257798788077</v>
      </c>
      <c r="O189" s="15">
        <v>60.180386760676448</v>
      </c>
      <c r="P189" s="15">
        <v>13.125604997037691</v>
      </c>
      <c r="Q189" s="15">
        <v>24.049859108100311</v>
      </c>
      <c r="R189" s="15">
        <v>47.386769039231091</v>
      </c>
      <c r="S189" s="15">
        <v>18.176604209679546</v>
      </c>
      <c r="T189" s="15">
        <f t="shared" si="20"/>
        <v>32.781686624455318</v>
      </c>
      <c r="U189" s="15">
        <v>9.5255572337041325</v>
      </c>
      <c r="V189" s="15">
        <v>35.320172605944578</v>
      </c>
      <c r="W189" s="15">
        <v>66.164518120283745</v>
      </c>
      <c r="X189" s="15">
        <v>22.906016866045512</v>
      </c>
      <c r="Y189" s="15">
        <v>36.42028622240462</v>
      </c>
      <c r="Z189" s="15">
        <v>49.581536660961611</v>
      </c>
      <c r="AA189" s="15">
        <v>29.154550009308323</v>
      </c>
      <c r="AB189" s="15">
        <f t="shared" si="21"/>
        <v>39.368043335134971</v>
      </c>
      <c r="AC189" s="16">
        <v>3.7593103917167325</v>
      </c>
      <c r="AD189" s="16">
        <v>29.54319770153505</v>
      </c>
      <c r="AE189" s="16">
        <v>49.565916352165509</v>
      </c>
      <c r="AF189" s="16">
        <v>14.445303409690791</v>
      </c>
      <c r="AG189" s="16">
        <v>24.634284735705521</v>
      </c>
      <c r="AH189" s="16">
        <v>38.801013851826553</v>
      </c>
      <c r="AI189" s="16">
        <v>19.156337786235238</v>
      </c>
      <c r="AJ189" s="15">
        <f t="shared" si="22"/>
        <v>28.978675819030897</v>
      </c>
      <c r="AK189" s="15">
        <v>5.9412303967816724</v>
      </c>
      <c r="AL189" s="16">
        <v>38.037239307113346</v>
      </c>
      <c r="AM189" s="16">
        <v>79.013134425976489</v>
      </c>
      <c r="AN189" s="16">
        <v>12.829387358816174</v>
      </c>
      <c r="AO189" s="16">
        <v>21.71541443496168</v>
      </c>
      <c r="AP189" s="16">
        <v>14.745267304709762</v>
      </c>
      <c r="AQ189" s="16">
        <v>56.98308328680276</v>
      </c>
      <c r="AR189" s="15">
        <f t="shared" si="23"/>
        <v>35.864175295756262</v>
      </c>
    </row>
    <row r="190" spans="1:44">
      <c r="A190" s="12"/>
      <c r="B190" s="19"/>
      <c r="C190" s="13">
        <f t="shared" si="19"/>
        <v>2038</v>
      </c>
      <c r="D190" s="14">
        <v>50557</v>
      </c>
      <c r="E190" s="15">
        <v>6.3804999999999996</v>
      </c>
      <c r="F190" s="15">
        <v>42.326610000000002</v>
      </c>
      <c r="G190" s="15">
        <v>67.787189999999995</v>
      </c>
      <c r="H190" s="15">
        <v>18.354880000000001</v>
      </c>
      <c r="I190" s="15">
        <v>32.455539999999999</v>
      </c>
      <c r="J190" s="15">
        <v>53.076632666666676</v>
      </c>
      <c r="K190" s="15">
        <v>24.308492000000005</v>
      </c>
      <c r="L190" s="15">
        <f t="shared" si="18"/>
        <v>38.692562333333342</v>
      </c>
      <c r="M190" s="15">
        <v>6.3805296233138113</v>
      </c>
      <c r="N190" s="15">
        <v>48.142814589874256</v>
      </c>
      <c r="O190" s="15">
        <v>72.608789702417511</v>
      </c>
      <c r="P190" s="15">
        <v>19.937735381235928</v>
      </c>
      <c r="Q190" s="15">
        <v>35.548694444902075</v>
      </c>
      <c r="R190" s="15">
        <v>58.472892970725852</v>
      </c>
      <c r="S190" s="15">
        <v>26.529029208117187</v>
      </c>
      <c r="T190" s="15">
        <f t="shared" si="20"/>
        <v>42.500961089421523</v>
      </c>
      <c r="U190" s="15">
        <v>10.236799129501582</v>
      </c>
      <c r="V190" s="15">
        <v>51.680987697125403</v>
      </c>
      <c r="W190" s="15">
        <v>97.217482439352381</v>
      </c>
      <c r="X190" s="15">
        <v>31.335161384608519</v>
      </c>
      <c r="Y190" s="15">
        <v>57.033453560162236</v>
      </c>
      <c r="Z190" s="15">
        <v>70.907507699399019</v>
      </c>
      <c r="AA190" s="15">
        <v>42.185551414286756</v>
      </c>
      <c r="AB190" s="15">
        <f t="shared" si="21"/>
        <v>56.546529556842884</v>
      </c>
      <c r="AC190" s="16">
        <v>4.0643230155330583</v>
      </c>
      <c r="AD190" s="16">
        <v>36.256625497238637</v>
      </c>
      <c r="AE190" s="16">
        <v>58.717636993150741</v>
      </c>
      <c r="AF190" s="16">
        <v>17.437515606347127</v>
      </c>
      <c r="AG190" s="16">
        <v>30.627959086210257</v>
      </c>
      <c r="AH190" s="16">
        <v>45.740163684401523</v>
      </c>
      <c r="AI190" s="16">
        <v>23.006813964511558</v>
      </c>
      <c r="AJ190" s="15">
        <f t="shared" si="22"/>
        <v>34.373488824456544</v>
      </c>
      <c r="AK190" s="15">
        <v>6.3805296233138113</v>
      </c>
      <c r="AL190" s="16">
        <v>49.068521163574665</v>
      </c>
      <c r="AM190" s="16">
        <v>97.548184489400299</v>
      </c>
      <c r="AN190" s="16">
        <v>16.873694435363404</v>
      </c>
      <c r="AO190" s="16">
        <v>29.980931069751417</v>
      </c>
      <c r="AP190" s="16">
        <v>20.68249459262211</v>
      </c>
      <c r="AQ190" s="16">
        <v>69.537712345589938</v>
      </c>
      <c r="AR190" s="15">
        <f t="shared" si="23"/>
        <v>45.110103469106022</v>
      </c>
    </row>
    <row r="191" spans="1:44">
      <c r="A191" s="12"/>
      <c r="B191" s="19"/>
      <c r="C191" s="13">
        <f t="shared" si="19"/>
        <v>2038</v>
      </c>
      <c r="D191" s="14">
        <v>50587</v>
      </c>
      <c r="E191" s="15">
        <v>6.6868999999999996</v>
      </c>
      <c r="F191" s="15">
        <v>96.922160000000005</v>
      </c>
      <c r="G191" s="15">
        <v>120.34139999999999</v>
      </c>
      <c r="H191" s="15">
        <v>74.573430000000002</v>
      </c>
      <c r="I191" s="15">
        <v>70.665019999999998</v>
      </c>
      <c r="J191" s="15">
        <v>107.2467711827957</v>
      </c>
      <c r="K191" s="15">
        <v>72.850367526881712</v>
      </c>
      <c r="L191" s="15">
        <f t="shared" si="18"/>
        <v>90.048569354838705</v>
      </c>
      <c r="M191" s="15">
        <v>6.6869359301038331</v>
      </c>
      <c r="N191" s="15">
        <v>108.0683414512978</v>
      </c>
      <c r="O191" s="15">
        <v>127.80540922052373</v>
      </c>
      <c r="P191" s="15">
        <v>79.39458335524094</v>
      </c>
      <c r="Q191" s="15">
        <v>76.457442787889505</v>
      </c>
      <c r="R191" s="15">
        <v>116.76962939256946</v>
      </c>
      <c r="S191" s="15">
        <v>78.099714933075262</v>
      </c>
      <c r="T191" s="15">
        <f t="shared" si="20"/>
        <v>97.434672162822352</v>
      </c>
      <c r="U191" s="15">
        <v>10.576153142782628</v>
      </c>
      <c r="V191" s="15">
        <v>108.67428296015586</v>
      </c>
      <c r="W191" s="15">
        <v>153.11085586970114</v>
      </c>
      <c r="X191" s="15">
        <v>91.599932561995416</v>
      </c>
      <c r="Y191" s="15">
        <v>104.52972881297427</v>
      </c>
      <c r="Z191" s="15">
        <v>128.26460004931025</v>
      </c>
      <c r="AA191" s="15">
        <v>97.300165317803305</v>
      </c>
      <c r="AB191" s="15">
        <f t="shared" si="21"/>
        <v>112.78238268355678</v>
      </c>
      <c r="AC191" s="16">
        <v>4.2846323523881233</v>
      </c>
      <c r="AD191" s="16">
        <v>85.271149441735034</v>
      </c>
      <c r="AE191" s="16">
        <v>117.43135805970746</v>
      </c>
      <c r="AF191" s="16">
        <v>62.698673138237027</v>
      </c>
      <c r="AG191" s="16">
        <v>57.81642526206673</v>
      </c>
      <c r="AH191" s="16">
        <v>99.449305929228245</v>
      </c>
      <c r="AI191" s="16">
        <v>60.546284289602802</v>
      </c>
      <c r="AJ191" s="15">
        <f t="shared" si="22"/>
        <v>79.99779510941552</v>
      </c>
      <c r="AK191" s="15">
        <v>6.6869359301038331</v>
      </c>
      <c r="AL191" s="16">
        <v>107.2909085058146</v>
      </c>
      <c r="AM191" s="16">
        <v>149.79157819770813</v>
      </c>
      <c r="AN191" s="16">
        <v>78.024498337443148</v>
      </c>
      <c r="AO191" s="16">
        <v>74.161488968187996</v>
      </c>
      <c r="AP191" s="16">
        <v>75.090926582110143</v>
      </c>
      <c r="AQ191" s="16">
        <v>126.02776288611174</v>
      </c>
      <c r="AR191" s="15">
        <f t="shared" si="23"/>
        <v>100.55934473411094</v>
      </c>
    </row>
    <row r="192" spans="1:44">
      <c r="A192" s="12"/>
      <c r="B192" s="19"/>
      <c r="C192" s="13">
        <f t="shared" si="19"/>
        <v>2038</v>
      </c>
      <c r="D192" s="14">
        <v>50618</v>
      </c>
      <c r="E192" s="15">
        <v>7.0404999999999998</v>
      </c>
      <c r="F192" s="15">
        <v>127.74299999999999</v>
      </c>
      <c r="G192" s="15">
        <v>132.78620000000001</v>
      </c>
      <c r="H192" s="15">
        <v>104.49169999999999</v>
      </c>
      <c r="I192" s="15">
        <v>87.428780000000003</v>
      </c>
      <c r="J192" s="15">
        <v>129.96634623655916</v>
      </c>
      <c r="K192" s="15">
        <v>96.969337419354844</v>
      </c>
      <c r="L192" s="15">
        <f t="shared" si="18"/>
        <v>113.467841827957</v>
      </c>
      <c r="M192" s="15">
        <v>7.0405255724242544</v>
      </c>
      <c r="N192" s="15">
        <v>132.06742027747165</v>
      </c>
      <c r="O192" s="15">
        <v>138.16655291556444</v>
      </c>
      <c r="P192" s="15">
        <v>109.24251394002701</v>
      </c>
      <c r="Q192" s="15">
        <v>91.387558003989639</v>
      </c>
      <c r="R192" s="15">
        <v>134.75628520394267</v>
      </c>
      <c r="S192" s="15">
        <v>101.37097422629012</v>
      </c>
      <c r="T192" s="15">
        <f t="shared" si="20"/>
        <v>118.06362971511639</v>
      </c>
      <c r="U192" s="15">
        <v>10.668633191859405</v>
      </c>
      <c r="V192" s="15">
        <v>122.90092426637936</v>
      </c>
      <c r="W192" s="15">
        <v>157.65142248289948</v>
      </c>
      <c r="X192" s="15">
        <v>108.64479779707131</v>
      </c>
      <c r="Y192" s="15">
        <v>121.72031553713173</v>
      </c>
      <c r="Z192" s="15">
        <v>138.22103638333982</v>
      </c>
      <c r="AA192" s="15">
        <v>114.40927335989365</v>
      </c>
      <c r="AB192" s="15">
        <f t="shared" si="21"/>
        <v>126.31515487161673</v>
      </c>
      <c r="AC192" s="16">
        <v>4.7158796323376704</v>
      </c>
      <c r="AD192" s="16">
        <v>150.00616665920435</v>
      </c>
      <c r="AE192" s="16">
        <v>151.12146011712326</v>
      </c>
      <c r="AF192" s="16">
        <v>82.556133774912851</v>
      </c>
      <c r="AG192" s="16">
        <v>66.190521233328553</v>
      </c>
      <c r="AH192" s="16">
        <v>150.49785517291053</v>
      </c>
      <c r="AI192" s="16">
        <v>75.341186310343417</v>
      </c>
      <c r="AJ192" s="15">
        <f t="shared" si="22"/>
        <v>112.91952074162697</v>
      </c>
      <c r="AK192" s="15">
        <v>7.0405255724242544</v>
      </c>
      <c r="AL192" s="16">
        <v>123.13002668988229</v>
      </c>
      <c r="AM192" s="16">
        <v>145.93664673948746</v>
      </c>
      <c r="AN192" s="16">
        <v>101.63628829906442</v>
      </c>
      <c r="AO192" s="16">
        <v>86.872493440086714</v>
      </c>
      <c r="AP192" s="16">
        <v>94.530040137375636</v>
      </c>
      <c r="AQ192" s="16">
        <v>133.18455810960069</v>
      </c>
      <c r="AR192" s="15">
        <f t="shared" si="23"/>
        <v>113.85729912348816</v>
      </c>
    </row>
    <row r="193" spans="1:44">
      <c r="A193" s="12"/>
      <c r="B193" s="19"/>
      <c r="C193" s="13">
        <f t="shared" si="19"/>
        <v>2038</v>
      </c>
      <c r="D193" s="14">
        <v>50649</v>
      </c>
      <c r="E193" s="15">
        <v>6.9554</v>
      </c>
      <c r="F193" s="15">
        <v>88.304079999999999</v>
      </c>
      <c r="G193" s="15">
        <v>115.2055</v>
      </c>
      <c r="H193" s="15">
        <v>76.365530000000007</v>
      </c>
      <c r="I193" s="15">
        <v>78.506870000000006</v>
      </c>
      <c r="J193" s="15">
        <v>100.26026666666665</v>
      </c>
      <c r="K193" s="15">
        <v>77.317236666666673</v>
      </c>
      <c r="L193" s="15">
        <f t="shared" si="18"/>
        <v>88.788751666666656</v>
      </c>
      <c r="M193" s="15">
        <v>6.9554390919934299</v>
      </c>
      <c r="N193" s="15">
        <v>97.431156144720418</v>
      </c>
      <c r="O193" s="15">
        <v>122.0748129733099</v>
      </c>
      <c r="P193" s="15">
        <v>82.794520745660662</v>
      </c>
      <c r="Q193" s="15">
        <v>85.478227571185187</v>
      </c>
      <c r="R193" s="15">
        <v>108.38389251298241</v>
      </c>
      <c r="S193" s="15">
        <v>83.987279334782684</v>
      </c>
      <c r="T193" s="15">
        <f t="shared" si="20"/>
        <v>96.185585923882542</v>
      </c>
      <c r="U193" s="15">
        <v>10.53798543462706</v>
      </c>
      <c r="V193" s="15">
        <v>105.97619169640373</v>
      </c>
      <c r="W193" s="15">
        <v>142.97993452219774</v>
      </c>
      <c r="X193" s="15">
        <v>94.759392107256332</v>
      </c>
      <c r="Y193" s="15">
        <v>112.08681581298444</v>
      </c>
      <c r="Z193" s="15">
        <v>122.42229961897885</v>
      </c>
      <c r="AA193" s="15">
        <v>102.46046930980216</v>
      </c>
      <c r="AB193" s="15">
        <f t="shared" si="21"/>
        <v>112.44138446439051</v>
      </c>
      <c r="AC193" s="16">
        <v>4.3521771590528111</v>
      </c>
      <c r="AD193" s="16">
        <v>90.421723819662319</v>
      </c>
      <c r="AE193" s="16">
        <v>104.79533841298003</v>
      </c>
      <c r="AF193" s="16">
        <v>65.436412700386967</v>
      </c>
      <c r="AG193" s="16">
        <v>64.922639983612981</v>
      </c>
      <c r="AH193" s="16">
        <v>96.809996972247973</v>
      </c>
      <c r="AI193" s="16">
        <v>65.208069270709629</v>
      </c>
      <c r="AJ193" s="15">
        <f t="shared" si="22"/>
        <v>81.009033121478808</v>
      </c>
      <c r="AK193" s="15">
        <v>6.9554390919934299</v>
      </c>
      <c r="AL193" s="16">
        <v>97.592682342345782</v>
      </c>
      <c r="AM193" s="16">
        <v>140.18661850312131</v>
      </c>
      <c r="AN193" s="16">
        <v>79.110135373169229</v>
      </c>
      <c r="AO193" s="16">
        <v>89.210791770454662</v>
      </c>
      <c r="AP193" s="16">
        <v>83.038625172057593</v>
      </c>
      <c r="AQ193" s="16">
        <v>116.52332063602378</v>
      </c>
      <c r="AR193" s="15">
        <f t="shared" si="23"/>
        <v>99.780972904040681</v>
      </c>
    </row>
    <row r="194" spans="1:44">
      <c r="A194" s="12"/>
      <c r="B194" s="19"/>
      <c r="C194" s="13">
        <f t="shared" si="19"/>
        <v>2038</v>
      </c>
      <c r="D194" s="14">
        <v>50679</v>
      </c>
      <c r="E194" s="15">
        <v>6.9562999999999997</v>
      </c>
      <c r="F194" s="15">
        <v>52.68253</v>
      </c>
      <c r="G194" s="15">
        <v>81.986530000000002</v>
      </c>
      <c r="H194" s="15">
        <v>43.90408</v>
      </c>
      <c r="I194" s="15">
        <v>56.808480000000003</v>
      </c>
      <c r="J194" s="15">
        <v>65.601497741935489</v>
      </c>
      <c r="K194" s="15">
        <v>49.593116559139787</v>
      </c>
      <c r="L194" s="15">
        <f t="shared" si="18"/>
        <v>57.597307150537638</v>
      </c>
      <c r="M194" s="15">
        <v>6.9562819412496832</v>
      </c>
      <c r="N194" s="15">
        <v>57.468249186741318</v>
      </c>
      <c r="O194" s="15">
        <v>87.893721218946055</v>
      </c>
      <c r="P194" s="15">
        <v>47.487385434905462</v>
      </c>
      <c r="Q194" s="15">
        <v>62.644444203623102</v>
      </c>
      <c r="R194" s="15">
        <v>70.881629329971361</v>
      </c>
      <c r="S194" s="15">
        <v>54.169529623264857</v>
      </c>
      <c r="T194" s="15">
        <f t="shared" si="20"/>
        <v>62.525579476618105</v>
      </c>
      <c r="U194" s="15">
        <v>10.921815240057589</v>
      </c>
      <c r="V194" s="15">
        <v>81.618468263084964</v>
      </c>
      <c r="W194" s="15">
        <v>118.65280654102328</v>
      </c>
      <c r="X194" s="15">
        <v>69.809800852361732</v>
      </c>
      <c r="Y194" s="15">
        <v>96.364347032432065</v>
      </c>
      <c r="Z194" s="15">
        <v>97.945434600670666</v>
      </c>
      <c r="AA194" s="15">
        <v>81.516643791962636</v>
      </c>
      <c r="AB194" s="15">
        <f t="shared" si="21"/>
        <v>89.731039196316658</v>
      </c>
      <c r="AC194" s="16">
        <v>4.3252624269990401</v>
      </c>
      <c r="AD194" s="16">
        <v>46.648362477601474</v>
      </c>
      <c r="AE194" s="16">
        <v>69.674986655930653</v>
      </c>
      <c r="AF194" s="16">
        <v>42.191622714227265</v>
      </c>
      <c r="AG194" s="16">
        <v>52.618859223506554</v>
      </c>
      <c r="AH194" s="16">
        <v>56.799884964821864</v>
      </c>
      <c r="AI194" s="16">
        <v>46.78857644412458</v>
      </c>
      <c r="AJ194" s="15">
        <f t="shared" si="22"/>
        <v>51.794230704473222</v>
      </c>
      <c r="AK194" s="15">
        <v>6.9562819412496832</v>
      </c>
      <c r="AL194" s="16">
        <v>64.315524098982877</v>
      </c>
      <c r="AM194" s="16">
        <v>108.11701235328255</v>
      </c>
      <c r="AN194" s="16">
        <v>51.767986000976947</v>
      </c>
      <c r="AO194" s="16">
        <v>71.109588541787275</v>
      </c>
      <c r="AP194" s="16">
        <v>59.04880991952755</v>
      </c>
      <c r="AQ194" s="16">
        <v>83.625857630448337</v>
      </c>
      <c r="AR194" s="15">
        <f t="shared" si="23"/>
        <v>71.33733377498794</v>
      </c>
    </row>
    <row r="195" spans="1:44">
      <c r="A195" s="12"/>
      <c r="B195" s="19"/>
      <c r="C195" s="13">
        <f t="shared" si="19"/>
        <v>2038</v>
      </c>
      <c r="D195" s="14">
        <v>50710</v>
      </c>
      <c r="E195" s="15">
        <v>7.3634000000000004</v>
      </c>
      <c r="F195" s="15">
        <v>69.512410000000003</v>
      </c>
      <c r="G195" s="15">
        <v>80.268960000000007</v>
      </c>
      <c r="H195" s="15">
        <v>57.995840000000001</v>
      </c>
      <c r="I195" s="15">
        <v>55.442140000000002</v>
      </c>
      <c r="J195" s="15">
        <v>74.293098888888892</v>
      </c>
      <c r="K195" s="15">
        <v>56.860862222222224</v>
      </c>
      <c r="L195" s="15">
        <f t="shared" si="18"/>
        <v>65.576980555555565</v>
      </c>
      <c r="M195" s="15">
        <v>7.3634437607070646</v>
      </c>
      <c r="N195" s="15">
        <v>76.04218682529924</v>
      </c>
      <c r="O195" s="15">
        <v>86.374539633499637</v>
      </c>
      <c r="P195" s="15">
        <v>64.280511640140872</v>
      </c>
      <c r="Q195" s="15">
        <v>61.716888228405118</v>
      </c>
      <c r="R195" s="15">
        <v>80.634343628943867</v>
      </c>
      <c r="S195" s="15">
        <v>63.141123457147202</v>
      </c>
      <c r="T195" s="15">
        <f t="shared" si="20"/>
        <v>71.887733543045528</v>
      </c>
      <c r="U195" s="15">
        <v>11.414008483296985</v>
      </c>
      <c r="V195" s="15">
        <v>100.5620279309417</v>
      </c>
      <c r="W195" s="15">
        <v>113.67604188958303</v>
      </c>
      <c r="X195" s="15">
        <v>84.531450787233339</v>
      </c>
      <c r="Y195" s="15">
        <v>89.615090033673312</v>
      </c>
      <c r="Z195" s="15">
        <v>106.39047857922674</v>
      </c>
      <c r="AA195" s="15">
        <v>86.790846007873327</v>
      </c>
      <c r="AB195" s="15">
        <f t="shared" si="21"/>
        <v>96.590662293550025</v>
      </c>
      <c r="AC195" s="16">
        <v>4.7213499726170198</v>
      </c>
      <c r="AD195" s="16">
        <v>59.497547033868265</v>
      </c>
      <c r="AE195" s="16">
        <v>68.622302592701288</v>
      </c>
      <c r="AF195" s="16">
        <v>55.305103560111526</v>
      </c>
      <c r="AG195" s="16">
        <v>53.008649351993519</v>
      </c>
      <c r="AH195" s="16">
        <v>63.552993948905169</v>
      </c>
      <c r="AI195" s="16">
        <v>54.28445724539241</v>
      </c>
      <c r="AJ195" s="15">
        <f t="shared" si="22"/>
        <v>58.918725597148793</v>
      </c>
      <c r="AK195" s="15">
        <v>7.3634437607070646</v>
      </c>
      <c r="AL195" s="16">
        <v>84.236203591684799</v>
      </c>
      <c r="AM195" s="16">
        <v>105.42674961223091</v>
      </c>
      <c r="AN195" s="16">
        <v>67.784735218852575</v>
      </c>
      <c r="AO195" s="16">
        <v>67.175194759983938</v>
      </c>
      <c r="AP195" s="16">
        <v>66.361310572717485</v>
      </c>
      <c r="AQ195" s="16">
        <v>93.670552097364819</v>
      </c>
      <c r="AR195" s="15">
        <f t="shared" si="23"/>
        <v>80.015931335041159</v>
      </c>
    </row>
    <row r="196" spans="1:44">
      <c r="A196" s="12"/>
      <c r="B196" s="19"/>
      <c r="C196" s="13">
        <f t="shared" si="19"/>
        <v>2038</v>
      </c>
      <c r="D196" s="14">
        <v>50740</v>
      </c>
      <c r="E196" s="15">
        <v>7.5021000000000004</v>
      </c>
      <c r="F196" s="15">
        <v>81.995829999999998</v>
      </c>
      <c r="G196" s="15">
        <v>85.285129999999995</v>
      </c>
      <c r="H196" s="15">
        <v>77.134739999999994</v>
      </c>
      <c r="I196" s="15">
        <v>72.669520000000006</v>
      </c>
      <c r="J196" s="15">
        <v>83.445951505376343</v>
      </c>
      <c r="K196" s="15">
        <v>75.166202150537629</v>
      </c>
      <c r="L196" s="15">
        <f t="shared" si="18"/>
        <v>79.306076827956986</v>
      </c>
      <c r="M196" s="15">
        <v>7.5021127418877631</v>
      </c>
      <c r="N196" s="15">
        <v>87.235985946228055</v>
      </c>
      <c r="O196" s="15">
        <v>92.197629553426978</v>
      </c>
      <c r="P196" s="15">
        <v>84.086492843502356</v>
      </c>
      <c r="Q196" s="15">
        <v>80.066738574935542</v>
      </c>
      <c r="R196" s="15">
        <v>89.423377213917917</v>
      </c>
      <c r="S196" s="15">
        <v>82.314343112198713</v>
      </c>
      <c r="T196" s="15">
        <f t="shared" si="20"/>
        <v>85.868860163058315</v>
      </c>
      <c r="U196" s="15">
        <v>11.415949422270648</v>
      </c>
      <c r="V196" s="15">
        <v>117.3597212540256</v>
      </c>
      <c r="W196" s="15">
        <v>123.50495725147725</v>
      </c>
      <c r="X196" s="15">
        <v>110.46676111079469</v>
      </c>
      <c r="Y196" s="15">
        <v>108.12181763661741</v>
      </c>
      <c r="Z196" s="15">
        <v>120.06891131741827</v>
      </c>
      <c r="AA196" s="15">
        <v>109.43296882647998</v>
      </c>
      <c r="AB196" s="15">
        <f t="shared" si="21"/>
        <v>114.75094007194912</v>
      </c>
      <c r="AC196" s="16">
        <v>5.1069490468276495</v>
      </c>
      <c r="AD196" s="16">
        <v>71.389133901268494</v>
      </c>
      <c r="AE196" s="16">
        <v>73.222982353497741</v>
      </c>
      <c r="AF196" s="16">
        <v>68.164891941666994</v>
      </c>
      <c r="AG196" s="16">
        <v>65.008929115608339</v>
      </c>
      <c r="AH196" s="16">
        <v>72.197604724294294</v>
      </c>
      <c r="AI196" s="16">
        <v>66.773553491469087</v>
      </c>
      <c r="AJ196" s="15">
        <f t="shared" si="22"/>
        <v>69.485579107881691</v>
      </c>
      <c r="AK196" s="15">
        <v>7.5021127418877631</v>
      </c>
      <c r="AL196" s="16">
        <v>101.31732320263515</v>
      </c>
      <c r="AM196" s="16">
        <v>111.28355350240885</v>
      </c>
      <c r="AN196" s="16">
        <v>92.727321477034906</v>
      </c>
      <c r="AO196" s="16">
        <v>92.610653896637203</v>
      </c>
      <c r="AP196" s="16">
        <v>91.936798333536842</v>
      </c>
      <c r="AQ196" s="16">
        <v>105.71103763586872</v>
      </c>
      <c r="AR196" s="15">
        <f t="shared" si="23"/>
        <v>98.823917984702774</v>
      </c>
    </row>
    <row r="197" spans="1:44">
      <c r="A197" s="12"/>
      <c r="B197" s="19"/>
      <c r="C197" s="13">
        <f t="shared" si="19"/>
        <v>2039</v>
      </c>
      <c r="D197" s="14">
        <v>50771</v>
      </c>
      <c r="E197" s="15">
        <v>7.8025000000000002</v>
      </c>
      <c r="F197" s="15">
        <v>70.468019999999996</v>
      </c>
      <c r="G197" s="15">
        <v>76.717160000000007</v>
      </c>
      <c r="H197" s="15">
        <v>60.793599999999998</v>
      </c>
      <c r="I197" s="15">
        <v>53.396709999999999</v>
      </c>
      <c r="J197" s="15">
        <v>73.35740731182797</v>
      </c>
      <c r="K197" s="15">
        <v>57.373532580645154</v>
      </c>
      <c r="L197" s="15">
        <f t="shared" si="18"/>
        <v>65.365469946236558</v>
      </c>
      <c r="M197" s="15">
        <v>7.8025120229461526</v>
      </c>
      <c r="N197" s="15">
        <v>74.40265839032152</v>
      </c>
      <c r="O197" s="15">
        <v>80.616061126114104</v>
      </c>
      <c r="P197" s="15">
        <v>65.810592081638163</v>
      </c>
      <c r="Q197" s="15">
        <v>57.638484798793208</v>
      </c>
      <c r="R197" s="15">
        <v>77.27552202084928</v>
      </c>
      <c r="S197" s="15">
        <v>62.032090864838885</v>
      </c>
      <c r="T197" s="15">
        <f t="shared" si="20"/>
        <v>69.653806442844086</v>
      </c>
      <c r="U197" s="15">
        <v>12.697624875469488</v>
      </c>
      <c r="V197" s="15">
        <v>101.11785648343189</v>
      </c>
      <c r="W197" s="15">
        <v>108.22651663454376</v>
      </c>
      <c r="X197" s="15">
        <v>85.950440790068825</v>
      </c>
      <c r="Y197" s="15">
        <v>83.483534144427239</v>
      </c>
      <c r="Z197" s="15">
        <v>104.40465633824707</v>
      </c>
      <c r="AA197" s="15">
        <v>84.809828039933464</v>
      </c>
      <c r="AB197" s="15">
        <f t="shared" si="21"/>
        <v>94.607242189090272</v>
      </c>
      <c r="AC197" s="16">
        <v>4.9552531845103989</v>
      </c>
      <c r="AD197" s="16">
        <v>56.256362861325442</v>
      </c>
      <c r="AE197" s="16">
        <v>63.39672528635213</v>
      </c>
      <c r="AF197" s="16">
        <v>52.914940970085787</v>
      </c>
      <c r="AG197" s="16">
        <v>49.348923071359756</v>
      </c>
      <c r="AH197" s="16">
        <v>59.557820756767882</v>
      </c>
      <c r="AI197" s="16">
        <v>51.266136995406015</v>
      </c>
      <c r="AJ197" s="15">
        <f t="shared" si="22"/>
        <v>55.411978876086948</v>
      </c>
      <c r="AK197" s="15">
        <v>7.8025120229461526</v>
      </c>
      <c r="AL197" s="16">
        <v>83.342232071297502</v>
      </c>
      <c r="AM197" s="16">
        <v>100.71907212337736</v>
      </c>
      <c r="AN197" s="16">
        <v>67.788743729877993</v>
      </c>
      <c r="AO197" s="16">
        <v>65.192892161868116</v>
      </c>
      <c r="AP197" s="16">
        <v>62.781151315211119</v>
      </c>
      <c r="AQ197" s="16">
        <v>91.376684998603238</v>
      </c>
      <c r="AR197" s="15">
        <f t="shared" si="23"/>
        <v>77.078918156907179</v>
      </c>
    </row>
    <row r="198" spans="1:44">
      <c r="A198" s="12"/>
      <c r="B198" s="19"/>
      <c r="C198" s="13">
        <f t="shared" si="19"/>
        <v>2039</v>
      </c>
      <c r="D198" s="14">
        <v>50802</v>
      </c>
      <c r="E198" s="15">
        <v>7.4652000000000003</v>
      </c>
      <c r="F198" s="15">
        <v>74.848259999999996</v>
      </c>
      <c r="G198" s="15">
        <v>78.667779999999993</v>
      </c>
      <c r="H198" s="15">
        <v>71.054929999999999</v>
      </c>
      <c r="I198" s="15">
        <v>66.084689999999995</v>
      </c>
      <c r="J198" s="15">
        <v>76.485197142857146</v>
      </c>
      <c r="K198" s="15">
        <v>68.92482714285714</v>
      </c>
      <c r="L198" s="15">
        <f t="shared" si="18"/>
        <v>72.705012142857143</v>
      </c>
      <c r="M198" s="15">
        <v>7.4652038833217818</v>
      </c>
      <c r="N198" s="15">
        <v>79.367263216589222</v>
      </c>
      <c r="O198" s="15">
        <v>83.484823110922761</v>
      </c>
      <c r="P198" s="15">
        <v>75.423499123533446</v>
      </c>
      <c r="Q198" s="15">
        <v>70.498452109208046</v>
      </c>
      <c r="R198" s="15">
        <v>81.131931742732178</v>
      </c>
      <c r="S198" s="15">
        <v>73.312764688822554</v>
      </c>
      <c r="T198" s="15">
        <f t="shared" si="20"/>
        <v>77.222348215777373</v>
      </c>
      <c r="U198" s="15">
        <v>11.555467865972965</v>
      </c>
      <c r="V198" s="15">
        <v>108.69031552778479</v>
      </c>
      <c r="W198" s="15">
        <v>108.42479706332416</v>
      </c>
      <c r="X198" s="15">
        <v>102.49128631398395</v>
      </c>
      <c r="Y198" s="15">
        <v>99.560039340647705</v>
      </c>
      <c r="Z198" s="15">
        <v>108.57652190015881</v>
      </c>
      <c r="AA198" s="15">
        <v>101.23503761112555</v>
      </c>
      <c r="AB198" s="15">
        <f t="shared" si="21"/>
        <v>104.90577975564219</v>
      </c>
      <c r="AC198" s="16">
        <v>4.3516174353540107</v>
      </c>
      <c r="AD198" s="16">
        <v>61.029252709078811</v>
      </c>
      <c r="AE198" s="16">
        <v>66.665685512832184</v>
      </c>
      <c r="AF198" s="16">
        <v>60.859364539922218</v>
      </c>
      <c r="AG198" s="16">
        <v>58.681563654561145</v>
      </c>
      <c r="AH198" s="16">
        <v>63.444866767830263</v>
      </c>
      <c r="AI198" s="16">
        <v>59.926021303338899</v>
      </c>
      <c r="AJ198" s="15">
        <f t="shared" si="22"/>
        <v>61.685444035584581</v>
      </c>
      <c r="AK198" s="15">
        <v>7.4652038833217818</v>
      </c>
      <c r="AL198" s="16">
        <v>90.013226691247482</v>
      </c>
      <c r="AM198" s="16">
        <v>100.43070460762729</v>
      </c>
      <c r="AN198" s="16">
        <v>85.583471451903478</v>
      </c>
      <c r="AO198" s="16">
        <v>83.409350674989511</v>
      </c>
      <c r="AP198" s="16">
        <v>82.815579096698201</v>
      </c>
      <c r="AQ198" s="16">
        <v>94.477860083981682</v>
      </c>
      <c r="AR198" s="15">
        <f t="shared" si="23"/>
        <v>88.646719590339941</v>
      </c>
    </row>
    <row r="199" spans="1:44">
      <c r="A199" s="12"/>
      <c r="B199" s="19"/>
      <c r="C199" s="13">
        <f t="shared" si="19"/>
        <v>2039</v>
      </c>
      <c r="D199" s="14">
        <v>50830</v>
      </c>
      <c r="E199" s="15">
        <v>6.6214000000000004</v>
      </c>
      <c r="F199" s="15">
        <v>35.567920000000001</v>
      </c>
      <c r="G199" s="15">
        <v>52.29374</v>
      </c>
      <c r="H199" s="15">
        <v>32.178690000000003</v>
      </c>
      <c r="I199" s="15">
        <v>41.156829999999999</v>
      </c>
      <c r="J199" s="15">
        <v>42.581973548387097</v>
      </c>
      <c r="K199" s="15">
        <v>35.9437164516129</v>
      </c>
      <c r="L199" s="15">
        <f t="shared" si="18"/>
        <v>39.262844999999999</v>
      </c>
      <c r="M199" s="15">
        <v>6.6213673637305446</v>
      </c>
      <c r="N199" s="15">
        <v>36.977503417315859</v>
      </c>
      <c r="O199" s="15">
        <v>54.38791015413522</v>
      </c>
      <c r="P199" s="15">
        <v>33.805764038633505</v>
      </c>
      <c r="Q199" s="15">
        <v>43.949420977620399</v>
      </c>
      <c r="R199" s="15">
        <v>44.27864172630462</v>
      </c>
      <c r="S199" s="15">
        <v>38.059555658208652</v>
      </c>
      <c r="T199" s="15">
        <f t="shared" si="20"/>
        <v>41.16909869225664</v>
      </c>
      <c r="U199" s="15">
        <v>10.670331011228996</v>
      </c>
      <c r="V199" s="15">
        <v>49.174734929604206</v>
      </c>
      <c r="W199" s="15">
        <v>64.336592001390173</v>
      </c>
      <c r="X199" s="15">
        <v>48.44420168125275</v>
      </c>
      <c r="Y199" s="15">
        <v>59.188500826042727</v>
      </c>
      <c r="Z199" s="15">
        <v>55.532933056482186</v>
      </c>
      <c r="AA199" s="15">
        <v>52.949875516164681</v>
      </c>
      <c r="AB199" s="15">
        <f t="shared" si="21"/>
        <v>54.24140428632343</v>
      </c>
      <c r="AC199" s="16">
        <v>3.9807286126108332</v>
      </c>
      <c r="AD199" s="16">
        <v>32.440890384976946</v>
      </c>
      <c r="AE199" s="16">
        <v>50.440460801055416</v>
      </c>
      <c r="AF199" s="16">
        <v>31.496926639046933</v>
      </c>
      <c r="AG199" s="16">
        <v>41.165970050168958</v>
      </c>
      <c r="AH199" s="16">
        <v>39.98909733365501</v>
      </c>
      <c r="AI199" s="16">
        <v>35.551686779194881</v>
      </c>
      <c r="AJ199" s="15">
        <f t="shared" si="22"/>
        <v>37.770392056424946</v>
      </c>
      <c r="AK199" s="15">
        <v>6.6213673637305446</v>
      </c>
      <c r="AL199" s="16">
        <v>43.382193102926337</v>
      </c>
      <c r="AM199" s="16">
        <v>69.722301674985374</v>
      </c>
      <c r="AN199" s="16">
        <v>37.027683926370393</v>
      </c>
      <c r="AO199" s="16">
        <v>52.196772885090688</v>
      </c>
      <c r="AP199" s="16">
        <v>41.554862383480014</v>
      </c>
      <c r="AQ199" s="16">
        <v>54.407460620975272</v>
      </c>
      <c r="AR199" s="15">
        <f t="shared" si="23"/>
        <v>47.981161502227643</v>
      </c>
    </row>
    <row r="200" spans="1:44">
      <c r="A200" s="12"/>
      <c r="B200" s="19"/>
      <c r="C200" s="13">
        <f t="shared" si="19"/>
        <v>2039</v>
      </c>
      <c r="D200" s="14">
        <v>50861</v>
      </c>
      <c r="E200" s="15">
        <v>6.2805999999999997</v>
      </c>
      <c r="F200" s="15">
        <v>29.487719999999999</v>
      </c>
      <c r="G200" s="15">
        <v>45.417059999999999</v>
      </c>
      <c r="H200" s="15">
        <v>25.38898</v>
      </c>
      <c r="I200" s="15">
        <v>35.373199999999997</v>
      </c>
      <c r="J200" s="15">
        <v>36.213441333333328</v>
      </c>
      <c r="K200" s="15">
        <v>29.604539555555554</v>
      </c>
      <c r="L200" s="15">
        <f t="shared" si="18"/>
        <v>32.908990444444441</v>
      </c>
      <c r="M200" s="15">
        <v>6.2806200392889879</v>
      </c>
      <c r="N200" s="15">
        <v>31.430019913977382</v>
      </c>
      <c r="O200" s="15">
        <v>47.897198783772645</v>
      </c>
      <c r="P200" s="15">
        <v>27.564846268151555</v>
      </c>
      <c r="Q200" s="15">
        <v>38.359381423914158</v>
      </c>
      <c r="R200" s="15">
        <v>38.382828770113157</v>
      </c>
      <c r="S200" s="15">
        <v>32.122538889473546</v>
      </c>
      <c r="T200" s="15">
        <f t="shared" si="20"/>
        <v>35.252683829793355</v>
      </c>
      <c r="U200" s="15">
        <v>10.51363933989011</v>
      </c>
      <c r="V200" s="15">
        <v>37.722451587359842</v>
      </c>
      <c r="W200" s="15">
        <v>54.307611675014009</v>
      </c>
      <c r="X200" s="15">
        <v>36.94233371497009</v>
      </c>
      <c r="Y200" s="15">
        <v>50.557454673722766</v>
      </c>
      <c r="Z200" s="15">
        <v>44.72507473548049</v>
      </c>
      <c r="AA200" s="15">
        <v>42.690940341998996</v>
      </c>
      <c r="AB200" s="15">
        <f t="shared" si="21"/>
        <v>43.708007538739743</v>
      </c>
      <c r="AC200" s="16">
        <v>3.8589521814118717</v>
      </c>
      <c r="AD200" s="16">
        <v>26.524688323762394</v>
      </c>
      <c r="AE200" s="16">
        <v>45.556803400211109</v>
      </c>
      <c r="AF200" s="16">
        <v>25.115009819922971</v>
      </c>
      <c r="AG200" s="16">
        <v>35.798263856795195</v>
      </c>
      <c r="AH200" s="16">
        <v>34.560470244929625</v>
      </c>
      <c r="AI200" s="16">
        <v>29.625717079935686</v>
      </c>
      <c r="AJ200" s="15">
        <f t="shared" si="22"/>
        <v>32.093093662432658</v>
      </c>
      <c r="AK200" s="15">
        <v>6.2806200392889879</v>
      </c>
      <c r="AL200" s="16">
        <v>42.524824111189268</v>
      </c>
      <c r="AM200" s="16">
        <v>69.051669767579895</v>
      </c>
      <c r="AN200" s="16">
        <v>38.451341871838061</v>
      </c>
      <c r="AO200" s="16">
        <v>56.421245266802437</v>
      </c>
      <c r="AP200" s="16">
        <v>44.578735328478167</v>
      </c>
      <c r="AQ200" s="16">
        <v>53.725047832776426</v>
      </c>
      <c r="AR200" s="15">
        <f t="shared" si="23"/>
        <v>49.151891580627293</v>
      </c>
    </row>
    <row r="201" spans="1:44">
      <c r="A201" s="12"/>
      <c r="B201" s="19"/>
      <c r="C201" s="13">
        <f t="shared" si="19"/>
        <v>2039</v>
      </c>
      <c r="D201" s="14">
        <v>50891</v>
      </c>
      <c r="E201" s="15">
        <v>6.3362999999999996</v>
      </c>
      <c r="F201" s="15">
        <v>34.406199999999998</v>
      </c>
      <c r="G201" s="15">
        <v>54.138359999999999</v>
      </c>
      <c r="H201" s="15">
        <v>13.3073</v>
      </c>
      <c r="I201" s="15">
        <v>22.384910000000001</v>
      </c>
      <c r="J201" s="15">
        <v>43.529671827956989</v>
      </c>
      <c r="K201" s="15">
        <v>17.504474516129033</v>
      </c>
      <c r="L201" s="15">
        <f t="shared" si="18"/>
        <v>30.517073172043013</v>
      </c>
      <c r="M201" s="15">
        <v>6.336318570982689</v>
      </c>
      <c r="N201" s="15">
        <v>36.504353407495145</v>
      </c>
      <c r="O201" s="15">
        <v>59.177071478858274</v>
      </c>
      <c r="P201" s="15">
        <v>13.917993019828343</v>
      </c>
      <c r="Q201" s="15">
        <v>23.450658289736712</v>
      </c>
      <c r="R201" s="15">
        <v>46.987438107157665</v>
      </c>
      <c r="S201" s="15">
        <v>18.325569434947266</v>
      </c>
      <c r="T201" s="15">
        <f t="shared" si="20"/>
        <v>32.656503771052463</v>
      </c>
      <c r="U201" s="15">
        <v>10.050492216565615</v>
      </c>
      <c r="V201" s="15">
        <v>36.922966503569455</v>
      </c>
      <c r="W201" s="15">
        <v>62.92746924935188</v>
      </c>
      <c r="X201" s="15">
        <v>21.682305652737924</v>
      </c>
      <c r="Y201" s="15">
        <v>36.72822832669705</v>
      </c>
      <c r="Z201" s="15">
        <v>48.946553794630148</v>
      </c>
      <c r="AA201" s="15">
        <v>28.639022588009347</v>
      </c>
      <c r="AB201" s="15">
        <f t="shared" si="21"/>
        <v>38.792788191319744</v>
      </c>
      <c r="AC201" s="16">
        <v>4.3330673642871407</v>
      </c>
      <c r="AD201" s="16">
        <v>29.111970197091448</v>
      </c>
      <c r="AE201" s="16">
        <v>52.746307833398809</v>
      </c>
      <c r="AF201" s="16">
        <v>15.172079566663307</v>
      </c>
      <c r="AG201" s="16">
        <v>25.32887933360098</v>
      </c>
      <c r="AH201" s="16">
        <v>40.039674695599153</v>
      </c>
      <c r="AI201" s="16">
        <v>19.868234297612982</v>
      </c>
      <c r="AJ201" s="15">
        <f t="shared" si="22"/>
        <v>29.953954496606066</v>
      </c>
      <c r="AK201" s="15">
        <v>6.336318570982689</v>
      </c>
      <c r="AL201" s="16">
        <v>40.963455284995916</v>
      </c>
      <c r="AM201" s="16">
        <v>82.251845335814394</v>
      </c>
      <c r="AN201" s="16">
        <v>14.810716708363433</v>
      </c>
      <c r="AO201" s="16">
        <v>24.305750460163562</v>
      </c>
      <c r="AP201" s="16">
        <v>17.02522120385488</v>
      </c>
      <c r="AQ201" s="16">
        <v>60.053786168707688</v>
      </c>
      <c r="AR201" s="15">
        <f t="shared" si="23"/>
        <v>38.539503686281286</v>
      </c>
    </row>
    <row r="202" spans="1:44">
      <c r="A202" s="12"/>
      <c r="B202" s="19"/>
      <c r="C202" s="13">
        <f t="shared" si="19"/>
        <v>2039</v>
      </c>
      <c r="D202" s="14">
        <v>50922</v>
      </c>
      <c r="E202" s="15">
        <v>6.7432999999999996</v>
      </c>
      <c r="F202" s="15">
        <v>44.421419999999998</v>
      </c>
      <c r="G202" s="15">
        <v>69.124129999999994</v>
      </c>
      <c r="H202" s="15">
        <v>18.196359999999999</v>
      </c>
      <c r="I202" s="15">
        <v>32.487659999999998</v>
      </c>
      <c r="J202" s="15">
        <v>54.851453111111105</v>
      </c>
      <c r="K202" s="15">
        <v>24.230464444444443</v>
      </c>
      <c r="L202" s="15">
        <f t="shared" si="18"/>
        <v>39.540958777777774</v>
      </c>
      <c r="M202" s="15">
        <v>6.7432506281105073</v>
      </c>
      <c r="N202" s="15">
        <v>50.066363140880576</v>
      </c>
      <c r="O202" s="15">
        <v>73.656178090377622</v>
      </c>
      <c r="P202" s="15">
        <v>19.847795879831107</v>
      </c>
      <c r="Q202" s="15">
        <v>34.879790702425304</v>
      </c>
      <c r="R202" s="15">
        <v>60.026507230668216</v>
      </c>
      <c r="S202" s="15">
        <v>26.194638138259769</v>
      </c>
      <c r="T202" s="15">
        <f t="shared" si="20"/>
        <v>43.110572684463989</v>
      </c>
      <c r="U202" s="15">
        <v>10.695495990837573</v>
      </c>
      <c r="V202" s="15">
        <v>53.686190215717943</v>
      </c>
      <c r="W202" s="15">
        <v>98.005395916778426</v>
      </c>
      <c r="X202" s="15">
        <v>29.532566788412979</v>
      </c>
      <c r="Y202" s="15">
        <v>53.218619854837733</v>
      </c>
      <c r="Z202" s="15">
        <v>72.398743733943476</v>
      </c>
      <c r="AA202" s="15">
        <v>39.533344749792313</v>
      </c>
      <c r="AB202" s="15">
        <f t="shared" si="21"/>
        <v>55.966044241867891</v>
      </c>
      <c r="AC202" s="16">
        <v>4.4176343218695431</v>
      </c>
      <c r="AD202" s="16">
        <v>36.409140388948082</v>
      </c>
      <c r="AE202" s="16">
        <v>60.726897051632719</v>
      </c>
      <c r="AF202" s="16">
        <v>17.573701173452761</v>
      </c>
      <c r="AG202" s="16">
        <v>31.189087638667726</v>
      </c>
      <c r="AH202" s="16">
        <v>46.676637646526039</v>
      </c>
      <c r="AI202" s="16">
        <v>23.322419903210189</v>
      </c>
      <c r="AJ202" s="15">
        <f t="shared" si="22"/>
        <v>34.999528774868111</v>
      </c>
      <c r="AK202" s="15">
        <v>6.7432506281105073</v>
      </c>
      <c r="AL202" s="16">
        <v>51.626126813389519</v>
      </c>
      <c r="AM202" s="16">
        <v>101.00132931087668</v>
      </c>
      <c r="AN202" s="16">
        <v>18.781925648672143</v>
      </c>
      <c r="AO202" s="16">
        <v>33.595155792201858</v>
      </c>
      <c r="AP202" s="16">
        <v>23.283692768164045</v>
      </c>
      <c r="AQ202" s="16">
        <v>72.473434534550762</v>
      </c>
      <c r="AR202" s="15">
        <f t="shared" si="23"/>
        <v>47.878563651357403</v>
      </c>
    </row>
    <row r="203" spans="1:44">
      <c r="A203" s="12"/>
      <c r="B203" s="19"/>
      <c r="C203" s="13">
        <f t="shared" si="19"/>
        <v>2039</v>
      </c>
      <c r="D203" s="14">
        <v>50952</v>
      </c>
      <c r="E203" s="15">
        <v>7.0467000000000004</v>
      </c>
      <c r="F203" s="15">
        <v>99.72063</v>
      </c>
      <c r="G203" s="15">
        <v>118.6131</v>
      </c>
      <c r="H203" s="15">
        <v>73.906750000000002</v>
      </c>
      <c r="I203" s="15">
        <v>74.044780000000003</v>
      </c>
      <c r="J203" s="15">
        <v>108.45585806451614</v>
      </c>
      <c r="K203" s="15">
        <v>73.970570322580642</v>
      </c>
      <c r="L203" s="15">
        <f t="shared" si="18"/>
        <v>91.213214193548396</v>
      </c>
      <c r="M203" s="15">
        <v>7.0467413718429386</v>
      </c>
      <c r="N203" s="15">
        <v>110.50302011645103</v>
      </c>
      <c r="O203" s="15">
        <v>126.95157613994684</v>
      </c>
      <c r="P203" s="15">
        <v>77.455074219156131</v>
      </c>
      <c r="Q203" s="15">
        <v>79.932977840111974</v>
      </c>
      <c r="R203" s="15">
        <v>118.10826644989532</v>
      </c>
      <c r="S203" s="15">
        <v>78.60077159228625</v>
      </c>
      <c r="T203" s="15">
        <f t="shared" si="20"/>
        <v>98.354519021090795</v>
      </c>
      <c r="U203" s="15">
        <v>11.069911068801931</v>
      </c>
      <c r="V203" s="15">
        <v>110.7294156737439</v>
      </c>
      <c r="W203" s="15">
        <v>161.50112810817629</v>
      </c>
      <c r="X203" s="15">
        <v>89.48190451479536</v>
      </c>
      <c r="Y203" s="15">
        <v>110.31165849960483</v>
      </c>
      <c r="Z203" s="15">
        <v>134.20450851977176</v>
      </c>
      <c r="AA203" s="15">
        <v>99.112866034653507</v>
      </c>
      <c r="AB203" s="15">
        <f t="shared" si="21"/>
        <v>116.65868727721264</v>
      </c>
      <c r="AC203" s="16">
        <v>4.9363910682471728</v>
      </c>
      <c r="AD203" s="16">
        <v>88.871192086943111</v>
      </c>
      <c r="AE203" s="16">
        <v>127.93100297268833</v>
      </c>
      <c r="AF203" s="16">
        <v>63.867824723990495</v>
      </c>
      <c r="AG203" s="16">
        <v>61.905023998135782</v>
      </c>
      <c r="AH203" s="16">
        <v>106.93110464701886</v>
      </c>
      <c r="AI203" s="16">
        <v>62.960293205584556</v>
      </c>
      <c r="AJ203" s="15">
        <f t="shared" si="22"/>
        <v>84.945698926301702</v>
      </c>
      <c r="AK203" s="15">
        <v>7.0467413718429386</v>
      </c>
      <c r="AL203" s="16">
        <v>112.0265127364745</v>
      </c>
      <c r="AM203" s="16">
        <v>155.40872844364537</v>
      </c>
      <c r="AN203" s="16">
        <v>78.151885587811918</v>
      </c>
      <c r="AO203" s="16">
        <v>80.777981333535678</v>
      </c>
      <c r="AP203" s="16">
        <v>77.708416243275224</v>
      </c>
      <c r="AQ203" s="16">
        <v>132.08495655806965</v>
      </c>
      <c r="AR203" s="15">
        <f t="shared" si="23"/>
        <v>104.89668640067244</v>
      </c>
    </row>
    <row r="204" spans="1:44">
      <c r="A204" s="12"/>
      <c r="B204" s="19"/>
      <c r="C204" s="13">
        <f t="shared" si="19"/>
        <v>2039</v>
      </c>
      <c r="D204" s="14">
        <v>50983</v>
      </c>
      <c r="E204" s="15">
        <v>7.3807999999999998</v>
      </c>
      <c r="F204" s="15">
        <v>121.26739999999999</v>
      </c>
      <c r="G204" s="15">
        <v>126.7881</v>
      </c>
      <c r="H204" s="15">
        <v>102.92230000000001</v>
      </c>
      <c r="I204" s="15">
        <v>83.845479999999995</v>
      </c>
      <c r="J204" s="15">
        <v>123.5825322580645</v>
      </c>
      <c r="K204" s="15">
        <v>94.922343225806458</v>
      </c>
      <c r="L204" s="15">
        <f t="shared" si="18"/>
        <v>109.25243774193548</v>
      </c>
      <c r="M204" s="15">
        <v>7.3808241463716531</v>
      </c>
      <c r="N204" s="15">
        <v>124.81923223868618</v>
      </c>
      <c r="O204" s="15">
        <v>131.73599418339234</v>
      </c>
      <c r="P204" s="15">
        <v>109.55248017850553</v>
      </c>
      <c r="Q204" s="15">
        <v>87.082778059087744</v>
      </c>
      <c r="R204" s="15">
        <v>127.71980982840168</v>
      </c>
      <c r="S204" s="15">
        <v>100.12970187036258</v>
      </c>
      <c r="T204" s="15">
        <f t="shared" si="20"/>
        <v>113.92475584938214</v>
      </c>
      <c r="U204" s="15">
        <v>11.21279462230833</v>
      </c>
      <c r="V204" s="15">
        <v>126.31598237408932</v>
      </c>
      <c r="W204" s="15">
        <v>161.9983075702776</v>
      </c>
      <c r="X204" s="15">
        <v>107.08288788807755</v>
      </c>
      <c r="Y204" s="15">
        <v>119.0246483624021</v>
      </c>
      <c r="Z204" s="15">
        <v>141.27953810152312</v>
      </c>
      <c r="AA204" s="15">
        <v>112.09072292569752</v>
      </c>
      <c r="AB204" s="15">
        <f t="shared" si="21"/>
        <v>126.68513051361032</v>
      </c>
      <c r="AC204" s="16">
        <v>4.6584872001748376</v>
      </c>
      <c r="AD204" s="16">
        <v>145.68971148217182</v>
      </c>
      <c r="AE204" s="16">
        <v>155.8993814621727</v>
      </c>
      <c r="AF204" s="16">
        <v>79.585164354609347</v>
      </c>
      <c r="AG204" s="16">
        <v>64.513835409344196</v>
      </c>
      <c r="AH204" s="16">
        <v>149.97118598991412</v>
      </c>
      <c r="AI204" s="16">
        <v>73.264929635627198</v>
      </c>
      <c r="AJ204" s="15">
        <f t="shared" si="22"/>
        <v>111.61805781277066</v>
      </c>
      <c r="AK204" s="15">
        <v>7.3808241463716531</v>
      </c>
      <c r="AL204" s="16">
        <v>126.45959691158716</v>
      </c>
      <c r="AM204" s="16">
        <v>152.86685163992138</v>
      </c>
      <c r="AN204" s="16">
        <v>106.536170539639</v>
      </c>
      <c r="AO204" s="16">
        <v>89.776225941489344</v>
      </c>
      <c r="AP204" s="16">
        <v>98.710796141022783</v>
      </c>
      <c r="AQ204" s="16">
        <v>137.5336069589531</v>
      </c>
      <c r="AR204" s="15">
        <f t="shared" si="23"/>
        <v>118.12220154998795</v>
      </c>
    </row>
    <row r="205" spans="1:44">
      <c r="A205" s="12"/>
      <c r="B205" s="19"/>
      <c r="C205" s="13">
        <f t="shared" si="19"/>
        <v>2039</v>
      </c>
      <c r="D205" s="14">
        <v>51014</v>
      </c>
      <c r="E205" s="15">
        <v>7.3170000000000002</v>
      </c>
      <c r="F205" s="15">
        <v>87.596149999999994</v>
      </c>
      <c r="G205" s="15">
        <v>115.9573</v>
      </c>
      <c r="H205" s="15">
        <v>71.674599999999998</v>
      </c>
      <c r="I205" s="15">
        <v>80.948830000000001</v>
      </c>
      <c r="J205" s="15">
        <v>100.20110555555556</v>
      </c>
      <c r="K205" s="15">
        <v>75.796479999999988</v>
      </c>
      <c r="L205" s="15">
        <f t="shared" si="18"/>
        <v>87.998792777777766</v>
      </c>
      <c r="M205" s="15">
        <v>7.3169974537132969</v>
      </c>
      <c r="N205" s="15">
        <v>93.528197668701736</v>
      </c>
      <c r="O205" s="15">
        <v>124.04831389133267</v>
      </c>
      <c r="P205" s="15">
        <v>76.618135644244262</v>
      </c>
      <c r="Q205" s="15">
        <v>87.725797204271629</v>
      </c>
      <c r="R205" s="15">
        <v>107.09269376764883</v>
      </c>
      <c r="S205" s="15">
        <v>81.554874115367539</v>
      </c>
      <c r="T205" s="15">
        <f t="shared" si="20"/>
        <v>94.323783941508182</v>
      </c>
      <c r="U205" s="15">
        <v>11.090813360819096</v>
      </c>
      <c r="V205" s="15">
        <v>111.83701299245281</v>
      </c>
      <c r="W205" s="15">
        <v>143.95480113330916</v>
      </c>
      <c r="X205" s="15">
        <v>97.173339365642761</v>
      </c>
      <c r="Y205" s="15">
        <v>113.64249038174155</v>
      </c>
      <c r="Z205" s="15">
        <v>126.11158549950008</v>
      </c>
      <c r="AA205" s="15">
        <v>104.49296203946444</v>
      </c>
      <c r="AB205" s="15">
        <f t="shared" si="21"/>
        <v>115.30227376948227</v>
      </c>
      <c r="AC205" s="16">
        <v>4.6739298370723557</v>
      </c>
      <c r="AD205" s="16">
        <v>87.944913006963517</v>
      </c>
      <c r="AE205" s="16">
        <v>112.62346239039343</v>
      </c>
      <c r="AF205" s="16">
        <v>62.872897467208745</v>
      </c>
      <c r="AG205" s="16">
        <v>67.571740512917586</v>
      </c>
      <c r="AH205" s="16">
        <v>98.913157177376831</v>
      </c>
      <c r="AI205" s="16">
        <v>64.961272154190453</v>
      </c>
      <c r="AJ205" s="15">
        <f t="shared" si="22"/>
        <v>81.937214665783642</v>
      </c>
      <c r="AK205" s="15">
        <v>7.3169974537132969</v>
      </c>
      <c r="AL205" s="16">
        <v>97.804381291725818</v>
      </c>
      <c r="AM205" s="16">
        <v>145.89577459271607</v>
      </c>
      <c r="AN205" s="16">
        <v>74.831433958525821</v>
      </c>
      <c r="AO205" s="16">
        <v>93.896989730847793</v>
      </c>
      <c r="AP205" s="16">
        <v>82.658909995668537</v>
      </c>
      <c r="AQ205" s="16">
        <v>119.1783338699437</v>
      </c>
      <c r="AR205" s="15">
        <f t="shared" si="23"/>
        <v>100.91862193280612</v>
      </c>
    </row>
    <row r="206" spans="1:44">
      <c r="A206" s="12"/>
      <c r="B206" s="19"/>
      <c r="C206" s="13">
        <f t="shared" si="19"/>
        <v>2039</v>
      </c>
      <c r="D206" s="14">
        <v>51044</v>
      </c>
      <c r="E206" s="15">
        <v>7.2927999999999997</v>
      </c>
      <c r="F206" s="15">
        <v>56.293860000000002</v>
      </c>
      <c r="G206" s="15">
        <v>83.536280000000005</v>
      </c>
      <c r="H206" s="15">
        <v>44.547460000000001</v>
      </c>
      <c r="I206" s="15">
        <v>55.979599999999998</v>
      </c>
      <c r="J206" s="15">
        <v>68.303959139784951</v>
      </c>
      <c r="K206" s="15">
        <v>49.587435698924729</v>
      </c>
      <c r="L206" s="15">
        <f t="shared" si="18"/>
        <v>58.945697419354843</v>
      </c>
      <c r="M206" s="15">
        <v>7.2928388367223933</v>
      </c>
      <c r="N206" s="15">
        <v>59.617419059577003</v>
      </c>
      <c r="O206" s="15">
        <v>89.190436458122349</v>
      </c>
      <c r="P206" s="15">
        <v>48.070379451287728</v>
      </c>
      <c r="Q206" s="15">
        <v>61.818341131481866</v>
      </c>
      <c r="R206" s="15">
        <v>72.654985869688389</v>
      </c>
      <c r="S206" s="15">
        <v>54.131308794169023</v>
      </c>
      <c r="T206" s="15">
        <f t="shared" si="20"/>
        <v>63.393147331928702</v>
      </c>
      <c r="U206" s="15">
        <v>11.461990966159892</v>
      </c>
      <c r="V206" s="15">
        <v>82.107825647090365</v>
      </c>
      <c r="W206" s="15">
        <v>119.29650675936128</v>
      </c>
      <c r="X206" s="15">
        <v>67.238396992154662</v>
      </c>
      <c r="Y206" s="15">
        <v>93.32419597687074</v>
      </c>
      <c r="Z206" s="15">
        <v>98.502835599811945</v>
      </c>
      <c r="AA206" s="15">
        <v>78.738587942405829</v>
      </c>
      <c r="AB206" s="15">
        <f t="shared" si="21"/>
        <v>88.620711771108887</v>
      </c>
      <c r="AC206" s="16">
        <v>4.869392458854553</v>
      </c>
      <c r="AD206" s="16">
        <v>52.140902306057477</v>
      </c>
      <c r="AE206" s="16">
        <v>76.104946560823649</v>
      </c>
      <c r="AF206" s="16">
        <v>44.434935233599269</v>
      </c>
      <c r="AG206" s="16">
        <v>55.009176809768796</v>
      </c>
      <c r="AH206" s="16">
        <v>62.705696009771593</v>
      </c>
      <c r="AI206" s="16">
        <v>49.096697648899813</v>
      </c>
      <c r="AJ206" s="15">
        <f t="shared" si="22"/>
        <v>55.901196829335703</v>
      </c>
      <c r="AK206" s="15">
        <v>7.2928388367223933</v>
      </c>
      <c r="AL206" s="16">
        <v>68.596203061323536</v>
      </c>
      <c r="AM206" s="16">
        <v>115.65814381842817</v>
      </c>
      <c r="AN206" s="16">
        <v>54.124431897448126</v>
      </c>
      <c r="AO206" s="16">
        <v>74.838986433785649</v>
      </c>
      <c r="AP206" s="16">
        <v>61.722702662240039</v>
      </c>
      <c r="AQ206" s="16">
        <v>89.343940384348159</v>
      </c>
      <c r="AR206" s="15">
        <f t="shared" si="23"/>
        <v>75.533321523294092</v>
      </c>
    </row>
    <row r="207" spans="1:44">
      <c r="A207" s="12"/>
      <c r="B207" s="19"/>
      <c r="C207" s="13">
        <f t="shared" si="19"/>
        <v>2039</v>
      </c>
      <c r="D207" s="14">
        <v>51075</v>
      </c>
      <c r="E207" s="15">
        <v>7.7134</v>
      </c>
      <c r="F207" s="15">
        <v>72.447850000000003</v>
      </c>
      <c r="G207" s="15">
        <v>80.789050000000003</v>
      </c>
      <c r="H207" s="15">
        <v>60.598889999999997</v>
      </c>
      <c r="I207" s="15">
        <v>53.603720000000003</v>
      </c>
      <c r="J207" s="15">
        <v>76.155050000000003</v>
      </c>
      <c r="K207" s="15">
        <v>57.489925555555558</v>
      </c>
      <c r="L207" s="15">
        <f t="shared" si="18"/>
        <v>66.822487777777781</v>
      </c>
      <c r="M207" s="15">
        <v>7.7133544692600191</v>
      </c>
      <c r="N207" s="15">
        <v>77.909045745235716</v>
      </c>
      <c r="O207" s="15">
        <v>86.572349487161688</v>
      </c>
      <c r="P207" s="15">
        <v>66.457722083571014</v>
      </c>
      <c r="Q207" s="15">
        <v>58.900093433086219</v>
      </c>
      <c r="R207" s="15">
        <v>81.759402963869476</v>
      </c>
      <c r="S207" s="15">
        <v>63.09877601668888</v>
      </c>
      <c r="T207" s="15">
        <f t="shared" si="20"/>
        <v>72.429089490279182</v>
      </c>
      <c r="U207" s="15">
        <v>11.9013841545221</v>
      </c>
      <c r="V207" s="15">
        <v>98.062215816879657</v>
      </c>
      <c r="W207" s="15">
        <v>114.91868526366392</v>
      </c>
      <c r="X207" s="15">
        <v>77.189415931066407</v>
      </c>
      <c r="Y207" s="15">
        <v>85.61720342882272</v>
      </c>
      <c r="Z207" s="15">
        <v>105.55398001545043</v>
      </c>
      <c r="AA207" s="15">
        <v>80.935099263402535</v>
      </c>
      <c r="AB207" s="15">
        <f t="shared" si="21"/>
        <v>93.244539639426478</v>
      </c>
      <c r="AC207" s="16">
        <v>5.288050642926267</v>
      </c>
      <c r="AD207" s="16">
        <v>61.794013478696861</v>
      </c>
      <c r="AE207" s="16">
        <v>71.934413972613157</v>
      </c>
      <c r="AF207" s="16">
        <v>57.38450806507462</v>
      </c>
      <c r="AG207" s="16">
        <v>54.71927340587785</v>
      </c>
      <c r="AH207" s="16">
        <v>66.300858142659649</v>
      </c>
      <c r="AI207" s="16">
        <v>56.199959327653836</v>
      </c>
      <c r="AJ207" s="15">
        <f t="shared" si="22"/>
        <v>61.250408735156739</v>
      </c>
      <c r="AK207" s="15">
        <v>7.7133544692600191</v>
      </c>
      <c r="AL207" s="16">
        <v>87.373585992731392</v>
      </c>
      <c r="AM207" s="16">
        <v>110.77971737458533</v>
      </c>
      <c r="AN207" s="16">
        <v>70.701146116015849</v>
      </c>
      <c r="AO207" s="16">
        <v>69.358088291675642</v>
      </c>
      <c r="AP207" s="16">
        <v>68.299940449754274</v>
      </c>
      <c r="AQ207" s="16">
        <v>97.79434628895207</v>
      </c>
      <c r="AR207" s="15">
        <f t="shared" si="23"/>
        <v>83.047143369353165</v>
      </c>
    </row>
    <row r="208" spans="1:44">
      <c r="A208" s="12"/>
      <c r="B208" s="19"/>
      <c r="C208" s="13">
        <f t="shared" si="19"/>
        <v>2039</v>
      </c>
      <c r="D208" s="14">
        <v>51105</v>
      </c>
      <c r="E208" s="15">
        <v>7.8175999999999997</v>
      </c>
      <c r="F208" s="15">
        <v>83.804519999999997</v>
      </c>
      <c r="G208" s="15">
        <v>87.915459999999996</v>
      </c>
      <c r="H208" s="15">
        <v>77.635959999999997</v>
      </c>
      <c r="I208" s="15">
        <v>75.862790000000004</v>
      </c>
      <c r="J208" s="15">
        <v>85.616869892473119</v>
      </c>
      <c r="K208" s="15">
        <v>76.854239892473117</v>
      </c>
      <c r="L208" s="15">
        <f t="shared" si="18"/>
        <v>81.235554892473118</v>
      </c>
      <c r="M208" s="15">
        <v>7.8176277220650219</v>
      </c>
      <c r="N208" s="15">
        <v>88.164718962503386</v>
      </c>
      <c r="O208" s="15">
        <v>94.733944628559485</v>
      </c>
      <c r="P208" s="15">
        <v>82.711116790776757</v>
      </c>
      <c r="Q208" s="15">
        <v>82.299072195744216</v>
      </c>
      <c r="R208" s="15">
        <v>91.06082920237759</v>
      </c>
      <c r="S208" s="15">
        <v>82.529462721998968</v>
      </c>
      <c r="T208" s="15">
        <f t="shared" si="20"/>
        <v>86.795145962188286</v>
      </c>
      <c r="U208" s="15">
        <v>11.984461801218391</v>
      </c>
      <c r="V208" s="15">
        <v>123.37347565165062</v>
      </c>
      <c r="W208" s="15">
        <v>121.76818636033576</v>
      </c>
      <c r="X208" s="15">
        <v>113.12243717051878</v>
      </c>
      <c r="Y208" s="15">
        <v>111.05038326834517</v>
      </c>
      <c r="Z208" s="15">
        <v>122.66576746945805</v>
      </c>
      <c r="AA208" s="15">
        <v>112.20895104160353</v>
      </c>
      <c r="AB208" s="15">
        <f t="shared" si="21"/>
        <v>117.43735925553079</v>
      </c>
      <c r="AC208" s="16">
        <v>5.1374283531819511</v>
      </c>
      <c r="AD208" s="16">
        <v>69.335344711757458</v>
      </c>
      <c r="AE208" s="16">
        <v>73.792260406249042</v>
      </c>
      <c r="AF208" s="16">
        <v>67.146799803706102</v>
      </c>
      <c r="AG208" s="16">
        <v>65.607304897705077</v>
      </c>
      <c r="AH208" s="16">
        <v>71.300221523307499</v>
      </c>
      <c r="AI208" s="16">
        <v>66.468097748372315</v>
      </c>
      <c r="AJ208" s="15">
        <f t="shared" si="22"/>
        <v>68.884159635839907</v>
      </c>
      <c r="AK208" s="15">
        <v>7.8176277220650219</v>
      </c>
      <c r="AL208" s="16">
        <v>101.1443409937215</v>
      </c>
      <c r="AM208" s="16">
        <v>115.2247824390974</v>
      </c>
      <c r="AN208" s="16">
        <v>93.307233166403336</v>
      </c>
      <c r="AO208" s="16">
        <v>97.209263458291531</v>
      </c>
      <c r="AP208" s="16">
        <v>91.67586292758979</v>
      </c>
      <c r="AQ208" s="16">
        <v>107.35184743738185</v>
      </c>
      <c r="AR208" s="15">
        <f t="shared" si="23"/>
        <v>99.513855182485827</v>
      </c>
    </row>
    <row r="209" spans="1:44">
      <c r="A209" s="12"/>
      <c r="B209" s="19"/>
      <c r="C209" s="13">
        <f t="shared" si="19"/>
        <v>2040</v>
      </c>
      <c r="D209" s="14">
        <v>51136</v>
      </c>
      <c r="E209" s="15">
        <v>8.0663</v>
      </c>
      <c r="F209" s="15">
        <v>75.95702</v>
      </c>
      <c r="G209" s="15">
        <v>78.853200000000001</v>
      </c>
      <c r="H209" s="15">
        <v>62.10615</v>
      </c>
      <c r="I209" s="15">
        <v>56.05771</v>
      </c>
      <c r="J209" s="15">
        <v>77.296113978494617</v>
      </c>
      <c r="K209" s="15">
        <v>59.309559462365591</v>
      </c>
      <c r="L209" s="15">
        <f t="shared" ref="L209:L244" si="24">AVERAGE(J209:K209)</f>
        <v>68.302836720430108</v>
      </c>
      <c r="M209" s="15">
        <v>8.0663358369041447</v>
      </c>
      <c r="N209" s="15">
        <v>77.68861408979231</v>
      </c>
      <c r="O209" s="15">
        <v>82.75051106968759</v>
      </c>
      <c r="P209" s="15">
        <v>66.794748476396222</v>
      </c>
      <c r="Q209" s="15">
        <v>60.072223354235888</v>
      </c>
      <c r="R209" s="15">
        <v>80.029061080496575</v>
      </c>
      <c r="S209" s="15">
        <v>63.686484172601666</v>
      </c>
      <c r="T209" s="15">
        <f t="shared" si="20"/>
        <v>71.857772626549121</v>
      </c>
      <c r="U209" s="15">
        <v>13.101738497499191</v>
      </c>
      <c r="V209" s="15">
        <v>104.93533279154128</v>
      </c>
      <c r="W209" s="15">
        <v>109.11764806102688</v>
      </c>
      <c r="X209" s="15">
        <v>87.282652795434387</v>
      </c>
      <c r="Y209" s="15">
        <v>83.633894611308293</v>
      </c>
      <c r="Z209" s="15">
        <v>106.86909146452925</v>
      </c>
      <c r="AA209" s="15">
        <v>85.59559255976319</v>
      </c>
      <c r="AB209" s="15">
        <f t="shared" si="21"/>
        <v>96.232342012146219</v>
      </c>
      <c r="AC209" s="16">
        <v>5.1456808086573647</v>
      </c>
      <c r="AD209" s="16">
        <v>58.488353643087031</v>
      </c>
      <c r="AE209" s="16">
        <v>66.599623440294167</v>
      </c>
      <c r="AF209" s="16">
        <v>53.703150333892516</v>
      </c>
      <c r="AG209" s="16">
        <v>51.757936152648767</v>
      </c>
      <c r="AH209" s="16">
        <v>62.238725699860225</v>
      </c>
      <c r="AI209" s="16">
        <v>52.803750228586267</v>
      </c>
      <c r="AJ209" s="15">
        <f t="shared" si="22"/>
        <v>57.521237964223246</v>
      </c>
      <c r="AK209" s="15">
        <v>8.0663358369041447</v>
      </c>
      <c r="AL209" s="16">
        <v>83.200275649745748</v>
      </c>
      <c r="AM209" s="16">
        <v>103.23048971740755</v>
      </c>
      <c r="AN209" s="16">
        <v>64.520519431001759</v>
      </c>
      <c r="AO209" s="16">
        <v>64.651299393180551</v>
      </c>
      <c r="AP209" s="16">
        <v>58.079266274819645</v>
      </c>
      <c r="AQ209" s="16">
        <v>92.461557422965726</v>
      </c>
      <c r="AR209" s="15">
        <f t="shared" si="23"/>
        <v>75.270411848892678</v>
      </c>
    </row>
    <row r="210" spans="1:44">
      <c r="A210" s="12"/>
      <c r="B210" s="19"/>
      <c r="C210" s="13">
        <f t="shared" si="19"/>
        <v>2040</v>
      </c>
      <c r="D210" s="14">
        <v>51167</v>
      </c>
      <c r="E210" s="15">
        <v>7.1863999999999999</v>
      </c>
      <c r="F210" s="15">
        <v>74.305310000000006</v>
      </c>
      <c r="G210" s="15">
        <v>77.776300000000006</v>
      </c>
      <c r="H210" s="15">
        <v>68.681449999999998</v>
      </c>
      <c r="I210" s="15">
        <v>64.252560000000003</v>
      </c>
      <c r="J210" s="15">
        <v>75.781478160919548</v>
      </c>
      <c r="K210" s="15">
        <v>66.797899080459757</v>
      </c>
      <c r="L210" s="15">
        <f t="shared" si="24"/>
        <v>71.289688620689645</v>
      </c>
      <c r="M210" s="15">
        <v>7.1864122326054698</v>
      </c>
      <c r="N210" s="15">
        <v>79.379852533681643</v>
      </c>
      <c r="O210" s="15">
        <v>83.046576902507923</v>
      </c>
      <c r="P210" s="15">
        <v>74.355442657270814</v>
      </c>
      <c r="Q210" s="15">
        <v>70.350916005202691</v>
      </c>
      <c r="R210" s="15">
        <v>80.939264046860629</v>
      </c>
      <c r="S210" s="15">
        <v>72.652368104092417</v>
      </c>
      <c r="T210" s="15">
        <f t="shared" si="20"/>
        <v>76.795816075476523</v>
      </c>
      <c r="U210" s="15">
        <v>12.236593728080136</v>
      </c>
      <c r="V210" s="15">
        <v>117.58952015243702</v>
      </c>
      <c r="W210" s="15">
        <v>109.22676825192988</v>
      </c>
      <c r="X210" s="15">
        <v>109.07874869759019</v>
      </c>
      <c r="Y210" s="15">
        <v>98.0577231732602</v>
      </c>
      <c r="Z210" s="15">
        <v>114.0329475050949</v>
      </c>
      <c r="AA210" s="15">
        <v>104.39164588839236</v>
      </c>
      <c r="AB210" s="15">
        <f t="shared" si="21"/>
        <v>109.21229669674364</v>
      </c>
      <c r="AC210" s="16">
        <v>4.7747207354461008</v>
      </c>
      <c r="AD210" s="16">
        <v>75.324882638650919</v>
      </c>
      <c r="AE210" s="16">
        <v>84.587834182984452</v>
      </c>
      <c r="AF210" s="16">
        <v>67.235156944179607</v>
      </c>
      <c r="AG210" s="16">
        <v>62.3756853380685</v>
      </c>
      <c r="AH210" s="16">
        <v>79.264298812677822</v>
      </c>
      <c r="AI210" s="16">
        <v>65.16848511169556</v>
      </c>
      <c r="AJ210" s="15">
        <f t="shared" si="22"/>
        <v>72.216391962186691</v>
      </c>
      <c r="AK210" s="15">
        <v>7.1864122326054698</v>
      </c>
      <c r="AL210" s="16">
        <v>89.087650334676596</v>
      </c>
      <c r="AM210" s="16">
        <v>99.269472726016048</v>
      </c>
      <c r="AN210" s="16">
        <v>80.577170999213578</v>
      </c>
      <c r="AO210" s="16">
        <v>79.41228360403025</v>
      </c>
      <c r="AP210" s="16">
        <v>78.951805644389523</v>
      </c>
      <c r="AQ210" s="16">
        <v>93.41785066202786</v>
      </c>
      <c r="AR210" s="15">
        <f t="shared" si="23"/>
        <v>86.184828153208684</v>
      </c>
    </row>
    <row r="211" spans="1:44">
      <c r="A211" s="12"/>
      <c r="B211" s="19"/>
      <c r="C211" s="13">
        <f t="shared" si="19"/>
        <v>2040</v>
      </c>
      <c r="D211" s="14">
        <v>51196</v>
      </c>
      <c r="E211" s="15">
        <v>6.7304000000000004</v>
      </c>
      <c r="F211" s="15">
        <v>35.34637</v>
      </c>
      <c r="G211" s="15">
        <v>49.86748</v>
      </c>
      <c r="H211" s="15">
        <v>32.529449999999997</v>
      </c>
      <c r="I211" s="15">
        <v>40.499049999999997</v>
      </c>
      <c r="J211" s="15">
        <v>41.435867741935489</v>
      </c>
      <c r="K211" s="15">
        <v>35.871540322580643</v>
      </c>
      <c r="L211" s="15">
        <f t="shared" si="24"/>
        <v>38.653704032258062</v>
      </c>
      <c r="M211" s="15">
        <v>6.7303654662114898</v>
      </c>
      <c r="N211" s="15">
        <v>36.386319325768547</v>
      </c>
      <c r="O211" s="15">
        <v>52.707040322342955</v>
      </c>
      <c r="P211" s="15">
        <v>34.22174522572378</v>
      </c>
      <c r="Q211" s="15">
        <v>43.365340501631913</v>
      </c>
      <c r="R211" s="15">
        <v>43.230492646912651</v>
      </c>
      <c r="S211" s="15">
        <v>38.056156147878802</v>
      </c>
      <c r="T211" s="15">
        <f t="shared" si="20"/>
        <v>40.64332439739573</v>
      </c>
      <c r="U211" s="15">
        <v>11.074034478543547</v>
      </c>
      <c r="V211" s="15">
        <v>51.695664302476331</v>
      </c>
      <c r="W211" s="15">
        <v>60.474866925906149</v>
      </c>
      <c r="X211" s="15">
        <v>48.931534878606634</v>
      </c>
      <c r="Y211" s="15">
        <v>56.484801401727651</v>
      </c>
      <c r="Z211" s="15">
        <v>55.377265402624317</v>
      </c>
      <c r="AA211" s="15">
        <v>52.099033743141256</v>
      </c>
      <c r="AB211" s="15">
        <f t="shared" si="21"/>
        <v>53.73814957288279</v>
      </c>
      <c r="AC211" s="16">
        <v>4.3104750760504702</v>
      </c>
      <c r="AD211" s="16">
        <v>53.194529489307776</v>
      </c>
      <c r="AE211" s="16">
        <v>88.222801420070468</v>
      </c>
      <c r="AF211" s="16">
        <v>33.859829875332657</v>
      </c>
      <c r="AG211" s="16">
        <v>43.836373073169703</v>
      </c>
      <c r="AH211" s="16">
        <v>67.883804815111489</v>
      </c>
      <c r="AI211" s="16">
        <v>38.043541538941739</v>
      </c>
      <c r="AJ211" s="15">
        <f t="shared" si="22"/>
        <v>52.963673177026614</v>
      </c>
      <c r="AK211" s="15">
        <v>6.7303654662114898</v>
      </c>
      <c r="AL211" s="16">
        <v>43.355783636218391</v>
      </c>
      <c r="AM211" s="16">
        <v>69.727911033512299</v>
      </c>
      <c r="AN211" s="16">
        <v>37.146938071760985</v>
      </c>
      <c r="AO211" s="16">
        <v>52.091375703247202</v>
      </c>
      <c r="AP211" s="16">
        <v>41.817767030482067</v>
      </c>
      <c r="AQ211" s="16">
        <v>54.394453381249896</v>
      </c>
      <c r="AR211" s="15">
        <f t="shared" si="23"/>
        <v>48.106110205865981</v>
      </c>
    </row>
    <row r="212" spans="1:44">
      <c r="A212" s="12"/>
      <c r="B212" s="19"/>
      <c r="C212" s="13">
        <f t="shared" si="19"/>
        <v>2040</v>
      </c>
      <c r="D212" s="14">
        <v>51227</v>
      </c>
      <c r="E212" s="15">
        <v>6.4248000000000003</v>
      </c>
      <c r="F212" s="15">
        <v>29.668530000000001</v>
      </c>
      <c r="G212" s="15">
        <v>42.826790000000003</v>
      </c>
      <c r="H212" s="15">
        <v>28.337520000000001</v>
      </c>
      <c r="I212" s="15">
        <v>33.694049999999997</v>
      </c>
      <c r="J212" s="15">
        <v>35.516645555555556</v>
      </c>
      <c r="K212" s="15">
        <v>30.7182</v>
      </c>
      <c r="L212" s="15">
        <f t="shared" si="24"/>
        <v>33.117422777777776</v>
      </c>
      <c r="M212" s="15">
        <v>6.4247807693823438</v>
      </c>
      <c r="N212" s="15">
        <v>32.199659533940938</v>
      </c>
      <c r="O212" s="15">
        <v>44.749731780408169</v>
      </c>
      <c r="P212" s="15">
        <v>30.329672029867606</v>
      </c>
      <c r="Q212" s="15">
        <v>36.727773768695819</v>
      </c>
      <c r="R212" s="15">
        <v>37.77746942125971</v>
      </c>
      <c r="S212" s="15">
        <v>33.173272802680145</v>
      </c>
      <c r="T212" s="15">
        <f t="shared" si="20"/>
        <v>35.475371111969928</v>
      </c>
      <c r="U212" s="15">
        <v>10.966264297358197</v>
      </c>
      <c r="V212" s="15">
        <v>36.765624555309209</v>
      </c>
      <c r="W212" s="15">
        <v>54.671601058123649</v>
      </c>
      <c r="X212" s="15">
        <v>35.32843955283694</v>
      </c>
      <c r="Y212" s="15">
        <v>51.134983449264475</v>
      </c>
      <c r="Z212" s="15">
        <v>44.723836334337847</v>
      </c>
      <c r="AA212" s="15">
        <v>42.353570173471397</v>
      </c>
      <c r="AB212" s="15">
        <f t="shared" si="21"/>
        <v>43.538703253904622</v>
      </c>
      <c r="AC212" s="16">
        <v>4.22090247658873</v>
      </c>
      <c r="AD212" s="16">
        <v>30.093499878870478</v>
      </c>
      <c r="AE212" s="16">
        <v>45.495365611943818</v>
      </c>
      <c r="AF212" s="16">
        <v>28.617898508566228</v>
      </c>
      <c r="AG212" s="16">
        <v>37.374400950022874</v>
      </c>
      <c r="AH212" s="16">
        <v>36.938773538014182</v>
      </c>
      <c r="AI212" s="16">
        <v>32.509677371435849</v>
      </c>
      <c r="AJ212" s="15">
        <f t="shared" si="22"/>
        <v>34.724225454725016</v>
      </c>
      <c r="AK212" s="15">
        <v>6.4247807693823438</v>
      </c>
      <c r="AL212" s="16">
        <v>53.128449041730576</v>
      </c>
      <c r="AM212" s="16">
        <v>65.885928032299248</v>
      </c>
      <c r="AN212" s="16">
        <v>36.915039289850021</v>
      </c>
      <c r="AO212" s="16">
        <v>44.425737801575586</v>
      </c>
      <c r="AP212" s="16">
        <v>39.123730063545835</v>
      </c>
      <c r="AQ212" s="16">
        <v>58.798439704205542</v>
      </c>
      <c r="AR212" s="15">
        <f t="shared" si="23"/>
        <v>48.961084883875685</v>
      </c>
    </row>
    <row r="213" spans="1:44">
      <c r="A213" s="12"/>
      <c r="B213" s="19"/>
      <c r="C213" s="13">
        <f t="shared" si="19"/>
        <v>2040</v>
      </c>
      <c r="D213" s="14">
        <v>51257</v>
      </c>
      <c r="E213" s="15">
        <v>6.5132000000000003</v>
      </c>
      <c r="F213" s="15">
        <v>33.222990000000003</v>
      </c>
      <c r="G213" s="15">
        <v>54.83361</v>
      </c>
      <c r="H213" s="15">
        <v>14.62759</v>
      </c>
      <c r="I213" s="15">
        <v>23.9724</v>
      </c>
      <c r="J213" s="15">
        <v>42.750252580645167</v>
      </c>
      <c r="K213" s="15">
        <v>18.747344946236559</v>
      </c>
      <c r="L213" s="15">
        <f t="shared" si="24"/>
        <v>30.748798763440863</v>
      </c>
      <c r="M213" s="15">
        <v>6.5132090231483044</v>
      </c>
      <c r="N213" s="15">
        <v>36.015699863699091</v>
      </c>
      <c r="O213" s="15">
        <v>56.891779571762982</v>
      </c>
      <c r="P213" s="15">
        <v>15.560653223756464</v>
      </c>
      <c r="Q213" s="15">
        <v>24.939392825414224</v>
      </c>
      <c r="R213" s="15">
        <v>45.219132853275646</v>
      </c>
      <c r="S213" s="15">
        <v>19.69536638147655</v>
      </c>
      <c r="T213" s="15">
        <f t="shared" si="20"/>
        <v>32.4572496173761</v>
      </c>
      <c r="U213" s="15">
        <v>10.474329856703044</v>
      </c>
      <c r="V213" s="15">
        <v>36.728970406809495</v>
      </c>
      <c r="W213" s="15">
        <v>60.70537153863178</v>
      </c>
      <c r="X213" s="15">
        <v>22.045388584100628</v>
      </c>
      <c r="Y213" s="15">
        <v>34.996125217103035</v>
      </c>
      <c r="Z213" s="15">
        <v>47.299211765999964</v>
      </c>
      <c r="AA213" s="15">
        <v>27.75485312123072</v>
      </c>
      <c r="AB213" s="15">
        <f t="shared" si="21"/>
        <v>37.52703244361534</v>
      </c>
      <c r="AC213" s="16">
        <v>4.3550028961697365</v>
      </c>
      <c r="AD213" s="16">
        <v>29.564118386832444</v>
      </c>
      <c r="AE213" s="16">
        <v>55.759340226312233</v>
      </c>
      <c r="AF213" s="16">
        <v>15.442308760091601</v>
      </c>
      <c r="AG213" s="16">
        <v>26.613823406931491</v>
      </c>
      <c r="AH213" s="16">
        <v>41.112549520366542</v>
      </c>
      <c r="AI213" s="16">
        <v>20.367385109773707</v>
      </c>
      <c r="AJ213" s="15">
        <f t="shared" si="22"/>
        <v>30.739967315070125</v>
      </c>
      <c r="AK213" s="15">
        <v>6.5132090231483044</v>
      </c>
      <c r="AL213" s="16">
        <v>39.228962419787258</v>
      </c>
      <c r="AM213" s="16">
        <v>82.558016362999126</v>
      </c>
      <c r="AN213" s="16">
        <v>15.000450648804</v>
      </c>
      <c r="AO213" s="16">
        <v>23.635370781656068</v>
      </c>
      <c r="AP213" s="16">
        <v>16.667806408188188</v>
      </c>
      <c r="AQ213" s="16">
        <v>58.33101845926776</v>
      </c>
      <c r="AR213" s="15">
        <f t="shared" si="23"/>
        <v>37.499412433727976</v>
      </c>
    </row>
    <row r="214" spans="1:44">
      <c r="A214" s="12"/>
      <c r="B214" s="19"/>
      <c r="C214" s="13">
        <f t="shared" si="19"/>
        <v>2040</v>
      </c>
      <c r="D214" s="14">
        <v>51288</v>
      </c>
      <c r="E214" s="15">
        <v>6.9839000000000002</v>
      </c>
      <c r="F214" s="15">
        <v>45.63391</v>
      </c>
      <c r="G214" s="15">
        <v>70.98836</v>
      </c>
      <c r="H214" s="15">
        <v>19.974710000000002</v>
      </c>
      <c r="I214" s="15">
        <v>32.766719999999999</v>
      </c>
      <c r="J214" s="15">
        <v>56.339122222222223</v>
      </c>
      <c r="K214" s="15">
        <v>25.375780888888887</v>
      </c>
      <c r="L214" s="15">
        <f t="shared" si="24"/>
        <v>40.857451555555556</v>
      </c>
      <c r="M214" s="15">
        <v>6.9838768754604548</v>
      </c>
      <c r="N214" s="15">
        <v>52.897047773722434</v>
      </c>
      <c r="O214" s="15">
        <v>76.106930411831442</v>
      </c>
      <c r="P214" s="15">
        <v>20.951000243650928</v>
      </c>
      <c r="Q214" s="15">
        <v>34.704960920627535</v>
      </c>
      <c r="R214" s="15">
        <v>62.696775998701803</v>
      </c>
      <c r="S214" s="15">
        <v>26.758228085041051</v>
      </c>
      <c r="T214" s="15">
        <f t="shared" si="20"/>
        <v>44.727502041871425</v>
      </c>
      <c r="U214" s="15">
        <v>11.155687639404693</v>
      </c>
      <c r="V214" s="15">
        <v>55.917137466470102</v>
      </c>
      <c r="W214" s="15">
        <v>99.820260068111978</v>
      </c>
      <c r="X214" s="15">
        <v>31.016160314059263</v>
      </c>
      <c r="Y214" s="15">
        <v>53.79606112855555</v>
      </c>
      <c r="Z214" s="15">
        <v>74.454011453830006</v>
      </c>
      <c r="AA214" s="15">
        <v>40.634340657957701</v>
      </c>
      <c r="AB214" s="15">
        <f t="shared" si="21"/>
        <v>57.544176055893857</v>
      </c>
      <c r="AC214" s="16">
        <v>4.3602774260784321</v>
      </c>
      <c r="AD214" s="16">
        <v>36.705419314037904</v>
      </c>
      <c r="AE214" s="16">
        <v>62.655832991443802</v>
      </c>
      <c r="AF214" s="16">
        <v>17.252976591924611</v>
      </c>
      <c r="AG214" s="16">
        <v>29.955350174061618</v>
      </c>
      <c r="AH214" s="16">
        <v>47.662260644498168</v>
      </c>
      <c r="AI214" s="16">
        <v>22.616200993271345</v>
      </c>
      <c r="AJ214" s="15">
        <f t="shared" si="22"/>
        <v>35.139230818884755</v>
      </c>
      <c r="AK214" s="15">
        <v>6.9838768754604548</v>
      </c>
      <c r="AL214" s="16">
        <v>53.596456136485465</v>
      </c>
      <c r="AM214" s="16">
        <v>106.60013535905722</v>
      </c>
      <c r="AN214" s="16">
        <v>21.94588504065446</v>
      </c>
      <c r="AO214" s="16">
        <v>38.709870408867715</v>
      </c>
      <c r="AP214" s="16">
        <v>26.587084930681701</v>
      </c>
      <c r="AQ214" s="16">
        <v>75.975787363793543</v>
      </c>
      <c r="AR214" s="15">
        <f t="shared" si="23"/>
        <v>51.281436147237621</v>
      </c>
    </row>
    <row r="215" spans="1:44">
      <c r="A215" s="12"/>
      <c r="B215" s="19"/>
      <c r="C215" s="13">
        <f t="shared" si="19"/>
        <v>2040</v>
      </c>
      <c r="D215" s="14">
        <v>51318</v>
      </c>
      <c r="E215" s="15">
        <v>7.3357999999999999</v>
      </c>
      <c r="F215" s="15">
        <v>110.38030000000001</v>
      </c>
      <c r="G215" s="15">
        <v>122.5544</v>
      </c>
      <c r="H215" s="15">
        <v>81.241990000000001</v>
      </c>
      <c r="I215" s="15">
        <v>74.395229999999998</v>
      </c>
      <c r="J215" s="15">
        <v>116.00918494623657</v>
      </c>
      <c r="K215" s="15">
        <v>78.076283763440856</v>
      </c>
      <c r="L215" s="15">
        <f t="shared" si="24"/>
        <v>97.042734354838714</v>
      </c>
      <c r="M215" s="15">
        <v>7.3357555220984443</v>
      </c>
      <c r="N215" s="15">
        <v>117.65660035990516</v>
      </c>
      <c r="O215" s="15">
        <v>131.19939888951626</v>
      </c>
      <c r="P215" s="15">
        <v>85.116769785769606</v>
      </c>
      <c r="Q215" s="15">
        <v>79.265766555298313</v>
      </c>
      <c r="R215" s="15">
        <v>123.9183244112307</v>
      </c>
      <c r="S215" s="15">
        <v>82.411467216842027</v>
      </c>
      <c r="T215" s="15">
        <f t="shared" si="20"/>
        <v>103.16489581403636</v>
      </c>
      <c r="U215" s="15">
        <v>11.443750073809376</v>
      </c>
      <c r="V215" s="15">
        <v>120.31334967666288</v>
      </c>
      <c r="W215" s="15">
        <v>173.77876610661139</v>
      </c>
      <c r="X215" s="15">
        <v>93.16801784214843</v>
      </c>
      <c r="Y215" s="15">
        <v>110.88943824708799</v>
      </c>
      <c r="Z215" s="15">
        <v>145.0339185636283</v>
      </c>
      <c r="AA215" s="15">
        <v>101.36179286808823</v>
      </c>
      <c r="AB215" s="15">
        <f t="shared" si="21"/>
        <v>123.19785571585827</v>
      </c>
      <c r="AC215" s="16">
        <v>4.9630500167731348</v>
      </c>
      <c r="AD215" s="16">
        <v>142.68850270050717</v>
      </c>
      <c r="AE215" s="16">
        <v>181.69346761177266</v>
      </c>
      <c r="AF215" s="16">
        <v>66.011373271317723</v>
      </c>
      <c r="AG215" s="16">
        <v>58.714185982980915</v>
      </c>
      <c r="AH215" s="16">
        <v>160.72305636915681</v>
      </c>
      <c r="AI215" s="16">
        <v>62.637404955205007</v>
      </c>
      <c r="AJ215" s="15">
        <f t="shared" si="22"/>
        <v>111.6802306621809</v>
      </c>
      <c r="AK215" s="15">
        <v>7.3357555220984443</v>
      </c>
      <c r="AL215" s="16">
        <v>113.90878253103385</v>
      </c>
      <c r="AM215" s="16">
        <v>161.99518229303447</v>
      </c>
      <c r="AN215" s="16">
        <v>79.856028897443338</v>
      </c>
      <c r="AO215" s="16">
        <v>76.306154678880574</v>
      </c>
      <c r="AP215" s="16">
        <v>75.988140699389362</v>
      </c>
      <c r="AQ215" s="16">
        <v>136.14227919518467</v>
      </c>
      <c r="AR215" s="15">
        <f t="shared" si="23"/>
        <v>106.06520994728702</v>
      </c>
    </row>
    <row r="216" spans="1:44">
      <c r="A216" s="12"/>
      <c r="B216" s="19"/>
      <c r="C216" s="13">
        <f t="shared" si="19"/>
        <v>2040</v>
      </c>
      <c r="D216" s="14">
        <v>51349</v>
      </c>
      <c r="E216" s="15">
        <v>7.6306000000000003</v>
      </c>
      <c r="F216" s="15">
        <v>119.8672</v>
      </c>
      <c r="G216" s="15">
        <v>131.88759999999999</v>
      </c>
      <c r="H216" s="15">
        <v>91.160070000000005</v>
      </c>
      <c r="I216" s="15">
        <v>83.689629999999994</v>
      </c>
      <c r="J216" s="15">
        <v>124.90801290322581</v>
      </c>
      <c r="K216" s="15">
        <v>88.027304838709682</v>
      </c>
      <c r="L216" s="15">
        <f t="shared" si="24"/>
        <v>106.46765887096774</v>
      </c>
      <c r="M216" s="15">
        <v>7.6305863879207365</v>
      </c>
      <c r="N216" s="15">
        <v>123.07117581645838</v>
      </c>
      <c r="O216" s="15">
        <v>136.9628244381253</v>
      </c>
      <c r="P216" s="15">
        <v>95.314423979263267</v>
      </c>
      <c r="Q216" s="15">
        <v>88.984521322058683</v>
      </c>
      <c r="R216" s="15">
        <v>128.89670588360903</v>
      </c>
      <c r="S216" s="15">
        <v>92.659948671403271</v>
      </c>
      <c r="T216" s="15">
        <f t="shared" si="20"/>
        <v>110.77832727750615</v>
      </c>
      <c r="U216" s="15">
        <v>11.797743443474355</v>
      </c>
      <c r="V216" s="15">
        <v>132.60695562897919</v>
      </c>
      <c r="W216" s="15">
        <v>172.46403882891957</v>
      </c>
      <c r="X216" s="15">
        <v>107.9362128043452</v>
      </c>
      <c r="Y216" s="15">
        <v>121.35143620598876</v>
      </c>
      <c r="Z216" s="15">
        <v>149.32121632572839</v>
      </c>
      <c r="AA216" s="15">
        <v>113.56195165019572</v>
      </c>
      <c r="AB216" s="15">
        <f t="shared" si="21"/>
        <v>131.44158398796205</v>
      </c>
      <c r="AC216" s="16">
        <v>5.1843805436337655</v>
      </c>
      <c r="AD216" s="16">
        <v>153.00366111843724</v>
      </c>
      <c r="AE216" s="16">
        <v>187.66071734601306</v>
      </c>
      <c r="AF216" s="16">
        <v>74.879073422441934</v>
      </c>
      <c r="AG216" s="16">
        <v>66.960816998765637</v>
      </c>
      <c r="AH216" s="16">
        <v>167.53726534290453</v>
      </c>
      <c r="AI216" s="16">
        <v>71.558514277029289</v>
      </c>
      <c r="AJ216" s="15">
        <f t="shared" si="22"/>
        <v>119.5478898099669</v>
      </c>
      <c r="AK216" s="15">
        <v>7.6305863879207365</v>
      </c>
      <c r="AL216" s="16">
        <v>128.65905600006789</v>
      </c>
      <c r="AM216" s="16">
        <v>166.04157743901396</v>
      </c>
      <c r="AN216" s="16">
        <v>93.107592584523729</v>
      </c>
      <c r="AO216" s="16">
        <v>90.162918367736751</v>
      </c>
      <c r="AP216" s="16">
        <v>90.660949352781827</v>
      </c>
      <c r="AQ216" s="16">
        <v>144.33559724865819</v>
      </c>
      <c r="AR216" s="15">
        <f t="shared" si="23"/>
        <v>117.49827330072</v>
      </c>
    </row>
    <row r="217" spans="1:44">
      <c r="A217" s="12"/>
      <c r="B217" s="19"/>
      <c r="C217" s="13">
        <f t="shared" si="19"/>
        <v>2040</v>
      </c>
      <c r="D217" s="14">
        <v>51380</v>
      </c>
      <c r="E217" s="15">
        <v>7.5186999999999999</v>
      </c>
      <c r="F217" s="15">
        <v>99.519880000000001</v>
      </c>
      <c r="G217" s="15">
        <v>117.27370000000001</v>
      </c>
      <c r="H217" s="15">
        <v>77.198989999999995</v>
      </c>
      <c r="I217" s="15">
        <v>74.873040000000003</v>
      </c>
      <c r="J217" s="15">
        <v>107.80499599999999</v>
      </c>
      <c r="K217" s="15">
        <v>76.113546666666664</v>
      </c>
      <c r="L217" s="15">
        <f t="shared" si="24"/>
        <v>91.959271333333334</v>
      </c>
      <c r="M217" s="15">
        <v>7.5187437754298934</v>
      </c>
      <c r="N217" s="15">
        <v>103.87646771982077</v>
      </c>
      <c r="O217" s="15">
        <v>121.8399833550725</v>
      </c>
      <c r="P217" s="15">
        <v>80.980656788086975</v>
      </c>
      <c r="Q217" s="15">
        <v>80.606018914367752</v>
      </c>
      <c r="R217" s="15">
        <v>112.25944168293825</v>
      </c>
      <c r="S217" s="15">
        <v>80.805825780351341</v>
      </c>
      <c r="T217" s="15">
        <f t="shared" si="20"/>
        <v>96.532633731644793</v>
      </c>
      <c r="U217" s="15">
        <v>11.650669748195977</v>
      </c>
      <c r="V217" s="15">
        <v>117.52746079622271</v>
      </c>
      <c r="W217" s="15">
        <v>157.1967405094629</v>
      </c>
      <c r="X217" s="15">
        <v>99.858515448487125</v>
      </c>
      <c r="Y217" s="15">
        <v>118.59325171528452</v>
      </c>
      <c r="Z217" s="15">
        <v>136.03979132906812</v>
      </c>
      <c r="AA217" s="15">
        <v>108.60139237299258</v>
      </c>
      <c r="AB217" s="15">
        <f t="shared" si="21"/>
        <v>122.32059185103034</v>
      </c>
      <c r="AC217" s="16">
        <v>4.8088263728968972</v>
      </c>
      <c r="AD217" s="16">
        <v>132.81154904600993</v>
      </c>
      <c r="AE217" s="16">
        <v>148.08982015208949</v>
      </c>
      <c r="AF217" s="16">
        <v>66.659828665471949</v>
      </c>
      <c r="AG217" s="16">
        <v>65.256479440747654</v>
      </c>
      <c r="AH217" s="16">
        <v>139.94140889551375</v>
      </c>
      <c r="AI217" s="16">
        <v>66.004932360600606</v>
      </c>
      <c r="AJ217" s="15">
        <f t="shared" si="22"/>
        <v>102.97317062805718</v>
      </c>
      <c r="AK217" s="15">
        <v>7.5187437754298934</v>
      </c>
      <c r="AL217" s="16">
        <v>114.15082682927135</v>
      </c>
      <c r="AM217" s="16">
        <v>152.52719430793277</v>
      </c>
      <c r="AN217" s="16">
        <v>77.759752056157282</v>
      </c>
      <c r="AO217" s="16">
        <v>83.755469456069889</v>
      </c>
      <c r="AP217" s="16">
        <v>80.358617427821628</v>
      </c>
      <c r="AQ217" s="16">
        <v>132.05979831931336</v>
      </c>
      <c r="AR217" s="15">
        <f t="shared" si="23"/>
        <v>106.20920787356749</v>
      </c>
    </row>
    <row r="218" spans="1:44">
      <c r="A218" s="12"/>
      <c r="B218" s="19"/>
      <c r="C218" s="13">
        <f t="shared" si="19"/>
        <v>2040</v>
      </c>
      <c r="D218" s="14">
        <v>51410</v>
      </c>
      <c r="E218" s="15">
        <v>7.5121000000000002</v>
      </c>
      <c r="F218" s="15">
        <v>61.080039999999997</v>
      </c>
      <c r="G218" s="15">
        <v>85.273179999999996</v>
      </c>
      <c r="H218" s="15">
        <v>46.525419999999997</v>
      </c>
      <c r="I218" s="15">
        <v>56.9101</v>
      </c>
      <c r="J218" s="15">
        <v>71.225550322580645</v>
      </c>
      <c r="K218" s="15">
        <v>50.88028580645161</v>
      </c>
      <c r="L218" s="15">
        <f t="shared" si="24"/>
        <v>61.052918064516128</v>
      </c>
      <c r="M218" s="15">
        <v>7.5120864953875657</v>
      </c>
      <c r="N218" s="15">
        <v>67.209005674145928</v>
      </c>
      <c r="O218" s="15">
        <v>90.238753559375766</v>
      </c>
      <c r="P218" s="15">
        <v>50.963096452952414</v>
      </c>
      <c r="Q218" s="15">
        <v>63.101079560931936</v>
      </c>
      <c r="R218" s="15">
        <v>76.866641884081019</v>
      </c>
      <c r="S218" s="15">
        <v>56.053218401459951</v>
      </c>
      <c r="T218" s="15">
        <f t="shared" si="20"/>
        <v>66.459930142770489</v>
      </c>
      <c r="U218" s="15">
        <v>12.087268396478756</v>
      </c>
      <c r="V218" s="15">
        <v>82.856313179533203</v>
      </c>
      <c r="W218" s="15">
        <v>120.37929251368897</v>
      </c>
      <c r="X218" s="15">
        <v>67.5309307175025</v>
      </c>
      <c r="Y218" s="15">
        <v>93.168628124509695</v>
      </c>
      <c r="Z218" s="15">
        <v>98.59175612611466</v>
      </c>
      <c r="AA218" s="15">
        <v>78.282223178505518</v>
      </c>
      <c r="AB218" s="15">
        <f t="shared" si="21"/>
        <v>88.436989652310089</v>
      </c>
      <c r="AC218" s="16">
        <v>4.8891413435572968</v>
      </c>
      <c r="AD218" s="16">
        <v>57.78700001166672</v>
      </c>
      <c r="AE218" s="16">
        <v>83.53897526332635</v>
      </c>
      <c r="AF218" s="16">
        <v>46.200946751743651</v>
      </c>
      <c r="AG218" s="16">
        <v>56.485885347232383</v>
      </c>
      <c r="AH218" s="16">
        <v>68.586215439782052</v>
      </c>
      <c r="AI218" s="16">
        <v>50.513985517593774</v>
      </c>
      <c r="AJ218" s="15">
        <f t="shared" si="22"/>
        <v>59.550100478687909</v>
      </c>
      <c r="AK218" s="15">
        <v>7.5120864953875657</v>
      </c>
      <c r="AL218" s="16">
        <v>73.809783475585533</v>
      </c>
      <c r="AM218" s="16">
        <v>118.90649107648687</v>
      </c>
      <c r="AN218" s="16">
        <v>53.947672360078919</v>
      </c>
      <c r="AO218" s="16">
        <v>72.647902299156016</v>
      </c>
      <c r="AP218" s="16">
        <v>60.452174869834977</v>
      </c>
      <c r="AQ218" s="16">
        <v>92.721306017898996</v>
      </c>
      <c r="AR218" s="15">
        <f t="shared" si="23"/>
        <v>76.586740443866987</v>
      </c>
    </row>
    <row r="219" spans="1:44">
      <c r="A219" s="12"/>
      <c r="B219" s="19"/>
      <c r="C219" s="13">
        <f t="shared" si="19"/>
        <v>2040</v>
      </c>
      <c r="D219" s="14">
        <v>51441</v>
      </c>
      <c r="E219" s="15">
        <v>7.9</v>
      </c>
      <c r="F219" s="15">
        <v>75.537850000000006</v>
      </c>
      <c r="G219" s="15">
        <v>84.443399999999997</v>
      </c>
      <c r="H219" s="15">
        <v>58.705880000000001</v>
      </c>
      <c r="I219" s="15">
        <v>56.207680000000003</v>
      </c>
      <c r="J219" s="15">
        <v>79.495872222222232</v>
      </c>
      <c r="K219" s="15">
        <v>57.595568888888891</v>
      </c>
      <c r="L219" s="15">
        <f t="shared" si="24"/>
        <v>68.545720555555562</v>
      </c>
      <c r="M219" s="15">
        <v>7.8999884753289598</v>
      </c>
      <c r="N219" s="15">
        <v>81.227994012318078</v>
      </c>
      <c r="O219" s="15">
        <v>90.42552673648531</v>
      </c>
      <c r="P219" s="15">
        <v>64.333860231923168</v>
      </c>
      <c r="Q219" s="15">
        <v>61.147951168452209</v>
      </c>
      <c r="R219" s="15">
        <v>85.31578633417017</v>
      </c>
      <c r="S219" s="15">
        <v>62.917900648158302</v>
      </c>
      <c r="T219" s="15">
        <f t="shared" si="20"/>
        <v>74.116843491164232</v>
      </c>
      <c r="U219" s="15">
        <v>12.552633264265221</v>
      </c>
      <c r="V219" s="15">
        <v>102.89544027612354</v>
      </c>
      <c r="W219" s="15">
        <v>116.25292651083826</v>
      </c>
      <c r="X219" s="15">
        <v>79.413130661363567</v>
      </c>
      <c r="Y219" s="15">
        <v>83.815217238214188</v>
      </c>
      <c r="Z219" s="15">
        <v>108.83210082488563</v>
      </c>
      <c r="AA219" s="15">
        <v>81.369613584408285</v>
      </c>
      <c r="AB219" s="16">
        <f t="shared" si="21"/>
        <v>95.100857204646957</v>
      </c>
      <c r="AC219" s="16">
        <v>4.8540778968828038</v>
      </c>
      <c r="AD219" s="16">
        <v>61.806679859094515</v>
      </c>
      <c r="AE219" s="16">
        <v>72.135020695045171</v>
      </c>
      <c r="AF219" s="16">
        <v>54.377979490322197</v>
      </c>
      <c r="AG219" s="16">
        <v>54.196870553653383</v>
      </c>
      <c r="AH219" s="16">
        <v>66.397053563961464</v>
      </c>
      <c r="AI219" s="15">
        <v>54.297486629580504</v>
      </c>
      <c r="AJ219" s="16">
        <f t="shared" si="22"/>
        <v>60.347270096770984</v>
      </c>
      <c r="AK219" s="15">
        <v>7.8999884753289598</v>
      </c>
      <c r="AL219" s="16">
        <v>89.223642800488079</v>
      </c>
      <c r="AM219" s="16">
        <v>113.60488316809517</v>
      </c>
      <c r="AN219" s="16">
        <v>64.009096997755279</v>
      </c>
      <c r="AO219" s="16">
        <v>67.272568784599699</v>
      </c>
      <c r="AP219" s="16">
        <v>64.171610002464703</v>
      </c>
      <c r="AQ219" s="15">
        <v>100.07853622351425</v>
      </c>
      <c r="AR219" s="15">
        <f t="shared" si="23"/>
        <v>82.125073112989469</v>
      </c>
    </row>
    <row r="220" spans="1:44">
      <c r="A220" s="12"/>
      <c r="B220" s="19"/>
      <c r="C220" s="13">
        <f t="shared" si="19"/>
        <v>2040</v>
      </c>
      <c r="D220" s="14">
        <v>51471</v>
      </c>
      <c r="E220" s="15">
        <v>8.0134000000000007</v>
      </c>
      <c r="F220" s="15">
        <v>86.309719999999999</v>
      </c>
      <c r="G220" s="15">
        <v>87.871129999999994</v>
      </c>
      <c r="H220" s="15">
        <v>77.292739999999995</v>
      </c>
      <c r="I220" s="15">
        <v>75.062569999999994</v>
      </c>
      <c r="J220" s="15">
        <v>87.0316622580645</v>
      </c>
      <c r="K220" s="15">
        <v>76.261586129032253</v>
      </c>
      <c r="L220" s="15">
        <f t="shared" si="24"/>
        <v>81.646624193548377</v>
      </c>
      <c r="M220" s="15">
        <v>8.0134069210984435</v>
      </c>
      <c r="N220" s="15">
        <v>92.067751022061572</v>
      </c>
      <c r="O220" s="15">
        <v>94.7563105444667</v>
      </c>
      <c r="P220" s="15">
        <v>83.806973748582891</v>
      </c>
      <c r="Q220" s="15">
        <v>82.383911209197507</v>
      </c>
      <c r="R220" s="15">
        <v>93.310848435646733</v>
      </c>
      <c r="S220" s="15">
        <v>83.148998595963832</v>
      </c>
      <c r="T220" s="15">
        <f t="shared" si="20"/>
        <v>88.229923515805282</v>
      </c>
      <c r="U220" s="15">
        <v>12.633440952936214</v>
      </c>
      <c r="V220" s="15">
        <v>127.39977047082618</v>
      </c>
      <c r="W220" s="15">
        <v>127.79873254070968</v>
      </c>
      <c r="X220" s="15">
        <v>116.97866935797684</v>
      </c>
      <c r="Y220" s="15">
        <v>114.93711607829536</v>
      </c>
      <c r="Z220" s="15">
        <v>127.58423680421318</v>
      </c>
      <c r="AA220" s="15">
        <v>116.03472536844669</v>
      </c>
      <c r="AB220" s="16">
        <f t="shared" si="21"/>
        <v>121.80948108632992</v>
      </c>
      <c r="AC220" s="16">
        <v>5.084452721865274</v>
      </c>
      <c r="AD220" s="16">
        <v>70.05010996353208</v>
      </c>
      <c r="AE220" s="16">
        <v>73.480185221912706</v>
      </c>
      <c r="AF220" s="16">
        <v>67.126932384305093</v>
      </c>
      <c r="AG220" s="16">
        <v>65.10698605704799</v>
      </c>
      <c r="AH220" s="16">
        <v>71.636058738912368</v>
      </c>
      <c r="AI220" s="15">
        <v>66.192978706110949</v>
      </c>
      <c r="AJ220" s="16">
        <f t="shared" si="22"/>
        <v>68.914518722511659</v>
      </c>
      <c r="AK220" s="15">
        <v>8.0134069210984435</v>
      </c>
      <c r="AL220" s="16">
        <v>102.07996780337338</v>
      </c>
      <c r="AM220" s="16">
        <v>111.55344370806496</v>
      </c>
      <c r="AN220" s="16">
        <v>92.4740383142246</v>
      </c>
      <c r="AO220" s="16">
        <v>93.201409573880582</v>
      </c>
      <c r="AP220" s="16">
        <v>90.742621655903505</v>
      </c>
      <c r="AQ220" s="15">
        <v>106.46017709263938</v>
      </c>
      <c r="AR220" s="15">
        <f t="shared" si="23"/>
        <v>98.601399374271438</v>
      </c>
    </row>
    <row r="221" spans="1:44">
      <c r="A221" s="19"/>
      <c r="B221" s="19"/>
      <c r="C221" s="13">
        <f t="shared" si="19"/>
        <v>2041</v>
      </c>
      <c r="D221" s="14">
        <v>51502</v>
      </c>
      <c r="E221" s="15">
        <v>8.4161999999999999</v>
      </c>
      <c r="F221" s="15">
        <v>74.336259999999996</v>
      </c>
      <c r="G221" s="15">
        <v>81.873559999999998</v>
      </c>
      <c r="H221" s="15">
        <v>62.407809999999998</v>
      </c>
      <c r="I221" s="15">
        <v>55.494790000000002</v>
      </c>
      <c r="J221" s="15">
        <v>77.659155698924735</v>
      </c>
      <c r="K221" s="15">
        <v>59.36013451612903</v>
      </c>
      <c r="L221" s="15">
        <f t="shared" si="24"/>
        <v>68.509645107526879</v>
      </c>
      <c r="M221" s="15">
        <v>8.4161936035520686</v>
      </c>
      <c r="N221" s="15">
        <v>77.944764013727223</v>
      </c>
      <c r="O221" s="15">
        <v>86.833192011292994</v>
      </c>
      <c r="P221" s="15">
        <v>66.769662284008888</v>
      </c>
      <c r="Q221" s="15">
        <v>59.438820588120564</v>
      </c>
      <c r="R221" s="15">
        <v>81.863318292223951</v>
      </c>
      <c r="S221" s="15">
        <v>63.53778583743447</v>
      </c>
      <c r="T221" s="15">
        <f t="shared" si="20"/>
        <v>72.700552064829211</v>
      </c>
      <c r="U221" s="15">
        <v>13.766589280258858</v>
      </c>
      <c r="V221" s="15">
        <v>110.29456216294096</v>
      </c>
      <c r="W221" s="15">
        <v>109.47148205220483</v>
      </c>
      <c r="X221" s="15">
        <v>91.610629116272733</v>
      </c>
      <c r="Y221" s="15">
        <v>85.177461123106298</v>
      </c>
      <c r="Z221" s="15">
        <v>109.93169888831535</v>
      </c>
      <c r="AA221" s="15">
        <v>88.774501291328392</v>
      </c>
      <c r="AB221" s="16">
        <f t="shared" si="21"/>
        <v>99.353100089821879</v>
      </c>
      <c r="AC221" s="16">
        <v>5.3688622422103336</v>
      </c>
      <c r="AD221" s="16">
        <v>72.624119645371223</v>
      </c>
      <c r="AE221" s="16">
        <v>89.990882388229778</v>
      </c>
      <c r="AF221" s="16">
        <v>55.545497784641974</v>
      </c>
      <c r="AG221" s="16">
        <v>52.784737505256842</v>
      </c>
      <c r="AH221" s="15">
        <v>80.28043440297553</v>
      </c>
      <c r="AI221" s="15">
        <v>54.328388414160358</v>
      </c>
      <c r="AJ221" s="16">
        <f t="shared" si="22"/>
        <v>67.304411408567944</v>
      </c>
      <c r="AK221" s="15">
        <v>8.4161936035520686</v>
      </c>
      <c r="AL221" s="16">
        <v>83.466029071016564</v>
      </c>
      <c r="AM221" s="16">
        <v>109.04348132273066</v>
      </c>
      <c r="AN221" s="16">
        <v>64.360855156072944</v>
      </c>
      <c r="AO221" s="16">
        <v>61.972152203881706</v>
      </c>
      <c r="AP221" s="16">
        <v>59.299157463310998</v>
      </c>
      <c r="AQ221" s="16">
        <v>94.7421101712346</v>
      </c>
      <c r="AR221" s="15">
        <f t="shared" si="23"/>
        <v>77.020633817272795</v>
      </c>
    </row>
    <row r="222" spans="1:44">
      <c r="A222" s="19"/>
      <c r="B222" s="19"/>
      <c r="C222" s="13">
        <f t="shared" si="19"/>
        <v>2041</v>
      </c>
      <c r="D222" s="14">
        <v>51533</v>
      </c>
      <c r="E222" s="15">
        <v>7.8029999999999999</v>
      </c>
      <c r="F222" s="15">
        <v>80.074809999999999</v>
      </c>
      <c r="G222" s="15">
        <v>80.801329999999993</v>
      </c>
      <c r="H222" s="15">
        <v>74.546490000000006</v>
      </c>
      <c r="I222" s="15">
        <v>67.420460000000006</v>
      </c>
      <c r="J222" s="15">
        <v>80.386175714285699</v>
      </c>
      <c r="K222" s="15">
        <v>71.49247714285714</v>
      </c>
      <c r="L222" s="15">
        <f t="shared" si="24"/>
        <v>75.93932642857142</v>
      </c>
      <c r="M222" s="15">
        <v>7.8029841059688021</v>
      </c>
      <c r="N222" s="15">
        <v>85.521532408093165</v>
      </c>
      <c r="O222" s="15">
        <v>85.831724232323907</v>
      </c>
      <c r="P222" s="15">
        <v>79.696548484411949</v>
      </c>
      <c r="Q222" s="15">
        <v>71.98780510196876</v>
      </c>
      <c r="R222" s="15">
        <v>85.654471761334918</v>
      </c>
      <c r="S222" s="15">
        <v>76.392801320507729</v>
      </c>
      <c r="T222" s="15">
        <f t="shared" si="20"/>
        <v>81.023636540921331</v>
      </c>
      <c r="U222" s="15">
        <v>12.648644914264175</v>
      </c>
      <c r="V222" s="15">
        <v>119.23870792337681</v>
      </c>
      <c r="W222" s="15">
        <v>112.05255332445147</v>
      </c>
      <c r="X222" s="15">
        <v>111.81430528161889</v>
      </c>
      <c r="Y222" s="15">
        <v>101.85667281932953</v>
      </c>
      <c r="Z222" s="15">
        <v>116.15892738098024</v>
      </c>
      <c r="AA222" s="15">
        <v>107.54674851206632</v>
      </c>
      <c r="AB222" s="16">
        <f t="shared" si="21"/>
        <v>111.85283794652328</v>
      </c>
      <c r="AC222" s="16">
        <v>5.1843769607435739</v>
      </c>
      <c r="AD222" s="16">
        <v>92.641037874421087</v>
      </c>
      <c r="AE222" s="16">
        <v>91.514731463099736</v>
      </c>
      <c r="AF222" s="16">
        <v>79.29938368874727</v>
      </c>
      <c r="AG222" s="16">
        <v>68.463209744788017</v>
      </c>
      <c r="AH222" s="15">
        <v>92.158335126711933</v>
      </c>
      <c r="AI222" s="15">
        <v>74.655309141336176</v>
      </c>
      <c r="AJ222" s="16">
        <f t="shared" si="22"/>
        <v>83.406822134024054</v>
      </c>
      <c r="AK222" s="15">
        <v>7.8029841059688021</v>
      </c>
      <c r="AL222" s="16">
        <v>97.0250245715971</v>
      </c>
      <c r="AM222" s="16">
        <v>103.81619571962315</v>
      </c>
      <c r="AN222" s="16">
        <v>85.580906162663638</v>
      </c>
      <c r="AO222" s="16">
        <v>79.718489638556335</v>
      </c>
      <c r="AP222" s="16">
        <v>81.414661691371975</v>
      </c>
      <c r="AQ222" s="16">
        <v>99.93552649217969</v>
      </c>
      <c r="AR222" s="15">
        <f t="shared" si="23"/>
        <v>90.675094091775833</v>
      </c>
    </row>
    <row r="223" spans="1:44">
      <c r="A223" s="19"/>
      <c r="B223" s="19"/>
      <c r="C223" s="13">
        <f t="shared" si="19"/>
        <v>2041</v>
      </c>
      <c r="D223" s="14">
        <v>51561</v>
      </c>
      <c r="E223" s="15">
        <v>7.1684999999999999</v>
      </c>
      <c r="F223" s="15">
        <v>38.740630000000003</v>
      </c>
      <c r="G223" s="15">
        <v>53.1753</v>
      </c>
      <c r="H223" s="15">
        <v>35.175289999999997</v>
      </c>
      <c r="I223" s="15">
        <v>41.852519999999998</v>
      </c>
      <c r="J223" s="15">
        <v>45.104301720430108</v>
      </c>
      <c r="K223" s="15">
        <v>38.119015053763434</v>
      </c>
      <c r="L223" s="15">
        <f t="shared" si="24"/>
        <v>41.611658387096767</v>
      </c>
      <c r="M223" s="15">
        <v>7.1684991586399516</v>
      </c>
      <c r="N223" s="15">
        <v>39.657661245995001</v>
      </c>
      <c r="O223" s="15">
        <v>57.633954811370955</v>
      </c>
      <c r="P223" s="15">
        <v>38.189848538568562</v>
      </c>
      <c r="Q223" s="15">
        <v>45.657733140803714</v>
      </c>
      <c r="R223" s="15">
        <v>47.582693893096227</v>
      </c>
      <c r="S223" s="15">
        <v>41.482141750306639</v>
      </c>
      <c r="T223" s="15">
        <f t="shared" si="20"/>
        <v>44.532417821701429</v>
      </c>
      <c r="U223" s="15">
        <v>11.734837142385677</v>
      </c>
      <c r="V223" s="15">
        <v>54.622122013194506</v>
      </c>
      <c r="W223" s="15">
        <v>59.953583205234892</v>
      </c>
      <c r="X223" s="15">
        <v>50.898549323388899</v>
      </c>
      <c r="Y223" s="15">
        <v>57.843488914807558</v>
      </c>
      <c r="Z223" s="15">
        <v>56.972551140868219</v>
      </c>
      <c r="AA223" s="15">
        <v>53.960296885197124</v>
      </c>
      <c r="AB223" s="16">
        <f t="shared" si="21"/>
        <v>55.466424013032672</v>
      </c>
      <c r="AC223" s="16">
        <v>4.5910786139522415</v>
      </c>
      <c r="AD223" s="16">
        <v>62.943463664364963</v>
      </c>
      <c r="AE223" s="16">
        <v>87.302181404184125</v>
      </c>
      <c r="AF223" s="16">
        <v>35.58975974373503</v>
      </c>
      <c r="AG223" s="16">
        <v>44.721509550136126</v>
      </c>
      <c r="AH223" s="15">
        <v>73.682253205575563</v>
      </c>
      <c r="AI223" s="15">
        <v>39.615584927202178</v>
      </c>
      <c r="AJ223" s="16">
        <f t="shared" si="22"/>
        <v>56.648919066388871</v>
      </c>
      <c r="AK223" s="15">
        <v>7.1684991586399516</v>
      </c>
      <c r="AL223" s="16">
        <v>55.002813125786297</v>
      </c>
      <c r="AM223" s="16">
        <v>82.481604076989484</v>
      </c>
      <c r="AN223" s="16">
        <v>40.093285293867162</v>
      </c>
      <c r="AO223" s="16">
        <v>53.175265272799138</v>
      </c>
      <c r="AP223" s="16">
        <v>43.474814867722166</v>
      </c>
      <c r="AQ223" s="16">
        <v>67.096439829747865</v>
      </c>
      <c r="AR223" s="15">
        <f t="shared" si="23"/>
        <v>55.285627348735019</v>
      </c>
    </row>
    <row r="224" spans="1:44">
      <c r="A224" s="19"/>
      <c r="B224" s="19"/>
      <c r="C224" s="13">
        <f t="shared" si="19"/>
        <v>2041</v>
      </c>
      <c r="D224" s="14">
        <v>51592</v>
      </c>
      <c r="E224" s="15">
        <v>6.8129</v>
      </c>
      <c r="F224" s="15">
        <v>30.372669999999999</v>
      </c>
      <c r="G224" s="15">
        <v>49.666110000000003</v>
      </c>
      <c r="H224" s="15">
        <v>26.92999</v>
      </c>
      <c r="I224" s="15">
        <v>38.766739999999999</v>
      </c>
      <c r="J224" s="15">
        <v>38.518789111111111</v>
      </c>
      <c r="K224" s="15">
        <v>31.92772888888889</v>
      </c>
      <c r="L224" s="15">
        <f t="shared" si="24"/>
        <v>35.223258999999999</v>
      </c>
      <c r="M224" s="15">
        <v>6.812887349114817</v>
      </c>
      <c r="N224" s="15">
        <v>31.396866795936784</v>
      </c>
      <c r="O224" s="15">
        <v>51.357990556960317</v>
      </c>
      <c r="P224" s="15">
        <v>29.167382402663414</v>
      </c>
      <c r="Q224" s="15">
        <v>41.794076870881234</v>
      </c>
      <c r="R224" s="15">
        <v>39.824896828368942</v>
      </c>
      <c r="S224" s="15">
        <v>34.498653400355387</v>
      </c>
      <c r="T224" s="15">
        <f t="shared" si="20"/>
        <v>37.161775114362165</v>
      </c>
      <c r="U224" s="15">
        <v>11.641689589071806</v>
      </c>
      <c r="V224" s="15">
        <v>39.20428103742848</v>
      </c>
      <c r="W224" s="15">
        <v>57.986530433955146</v>
      </c>
      <c r="X224" s="15">
        <v>36.983694673282116</v>
      </c>
      <c r="Y224" s="15">
        <v>52.658003353169683</v>
      </c>
      <c r="Z224" s="15">
        <v>47.134564115961965</v>
      </c>
      <c r="AA224" s="15">
        <v>43.601736115901311</v>
      </c>
      <c r="AB224" s="16">
        <f t="shared" si="21"/>
        <v>45.368150115931641</v>
      </c>
      <c r="AC224" s="16">
        <v>4.4758777173595776</v>
      </c>
      <c r="AD224" s="16">
        <v>29.197808629735892</v>
      </c>
      <c r="AE224" s="16">
        <v>52.177424471249715</v>
      </c>
      <c r="AF224" s="16">
        <v>27.732055869943324</v>
      </c>
      <c r="AG224" s="16">
        <v>40.733033114358165</v>
      </c>
      <c r="AH224" s="15">
        <v>38.900313096152843</v>
      </c>
      <c r="AI224" s="15">
        <v>33.221357373140705</v>
      </c>
      <c r="AJ224" s="16">
        <f t="shared" si="22"/>
        <v>36.060835234646774</v>
      </c>
      <c r="AK224" s="15">
        <v>6.812887349114817</v>
      </c>
      <c r="AL224" s="16">
        <v>41.47605586987472</v>
      </c>
      <c r="AM224" s="16">
        <v>70.328925735956588</v>
      </c>
      <c r="AN224" s="16">
        <v>31.401962824118627</v>
      </c>
      <c r="AO224" s="16">
        <v>46.764160333933674</v>
      </c>
      <c r="AP224" s="16">
        <v>35.957287575126053</v>
      </c>
      <c r="AQ224" s="16">
        <v>53.658378702220389</v>
      </c>
      <c r="AR224" s="15">
        <f t="shared" si="23"/>
        <v>44.807833138673217</v>
      </c>
    </row>
    <row r="225" spans="1:44">
      <c r="A225" s="19"/>
      <c r="B225" s="19"/>
      <c r="C225" s="13">
        <f t="shared" si="19"/>
        <v>2041</v>
      </c>
      <c r="D225" s="14">
        <v>51622</v>
      </c>
      <c r="E225" s="15">
        <v>6.8720999999999997</v>
      </c>
      <c r="F225" s="15">
        <v>32.852809999999998</v>
      </c>
      <c r="G225" s="15">
        <v>53.976880000000001</v>
      </c>
      <c r="H225" s="15">
        <v>15.15265</v>
      </c>
      <c r="I225" s="15">
        <v>25.36421</v>
      </c>
      <c r="J225" s="15">
        <v>42.165572043010748</v>
      </c>
      <c r="K225" s="15">
        <v>19.654520537634408</v>
      </c>
      <c r="L225" s="15">
        <f t="shared" si="24"/>
        <v>30.910046290322576</v>
      </c>
      <c r="M225" s="15">
        <v>6.8721393390401868</v>
      </c>
      <c r="N225" s="15">
        <v>35.591540916075004</v>
      </c>
      <c r="O225" s="15">
        <v>58.205610638078994</v>
      </c>
      <c r="P225" s="15">
        <v>16.005131772034659</v>
      </c>
      <c r="Q225" s="15">
        <v>26.592858854284799</v>
      </c>
      <c r="R225" s="15">
        <v>45.56118455695848</v>
      </c>
      <c r="S225" s="15">
        <v>20.672839410446009</v>
      </c>
      <c r="T225" s="15">
        <f t="shared" si="20"/>
        <v>33.117011983702241</v>
      </c>
      <c r="U225" s="15">
        <v>11.164239125625562</v>
      </c>
      <c r="V225" s="15">
        <v>36.196904748695623</v>
      </c>
      <c r="W225" s="15">
        <v>67.147265268551891</v>
      </c>
      <c r="X225" s="15">
        <v>20.865264169057301</v>
      </c>
      <c r="Y225" s="15">
        <v>34.262663943920394</v>
      </c>
      <c r="Z225" s="15">
        <v>49.841687343470966</v>
      </c>
      <c r="AA225" s="15">
        <v>26.771644714964687</v>
      </c>
      <c r="AB225" s="16">
        <f t="shared" si="21"/>
        <v>38.306666029217823</v>
      </c>
      <c r="AC225" s="16">
        <v>4.5949986585776035</v>
      </c>
      <c r="AD225" s="16">
        <v>30.767346251278138</v>
      </c>
      <c r="AE225" s="16">
        <v>55.026203653484579</v>
      </c>
      <c r="AF225" s="16">
        <v>14.967410406513419</v>
      </c>
      <c r="AG225" s="16">
        <v>27.472071631584978</v>
      </c>
      <c r="AH225" s="15">
        <v>41.462111342573451</v>
      </c>
      <c r="AI225" s="15">
        <v>20.480218043372926</v>
      </c>
      <c r="AJ225" s="16">
        <f t="shared" si="22"/>
        <v>30.97116469297319</v>
      </c>
      <c r="AK225" s="15">
        <v>6.8721393390401868</v>
      </c>
      <c r="AL225" s="16">
        <v>42.125594446273105</v>
      </c>
      <c r="AM225" s="16">
        <v>86.631177962646944</v>
      </c>
      <c r="AN225" s="16">
        <v>15.385198744777597</v>
      </c>
      <c r="AO225" s="16">
        <v>24.906366417038907</v>
      </c>
      <c r="AP225" s="16">
        <v>17.380363753646332</v>
      </c>
      <c r="AQ225" s="16">
        <v>61.746335566394897</v>
      </c>
      <c r="AR225" s="15">
        <f t="shared" si="23"/>
        <v>39.563349660020613</v>
      </c>
    </row>
    <row r="226" spans="1:44">
      <c r="A226" s="19"/>
      <c r="B226" s="19"/>
      <c r="C226" s="13">
        <f t="shared" si="19"/>
        <v>2041</v>
      </c>
      <c r="D226" s="14">
        <v>51653</v>
      </c>
      <c r="E226" s="15">
        <v>7.2968000000000002</v>
      </c>
      <c r="F226" s="15">
        <v>44.279069999999997</v>
      </c>
      <c r="G226" s="15">
        <v>75.224459999999993</v>
      </c>
      <c r="H226" s="15">
        <v>17.679819999999999</v>
      </c>
      <c r="I226" s="15">
        <v>33.963679999999997</v>
      </c>
      <c r="J226" s="15">
        <v>58.032576666666664</v>
      </c>
      <c r="K226" s="15">
        <v>24.917091111111112</v>
      </c>
      <c r="L226" s="15">
        <f t="shared" si="24"/>
        <v>41.474833888888888</v>
      </c>
      <c r="M226" s="15">
        <v>7.2968147735480109</v>
      </c>
      <c r="N226" s="15">
        <v>52.140756644650658</v>
      </c>
      <c r="O226" s="15">
        <v>85.778889186396171</v>
      </c>
      <c r="P226" s="15">
        <v>19.568594635374158</v>
      </c>
      <c r="Q226" s="15">
        <v>38.508307578735945</v>
      </c>
      <c r="R226" s="15">
        <v>67.091037774315339</v>
      </c>
      <c r="S226" s="15">
        <v>27.986244832423839</v>
      </c>
      <c r="T226" s="15">
        <f t="shared" si="20"/>
        <v>47.538641303369587</v>
      </c>
      <c r="U226" s="15">
        <v>11.926351754865877</v>
      </c>
      <c r="V226" s="15">
        <v>57.175240695610299</v>
      </c>
      <c r="W226" s="15">
        <v>106.36520439370182</v>
      </c>
      <c r="X226" s="15">
        <v>31.315854554552832</v>
      </c>
      <c r="Y226" s="15">
        <v>57.372189858806912</v>
      </c>
      <c r="Z226" s="15">
        <v>79.037446783650978</v>
      </c>
      <c r="AA226" s="15">
        <v>42.896448023110203</v>
      </c>
      <c r="AB226" s="16">
        <f t="shared" si="21"/>
        <v>60.966947403380587</v>
      </c>
      <c r="AC226" s="16">
        <v>4.5556554485046421</v>
      </c>
      <c r="AD226" s="16">
        <v>37.670437418149973</v>
      </c>
      <c r="AE226" s="16">
        <v>73.544191545477872</v>
      </c>
      <c r="AF226" s="16">
        <v>16.005205691542184</v>
      </c>
      <c r="AG226" s="16">
        <v>30.711869281071788</v>
      </c>
      <c r="AH226" s="15">
        <v>53.614328141406816</v>
      </c>
      <c r="AI226" s="15">
        <v>22.54150062022201</v>
      </c>
      <c r="AJ226" s="16">
        <f t="shared" si="22"/>
        <v>38.077914380814413</v>
      </c>
      <c r="AK226" s="15">
        <v>7.2968147735480109</v>
      </c>
      <c r="AL226" s="16">
        <v>54.984817560447794</v>
      </c>
      <c r="AM226" s="16">
        <v>113.65176507146707</v>
      </c>
      <c r="AN226" s="16">
        <v>20.358676214154247</v>
      </c>
      <c r="AO226" s="16">
        <v>38.946288524598238</v>
      </c>
      <c r="AP226" s="16">
        <v>26.874009283056036</v>
      </c>
      <c r="AQ226" s="16">
        <v>81.05901645423414</v>
      </c>
      <c r="AR226" s="15">
        <f t="shared" si="23"/>
        <v>53.96651286864509</v>
      </c>
    </row>
    <row r="227" spans="1:44">
      <c r="A227" s="19"/>
      <c r="B227" s="19"/>
      <c r="C227" s="13">
        <f t="shared" si="19"/>
        <v>2041</v>
      </c>
      <c r="D227" s="14">
        <v>51683</v>
      </c>
      <c r="E227" s="15">
        <v>7.6782000000000004</v>
      </c>
      <c r="F227" s="15">
        <v>108.25879999999999</v>
      </c>
      <c r="G227" s="15">
        <v>134.59479999999999</v>
      </c>
      <c r="H227" s="15">
        <v>73.169449999999998</v>
      </c>
      <c r="I227" s="15">
        <v>74.958759999999998</v>
      </c>
      <c r="J227" s="15">
        <v>119.86929462365589</v>
      </c>
      <c r="K227" s="15">
        <v>73.958285591397839</v>
      </c>
      <c r="L227" s="15">
        <f t="shared" si="24"/>
        <v>96.913790107526864</v>
      </c>
      <c r="M227" s="15">
        <v>7.6782323549767355</v>
      </c>
      <c r="N227" s="15">
        <v>118.35341076964077</v>
      </c>
      <c r="O227" s="15">
        <v>142.08718545680608</v>
      </c>
      <c r="P227" s="15">
        <v>77.508674326792033</v>
      </c>
      <c r="Q227" s="15">
        <v>82.835255397787762</v>
      </c>
      <c r="R227" s="15">
        <v>128.81668778226202</v>
      </c>
      <c r="S227" s="15">
        <v>79.85695200325253</v>
      </c>
      <c r="T227" s="15">
        <f t="shared" si="20"/>
        <v>104.33681989275728</v>
      </c>
      <c r="U227" s="15">
        <v>12.204324148326508</v>
      </c>
      <c r="V227" s="15">
        <v>124.27173023020302</v>
      </c>
      <c r="W227" s="15">
        <v>190.34568415707469</v>
      </c>
      <c r="X227" s="15">
        <v>94.233371365140982</v>
      </c>
      <c r="Y227" s="15">
        <v>111.61314758123891</v>
      </c>
      <c r="Z227" s="15">
        <v>153.4011077678561</v>
      </c>
      <c r="AA227" s="15">
        <v>101.8954232453562</v>
      </c>
      <c r="AB227" s="16">
        <f t="shared" si="21"/>
        <v>127.64826550660615</v>
      </c>
      <c r="AC227" s="16">
        <v>5.1947548011052573</v>
      </c>
      <c r="AD227" s="16">
        <v>135.71815368789527</v>
      </c>
      <c r="AE227" s="16">
        <v>205.37018542163062</v>
      </c>
      <c r="AF227" s="16">
        <v>64.572342156980469</v>
      </c>
      <c r="AG227" s="16">
        <v>65.572854824079201</v>
      </c>
      <c r="AH227" s="15">
        <v>166.42496337696139</v>
      </c>
      <c r="AI227" s="15">
        <v>65.013428386561628</v>
      </c>
      <c r="AJ227" s="16">
        <f t="shared" si="22"/>
        <v>115.71919588176151</v>
      </c>
      <c r="AK227" s="15">
        <v>7.6782323549767355</v>
      </c>
      <c r="AL227" s="16">
        <v>114.26271780525774</v>
      </c>
      <c r="AM227" s="16">
        <v>172.24038063817994</v>
      </c>
      <c r="AN227" s="16">
        <v>73.057081162584922</v>
      </c>
      <c r="AO227" s="16">
        <v>77.166818173771745</v>
      </c>
      <c r="AP227" s="16">
        <v>73.308794103384528</v>
      </c>
      <c r="AQ227" s="16">
        <v>139.82276271009439</v>
      </c>
      <c r="AR227" s="15">
        <f t="shared" si="23"/>
        <v>106.56577840673947</v>
      </c>
    </row>
    <row r="228" spans="1:44">
      <c r="A228" s="19"/>
      <c r="B228" s="19"/>
      <c r="C228" s="13">
        <f t="shared" si="19"/>
        <v>2041</v>
      </c>
      <c r="D228" s="14">
        <v>51714</v>
      </c>
      <c r="E228" s="15">
        <v>8.0198</v>
      </c>
      <c r="F228" s="15">
        <v>121.9873</v>
      </c>
      <c r="G228" s="15">
        <v>137.07230000000001</v>
      </c>
      <c r="H228" s="15">
        <v>87.425299999999993</v>
      </c>
      <c r="I228" s="15">
        <v>81.648160000000004</v>
      </c>
      <c r="J228" s="15">
        <v>128.3132677419355</v>
      </c>
      <c r="K228" s="15">
        <v>85.002628387096777</v>
      </c>
      <c r="L228" s="15">
        <f t="shared" si="24"/>
        <v>106.65794806451615</v>
      </c>
      <c r="M228" s="15">
        <v>8.0197900215392774</v>
      </c>
      <c r="N228" s="15">
        <v>126.68063516848697</v>
      </c>
      <c r="O228" s="15">
        <v>145.60177808913886</v>
      </c>
      <c r="P228" s="15">
        <v>93.276126780317398</v>
      </c>
      <c r="Q228" s="15">
        <v>90.378316496722235</v>
      </c>
      <c r="R228" s="15">
        <v>134.6153080061797</v>
      </c>
      <c r="S228" s="15">
        <v>92.060916016229115</v>
      </c>
      <c r="T228" s="15">
        <f t="shared" si="20"/>
        <v>113.3381120112044</v>
      </c>
      <c r="U228" s="15">
        <v>12.348821521402382</v>
      </c>
      <c r="V228" s="15">
        <v>170.43895102372284</v>
      </c>
      <c r="W228" s="15">
        <v>195.86628089650847</v>
      </c>
      <c r="X228" s="15">
        <v>112.45589027686259</v>
      </c>
      <c r="Y228" s="15">
        <v>121.91233851106595</v>
      </c>
      <c r="Z228" s="15">
        <v>181.10202484134265</v>
      </c>
      <c r="AA228" s="15">
        <v>116.42149760088337</v>
      </c>
      <c r="AB228" s="16">
        <f t="shared" si="21"/>
        <v>148.76176122111301</v>
      </c>
      <c r="AC228" s="16">
        <v>5.4488136609676712</v>
      </c>
      <c r="AD228" s="16">
        <v>168.80645030873814</v>
      </c>
      <c r="AE228" s="16">
        <v>207.88368773631058</v>
      </c>
      <c r="AF228" s="16">
        <v>78.756938895565341</v>
      </c>
      <c r="AG228" s="16">
        <v>71.513429074181275</v>
      </c>
      <c r="AH228" s="15">
        <v>185.19367890739753</v>
      </c>
      <c r="AI228" s="15">
        <v>75.719338002726872</v>
      </c>
      <c r="AJ228" s="16">
        <f t="shared" si="22"/>
        <v>130.45650845506219</v>
      </c>
      <c r="AK228" s="15">
        <v>8.0197900215392774</v>
      </c>
      <c r="AL228" s="16">
        <v>133.96232947085755</v>
      </c>
      <c r="AM228" s="16">
        <v>175.5933946635964</v>
      </c>
      <c r="AN228" s="16">
        <v>92.815466700444247</v>
      </c>
      <c r="AO228" s="16">
        <v>90.535283784573735</v>
      </c>
      <c r="AP228" s="16">
        <v>90.062386202995</v>
      </c>
      <c r="AQ228" s="16">
        <v>151.42051810007061</v>
      </c>
      <c r="AR228" s="15">
        <f t="shared" si="23"/>
        <v>120.7414521515328</v>
      </c>
    </row>
    <row r="229" spans="1:44">
      <c r="A229" s="19"/>
      <c r="B229" s="19"/>
      <c r="C229" s="13">
        <f t="shared" si="19"/>
        <v>2041</v>
      </c>
      <c r="D229" s="14">
        <v>51745</v>
      </c>
      <c r="E229" s="15">
        <v>7.9131999999999998</v>
      </c>
      <c r="F229" s="15">
        <v>98.208129999999997</v>
      </c>
      <c r="G229" s="15">
        <v>121.58280000000001</v>
      </c>
      <c r="H229" s="15">
        <v>77.695509999999999</v>
      </c>
      <c r="I229" s="15">
        <v>78.215350000000001</v>
      </c>
      <c r="J229" s="15">
        <v>109.11630933333335</v>
      </c>
      <c r="K229" s="15">
        <v>77.938101999999986</v>
      </c>
      <c r="L229" s="15">
        <f t="shared" si="24"/>
        <v>93.527205666666674</v>
      </c>
      <c r="M229" s="15">
        <v>7.9131807913781254</v>
      </c>
      <c r="N229" s="15">
        <v>105.67045894406981</v>
      </c>
      <c r="O229" s="15">
        <v>129.48508584491253</v>
      </c>
      <c r="P229" s="15">
        <v>81.661314983991858</v>
      </c>
      <c r="Q229" s="15">
        <v>83.795806370208496</v>
      </c>
      <c r="R229" s="15">
        <v>116.78395149779641</v>
      </c>
      <c r="S229" s="15">
        <v>82.657410964226287</v>
      </c>
      <c r="T229" s="15">
        <f t="shared" si="20"/>
        <v>99.720681231011355</v>
      </c>
      <c r="U229" s="15">
        <v>12.251875054443998</v>
      </c>
      <c r="V229" s="15">
        <v>119.92264764170292</v>
      </c>
      <c r="W229" s="15">
        <v>167.8439967321236</v>
      </c>
      <c r="X229" s="15">
        <v>99.963447495517357</v>
      </c>
      <c r="Y229" s="15">
        <v>120.04296492741368</v>
      </c>
      <c r="Z229" s="15">
        <v>142.28594388389922</v>
      </c>
      <c r="AA229" s="15">
        <v>109.33388896373565</v>
      </c>
      <c r="AB229" s="16">
        <f t="shared" si="21"/>
        <v>125.80991642381744</v>
      </c>
      <c r="AC229" s="16">
        <v>5.0610997820449777</v>
      </c>
      <c r="AD229" s="16">
        <v>121.29290334240801</v>
      </c>
      <c r="AE229" s="16">
        <v>147.78665000091686</v>
      </c>
      <c r="AF229" s="16">
        <v>69.475690459537347</v>
      </c>
      <c r="AG229" s="16">
        <v>67.937920476626005</v>
      </c>
      <c r="AH229" s="15">
        <v>133.65665178304548</v>
      </c>
      <c r="AI229" s="15">
        <v>68.758064467512057</v>
      </c>
      <c r="AJ229" s="16">
        <f t="shared" si="22"/>
        <v>101.20735812527877</v>
      </c>
      <c r="AK229" s="15">
        <v>7.9131807913781254</v>
      </c>
      <c r="AL229" s="16">
        <v>120.30966694495461</v>
      </c>
      <c r="AM229" s="16">
        <v>157.663793469457</v>
      </c>
      <c r="AN229" s="16">
        <v>76.027075755116812</v>
      </c>
      <c r="AO229" s="16">
        <v>81.215493402771088</v>
      </c>
      <c r="AP229" s="16">
        <v>77.225510292669384</v>
      </c>
      <c r="AQ229" s="16">
        <v>137.74159265638906</v>
      </c>
      <c r="AR229" s="15">
        <f t="shared" si="23"/>
        <v>107.48355147452922</v>
      </c>
    </row>
    <row r="230" spans="1:44">
      <c r="A230" s="19"/>
      <c r="B230" s="19"/>
      <c r="C230" s="13">
        <f t="shared" si="19"/>
        <v>2041</v>
      </c>
      <c r="D230" s="14">
        <v>51775</v>
      </c>
      <c r="E230" s="15">
        <v>7.8836000000000004</v>
      </c>
      <c r="F230" s="15">
        <v>59.80735</v>
      </c>
      <c r="G230" s="15">
        <v>87.167770000000004</v>
      </c>
      <c r="H230" s="15">
        <v>44.278590000000001</v>
      </c>
      <c r="I230" s="15">
        <v>58.209009999999999</v>
      </c>
      <c r="J230" s="15">
        <v>71.281074516129038</v>
      </c>
      <c r="K230" s="15">
        <v>50.120379032258072</v>
      </c>
      <c r="L230" s="15">
        <f t="shared" si="24"/>
        <v>60.700726774193555</v>
      </c>
      <c r="M230" s="15">
        <v>7.8836224249010467</v>
      </c>
      <c r="N230" s="15">
        <v>63.135833576412075</v>
      </c>
      <c r="O230" s="15">
        <v>90.555998295583933</v>
      </c>
      <c r="P230" s="15">
        <v>48.432664048699237</v>
      </c>
      <c r="Q230" s="15">
        <v>63.669092455776294</v>
      </c>
      <c r="R230" s="15">
        <v>74.634612329613176</v>
      </c>
      <c r="S230" s="15">
        <v>54.822134025860578</v>
      </c>
      <c r="T230" s="15">
        <f t="shared" si="20"/>
        <v>64.72837317773687</v>
      </c>
      <c r="U230" s="15">
        <v>12.713632703505827</v>
      </c>
      <c r="V230" s="15">
        <v>83.094737480404262</v>
      </c>
      <c r="W230" s="15">
        <v>128.5574197671109</v>
      </c>
      <c r="X230" s="15">
        <v>67.103547883462738</v>
      </c>
      <c r="Y230" s="15">
        <v>97.088394897561855</v>
      </c>
      <c r="Z230" s="15">
        <v>102.15973327805544</v>
      </c>
      <c r="AA230" s="15">
        <v>79.67783856679462</v>
      </c>
      <c r="AB230" s="16">
        <f t="shared" si="21"/>
        <v>90.91878592242503</v>
      </c>
      <c r="AC230" s="16">
        <v>5.1309505499231554</v>
      </c>
      <c r="AD230" s="16">
        <v>55.865783955610077</v>
      </c>
      <c r="AE230" s="16">
        <v>86.003330427747116</v>
      </c>
      <c r="AF230" s="16">
        <v>44.747182097012846</v>
      </c>
      <c r="AG230" s="16">
        <v>56.68378077796006</v>
      </c>
      <c r="AH230" s="15">
        <v>68.504109895538505</v>
      </c>
      <c r="AI230" s="15">
        <v>49.752852511603614</v>
      </c>
      <c r="AJ230" s="16">
        <f t="shared" si="22"/>
        <v>59.128481203571056</v>
      </c>
      <c r="AK230" s="15">
        <v>7.8836224249010467</v>
      </c>
      <c r="AL230" s="16">
        <v>72.084724179053595</v>
      </c>
      <c r="AM230" s="16">
        <v>118.95628829408932</v>
      </c>
      <c r="AN230" s="16">
        <v>49.588667635548667</v>
      </c>
      <c r="AO230" s="16">
        <v>71.15957948455052</v>
      </c>
      <c r="AP230" s="16">
        <v>56.877445791172931</v>
      </c>
      <c r="AQ230" s="16">
        <v>91.740541388584717</v>
      </c>
      <c r="AR230" s="15">
        <f t="shared" si="23"/>
        <v>74.308993589878824</v>
      </c>
    </row>
    <row r="231" spans="1:44">
      <c r="A231" s="19"/>
      <c r="B231" s="19"/>
      <c r="C231" s="13">
        <f t="shared" si="19"/>
        <v>2041</v>
      </c>
      <c r="D231" s="14">
        <v>51806</v>
      </c>
      <c r="E231" s="15">
        <v>8.2372999999999994</v>
      </c>
      <c r="F231" s="15">
        <v>69.350440000000006</v>
      </c>
      <c r="G231" s="15">
        <v>82.881690000000006</v>
      </c>
      <c r="H231" s="15">
        <v>55.200530000000001</v>
      </c>
      <c r="I231" s="15">
        <v>55.046349999999997</v>
      </c>
      <c r="J231" s="15">
        <v>75.364328888888892</v>
      </c>
      <c r="K231" s="15">
        <v>55.132005555555551</v>
      </c>
      <c r="L231" s="15">
        <f t="shared" si="24"/>
        <v>65.248167222222222</v>
      </c>
      <c r="M231" s="15">
        <v>8.2373162591192468</v>
      </c>
      <c r="N231" s="15">
        <v>76.380894501289958</v>
      </c>
      <c r="O231" s="15">
        <v>89.595032115716577</v>
      </c>
      <c r="P231" s="15">
        <v>60.156669112438266</v>
      </c>
      <c r="Q231" s="15">
        <v>60.872607393226566</v>
      </c>
      <c r="R231" s="15">
        <v>82.253844552146234</v>
      </c>
      <c r="S231" s="15">
        <v>60.474863903899738</v>
      </c>
      <c r="T231" s="15">
        <f t="shared" si="20"/>
        <v>71.364354228022989</v>
      </c>
      <c r="U231" s="15">
        <v>13.234731584491374</v>
      </c>
      <c r="V231" s="15">
        <v>105.32004746926876</v>
      </c>
      <c r="W231" s="15">
        <v>112.15289679293804</v>
      </c>
      <c r="X231" s="15">
        <v>83.487162343771743</v>
      </c>
      <c r="Y231" s="15">
        <v>83.798984225104647</v>
      </c>
      <c r="Z231" s="15">
        <v>108.35686939089953</v>
      </c>
      <c r="AA231" s="15">
        <v>83.625749846586359</v>
      </c>
      <c r="AB231" s="16">
        <f t="shared" si="21"/>
        <v>95.991309618742946</v>
      </c>
      <c r="AC231" s="16">
        <v>5.0613459637178879</v>
      </c>
      <c r="AD231" s="16">
        <v>58.837260083803336</v>
      </c>
      <c r="AE231" s="16">
        <v>72.128236239924419</v>
      </c>
      <c r="AF231" s="16">
        <v>52.17330568055398</v>
      </c>
      <c r="AG231" s="16">
        <v>52.611728111517209</v>
      </c>
      <c r="AH231" s="15">
        <v>64.744360597634937</v>
      </c>
      <c r="AI231" s="15">
        <v>52.368160094315421</v>
      </c>
      <c r="AJ231" s="16">
        <f t="shared" si="22"/>
        <v>58.556260345975176</v>
      </c>
      <c r="AK231" s="15">
        <v>8.2373162591192468</v>
      </c>
      <c r="AL231" s="16">
        <v>85.534161532949312</v>
      </c>
      <c r="AM231" s="16">
        <v>113.86022082612683</v>
      </c>
      <c r="AN231" s="16">
        <v>58.500438063368719</v>
      </c>
      <c r="AO231" s="16">
        <v>63.25491044582612</v>
      </c>
      <c r="AP231" s="16">
        <v>58.582929710550502</v>
      </c>
      <c r="AQ231" s="16">
        <v>98.145347431853594</v>
      </c>
      <c r="AR231" s="15">
        <f t="shared" si="23"/>
        <v>78.364138571202048</v>
      </c>
    </row>
    <row r="232" spans="1:44">
      <c r="A232" s="19"/>
      <c r="B232" s="19"/>
      <c r="C232" s="13">
        <f t="shared" si="19"/>
        <v>2041</v>
      </c>
      <c r="D232" s="14">
        <v>51836</v>
      </c>
      <c r="E232" s="15">
        <v>8.4124999999999996</v>
      </c>
      <c r="F232" s="15">
        <v>87.053139999999999</v>
      </c>
      <c r="G232" s="15">
        <v>85.7149</v>
      </c>
      <c r="H232" s="15">
        <v>79.536450000000002</v>
      </c>
      <c r="I232" s="15">
        <v>75.057429999999997</v>
      </c>
      <c r="J232" s="15">
        <v>86.434383870967736</v>
      </c>
      <c r="K232" s="15">
        <v>77.465505268817196</v>
      </c>
      <c r="L232" s="15">
        <f t="shared" si="24"/>
        <v>81.949944569892466</v>
      </c>
      <c r="M232" s="15">
        <v>8.4124732504658937</v>
      </c>
      <c r="N232" s="15">
        <v>93.353272673602362</v>
      </c>
      <c r="O232" s="15">
        <v>91.514278209092595</v>
      </c>
      <c r="P232" s="15">
        <v>85.441519237201604</v>
      </c>
      <c r="Q232" s="15">
        <v>80.576616483146267</v>
      </c>
      <c r="R232" s="15">
        <v>92.502984910441938</v>
      </c>
      <c r="S232" s="15">
        <v>83.192155598229789</v>
      </c>
      <c r="T232" s="15">
        <f t="shared" si="20"/>
        <v>87.847570254335864</v>
      </c>
      <c r="U232" s="15">
        <v>13.214363400135841</v>
      </c>
      <c r="V232" s="15">
        <v>137.43160195371325</v>
      </c>
      <c r="W232" s="15">
        <v>136.74451568223077</v>
      </c>
      <c r="X232" s="15">
        <v>122.4752655173409</v>
      </c>
      <c r="Y232" s="15">
        <v>121.15927220177915</v>
      </c>
      <c r="Z232" s="15">
        <v>137.11391690345792</v>
      </c>
      <c r="AA232" s="15">
        <v>121.86679548971557</v>
      </c>
      <c r="AB232" s="16">
        <f t="shared" si="21"/>
        <v>129.49035619658673</v>
      </c>
      <c r="AC232" s="16">
        <v>5.3376576201732444</v>
      </c>
      <c r="AD232" s="16">
        <v>72.773282818892326</v>
      </c>
      <c r="AE232" s="16">
        <v>74.164841347162238</v>
      </c>
      <c r="AF232" s="16">
        <v>69.553738407469567</v>
      </c>
      <c r="AG232" s="16">
        <v>65.458233924886599</v>
      </c>
      <c r="AH232" s="15">
        <v>73.416691600780567</v>
      </c>
      <c r="AI232" s="15">
        <v>67.660118055307549</v>
      </c>
      <c r="AJ232" s="16">
        <f t="shared" si="22"/>
        <v>70.538404828044065</v>
      </c>
      <c r="AK232" s="15">
        <v>8.4124732504658937</v>
      </c>
      <c r="AL232" s="16">
        <v>105.55515005317955</v>
      </c>
      <c r="AM232" s="16">
        <v>110.84855764992771</v>
      </c>
      <c r="AN232" s="16">
        <v>92.520567141581296</v>
      </c>
      <c r="AO232" s="16">
        <v>89.921558370573166</v>
      </c>
      <c r="AP232" s="16">
        <v>88.120878906802261</v>
      </c>
      <c r="AQ232" s="16">
        <v>108.00263958715988</v>
      </c>
      <c r="AR232" s="15">
        <f t="shared" si="23"/>
        <v>98.061759246981069</v>
      </c>
    </row>
    <row r="233" spans="1:44">
      <c r="A233" s="19"/>
      <c r="B233" s="19"/>
      <c r="C233" s="13">
        <f t="shared" si="19"/>
        <v>2042</v>
      </c>
      <c r="D233" s="14">
        <v>51867</v>
      </c>
      <c r="E233" s="15">
        <v>8.6839999999999993</v>
      </c>
      <c r="F233" s="15">
        <v>77.701340000000002</v>
      </c>
      <c r="G233" s="15">
        <v>80.687129999999996</v>
      </c>
      <c r="H233" s="15">
        <v>62.117080000000001</v>
      </c>
      <c r="I233" s="15">
        <v>54.410960000000003</v>
      </c>
      <c r="J233" s="15">
        <v>79.017656021505374</v>
      </c>
      <c r="K233" s="15">
        <v>58.719758279569895</v>
      </c>
      <c r="L233" s="15">
        <f t="shared" si="24"/>
        <v>68.868707150537631</v>
      </c>
      <c r="M233" s="15">
        <v>8.6840467268086261</v>
      </c>
      <c r="N233" s="15">
        <v>82.165114798664831</v>
      </c>
      <c r="O233" s="15">
        <v>86.615543495020972</v>
      </c>
      <c r="P233" s="15">
        <v>68.29021670275813</v>
      </c>
      <c r="Q233" s="15">
        <v>59.131454667379025</v>
      </c>
      <c r="R233" s="15">
        <v>84.127131750821846</v>
      </c>
      <c r="S233" s="15">
        <v>64.252482902214652</v>
      </c>
      <c r="T233" s="15">
        <f t="shared" si="20"/>
        <v>74.189807326518249</v>
      </c>
      <c r="U233" s="15">
        <v>14.7216432102705</v>
      </c>
      <c r="V233" s="15">
        <v>118.34370494917793</v>
      </c>
      <c r="W233" s="15">
        <v>114.57413254813021</v>
      </c>
      <c r="X233" s="15">
        <v>99.386391709223219</v>
      </c>
      <c r="Y233" s="15">
        <v>91.560031713840729</v>
      </c>
      <c r="Z233" s="15">
        <v>116.6818504497913</v>
      </c>
      <c r="AA233" s="15">
        <v>95.936060958570721</v>
      </c>
      <c r="AB233" s="16">
        <f t="shared" si="21"/>
        <v>106.30895570418102</v>
      </c>
      <c r="AC233" s="16">
        <v>5.5397312344948393</v>
      </c>
      <c r="AD233" s="16">
        <v>63.093654650698198</v>
      </c>
      <c r="AE233" s="16">
        <v>74.097145577436038</v>
      </c>
      <c r="AF233" s="16">
        <v>57.089333218341991</v>
      </c>
      <c r="AG233" s="16">
        <v>53.514715941675192</v>
      </c>
      <c r="AH233" s="15">
        <v>67.944656027001983</v>
      </c>
      <c r="AI233" s="15">
        <v>55.513426677015765</v>
      </c>
      <c r="AJ233" s="16">
        <f t="shared" si="22"/>
        <v>61.729041352008878</v>
      </c>
      <c r="AK233" s="15">
        <v>8.6840467268086261</v>
      </c>
      <c r="AL233" s="16">
        <v>84.915892592461191</v>
      </c>
      <c r="AM233" s="16">
        <v>111.1111296725408</v>
      </c>
      <c r="AN233" s="16">
        <v>64.061545698867491</v>
      </c>
      <c r="AO233" s="16">
        <v>62.261388476844076</v>
      </c>
      <c r="AP233" s="16">
        <v>57.459789318516577</v>
      </c>
      <c r="AQ233" s="16">
        <v>96.464330444969406</v>
      </c>
      <c r="AR233" s="15">
        <f t="shared" si="23"/>
        <v>76.962059881742988</v>
      </c>
    </row>
    <row r="234" spans="1:44">
      <c r="A234" s="19"/>
      <c r="B234" s="19"/>
      <c r="C234" s="13">
        <f t="shared" si="19"/>
        <v>2042</v>
      </c>
      <c r="D234" s="14">
        <v>51898</v>
      </c>
      <c r="E234" s="15">
        <v>8.2629000000000001</v>
      </c>
      <c r="F234" s="15">
        <v>84.887050000000002</v>
      </c>
      <c r="G234" s="15">
        <v>80.402199999999993</v>
      </c>
      <c r="H234" s="15">
        <v>76.916579999999996</v>
      </c>
      <c r="I234" s="15">
        <v>67.75573</v>
      </c>
      <c r="J234" s="15">
        <v>82.964971428571431</v>
      </c>
      <c r="K234" s="15">
        <v>72.990501428571434</v>
      </c>
      <c r="L234" s="15">
        <f t="shared" si="24"/>
        <v>77.977736428571433</v>
      </c>
      <c r="M234" s="15">
        <v>8.2629234470522483</v>
      </c>
      <c r="N234" s="15">
        <v>102.80085390295332</v>
      </c>
      <c r="O234" s="15">
        <v>96.870629717907221</v>
      </c>
      <c r="P234" s="15">
        <v>89.226897874899265</v>
      </c>
      <c r="Q234" s="15">
        <v>76.49233430682051</v>
      </c>
      <c r="R234" s="15">
        <v>100.25932925221927</v>
      </c>
      <c r="S234" s="15">
        <v>83.769227774294095</v>
      </c>
      <c r="T234" s="15">
        <f t="shared" si="20"/>
        <v>92.014278513256684</v>
      </c>
      <c r="U234" s="15">
        <v>12.946919281488219</v>
      </c>
      <c r="V234" s="15">
        <v>117.0336989790294</v>
      </c>
      <c r="W234" s="15">
        <v>119.00021934020485</v>
      </c>
      <c r="X234" s="15">
        <v>113.75263247871179</v>
      </c>
      <c r="Y234" s="15">
        <v>108.26787608878747</v>
      </c>
      <c r="Z234" s="15">
        <v>117.87649341953316</v>
      </c>
      <c r="AA234" s="15">
        <v>111.40202259731565</v>
      </c>
      <c r="AB234" s="16">
        <f t="shared" si="21"/>
        <v>114.63925800842441</v>
      </c>
      <c r="AC234" s="16">
        <v>5.4899650397233346</v>
      </c>
      <c r="AD234" s="16">
        <v>96.633627860191083</v>
      </c>
      <c r="AE234" s="16">
        <v>88.726850738074305</v>
      </c>
      <c r="AF234" s="16">
        <v>80.969060906224797</v>
      </c>
      <c r="AG234" s="16">
        <v>68.857412121061131</v>
      </c>
      <c r="AH234" s="15">
        <v>93.245009093569607</v>
      </c>
      <c r="AI234" s="15">
        <v>75.778354284011797</v>
      </c>
      <c r="AJ234" s="16">
        <f t="shared" si="22"/>
        <v>84.511681688790702</v>
      </c>
      <c r="AK234" s="15">
        <v>8.2629234470522483</v>
      </c>
      <c r="AL234" s="16">
        <v>102.14403033575691</v>
      </c>
      <c r="AM234" s="16">
        <v>102.78820121124895</v>
      </c>
      <c r="AN234" s="16">
        <v>85.932846578220534</v>
      </c>
      <c r="AO234" s="16">
        <v>77.294514300833598</v>
      </c>
      <c r="AP234" s="16">
        <v>82.980894004969088</v>
      </c>
      <c r="AQ234" s="16">
        <v>102.42010356811065</v>
      </c>
      <c r="AR234" s="15">
        <f t="shared" si="23"/>
        <v>92.700498786539868</v>
      </c>
    </row>
    <row r="235" spans="1:44">
      <c r="A235" s="19"/>
      <c r="B235" s="19"/>
      <c r="C235" s="13">
        <f t="shared" si="19"/>
        <v>2042</v>
      </c>
      <c r="D235" s="14">
        <v>51926</v>
      </c>
      <c r="E235" s="15">
        <v>7.4397000000000002</v>
      </c>
      <c r="F235" s="15">
        <v>36.322009999999999</v>
      </c>
      <c r="G235" s="15">
        <v>47.148989999999998</v>
      </c>
      <c r="H235" s="15">
        <v>34.107300000000002</v>
      </c>
      <c r="I235" s="15">
        <v>38.549990000000001</v>
      </c>
      <c r="J235" s="15">
        <v>41.095194731182794</v>
      </c>
      <c r="K235" s="15">
        <v>36.065905268817204</v>
      </c>
      <c r="L235" s="15">
        <f t="shared" si="24"/>
        <v>38.580550000000002</v>
      </c>
      <c r="M235" s="15">
        <v>7.4397136095074012</v>
      </c>
      <c r="N235" s="15">
        <v>54.125887069290144</v>
      </c>
      <c r="O235" s="15">
        <v>66.239122365024912</v>
      </c>
      <c r="P235" s="15">
        <v>43.6028247218497</v>
      </c>
      <c r="Q235" s="15">
        <v>47.469266411745778</v>
      </c>
      <c r="R235" s="15">
        <v>59.466130586764613</v>
      </c>
      <c r="S235" s="15">
        <v>45.307385036750119</v>
      </c>
      <c r="T235" s="15">
        <f t="shared" si="20"/>
        <v>52.386757811757363</v>
      </c>
      <c r="U235" s="15">
        <v>12.29213449310995</v>
      </c>
      <c r="V235" s="15">
        <v>49.475295497613871</v>
      </c>
      <c r="W235" s="15">
        <v>69.628774185165028</v>
      </c>
      <c r="X235" s="15">
        <v>49.434531860272614</v>
      </c>
      <c r="Y235" s="15">
        <v>65.739461750706198</v>
      </c>
      <c r="Z235" s="15">
        <v>58.36016244588911</v>
      </c>
      <c r="AA235" s="15">
        <v>56.622726758205701</v>
      </c>
      <c r="AB235" s="16">
        <f t="shared" si="21"/>
        <v>57.491444602047409</v>
      </c>
      <c r="AC235" s="16">
        <v>4.7647784132570363</v>
      </c>
      <c r="AD235" s="16">
        <v>74.791953768469497</v>
      </c>
      <c r="AE235" s="16">
        <v>113.95247233842393</v>
      </c>
      <c r="AF235" s="16">
        <v>38.07302145815936</v>
      </c>
      <c r="AG235" s="16">
        <v>45.2246354096388</v>
      </c>
      <c r="AH235" s="15">
        <v>92.056268406836494</v>
      </c>
      <c r="AI235" s="15">
        <v>41.225883522790078</v>
      </c>
      <c r="AJ235" s="16">
        <f t="shared" si="22"/>
        <v>66.641075964813282</v>
      </c>
      <c r="AK235" s="15">
        <v>7.4397136095074012</v>
      </c>
      <c r="AL235" s="16">
        <v>56.515376217823025</v>
      </c>
      <c r="AM235" s="16">
        <v>82.783702994472534</v>
      </c>
      <c r="AN235" s="16">
        <v>41.233157488739465</v>
      </c>
      <c r="AO235" s="16">
        <v>47.630693184848361</v>
      </c>
      <c r="AP235" s="16">
        <v>42.044773283200691</v>
      </c>
      <c r="AQ235" s="16">
        <v>68.076268352364593</v>
      </c>
      <c r="AR235" s="15">
        <f t="shared" si="23"/>
        <v>55.060520817782646</v>
      </c>
    </row>
    <row r="236" spans="1:44">
      <c r="A236" s="19"/>
      <c r="B236" s="19"/>
      <c r="C236" s="13">
        <f t="shared" si="19"/>
        <v>2042</v>
      </c>
      <c r="D236" s="14">
        <v>51957</v>
      </c>
      <c r="E236" s="15">
        <v>7.1062000000000003</v>
      </c>
      <c r="F236" s="15">
        <v>27.406079999999999</v>
      </c>
      <c r="G236" s="15">
        <v>44.798050000000003</v>
      </c>
      <c r="H236" s="15">
        <v>24.288519999999998</v>
      </c>
      <c r="I236" s="15">
        <v>37.269820000000003</v>
      </c>
      <c r="J236" s="15">
        <v>34.749356222222225</v>
      </c>
      <c r="K236" s="15">
        <v>29.769513333333332</v>
      </c>
      <c r="L236" s="15">
        <f t="shared" si="24"/>
        <v>32.259434777777777</v>
      </c>
      <c r="M236" s="15">
        <v>7.1061904335118697</v>
      </c>
      <c r="N236" s="15">
        <v>29.045422484318941</v>
      </c>
      <c r="O236" s="15">
        <v>48.365319424455905</v>
      </c>
      <c r="P236" s="15">
        <v>26.406954182966253</v>
      </c>
      <c r="Q236" s="15">
        <v>40.933155363389041</v>
      </c>
      <c r="R236" s="15">
        <v>37.202712303487878</v>
      </c>
      <c r="S236" s="15">
        <v>32.540239125811432</v>
      </c>
      <c r="T236" s="15">
        <f t="shared" si="20"/>
        <v>34.871475714649655</v>
      </c>
      <c r="U236" s="15">
        <v>12.160489104807926</v>
      </c>
      <c r="V236" s="15">
        <v>39.274448388413866</v>
      </c>
      <c r="W236" s="15">
        <v>57.38590241350078</v>
      </c>
      <c r="X236" s="15">
        <v>39.97123510533298</v>
      </c>
      <c r="Y236" s="15">
        <v>54.284991537812189</v>
      </c>
      <c r="Z236" s="15">
        <v>46.921506754561676</v>
      </c>
      <c r="AA236" s="15">
        <v>46.014821154601968</v>
      </c>
      <c r="AB236" s="16">
        <f t="shared" si="21"/>
        <v>46.468163954581826</v>
      </c>
      <c r="AC236" s="16">
        <v>4.66856969546137</v>
      </c>
      <c r="AD236" s="16">
        <v>29.052809892953768</v>
      </c>
      <c r="AE236" s="16">
        <v>53.517692972928693</v>
      </c>
      <c r="AF236" s="16">
        <v>27.91396947087674</v>
      </c>
      <c r="AG236" s="16">
        <v>42.245953813761083</v>
      </c>
      <c r="AH236" s="15">
        <v>39.38242719338762</v>
      </c>
      <c r="AI236" s="15">
        <v>33.965251748983462</v>
      </c>
      <c r="AJ236" s="16">
        <f t="shared" si="22"/>
        <v>36.673839471185545</v>
      </c>
      <c r="AK236" s="15">
        <v>7.1061904335118697</v>
      </c>
      <c r="AL236" s="16">
        <v>43.435859830653726</v>
      </c>
      <c r="AM236" s="16">
        <v>74.418986593176541</v>
      </c>
      <c r="AN236" s="16">
        <v>29.682598037590111</v>
      </c>
      <c r="AO236" s="16">
        <v>47.58804038798047</v>
      </c>
      <c r="AP236" s="16">
        <v>35.797992249787853</v>
      </c>
      <c r="AQ236" s="16">
        <v>56.51762446371891</v>
      </c>
      <c r="AR236" s="15">
        <f t="shared" si="23"/>
        <v>46.157808356753378</v>
      </c>
    </row>
    <row r="237" spans="1:44">
      <c r="A237" s="19"/>
      <c r="B237" s="19"/>
      <c r="C237" s="13">
        <f t="shared" ref="C237:C244" si="25">YEAR(D237)</f>
        <v>2042</v>
      </c>
      <c r="D237" s="14">
        <v>51987</v>
      </c>
      <c r="E237" s="15">
        <v>7.1619000000000002</v>
      </c>
      <c r="F237" s="15">
        <v>33.552100000000003</v>
      </c>
      <c r="G237" s="15">
        <v>48.891869999999997</v>
      </c>
      <c r="H237" s="15">
        <v>14.433059999999999</v>
      </c>
      <c r="I237" s="15">
        <v>23.352119999999999</v>
      </c>
      <c r="J237" s="15">
        <v>40.314794301075274</v>
      </c>
      <c r="K237" s="15">
        <v>18.365118709677418</v>
      </c>
      <c r="L237" s="15">
        <f t="shared" si="24"/>
        <v>29.339956505376346</v>
      </c>
      <c r="M237" s="15">
        <v>7.1619431871893937</v>
      </c>
      <c r="N237" s="15">
        <v>36.167193020506197</v>
      </c>
      <c r="O237" s="15">
        <v>53.965939583191016</v>
      </c>
      <c r="P237" s="15">
        <v>15.38236069350755</v>
      </c>
      <c r="Q237" s="15">
        <v>24.485953188535301</v>
      </c>
      <c r="R237" s="15">
        <v>44.013952257818858</v>
      </c>
      <c r="S237" s="15">
        <v>19.395772438627315</v>
      </c>
      <c r="T237" s="15">
        <f t="shared" ref="T237:T244" si="26">AVERAGE(R237:S237)</f>
        <v>31.704862348223088</v>
      </c>
      <c r="U237" s="15">
        <v>11.681741750024489</v>
      </c>
      <c r="V237" s="15">
        <v>38.43507324759134</v>
      </c>
      <c r="W237" s="15">
        <v>69.679532878229082</v>
      </c>
      <c r="X237" s="15">
        <v>22.888787205417213</v>
      </c>
      <c r="Y237" s="15">
        <v>37.987933429599956</v>
      </c>
      <c r="Z237" s="15">
        <v>52.209512439592928</v>
      </c>
      <c r="AA237" s="15">
        <v>29.545400056938632</v>
      </c>
      <c r="AB237" s="16">
        <f t="shared" ref="AB237:AB244" si="27">AVERAGE(Z237:AA237)</f>
        <v>40.87745624826578</v>
      </c>
      <c r="AC237" s="16">
        <v>4.7887735848121773</v>
      </c>
      <c r="AD237" s="16">
        <v>48.906843505228231</v>
      </c>
      <c r="AE237" s="16">
        <v>99.749067051739729</v>
      </c>
      <c r="AF237" s="16">
        <v>18.007176419187161</v>
      </c>
      <c r="AG237" s="16">
        <v>29.935862817285216</v>
      </c>
      <c r="AH237" s="15">
        <v>71.3211571117548</v>
      </c>
      <c r="AI237" s="15">
        <v>23.266059669961567</v>
      </c>
      <c r="AJ237" s="16">
        <f t="shared" ref="AJ237:AJ244" si="28">AVERAGE(AH237:AI237)</f>
        <v>47.293608390858182</v>
      </c>
      <c r="AK237" s="15">
        <v>7.1619431871893937</v>
      </c>
      <c r="AL237" s="16">
        <v>41.699545550970775</v>
      </c>
      <c r="AM237" s="16">
        <v>87.987084485294517</v>
      </c>
      <c r="AN237" s="16">
        <v>14.017720186848779</v>
      </c>
      <c r="AO237" s="16">
        <v>22.974683229028699</v>
      </c>
      <c r="AP237" s="16">
        <v>15.562418638236005</v>
      </c>
      <c r="AQ237" s="16">
        <v>62.10587991986619</v>
      </c>
      <c r="AR237" s="15">
        <f t="shared" ref="AR237:AR244" si="29">AVERAGE(AP237:AQ237)</f>
        <v>38.834149279051097</v>
      </c>
    </row>
    <row r="238" spans="1:44">
      <c r="A238" s="19"/>
      <c r="B238" s="19"/>
      <c r="C238" s="13">
        <f t="shared" si="25"/>
        <v>2042</v>
      </c>
      <c r="D238" s="14">
        <v>52018</v>
      </c>
      <c r="E238" s="15">
        <v>7.6108000000000002</v>
      </c>
      <c r="F238" s="15">
        <v>48.354340000000001</v>
      </c>
      <c r="G238" s="15">
        <v>71.963999999999999</v>
      </c>
      <c r="H238" s="15">
        <v>18.554659999999998</v>
      </c>
      <c r="I238" s="15">
        <v>33.809449999999998</v>
      </c>
      <c r="J238" s="15">
        <v>58.847522222222224</v>
      </c>
      <c r="K238" s="15">
        <v>25.334566666666664</v>
      </c>
      <c r="L238" s="15">
        <f t="shared" si="24"/>
        <v>42.091044444444442</v>
      </c>
      <c r="M238" s="15">
        <v>7.6107724640379688</v>
      </c>
      <c r="N238" s="15">
        <v>53.626671097821237</v>
      </c>
      <c r="O238" s="15">
        <v>81.391221576687556</v>
      </c>
      <c r="P238" s="15">
        <v>19.506306018072063</v>
      </c>
      <c r="Q238" s="15">
        <v>36.044423577117072</v>
      </c>
      <c r="R238" s="15">
        <v>65.966471310650704</v>
      </c>
      <c r="S238" s="15">
        <v>26.856580488758734</v>
      </c>
      <c r="T238" s="15">
        <f t="shared" si="26"/>
        <v>46.411525899704721</v>
      </c>
      <c r="U238" s="15">
        <v>12.541851895215983</v>
      </c>
      <c r="V238" s="15">
        <v>58.249445743988737</v>
      </c>
      <c r="W238" s="15">
        <v>107.83260893565378</v>
      </c>
      <c r="X238" s="15">
        <v>34.009829562793257</v>
      </c>
      <c r="Y238" s="15">
        <v>60.218286286545087</v>
      </c>
      <c r="Z238" s="15">
        <v>80.286407162506535</v>
      </c>
      <c r="AA238" s="15">
        <v>45.658032551127405</v>
      </c>
      <c r="AB238" s="16">
        <f t="shared" si="27"/>
        <v>62.97221985681697</v>
      </c>
      <c r="AC238" s="16">
        <v>4.7516701628243068</v>
      </c>
      <c r="AD238" s="16">
        <v>43.362422945166344</v>
      </c>
      <c r="AE238" s="16">
        <v>74.320455664259029</v>
      </c>
      <c r="AF238" s="16">
        <v>20.664737203331736</v>
      </c>
      <c r="AG238" s="16">
        <v>37.322641368358035</v>
      </c>
      <c r="AH238" s="15">
        <v>57.121548598096425</v>
      </c>
      <c r="AI238" s="15">
        <v>28.068250165565647</v>
      </c>
      <c r="AJ238" s="16">
        <f t="shared" si="28"/>
        <v>42.594899381831034</v>
      </c>
      <c r="AK238" s="15">
        <v>7.6107724640379688</v>
      </c>
      <c r="AL238" s="16">
        <v>56.773909703056646</v>
      </c>
      <c r="AM238" s="16">
        <v>115.60578285299175</v>
      </c>
      <c r="AN238" s="16">
        <v>21.386803354618987</v>
      </c>
      <c r="AO238" s="16">
        <v>37.377365414131759</v>
      </c>
      <c r="AP238" s="16">
        <v>26.507240750145986</v>
      </c>
      <c r="AQ238" s="16">
        <v>82.921408880805586</v>
      </c>
      <c r="AR238" s="15">
        <f t="shared" si="29"/>
        <v>54.714324815475784</v>
      </c>
    </row>
    <row r="239" spans="1:44">
      <c r="A239" s="19"/>
      <c r="B239" s="19"/>
      <c r="C239" s="13">
        <f t="shared" si="25"/>
        <v>2042</v>
      </c>
      <c r="D239" s="14">
        <v>52048</v>
      </c>
      <c r="E239" s="15">
        <v>7.9375</v>
      </c>
      <c r="F239" s="15">
        <v>113.9036</v>
      </c>
      <c r="G239" s="15">
        <v>133.28790000000001</v>
      </c>
      <c r="H239" s="15">
        <v>72.737819999999999</v>
      </c>
      <c r="I239" s="15">
        <v>71.380549999999999</v>
      </c>
      <c r="J239" s="15">
        <v>122.44936666666665</v>
      </c>
      <c r="K239" s="15">
        <v>72.139453655913982</v>
      </c>
      <c r="L239" s="15">
        <f t="shared" si="24"/>
        <v>97.294410161290315</v>
      </c>
      <c r="M239" s="15">
        <v>7.9375318855655701</v>
      </c>
      <c r="N239" s="15">
        <v>123.15122688279499</v>
      </c>
      <c r="O239" s="15">
        <v>140.96254677231047</v>
      </c>
      <c r="P239" s="15">
        <v>75.939423609720293</v>
      </c>
      <c r="Q239" s="15">
        <v>78.102292769920112</v>
      </c>
      <c r="R239" s="15">
        <v>131.00352919967816</v>
      </c>
      <c r="S239" s="15">
        <v>76.892946572819142</v>
      </c>
      <c r="T239" s="15">
        <f t="shared" si="26"/>
        <v>103.94823788624865</v>
      </c>
      <c r="U239" s="15">
        <v>12.892438811202268</v>
      </c>
      <c r="V239" s="15">
        <v>124.91694066372757</v>
      </c>
      <c r="W239" s="15">
        <v>195.76483208387799</v>
      </c>
      <c r="X239" s="15">
        <v>98.401572240911392</v>
      </c>
      <c r="Y239" s="15">
        <v>125.90266991642038</v>
      </c>
      <c r="Z239" s="15">
        <v>156.15095731132078</v>
      </c>
      <c r="AA239" s="15">
        <v>110.52571207635084</v>
      </c>
      <c r="AB239" s="16">
        <f t="shared" si="27"/>
        <v>133.3383346938358</v>
      </c>
      <c r="AC239" s="16">
        <v>5.3701854756637877</v>
      </c>
      <c r="AD239" s="16">
        <v>113.77971073739121</v>
      </c>
      <c r="AE239" s="16">
        <v>179.49644036595811</v>
      </c>
      <c r="AF239" s="16">
        <v>67.070360551688566</v>
      </c>
      <c r="AG239" s="16">
        <v>61.948048925171335</v>
      </c>
      <c r="AH239" s="15">
        <v>142.75160229407123</v>
      </c>
      <c r="AI239" s="15">
        <v>64.812137146449786</v>
      </c>
      <c r="AJ239" s="16">
        <f t="shared" si="28"/>
        <v>103.78186972026052</v>
      </c>
      <c r="AK239" s="15">
        <v>7.9375318855655701</v>
      </c>
      <c r="AL239" s="16">
        <v>152.74359137600757</v>
      </c>
      <c r="AM239" s="16">
        <v>222.55401267262872</v>
      </c>
      <c r="AN239" s="16">
        <v>71.332831039645583</v>
      </c>
      <c r="AO239" s="16">
        <v>73.312712352020128</v>
      </c>
      <c r="AP239" s="16">
        <v>70.795750857616895</v>
      </c>
      <c r="AQ239" s="16">
        <v>183.5202287218298</v>
      </c>
      <c r="AR239" s="15">
        <f t="shared" si="29"/>
        <v>127.15798978972335</v>
      </c>
    </row>
    <row r="240" spans="1:44">
      <c r="A240" s="19"/>
      <c r="B240" s="19"/>
      <c r="C240" s="13">
        <f t="shared" si="25"/>
        <v>2042</v>
      </c>
      <c r="D240" s="14">
        <v>52079</v>
      </c>
      <c r="E240" s="15">
        <v>8.4382000000000001</v>
      </c>
      <c r="F240" s="15">
        <v>124.87390000000001</v>
      </c>
      <c r="G240" s="15">
        <v>141.64320000000001</v>
      </c>
      <c r="H240" s="15">
        <v>82.404579999999996</v>
      </c>
      <c r="I240" s="15">
        <v>81.319540000000003</v>
      </c>
      <c r="J240" s="15">
        <v>132.26681720430111</v>
      </c>
      <c r="K240" s="15">
        <v>81.926229032258078</v>
      </c>
      <c r="L240" s="15">
        <f t="shared" si="24"/>
        <v>107.09652311827959</v>
      </c>
      <c r="M240" s="15">
        <v>8.4381662495105942</v>
      </c>
      <c r="N240" s="15">
        <v>130.10455935857226</v>
      </c>
      <c r="O240" s="15">
        <v>151.40102589675894</v>
      </c>
      <c r="P240" s="15">
        <v>87.378803377511971</v>
      </c>
      <c r="Q240" s="15">
        <v>90.140714867832671</v>
      </c>
      <c r="R240" s="15">
        <v>139.49332417648253</v>
      </c>
      <c r="S240" s="15">
        <v>88.596420271094203</v>
      </c>
      <c r="T240" s="15">
        <f t="shared" si="26"/>
        <v>114.04487222378836</v>
      </c>
      <c r="U240" s="15">
        <v>13.094034542242017</v>
      </c>
      <c r="V240" s="15">
        <v>159.44932498947443</v>
      </c>
      <c r="W240" s="15">
        <v>194.35191885040078</v>
      </c>
      <c r="X240" s="15">
        <v>119.50898417125271</v>
      </c>
      <c r="Y240" s="15">
        <v>134.36820928111791</v>
      </c>
      <c r="Z240" s="15">
        <v>174.83649002493658</v>
      </c>
      <c r="AA240" s="15">
        <v>126.05982534872018</v>
      </c>
      <c r="AB240" s="16">
        <f t="shared" si="27"/>
        <v>150.44815768682838</v>
      </c>
      <c r="AC240" s="16">
        <v>5.7330672511828293</v>
      </c>
      <c r="AD240" s="16">
        <v>119.41391820918761</v>
      </c>
      <c r="AE240" s="16">
        <v>242.05726010439511</v>
      </c>
      <c r="AF240" s="16">
        <v>78.339469873116713</v>
      </c>
      <c r="AG240" s="16">
        <v>69.80755090519429</v>
      </c>
      <c r="AH240" s="15">
        <v>173.48248829202103</v>
      </c>
      <c r="AI240" s="15">
        <v>74.578086242097157</v>
      </c>
      <c r="AJ240" s="16">
        <f t="shared" si="28"/>
        <v>124.03028726705909</v>
      </c>
      <c r="AK240" s="15">
        <v>8.4381662495105942</v>
      </c>
      <c r="AL240" s="16">
        <v>130.45600455508057</v>
      </c>
      <c r="AM240" s="16">
        <v>221.9350519857187</v>
      </c>
      <c r="AN240" s="16">
        <v>85.420008510631902</v>
      </c>
      <c r="AO240" s="16">
        <v>86.023118599862457</v>
      </c>
      <c r="AP240" s="16">
        <v>84.402672310467352</v>
      </c>
      <c r="AQ240" s="16">
        <v>170.7854770782651</v>
      </c>
      <c r="AR240" s="15">
        <f t="shared" si="29"/>
        <v>127.59407469436623</v>
      </c>
    </row>
    <row r="241" spans="1:44">
      <c r="A241" s="19"/>
      <c r="B241" s="19"/>
      <c r="C241" s="13">
        <f t="shared" si="25"/>
        <v>2042</v>
      </c>
      <c r="D241" s="14">
        <v>52110</v>
      </c>
      <c r="E241" s="15">
        <v>8.3125999999999998</v>
      </c>
      <c r="F241" s="15">
        <v>109.4979</v>
      </c>
      <c r="G241" s="15">
        <v>120.2577</v>
      </c>
      <c r="H241" s="15">
        <v>78.276780000000002</v>
      </c>
      <c r="I241" s="15">
        <v>76.810100000000006</v>
      </c>
      <c r="J241" s="15">
        <v>114.28003333333335</v>
      </c>
      <c r="K241" s="15">
        <v>77.624922222222224</v>
      </c>
      <c r="L241" s="15">
        <f t="shared" si="24"/>
        <v>95.952477777777787</v>
      </c>
      <c r="M241" s="15">
        <v>8.3126325417945495</v>
      </c>
      <c r="N241" s="15">
        <v>116.51865839029297</v>
      </c>
      <c r="O241" s="15">
        <v>127.92530716455994</v>
      </c>
      <c r="P241" s="15">
        <v>82.640195436248931</v>
      </c>
      <c r="Q241" s="15">
        <v>82.988128100500205</v>
      </c>
      <c r="R241" s="15">
        <v>121.58828006774496</v>
      </c>
      <c r="S241" s="15">
        <v>82.794832175916156</v>
      </c>
      <c r="T241" s="15">
        <f t="shared" si="26"/>
        <v>102.19155612183056</v>
      </c>
      <c r="U241" s="15">
        <v>13.048046420643219</v>
      </c>
      <c r="V241" s="15">
        <v>127.41485263914339</v>
      </c>
      <c r="W241" s="15">
        <v>189.38157324445748</v>
      </c>
      <c r="X241" s="15">
        <v>102.21892536691033</v>
      </c>
      <c r="Y241" s="15">
        <v>133.95131532996692</v>
      </c>
      <c r="Z241" s="15">
        <v>154.95561735261634</v>
      </c>
      <c r="AA241" s="15">
        <v>116.32220979493549</v>
      </c>
      <c r="AB241" s="16">
        <f t="shared" si="27"/>
        <v>135.63891357377591</v>
      </c>
      <c r="AC241" s="16">
        <v>5.3165805072133931</v>
      </c>
      <c r="AD241" s="16">
        <v>111.33382267802878</v>
      </c>
      <c r="AE241" s="16">
        <v>143.39707403875948</v>
      </c>
      <c r="AF241" s="16">
        <v>70.520135722027675</v>
      </c>
      <c r="AG241" s="16">
        <v>69.379306234237731</v>
      </c>
      <c r="AH241" s="15">
        <v>125.58415661613132</v>
      </c>
      <c r="AI241" s="15">
        <v>70.013100394121025</v>
      </c>
      <c r="AJ241" s="16">
        <f t="shared" si="28"/>
        <v>97.798628505126175</v>
      </c>
      <c r="AK241" s="15">
        <v>8.3126325417945495</v>
      </c>
      <c r="AL241" s="16">
        <v>115.5411094163675</v>
      </c>
      <c r="AM241" s="16">
        <v>167.6137967918134</v>
      </c>
      <c r="AN241" s="16">
        <v>75.717952442153845</v>
      </c>
      <c r="AO241" s="16">
        <v>80.319897686565056</v>
      </c>
      <c r="AP241" s="16">
        <v>75.956784280279564</v>
      </c>
      <c r="AQ241" s="16">
        <v>138.68452602767678</v>
      </c>
      <c r="AR241" s="15">
        <f t="shared" si="29"/>
        <v>107.32065515397818</v>
      </c>
    </row>
    <row r="242" spans="1:44">
      <c r="A242" s="19"/>
      <c r="B242" s="19"/>
      <c r="C242" s="13">
        <f t="shared" si="25"/>
        <v>2042</v>
      </c>
      <c r="D242" s="14">
        <v>52140</v>
      </c>
      <c r="E242" s="15">
        <v>8.3137000000000008</v>
      </c>
      <c r="F242" s="15">
        <v>63.449080000000002</v>
      </c>
      <c r="G242" s="15">
        <v>87.895560000000003</v>
      </c>
      <c r="H242" s="15">
        <v>44.618969999999997</v>
      </c>
      <c r="I242" s="15">
        <v>58.597850000000001</v>
      </c>
      <c r="J242" s="15">
        <v>73.700829677419364</v>
      </c>
      <c r="K242" s="15">
        <v>50.481080967741939</v>
      </c>
      <c r="L242" s="15">
        <f t="shared" si="24"/>
        <v>62.090955322580655</v>
      </c>
      <c r="M242" s="15">
        <v>8.3136917894643148</v>
      </c>
      <c r="N242" s="15">
        <v>69.311033314607926</v>
      </c>
      <c r="O242" s="15">
        <v>92.343690979675387</v>
      </c>
      <c r="P242" s="15">
        <v>49.035900614044806</v>
      </c>
      <c r="Q242" s="15">
        <v>63.276658883719357</v>
      </c>
      <c r="R242" s="15">
        <v>78.969889754797506</v>
      </c>
      <c r="S242" s="15">
        <v>55.007831501327686</v>
      </c>
      <c r="T242" s="15">
        <f t="shared" si="26"/>
        <v>66.988860628062596</v>
      </c>
      <c r="U242" s="15">
        <v>13.53656969338045</v>
      </c>
      <c r="V242" s="15">
        <v>88.086273176567715</v>
      </c>
      <c r="W242" s="15">
        <v>140.39443357333113</v>
      </c>
      <c r="X242" s="15">
        <v>77.295206193326763</v>
      </c>
      <c r="Y242" s="15">
        <v>107.56567033981746</v>
      </c>
      <c r="Z242" s="15">
        <v>110.02195334295237</v>
      </c>
      <c r="AA242" s="15">
        <v>89.989271803145428</v>
      </c>
      <c r="AB242" s="16">
        <f t="shared" si="27"/>
        <v>100.00561257304889</v>
      </c>
      <c r="AC242" s="16">
        <v>5.4108554621169551</v>
      </c>
      <c r="AD242" s="16">
        <v>55.970324875216008</v>
      </c>
      <c r="AE242" s="16">
        <v>87.51600336336152</v>
      </c>
      <c r="AF242" s="16">
        <v>45.339984574719423</v>
      </c>
      <c r="AG242" s="16">
        <v>58.212741356130614</v>
      </c>
      <c r="AH242" s="15">
        <v>69.19915778959961</v>
      </c>
      <c r="AI242" s="15">
        <v>50.738237418537025</v>
      </c>
      <c r="AJ242" s="16">
        <f t="shared" si="28"/>
        <v>59.968697604068318</v>
      </c>
      <c r="AK242" s="15">
        <v>8.3136917894643148</v>
      </c>
      <c r="AL242" s="16">
        <v>72.924993481116772</v>
      </c>
      <c r="AM242" s="16">
        <v>126.426346185006</v>
      </c>
      <c r="AN242" s="16">
        <v>49.448701807594404</v>
      </c>
      <c r="AO242" s="16">
        <v>68.864638794085707</v>
      </c>
      <c r="AP242" s="16">
        <v>55.664157306635147</v>
      </c>
      <c r="AQ242" s="16">
        <v>95.36104461500581</v>
      </c>
      <c r="AR242" s="15">
        <f t="shared" si="29"/>
        <v>75.512600960820478</v>
      </c>
    </row>
    <row r="243" spans="1:44">
      <c r="A243" s="19"/>
      <c r="B243" s="19"/>
      <c r="C243" s="13">
        <f t="shared" si="25"/>
        <v>2042</v>
      </c>
      <c r="D243" s="14">
        <v>52171</v>
      </c>
      <c r="E243" s="15">
        <v>8.6881000000000004</v>
      </c>
      <c r="F243" s="15">
        <v>73.434470000000005</v>
      </c>
      <c r="G243" s="15">
        <v>80.470359999999999</v>
      </c>
      <c r="H243" s="15">
        <v>53.893250000000002</v>
      </c>
      <c r="I243" s="15">
        <v>53.153419999999997</v>
      </c>
      <c r="J243" s="15">
        <v>76.717885333333328</v>
      </c>
      <c r="K243" s="15">
        <v>53.547995999999998</v>
      </c>
      <c r="L243" s="15">
        <f t="shared" si="24"/>
        <v>65.132940666666656</v>
      </c>
      <c r="M243" s="15">
        <v>8.6880659207361788</v>
      </c>
      <c r="N243" s="15">
        <v>78.291781903877947</v>
      </c>
      <c r="O243" s="15">
        <v>87.299344619957822</v>
      </c>
      <c r="P243" s="15">
        <v>58.540486556238449</v>
      </c>
      <c r="Q243" s="15">
        <v>58.360515246521622</v>
      </c>
      <c r="R243" s="15">
        <v>82.495311171381886</v>
      </c>
      <c r="S243" s="15">
        <v>58.456499945037265</v>
      </c>
      <c r="T243" s="15">
        <f t="shared" si="26"/>
        <v>70.475905558209575</v>
      </c>
      <c r="U243" s="15">
        <v>14.045298326421101</v>
      </c>
      <c r="V243" s="15">
        <v>113.88789219366248</v>
      </c>
      <c r="W243" s="15">
        <v>117.43688684898456</v>
      </c>
      <c r="X243" s="15">
        <v>94.789205919101292</v>
      </c>
      <c r="Y243" s="15">
        <v>90.796124585631532</v>
      </c>
      <c r="Z243" s="15">
        <v>115.54408969947944</v>
      </c>
      <c r="AA243" s="15">
        <v>92.925767963482073</v>
      </c>
      <c r="AB243" s="16">
        <f t="shared" si="27"/>
        <v>104.23492883148076</v>
      </c>
      <c r="AC243" s="16">
        <v>5.3383050980653657</v>
      </c>
      <c r="AD243" s="16">
        <v>62.745343694706207</v>
      </c>
      <c r="AE243" s="16">
        <v>72.049579340837795</v>
      </c>
      <c r="AF243" s="16">
        <v>53.279709697683145</v>
      </c>
      <c r="AG243" s="16">
        <v>52.768240480656509</v>
      </c>
      <c r="AH243" s="15">
        <v>67.087320329567618</v>
      </c>
      <c r="AI243" s="15">
        <v>53.041024063070715</v>
      </c>
      <c r="AJ243" s="16">
        <f t="shared" si="28"/>
        <v>60.064172196319163</v>
      </c>
      <c r="AK243" s="15">
        <v>8.6880659207361788</v>
      </c>
      <c r="AL243" s="16">
        <v>89.448138409617513</v>
      </c>
      <c r="AM243" s="16">
        <v>112.56517584049995</v>
      </c>
      <c r="AN243" s="16">
        <v>55.176749943209259</v>
      </c>
      <c r="AO243" s="16">
        <v>60.389995205246358</v>
      </c>
      <c r="AP243" s="16">
        <v>55.554539863602493</v>
      </c>
      <c r="AQ243" s="16">
        <v>100.25318919215202</v>
      </c>
      <c r="AR243" s="15">
        <f t="shared" si="29"/>
        <v>77.903864527877261</v>
      </c>
    </row>
    <row r="244" spans="1:44">
      <c r="A244" s="19"/>
      <c r="B244" s="19"/>
      <c r="C244" s="13">
        <f t="shared" si="25"/>
        <v>2042</v>
      </c>
      <c r="D244" s="14">
        <v>52201</v>
      </c>
      <c r="E244" s="15">
        <v>8.8680000000000003</v>
      </c>
      <c r="F244" s="15">
        <v>91.08663</v>
      </c>
      <c r="G244" s="15">
        <v>90.182879999999997</v>
      </c>
      <c r="H244" s="15">
        <v>83.245069999999998</v>
      </c>
      <c r="I244" s="15">
        <v>77.517740000000003</v>
      </c>
      <c r="J244" s="15">
        <v>90.688202580645154</v>
      </c>
      <c r="K244" s="15">
        <v>80.720118064516129</v>
      </c>
      <c r="L244" s="15">
        <f t="shared" si="24"/>
        <v>85.704160322580634</v>
      </c>
      <c r="M244" s="15">
        <v>8.8680230986352271</v>
      </c>
      <c r="N244" s="15">
        <v>98.229664854454455</v>
      </c>
      <c r="O244" s="15">
        <v>96.14767278430223</v>
      </c>
      <c r="P244" s="15">
        <v>88.984254716664466</v>
      </c>
      <c r="Q244" s="15">
        <v>82.171515602289148</v>
      </c>
      <c r="R244" s="15">
        <v>97.31179738266691</v>
      </c>
      <c r="S244" s="15">
        <v>85.980789085595788</v>
      </c>
      <c r="T244" s="15">
        <f t="shared" si="26"/>
        <v>91.646293234131349</v>
      </c>
      <c r="U244" s="15">
        <v>14.105447930982384</v>
      </c>
      <c r="V244" s="15">
        <v>142.07091045981241</v>
      </c>
      <c r="W244" s="15">
        <v>146.55138239094478</v>
      </c>
      <c r="X244" s="15">
        <v>129.36008309484836</v>
      </c>
      <c r="Y244" s="15">
        <v>134.75397883266959</v>
      </c>
      <c r="Z244" s="15">
        <v>144.04617227891379</v>
      </c>
      <c r="AA244" s="15">
        <v>131.73803712980182</v>
      </c>
      <c r="AB244" s="16">
        <f t="shared" si="27"/>
        <v>137.89210470435779</v>
      </c>
      <c r="AC244" s="16">
        <v>5.6267009307496139</v>
      </c>
      <c r="AD244" s="16">
        <v>75.229492068516819</v>
      </c>
      <c r="AE244" s="16">
        <v>77.350639757966078</v>
      </c>
      <c r="AF244" s="16">
        <v>71.643377016528916</v>
      </c>
      <c r="AG244" s="16">
        <v>68.544151276059523</v>
      </c>
      <c r="AH244" s="15">
        <v>76.164621695048211</v>
      </c>
      <c r="AI244" s="15">
        <v>70.277051690085415</v>
      </c>
      <c r="AJ244" s="16">
        <f t="shared" si="28"/>
        <v>73.22083669256682</v>
      </c>
      <c r="AK244" s="15">
        <v>8.8680230986352271</v>
      </c>
      <c r="AL244" s="16">
        <v>109.47384729748683</v>
      </c>
      <c r="AM244" s="16">
        <v>116.15294896143088</v>
      </c>
      <c r="AN244" s="16">
        <v>94.436837378608374</v>
      </c>
      <c r="AO244" s="16">
        <v>92.499620798076933</v>
      </c>
      <c r="AP244" s="16">
        <v>92.026235124278642</v>
      </c>
      <c r="AQ244" s="16">
        <v>112.41839749341914</v>
      </c>
      <c r="AR244" s="15">
        <f t="shared" si="29"/>
        <v>102.22231630884889</v>
      </c>
    </row>
    <row r="245" spans="1:44">
      <c r="A245" s="19"/>
      <c r="B245" s="19"/>
      <c r="F245" s="15"/>
      <c r="G245" s="15"/>
    </row>
    <row r="246" spans="1:44">
      <c r="A246" s="19"/>
      <c r="B246" s="19"/>
      <c r="F246" s="15"/>
      <c r="G246" s="15"/>
    </row>
    <row r="247" spans="1:44">
      <c r="A247" s="19"/>
      <c r="B247" s="19"/>
      <c r="F247" s="15"/>
      <c r="G247" s="15"/>
    </row>
    <row r="248" spans="1:44">
      <c r="A248" s="19"/>
      <c r="B248" s="19"/>
      <c r="F248" s="15"/>
      <c r="G248" s="15"/>
    </row>
    <row r="249" spans="1:44">
      <c r="A249" s="19"/>
      <c r="B249" s="19"/>
      <c r="F249" s="15"/>
      <c r="G249" s="15"/>
    </row>
    <row r="250" spans="1:44">
      <c r="A250" s="19"/>
      <c r="B250" s="19"/>
      <c r="F250" s="15"/>
      <c r="G250" s="15"/>
    </row>
    <row r="251" spans="1:44">
      <c r="A251" s="19"/>
      <c r="B251" s="19"/>
      <c r="F251" s="15"/>
      <c r="G251" s="15"/>
    </row>
    <row r="252" spans="1:44">
      <c r="A252" s="19"/>
      <c r="B252" s="19"/>
      <c r="F252" s="15"/>
      <c r="G252" s="15"/>
    </row>
    <row r="253" spans="1:44">
      <c r="A253" s="19"/>
      <c r="B253" s="19"/>
      <c r="F253" s="15"/>
      <c r="G253" s="15"/>
    </row>
    <row r="254" spans="1:44">
      <c r="A254" s="19"/>
      <c r="B254" s="19"/>
      <c r="F254" s="15"/>
      <c r="G254" s="15"/>
    </row>
    <row r="255" spans="1:44">
      <c r="A255" s="19"/>
      <c r="B255" s="19"/>
      <c r="F255" s="15"/>
      <c r="G255" s="15"/>
    </row>
    <row r="256" spans="1:44">
      <c r="A256" s="19"/>
      <c r="B256" s="19"/>
      <c r="F256" s="15"/>
      <c r="G256" s="15"/>
    </row>
    <row r="257" spans="1:7">
      <c r="A257" s="19"/>
      <c r="B257" s="19"/>
      <c r="F257" s="15"/>
      <c r="G257" s="15"/>
    </row>
    <row r="258" spans="1:7">
      <c r="A258" s="19"/>
      <c r="B258" s="19"/>
      <c r="F258" s="15"/>
      <c r="G258" s="15"/>
    </row>
    <row r="259" spans="1:7">
      <c r="A259" s="19"/>
      <c r="B259" s="19"/>
      <c r="F259" s="15"/>
      <c r="G259" s="15"/>
    </row>
    <row r="260" spans="1:7">
      <c r="A260" s="19"/>
      <c r="B260" s="19"/>
      <c r="F260" s="15"/>
      <c r="G260" s="15"/>
    </row>
    <row r="261" spans="1:7">
      <c r="A261" s="19"/>
      <c r="B261" s="19"/>
      <c r="F261" s="15"/>
      <c r="G261" s="15"/>
    </row>
    <row r="262" spans="1:7">
      <c r="A262" s="19"/>
      <c r="B262" s="19"/>
      <c r="F262" s="15"/>
      <c r="G262" s="15"/>
    </row>
    <row r="263" spans="1:7">
      <c r="A263" s="19"/>
      <c r="B263" s="19"/>
      <c r="F263" s="15"/>
      <c r="G263" s="15"/>
    </row>
    <row r="264" spans="1:7">
      <c r="A264" s="19"/>
      <c r="B264" s="19"/>
      <c r="F264" s="15"/>
      <c r="G264" s="15"/>
    </row>
    <row r="265" spans="1:7">
      <c r="A265" s="19"/>
      <c r="B265" s="19"/>
      <c r="F265" s="15"/>
      <c r="G265" s="15"/>
    </row>
    <row r="266" spans="1:7">
      <c r="A266" s="19"/>
      <c r="B266" s="19"/>
      <c r="F266" s="15"/>
      <c r="G266" s="15"/>
    </row>
    <row r="267" spans="1:7">
      <c r="A267" s="19"/>
      <c r="B267" s="19"/>
      <c r="F267" s="15"/>
      <c r="G267" s="15"/>
    </row>
    <row r="268" spans="1:7">
      <c r="A268" s="19"/>
      <c r="B268" s="19"/>
      <c r="F268" s="15"/>
      <c r="G268" s="15"/>
    </row>
    <row r="269" spans="1:7">
      <c r="A269" s="19"/>
      <c r="B269" s="19"/>
      <c r="F269" s="15"/>
      <c r="G269" s="15"/>
    </row>
    <row r="270" spans="1:7">
      <c r="A270" s="19"/>
      <c r="B270" s="19"/>
      <c r="F270" s="15"/>
      <c r="G270" s="15"/>
    </row>
    <row r="271" spans="1:7">
      <c r="A271" s="19"/>
      <c r="B271" s="19"/>
      <c r="F271" s="15"/>
      <c r="G271" s="15"/>
    </row>
    <row r="272" spans="1:7">
      <c r="A272" s="19"/>
      <c r="B272" s="19"/>
      <c r="F272" s="15"/>
      <c r="G272" s="15"/>
    </row>
    <row r="273" spans="1:7">
      <c r="A273" s="19"/>
      <c r="B273" s="19"/>
      <c r="F273" s="15"/>
      <c r="G273" s="15"/>
    </row>
    <row r="274" spans="1:7">
      <c r="A274" s="19"/>
      <c r="B274" s="19"/>
      <c r="F274" s="15"/>
      <c r="G274" s="15"/>
    </row>
    <row r="275" spans="1:7">
      <c r="A275" s="19"/>
      <c r="B275" s="19"/>
      <c r="F275" s="15"/>
      <c r="G275" s="15"/>
    </row>
    <row r="276" spans="1:7">
      <c r="A276" s="19"/>
      <c r="B276" s="19"/>
      <c r="F276" s="15"/>
      <c r="G276" s="15"/>
    </row>
    <row r="277" spans="1:7">
      <c r="A277" s="19"/>
      <c r="B277" s="19"/>
      <c r="F277" s="15"/>
      <c r="G277" s="15"/>
    </row>
    <row r="278" spans="1:7">
      <c r="A278" s="19"/>
      <c r="B278" s="19"/>
      <c r="F278" s="15"/>
      <c r="G278" s="15"/>
    </row>
    <row r="279" spans="1:7">
      <c r="A279" s="19"/>
      <c r="B279" s="19"/>
      <c r="F279" s="15"/>
      <c r="G279" s="15"/>
    </row>
    <row r="280" spans="1:7">
      <c r="A280" s="19"/>
      <c r="B280" s="19"/>
      <c r="F280" s="15"/>
      <c r="G280" s="15"/>
    </row>
    <row r="281" spans="1:7">
      <c r="A281" s="19"/>
      <c r="B281" s="19"/>
      <c r="F281" s="15"/>
      <c r="G281" s="15"/>
    </row>
    <row r="282" spans="1:7">
      <c r="A282" s="19"/>
      <c r="B282" s="19"/>
      <c r="F282" s="15"/>
      <c r="G282" s="15"/>
    </row>
    <row r="283" spans="1:7">
      <c r="A283" s="19"/>
      <c r="B283" s="19"/>
      <c r="F283" s="15"/>
      <c r="G283" s="15"/>
    </row>
    <row r="284" spans="1:7">
      <c r="A284" s="19"/>
      <c r="B284" s="19"/>
      <c r="F284" s="15"/>
      <c r="G284" s="15"/>
    </row>
    <row r="285" spans="1:7">
      <c r="A285" s="19"/>
      <c r="B285" s="19"/>
      <c r="F285" s="15"/>
      <c r="G285" s="15"/>
    </row>
    <row r="286" spans="1:7">
      <c r="A286" s="19"/>
      <c r="B286" s="19"/>
      <c r="F286" s="15"/>
      <c r="G286" s="15"/>
    </row>
    <row r="287" spans="1:7">
      <c r="A287" s="19"/>
      <c r="B287" s="19"/>
      <c r="F287" s="15"/>
      <c r="G287" s="15"/>
    </row>
    <row r="288" spans="1:7">
      <c r="A288" s="19"/>
      <c r="B288" s="19"/>
      <c r="F288" s="15"/>
      <c r="G288" s="15"/>
    </row>
    <row r="289" spans="1:7">
      <c r="A289" s="19"/>
      <c r="B289" s="19"/>
      <c r="F289" s="15"/>
      <c r="G289" s="15"/>
    </row>
    <row r="290" spans="1:7">
      <c r="A290" s="19"/>
      <c r="B290" s="19"/>
      <c r="F290" s="15"/>
      <c r="G290" s="15"/>
    </row>
    <row r="291" spans="1:7">
      <c r="A291" s="19"/>
      <c r="B291" s="19"/>
      <c r="F291" s="15"/>
      <c r="G291" s="15"/>
    </row>
    <row r="292" spans="1:7">
      <c r="A292" s="19"/>
      <c r="B292" s="19"/>
      <c r="F292" s="15"/>
      <c r="G292" s="15"/>
    </row>
    <row r="293" spans="1:7">
      <c r="A293" s="19"/>
      <c r="B293" s="19"/>
      <c r="F293" s="15"/>
      <c r="G293" s="15"/>
    </row>
    <row r="294" spans="1:7">
      <c r="A294" s="19"/>
      <c r="B294" s="19"/>
      <c r="F294" s="15"/>
      <c r="G294" s="15"/>
    </row>
    <row r="295" spans="1:7">
      <c r="A295" s="19"/>
      <c r="B295" s="19"/>
      <c r="F295" s="15"/>
      <c r="G295" s="15"/>
    </row>
    <row r="296" spans="1:7">
      <c r="A296" s="19"/>
      <c r="B296" s="19"/>
      <c r="F296" s="15"/>
      <c r="G296" s="15"/>
    </row>
    <row r="297" spans="1:7">
      <c r="A297" s="19"/>
      <c r="B297" s="19"/>
      <c r="F297" s="15"/>
      <c r="G297" s="15"/>
    </row>
    <row r="298" spans="1:7">
      <c r="A298" s="19"/>
      <c r="B298" s="19"/>
      <c r="F298" s="15"/>
      <c r="G298" s="15"/>
    </row>
    <row r="299" spans="1:7">
      <c r="A299" s="19"/>
      <c r="B299" s="19"/>
      <c r="F299" s="15"/>
      <c r="G299" s="15"/>
    </row>
    <row r="300" spans="1:7">
      <c r="A300" s="19"/>
      <c r="B300" s="19"/>
      <c r="F300" s="15"/>
      <c r="G300" s="15"/>
    </row>
    <row r="301" spans="1:7">
      <c r="A301" s="19"/>
      <c r="B301" s="19"/>
      <c r="F301" s="15"/>
      <c r="G301" s="15"/>
    </row>
    <row r="302" spans="1:7">
      <c r="A302" s="19"/>
      <c r="B302" s="19"/>
      <c r="F302" s="15"/>
      <c r="G302" s="15"/>
    </row>
    <row r="303" spans="1:7">
      <c r="A303" s="19"/>
      <c r="B303" s="19"/>
      <c r="F303" s="15"/>
      <c r="G303" s="15"/>
    </row>
    <row r="304" spans="1:7">
      <c r="A304" s="19"/>
      <c r="B304" s="19"/>
      <c r="F304" s="15"/>
      <c r="G304" s="15"/>
    </row>
    <row r="305" spans="1:7">
      <c r="A305" s="19"/>
      <c r="B305" s="19"/>
      <c r="F305" s="15"/>
      <c r="G305" s="15"/>
    </row>
    <row r="306" spans="1:7">
      <c r="A306" s="19"/>
      <c r="B306" s="19"/>
      <c r="F306" s="15"/>
      <c r="G306" s="15"/>
    </row>
    <row r="307" spans="1:7">
      <c r="A307" s="19"/>
      <c r="B307" s="19"/>
      <c r="F307" s="15"/>
      <c r="G307" s="15"/>
    </row>
    <row r="308" spans="1:7">
      <c r="A308" s="19"/>
      <c r="B308" s="19"/>
    </row>
    <row r="309" spans="1:7">
      <c r="A309" s="19"/>
      <c r="B309" s="19"/>
    </row>
    <row r="310" spans="1:7">
      <c r="A310" s="19"/>
      <c r="B310" s="19"/>
    </row>
    <row r="311" spans="1:7">
      <c r="A311" s="19"/>
      <c r="B311" s="19"/>
    </row>
    <row r="312" spans="1:7">
      <c r="A312" s="19"/>
      <c r="B312" s="19"/>
    </row>
    <row r="313" spans="1:7">
      <c r="A313" s="19"/>
      <c r="B313" s="19"/>
    </row>
    <row r="314" spans="1:7">
      <c r="A314" s="19"/>
      <c r="B314" s="19"/>
    </row>
    <row r="315" spans="1:7">
      <c r="A315" s="19"/>
      <c r="B315" s="19"/>
    </row>
    <row r="316" spans="1:7">
      <c r="A316" s="19"/>
      <c r="B316" s="19"/>
    </row>
    <row r="317" spans="1:7">
      <c r="A317" s="19"/>
      <c r="B317" s="19"/>
    </row>
    <row r="318" spans="1:7">
      <c r="A318" s="19"/>
      <c r="B318" s="19"/>
    </row>
    <row r="319" spans="1:7">
      <c r="A319" s="19"/>
      <c r="B319" s="19"/>
    </row>
    <row r="320" spans="1:7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EF1F-73FA-414D-8D63-2E9AFAC3AC89}">
  <sheetPr codeName="Sheet4"/>
  <dimension ref="A1:AW548"/>
  <sheetViews>
    <sheetView zoomScaleNormal="100" workbookViewId="0"/>
  </sheetViews>
  <sheetFormatPr defaultColWidth="9.21875" defaultRowHeight="13.8"/>
  <cols>
    <col min="1" max="1" width="14.77734375" style="1" customWidth="1"/>
    <col min="2" max="2" width="11.5546875" style="1" bestFit="1" customWidth="1"/>
    <col min="3" max="3" width="5" style="1" bestFit="1" customWidth="1"/>
    <col min="4" max="4" width="9.77734375" style="1" bestFit="1" customWidth="1"/>
    <col min="5" max="5" width="15.21875" style="13" bestFit="1" customWidth="1"/>
    <col min="6" max="6" width="12.21875" style="13" bestFit="1" customWidth="1"/>
    <col min="7" max="7" width="11.77734375" style="13" bestFit="1" customWidth="1"/>
    <col min="8" max="8" width="14.44140625" style="13" bestFit="1" customWidth="1"/>
    <col min="9" max="9" width="14" style="13" bestFit="1" customWidth="1"/>
    <col min="10" max="10" width="12" style="13" bestFit="1" customWidth="1"/>
    <col min="11" max="11" width="14.21875" style="13" bestFit="1" customWidth="1"/>
    <col min="12" max="12" width="13" style="13" bestFit="1" customWidth="1"/>
    <col min="13" max="13" width="15.5546875" style="1" bestFit="1" customWidth="1"/>
    <col min="14" max="14" width="12.5546875" style="1" bestFit="1" customWidth="1"/>
    <col min="15" max="15" width="12.21875" style="1" bestFit="1" customWidth="1"/>
    <col min="16" max="16" width="14.77734375" style="1" bestFit="1" customWidth="1"/>
    <col min="17" max="17" width="14.44140625" style="1" bestFit="1" customWidth="1"/>
    <col min="18" max="18" width="12.44140625" style="1" bestFit="1" customWidth="1"/>
    <col min="19" max="19" width="14.77734375" style="1" bestFit="1" customWidth="1"/>
    <col min="20" max="20" width="13.5546875" style="1" bestFit="1" customWidth="1"/>
    <col min="21" max="21" width="14.44140625" style="1" bestFit="1" customWidth="1"/>
    <col min="22" max="22" width="11.44140625" style="1" bestFit="1" customWidth="1"/>
    <col min="23" max="23" width="11" style="1" bestFit="1" customWidth="1"/>
    <col min="24" max="24" width="13.77734375" style="1" bestFit="1" customWidth="1"/>
    <col min="25" max="25" width="13.21875" style="1" bestFit="1" customWidth="1"/>
    <col min="26" max="26" width="11.21875" style="1" bestFit="1" customWidth="1"/>
    <col min="27" max="27" width="13.5546875" style="1" bestFit="1" customWidth="1"/>
    <col min="28" max="28" width="12.21875" style="1" bestFit="1" customWidth="1"/>
    <col min="29" max="29" width="14.21875" style="1" bestFit="1" customWidth="1"/>
    <col min="30" max="30" width="11.21875" style="1" bestFit="1" customWidth="1"/>
    <col min="31" max="31" width="10.77734375" style="1" bestFit="1" customWidth="1"/>
    <col min="32" max="32" width="13.44140625" style="1" bestFit="1" customWidth="1"/>
    <col min="33" max="33" width="12.77734375" style="1" bestFit="1" customWidth="1"/>
    <col min="34" max="34" width="11" style="1" bestFit="1" customWidth="1"/>
    <col min="35" max="35" width="13.21875" style="1" bestFit="1" customWidth="1"/>
    <col min="36" max="36" width="12" style="1" bestFit="1" customWidth="1"/>
    <col min="37" max="37" width="14" style="1" bestFit="1" customWidth="1"/>
    <col min="38" max="38" width="11" style="1" bestFit="1" customWidth="1"/>
    <col min="39" max="39" width="10.77734375" style="1" bestFit="1" customWidth="1"/>
    <col min="40" max="40" width="13.21875" style="1" bestFit="1" customWidth="1"/>
    <col min="41" max="41" width="12.77734375" style="1" bestFit="1" customWidth="1"/>
    <col min="42" max="42" width="10.77734375" style="1" bestFit="1" customWidth="1"/>
    <col min="43" max="43" width="13" style="1" bestFit="1" customWidth="1"/>
    <col min="44" max="44" width="11.77734375" style="1" bestFit="1" customWidth="1"/>
    <col min="45" max="45" width="9.21875" style="1"/>
    <col min="46" max="46" width="12.21875" style="1" customWidth="1"/>
    <col min="47" max="16384" width="9.21875" style="1"/>
  </cols>
  <sheetData>
    <row r="1" spans="1:49">
      <c r="A1" s="8" t="s">
        <v>105</v>
      </c>
      <c r="E1" s="9" t="s">
        <v>68</v>
      </c>
      <c r="F1" s="9" t="s">
        <v>67</v>
      </c>
      <c r="G1" s="9" t="s">
        <v>66</v>
      </c>
      <c r="H1" s="9" t="s">
        <v>65</v>
      </c>
      <c r="I1" s="9" t="s">
        <v>64</v>
      </c>
      <c r="J1" s="9" t="s">
        <v>63</v>
      </c>
      <c r="K1" s="9" t="s">
        <v>62</v>
      </c>
      <c r="L1" s="9" t="s">
        <v>61</v>
      </c>
      <c r="M1" s="9" t="s">
        <v>60</v>
      </c>
      <c r="N1" s="9" t="s">
        <v>59</v>
      </c>
      <c r="O1" s="9" t="s">
        <v>58</v>
      </c>
      <c r="P1" s="9" t="s">
        <v>57</v>
      </c>
      <c r="Q1" s="9" t="s">
        <v>56</v>
      </c>
      <c r="R1" s="9" t="s">
        <v>55</v>
      </c>
      <c r="S1" s="9" t="s">
        <v>54</v>
      </c>
      <c r="T1" s="9" t="s">
        <v>53</v>
      </c>
      <c r="U1" s="9" t="s">
        <v>52</v>
      </c>
      <c r="V1" s="9" t="s">
        <v>51</v>
      </c>
      <c r="W1" s="9" t="s">
        <v>50</v>
      </c>
      <c r="X1" s="9" t="s">
        <v>49</v>
      </c>
      <c r="Y1" s="9" t="s">
        <v>48</v>
      </c>
      <c r="Z1" s="9" t="s">
        <v>47</v>
      </c>
      <c r="AA1" s="9" t="s">
        <v>46</v>
      </c>
      <c r="AB1" s="9" t="s">
        <v>45</v>
      </c>
      <c r="AC1" s="9" t="s">
        <v>44</v>
      </c>
      <c r="AD1" s="9" t="s">
        <v>43</v>
      </c>
      <c r="AE1" s="9" t="s">
        <v>42</v>
      </c>
      <c r="AF1" s="9" t="s">
        <v>41</v>
      </c>
      <c r="AG1" s="9" t="s">
        <v>40</v>
      </c>
      <c r="AH1" s="9" t="s">
        <v>39</v>
      </c>
      <c r="AI1" s="9" t="s">
        <v>38</v>
      </c>
      <c r="AJ1" s="9" t="s">
        <v>37</v>
      </c>
      <c r="AK1" s="9" t="s">
        <v>36</v>
      </c>
      <c r="AL1" s="9" t="s">
        <v>35</v>
      </c>
      <c r="AM1" s="9" t="s">
        <v>34</v>
      </c>
      <c r="AN1" s="9" t="s">
        <v>33</v>
      </c>
      <c r="AO1" s="9" t="s">
        <v>32</v>
      </c>
      <c r="AP1" s="9" t="s">
        <v>31</v>
      </c>
      <c r="AQ1" s="9" t="s">
        <v>30</v>
      </c>
      <c r="AR1" s="9" t="s">
        <v>29</v>
      </c>
    </row>
    <row r="2" spans="1:49" ht="16.8">
      <c r="E2" s="10" t="s">
        <v>28</v>
      </c>
      <c r="F2" s="10" t="s">
        <v>27</v>
      </c>
      <c r="G2" s="10" t="s">
        <v>26</v>
      </c>
      <c r="H2" s="10" t="s">
        <v>25</v>
      </c>
      <c r="I2" s="10" t="s">
        <v>24</v>
      </c>
      <c r="J2" s="11" t="s">
        <v>18</v>
      </c>
      <c r="K2" s="11" t="s">
        <v>17</v>
      </c>
      <c r="L2" s="11" t="s">
        <v>16</v>
      </c>
      <c r="M2" s="10" t="s">
        <v>23</v>
      </c>
      <c r="N2" s="10" t="s">
        <v>22</v>
      </c>
      <c r="O2" s="10" t="s">
        <v>21</v>
      </c>
      <c r="P2" s="10" t="s">
        <v>20</v>
      </c>
      <c r="Q2" s="10" t="s">
        <v>19</v>
      </c>
      <c r="R2" s="11" t="s">
        <v>18</v>
      </c>
      <c r="S2" s="11" t="s">
        <v>17</v>
      </c>
      <c r="T2" s="11" t="s">
        <v>16</v>
      </c>
      <c r="U2" s="10" t="s">
        <v>23</v>
      </c>
      <c r="V2" s="10" t="s">
        <v>22</v>
      </c>
      <c r="W2" s="10" t="s">
        <v>21</v>
      </c>
      <c r="X2" s="10" t="s">
        <v>20</v>
      </c>
      <c r="Y2" s="10" t="s">
        <v>19</v>
      </c>
      <c r="Z2" s="11" t="s">
        <v>18</v>
      </c>
      <c r="AA2" s="11" t="s">
        <v>17</v>
      </c>
      <c r="AB2" s="11" t="s">
        <v>16</v>
      </c>
      <c r="AC2" s="10" t="s">
        <v>23</v>
      </c>
      <c r="AD2" s="10" t="s">
        <v>22</v>
      </c>
      <c r="AE2" s="10" t="s">
        <v>21</v>
      </c>
      <c r="AF2" s="10" t="s">
        <v>20</v>
      </c>
      <c r="AG2" s="10" t="s">
        <v>19</v>
      </c>
      <c r="AH2" s="11" t="s">
        <v>18</v>
      </c>
      <c r="AI2" s="11" t="s">
        <v>17</v>
      </c>
      <c r="AJ2" s="11" t="s">
        <v>16</v>
      </c>
      <c r="AK2" s="10" t="s">
        <v>23</v>
      </c>
      <c r="AL2" s="10" t="s">
        <v>22</v>
      </c>
      <c r="AM2" s="10" t="s">
        <v>21</v>
      </c>
      <c r="AN2" s="10" t="s">
        <v>20</v>
      </c>
      <c r="AO2" s="10" t="s">
        <v>19</v>
      </c>
      <c r="AP2" s="11" t="s">
        <v>18</v>
      </c>
      <c r="AQ2" s="11" t="s">
        <v>17</v>
      </c>
      <c r="AR2" s="11" t="s">
        <v>16</v>
      </c>
    </row>
    <row r="3" spans="1:49" ht="45">
      <c r="A3" s="17"/>
      <c r="E3" s="20" t="s">
        <v>106</v>
      </c>
      <c r="F3" s="18" t="s">
        <v>73</v>
      </c>
      <c r="G3" s="18" t="s">
        <v>73</v>
      </c>
      <c r="H3" s="18" t="s">
        <v>73</v>
      </c>
      <c r="I3" s="18" t="s">
        <v>73</v>
      </c>
      <c r="J3" s="18" t="s">
        <v>73</v>
      </c>
      <c r="K3" s="18" t="s">
        <v>73</v>
      </c>
      <c r="L3" s="18" t="s">
        <v>73</v>
      </c>
      <c r="M3" s="20" t="s">
        <v>115</v>
      </c>
      <c r="N3" s="18" t="s">
        <v>111</v>
      </c>
      <c r="O3" s="18" t="s">
        <v>111</v>
      </c>
      <c r="P3" s="18" t="s">
        <v>111</v>
      </c>
      <c r="Q3" s="18" t="s">
        <v>111</v>
      </c>
      <c r="R3" s="18" t="s">
        <v>111</v>
      </c>
      <c r="S3" s="18" t="s">
        <v>111</v>
      </c>
      <c r="T3" s="18" t="s">
        <v>111</v>
      </c>
      <c r="U3" s="20" t="s">
        <v>116</v>
      </c>
      <c r="V3" s="18" t="s">
        <v>112</v>
      </c>
      <c r="W3" s="18" t="s">
        <v>112</v>
      </c>
      <c r="X3" s="18" t="s">
        <v>112</v>
      </c>
      <c r="Y3" s="18" t="s">
        <v>112</v>
      </c>
      <c r="Z3" s="18" t="s">
        <v>112</v>
      </c>
      <c r="AA3" s="18" t="s">
        <v>112</v>
      </c>
      <c r="AB3" s="18" t="s">
        <v>112</v>
      </c>
      <c r="AC3" s="20" t="s">
        <v>117</v>
      </c>
      <c r="AD3" s="18" t="s">
        <v>113</v>
      </c>
      <c r="AE3" s="18" t="s">
        <v>113</v>
      </c>
      <c r="AF3" s="18" t="s">
        <v>113</v>
      </c>
      <c r="AG3" s="18" t="s">
        <v>113</v>
      </c>
      <c r="AH3" s="18" t="s">
        <v>113</v>
      </c>
      <c r="AI3" s="18" t="s">
        <v>113</v>
      </c>
      <c r="AJ3" s="18" t="s">
        <v>113</v>
      </c>
      <c r="AK3" s="20" t="s">
        <v>118</v>
      </c>
      <c r="AL3" s="18" t="s">
        <v>114</v>
      </c>
      <c r="AM3" s="18" t="s">
        <v>114</v>
      </c>
      <c r="AN3" s="18" t="s">
        <v>114</v>
      </c>
      <c r="AO3" s="18" t="s">
        <v>114</v>
      </c>
      <c r="AP3" s="18" t="s">
        <v>114</v>
      </c>
      <c r="AQ3" s="18" t="s">
        <v>114</v>
      </c>
      <c r="AR3" s="18" t="s">
        <v>114</v>
      </c>
      <c r="AU3" s="18" t="s">
        <v>72</v>
      </c>
    </row>
    <row r="4" spans="1:49" ht="19.5" customHeight="1">
      <c r="C4" s="13" t="s">
        <v>15</v>
      </c>
      <c r="D4" s="13" t="s">
        <v>14</v>
      </c>
      <c r="E4" s="13" t="s">
        <v>13</v>
      </c>
      <c r="F4" s="13" t="s">
        <v>12</v>
      </c>
      <c r="G4" s="13" t="s">
        <v>11</v>
      </c>
      <c r="H4" s="13" t="s">
        <v>10</v>
      </c>
      <c r="I4" s="13" t="s">
        <v>9</v>
      </c>
      <c r="J4" s="13" t="s">
        <v>8</v>
      </c>
      <c r="K4" s="13" t="s">
        <v>7</v>
      </c>
      <c r="L4" s="13" t="s">
        <v>6</v>
      </c>
      <c r="M4" s="13" t="s">
        <v>13</v>
      </c>
      <c r="N4" s="13" t="s">
        <v>12</v>
      </c>
      <c r="O4" s="13" t="s">
        <v>11</v>
      </c>
      <c r="P4" s="13" t="s">
        <v>10</v>
      </c>
      <c r="Q4" s="13" t="s">
        <v>9</v>
      </c>
      <c r="R4" s="13" t="s">
        <v>8</v>
      </c>
      <c r="S4" s="13" t="s">
        <v>7</v>
      </c>
      <c r="T4" s="13" t="s">
        <v>6</v>
      </c>
      <c r="U4" s="13" t="s">
        <v>13</v>
      </c>
      <c r="V4" s="13" t="s">
        <v>12</v>
      </c>
      <c r="W4" s="13" t="s">
        <v>11</v>
      </c>
      <c r="X4" s="13" t="s">
        <v>10</v>
      </c>
      <c r="Y4" s="13" t="s">
        <v>9</v>
      </c>
      <c r="Z4" s="13" t="s">
        <v>8</v>
      </c>
      <c r="AA4" s="13" t="s">
        <v>7</v>
      </c>
      <c r="AB4" s="13" t="s">
        <v>6</v>
      </c>
      <c r="AC4" s="13" t="s">
        <v>13</v>
      </c>
      <c r="AD4" s="13" t="s">
        <v>12</v>
      </c>
      <c r="AE4" s="13" t="s">
        <v>11</v>
      </c>
      <c r="AF4" s="13" t="s">
        <v>10</v>
      </c>
      <c r="AG4" s="13" t="s">
        <v>9</v>
      </c>
      <c r="AH4" s="13" t="s">
        <v>8</v>
      </c>
      <c r="AI4" s="13" t="s">
        <v>7</v>
      </c>
      <c r="AJ4" s="13" t="s">
        <v>6</v>
      </c>
      <c r="AK4" s="13" t="s">
        <v>13</v>
      </c>
      <c r="AL4" s="13" t="s">
        <v>12</v>
      </c>
      <c r="AM4" s="13" t="s">
        <v>11</v>
      </c>
      <c r="AN4" s="13" t="s">
        <v>10</v>
      </c>
      <c r="AO4" s="13" t="s">
        <v>9</v>
      </c>
      <c r="AP4" s="13" t="s">
        <v>8</v>
      </c>
      <c r="AQ4" s="13" t="s">
        <v>7</v>
      </c>
      <c r="AR4" s="13" t="s">
        <v>6</v>
      </c>
      <c r="AT4" s="21" t="s">
        <v>71</v>
      </c>
      <c r="AU4" s="22" t="s">
        <v>70</v>
      </c>
      <c r="AV4" s="22" t="s">
        <v>69</v>
      </c>
      <c r="AW4" s="22"/>
    </row>
    <row r="5" spans="1:49">
      <c r="A5" s="12"/>
      <c r="B5" s="19"/>
      <c r="C5" s="13">
        <f t="shared" ref="C5:C44" si="0">YEAR(D5)</f>
        <v>2023</v>
      </c>
      <c r="D5" s="14">
        <v>44927</v>
      </c>
      <c r="E5" s="15">
        <v>3.293870967741936</v>
      </c>
      <c r="F5" s="15">
        <v>141.4376</v>
      </c>
      <c r="G5" s="15">
        <v>128.70325581395349</v>
      </c>
      <c r="H5" s="15">
        <v>146.05679999999998</v>
      </c>
      <c r="I5" s="15">
        <v>145.0744186046511</v>
      </c>
      <c r="J5" s="15">
        <f t="shared" ref="J5:J44" si="1">(F5*$AU5+G5*$AV5)/$AW5</f>
        <v>135.54967741935482</v>
      </c>
      <c r="K5" s="15">
        <f t="shared" ref="K5:K44" si="2">(H5*$AU5+I5*$AV5)/$AW5</f>
        <v>145.60258064516125</v>
      </c>
      <c r="L5" s="15">
        <f t="shared" ref="L5:L44" si="3">AVERAGE(J5:K5)</f>
        <v>140.57612903225805</v>
      </c>
      <c r="M5" s="15">
        <v>3.293870967741936</v>
      </c>
      <c r="N5" s="15">
        <v>141.4376</v>
      </c>
      <c r="O5" s="15">
        <v>128.70325581395349</v>
      </c>
      <c r="P5" s="15">
        <v>146.05679999999998</v>
      </c>
      <c r="Q5" s="15">
        <v>145.0744186046511</v>
      </c>
      <c r="R5" s="15">
        <f t="shared" ref="R5:R44" si="4">(N5*$AU5+O5*$AV5)/$AW5</f>
        <v>135.54967741935482</v>
      </c>
      <c r="S5" s="15">
        <f t="shared" ref="S5:S44" si="5">(P5*$AU5+Q5*$AV5)/$AW5</f>
        <v>145.60258064516125</v>
      </c>
      <c r="T5" s="15">
        <f t="shared" ref="T5:T44" si="6">AVERAGE(R5:S5)</f>
        <v>140.57612903225805</v>
      </c>
      <c r="U5" s="15">
        <v>8.8315468814787454</v>
      </c>
      <c r="V5" s="15">
        <v>100.19996277896445</v>
      </c>
      <c r="W5" s="15">
        <v>100.19379827499556</v>
      </c>
      <c r="X5" s="15">
        <v>98.897471685468901</v>
      </c>
      <c r="Y5" s="15">
        <v>91.77205335591259</v>
      </c>
      <c r="Z5" s="15">
        <f t="shared" ref="Z5:Z44" si="7">(V5*$AU5+W5*$AV5)/$AW5</f>
        <v>100.19711252444121</v>
      </c>
      <c r="AA5" s="15">
        <f t="shared" ref="AA5:AA44" si="8">(X5*$AU5+Y5*$AV5)/$AW5</f>
        <v>95.602923425566516</v>
      </c>
      <c r="AB5" s="15">
        <f t="shared" ref="AB5:AB44" si="9">AVERAGE(Z5:AA5)</f>
        <v>97.900017975003863</v>
      </c>
      <c r="AC5" s="16">
        <v>3.4446193798186311</v>
      </c>
      <c r="AD5" s="16">
        <v>96.444708103179892</v>
      </c>
      <c r="AE5" s="16">
        <v>93.242794513893088</v>
      </c>
      <c r="AF5" s="16">
        <v>92.129797907638505</v>
      </c>
      <c r="AG5" s="16">
        <v>81.480493401718149</v>
      </c>
      <c r="AH5" s="15">
        <f t="shared" ref="AH5:AH44" si="10">(AD5*$AU5+AE5*$AV5)/$AW5</f>
        <v>94.964253432864481</v>
      </c>
      <c r="AI5" s="15">
        <f t="shared" ref="AI5:AI44" si="11">(AF5*$AU5+AG5*$AV5)/$AW5</f>
        <v>87.205925931782858</v>
      </c>
      <c r="AJ5" s="15">
        <f t="shared" ref="AJ5:AJ44" si="12">AVERAGE(AH5:AI5)</f>
        <v>91.08508968232367</v>
      </c>
      <c r="AK5" s="15">
        <v>3.293870967741936</v>
      </c>
      <c r="AL5" s="16">
        <v>141.4376</v>
      </c>
      <c r="AM5" s="16">
        <v>128.70325581395349</v>
      </c>
      <c r="AN5" s="16">
        <v>146.05679999999998</v>
      </c>
      <c r="AO5" s="16">
        <v>145.0744186046511</v>
      </c>
      <c r="AP5" s="16">
        <v>144.16530645161291</v>
      </c>
      <c r="AQ5" s="16">
        <v>84.468203225806448</v>
      </c>
      <c r="AR5" s="15">
        <f t="shared" ref="AR5:AR44" si="13">AVERAGE(AP5:AQ5)</f>
        <v>114.31675483870967</v>
      </c>
      <c r="AT5" s="23">
        <f t="shared" ref="AT5:AT68" si="14">D5</f>
        <v>44927</v>
      </c>
      <c r="AU5" s="1">
        <v>400</v>
      </c>
      <c r="AV5" s="1">
        <v>344</v>
      </c>
      <c r="AW5" s="1">
        <f t="shared" ref="AW5:AW68" si="15">SUM(AU5:AV5)</f>
        <v>744</v>
      </c>
    </row>
    <row r="6" spans="1:49">
      <c r="A6" s="12"/>
      <c r="B6" s="19"/>
      <c r="C6" s="13">
        <f t="shared" si="0"/>
        <v>2023</v>
      </c>
      <c r="D6" s="14">
        <v>44958</v>
      </c>
      <c r="E6" s="15">
        <v>2.3701785714285708</v>
      </c>
      <c r="F6" s="15">
        <v>69.320416666666674</v>
      </c>
      <c r="G6" s="15">
        <v>63.752500000000012</v>
      </c>
      <c r="H6" s="15">
        <v>91.571666666666673</v>
      </c>
      <c r="I6" s="15">
        <v>72.666666666666657</v>
      </c>
      <c r="J6" s="15">
        <f t="shared" si="1"/>
        <v>66.934166666666684</v>
      </c>
      <c r="K6" s="15">
        <f t="shared" si="2"/>
        <v>83.469523809523821</v>
      </c>
      <c r="L6" s="15">
        <f t="shared" si="3"/>
        <v>75.201845238095245</v>
      </c>
      <c r="M6" s="15">
        <v>2.3701785714285708</v>
      </c>
      <c r="N6" s="15">
        <v>69.320416666666674</v>
      </c>
      <c r="O6" s="15">
        <v>63.752500000000012</v>
      </c>
      <c r="P6" s="15">
        <v>91.571666666666673</v>
      </c>
      <c r="Q6" s="15">
        <v>72.666666666666657</v>
      </c>
      <c r="R6" s="15">
        <f t="shared" si="4"/>
        <v>66.934166666666684</v>
      </c>
      <c r="S6" s="15">
        <f t="shared" si="5"/>
        <v>83.469523809523821</v>
      </c>
      <c r="T6" s="15">
        <f t="shared" si="6"/>
        <v>75.201845238095245</v>
      </c>
      <c r="U6" s="15">
        <v>8.5760579868102251</v>
      </c>
      <c r="V6" s="15">
        <v>112.05033188500867</v>
      </c>
      <c r="W6" s="15">
        <v>106.38470139182574</v>
      </c>
      <c r="X6" s="15">
        <v>115.91033725372047</v>
      </c>
      <c r="Y6" s="15">
        <v>101.84712276843953</v>
      </c>
      <c r="Z6" s="15">
        <f t="shared" si="7"/>
        <v>109.62220453078741</v>
      </c>
      <c r="AA6" s="15">
        <f t="shared" si="8"/>
        <v>109.88324533145722</v>
      </c>
      <c r="AB6" s="15">
        <f t="shared" si="9"/>
        <v>109.75272493112232</v>
      </c>
      <c r="AC6" s="16">
        <v>2.473979452615227</v>
      </c>
      <c r="AD6" s="16">
        <v>63.440687256050097</v>
      </c>
      <c r="AE6" s="16">
        <v>62.266600292396568</v>
      </c>
      <c r="AF6" s="16">
        <v>65.360210366916704</v>
      </c>
      <c r="AG6" s="16">
        <v>54.463400012111606</v>
      </c>
      <c r="AH6" s="15">
        <f t="shared" si="10"/>
        <v>62.937507128770015</v>
      </c>
      <c r="AI6" s="15">
        <f t="shared" si="11"/>
        <v>60.690148786285945</v>
      </c>
      <c r="AJ6" s="15">
        <f t="shared" si="12"/>
        <v>61.813827957527977</v>
      </c>
      <c r="AK6" s="15">
        <v>2.3701785714285708</v>
      </c>
      <c r="AL6" s="16">
        <v>69.320416666666674</v>
      </c>
      <c r="AM6" s="16">
        <v>63.752500000000012</v>
      </c>
      <c r="AN6" s="16">
        <v>91.571666666666673</v>
      </c>
      <c r="AO6" s="16">
        <v>72.666666666666657</v>
      </c>
      <c r="AP6" s="16">
        <v>128.58340000000001</v>
      </c>
      <c r="AQ6" s="16">
        <v>79.134914285714288</v>
      </c>
      <c r="AR6" s="15">
        <f t="shared" si="13"/>
        <v>103.85915714285716</v>
      </c>
      <c r="AT6" s="23">
        <f t="shared" si="14"/>
        <v>44958</v>
      </c>
      <c r="AU6" s="1">
        <v>384</v>
      </c>
      <c r="AV6" s="1">
        <v>288</v>
      </c>
      <c r="AW6" s="1">
        <f t="shared" si="15"/>
        <v>672</v>
      </c>
    </row>
    <row r="7" spans="1:49">
      <c r="A7" s="12"/>
      <c r="B7" s="19"/>
      <c r="C7" s="13">
        <f t="shared" si="0"/>
        <v>2023</v>
      </c>
      <c r="D7" s="14">
        <v>44986</v>
      </c>
      <c r="E7" s="15">
        <v>2.3337096774193546</v>
      </c>
      <c r="F7" s="15">
        <v>61.368518518518528</v>
      </c>
      <c r="G7" s="15">
        <v>66.216666666666669</v>
      </c>
      <c r="H7" s="15">
        <v>87.31259259259258</v>
      </c>
      <c r="I7" s="15">
        <v>83.669487179487191</v>
      </c>
      <c r="J7" s="15">
        <f t="shared" si="1"/>
        <v>63.401612903225811</v>
      </c>
      <c r="K7" s="15">
        <f t="shared" si="2"/>
        <v>85.784838709677416</v>
      </c>
      <c r="L7" s="15">
        <f t="shared" si="3"/>
        <v>74.593225806451613</v>
      </c>
      <c r="M7" s="15">
        <v>2.3337096774193546</v>
      </c>
      <c r="N7" s="15">
        <v>61.368518518518528</v>
      </c>
      <c r="O7" s="15">
        <v>66.216666666666669</v>
      </c>
      <c r="P7" s="15">
        <v>87.31259259259258</v>
      </c>
      <c r="Q7" s="15">
        <v>83.669487179487191</v>
      </c>
      <c r="R7" s="15">
        <f t="shared" si="4"/>
        <v>63.401612903225811</v>
      </c>
      <c r="S7" s="15">
        <f t="shared" si="5"/>
        <v>85.784838709677416</v>
      </c>
      <c r="T7" s="15">
        <f t="shared" si="6"/>
        <v>74.593225806451613</v>
      </c>
      <c r="U7" s="15">
        <v>6.9843755449018383</v>
      </c>
      <c r="V7" s="15">
        <v>76.008143663286845</v>
      </c>
      <c r="W7" s="15">
        <v>84.242541932437248</v>
      </c>
      <c r="X7" s="15">
        <v>78.964365604287835</v>
      </c>
      <c r="Y7" s="15">
        <v>82.070826898146166</v>
      </c>
      <c r="Z7" s="15">
        <f t="shared" si="7"/>
        <v>79.461278421317658</v>
      </c>
      <c r="AA7" s="15">
        <f t="shared" si="8"/>
        <v>80.267075179131652</v>
      </c>
      <c r="AB7" s="15">
        <f t="shared" si="9"/>
        <v>79.864176800224655</v>
      </c>
      <c r="AC7" s="16">
        <v>2.4006386706304563</v>
      </c>
      <c r="AD7" s="16">
        <v>45.999002492141763</v>
      </c>
      <c r="AE7" s="16">
        <v>50.418368762588486</v>
      </c>
      <c r="AF7" s="16">
        <v>48.888438349437727</v>
      </c>
      <c r="AG7" s="16">
        <v>47.002148938369736</v>
      </c>
      <c r="AH7" s="15">
        <f t="shared" si="10"/>
        <v>47.852285121683941</v>
      </c>
      <c r="AI7" s="15">
        <f t="shared" si="11"/>
        <v>48.097413757699542</v>
      </c>
      <c r="AJ7" s="15">
        <f t="shared" si="12"/>
        <v>47.974849439691738</v>
      </c>
      <c r="AK7" s="15">
        <v>2.3337096774193546</v>
      </c>
      <c r="AL7" s="16">
        <v>61.368518518518528</v>
      </c>
      <c r="AM7" s="16">
        <v>66.216666666666669</v>
      </c>
      <c r="AN7" s="16">
        <v>87.31259259259258</v>
      </c>
      <c r="AO7" s="16">
        <v>83.669487179487191</v>
      </c>
      <c r="AP7" s="16">
        <v>87.735906864064589</v>
      </c>
      <c r="AQ7" s="16">
        <v>58.085125975773884</v>
      </c>
      <c r="AR7" s="15">
        <f t="shared" si="13"/>
        <v>72.910516419919233</v>
      </c>
      <c r="AT7" s="23">
        <f t="shared" si="14"/>
        <v>44986</v>
      </c>
      <c r="AU7" s="1">
        <v>432</v>
      </c>
      <c r="AV7" s="1">
        <v>312</v>
      </c>
      <c r="AW7" s="1">
        <f t="shared" si="15"/>
        <v>744</v>
      </c>
    </row>
    <row r="8" spans="1:49">
      <c r="A8" s="12"/>
      <c r="B8" s="19"/>
      <c r="C8" s="13">
        <f t="shared" si="0"/>
        <v>2023</v>
      </c>
      <c r="D8" s="14">
        <v>45017</v>
      </c>
      <c r="E8" s="15">
        <v>2.1328333333333331</v>
      </c>
      <c r="F8" s="15">
        <v>63.367200000000004</v>
      </c>
      <c r="G8" s="15">
        <v>67.585999999999999</v>
      </c>
      <c r="H8" s="15">
        <v>104.77040000000002</v>
      </c>
      <c r="I8" s="15">
        <v>82.492499999999993</v>
      </c>
      <c r="J8" s="15">
        <f t="shared" si="1"/>
        <v>65.242222222222225</v>
      </c>
      <c r="K8" s="15">
        <f t="shared" si="2"/>
        <v>94.869111111111124</v>
      </c>
      <c r="L8" s="15">
        <f t="shared" si="3"/>
        <v>80.055666666666667</v>
      </c>
      <c r="M8" s="15">
        <v>2.1328333333333331</v>
      </c>
      <c r="N8" s="15">
        <v>63.367200000000004</v>
      </c>
      <c r="O8" s="15">
        <v>67.585999999999999</v>
      </c>
      <c r="P8" s="15">
        <v>104.77040000000002</v>
      </c>
      <c r="Q8" s="15">
        <v>82.492499999999993</v>
      </c>
      <c r="R8" s="15">
        <f t="shared" si="4"/>
        <v>65.242222222222225</v>
      </c>
      <c r="S8" s="15">
        <f t="shared" si="5"/>
        <v>94.869111111111124</v>
      </c>
      <c r="T8" s="15">
        <f t="shared" si="6"/>
        <v>80.055666666666667</v>
      </c>
      <c r="U8" s="15">
        <v>5.5846352126573731</v>
      </c>
      <c r="V8" s="15">
        <v>70.169306216179535</v>
      </c>
      <c r="W8" s="15">
        <v>71.206811267145312</v>
      </c>
      <c r="X8" s="15">
        <v>70.867798724935327</v>
      </c>
      <c r="Y8" s="15">
        <v>70.593274027128757</v>
      </c>
      <c r="Z8" s="15">
        <f t="shared" si="7"/>
        <v>70.630419572164328</v>
      </c>
      <c r="AA8" s="15">
        <f t="shared" si="8"/>
        <v>70.745787748132415</v>
      </c>
      <c r="AB8" s="15">
        <f t="shared" si="9"/>
        <v>70.688103660148371</v>
      </c>
      <c r="AC8" s="16">
        <v>2.2184215750814094</v>
      </c>
      <c r="AD8" s="16">
        <v>41.061488755989117</v>
      </c>
      <c r="AE8" s="16">
        <v>39.711761688900026</v>
      </c>
      <c r="AF8" s="16">
        <v>42.508279530143689</v>
      </c>
      <c r="AG8" s="16">
        <v>38.250919024753621</v>
      </c>
      <c r="AH8" s="15">
        <f t="shared" si="10"/>
        <v>40.461610059505077</v>
      </c>
      <c r="AI8" s="15">
        <f t="shared" si="11"/>
        <v>40.616119305525878</v>
      </c>
      <c r="AJ8" s="15">
        <f t="shared" si="12"/>
        <v>40.538864682515481</v>
      </c>
      <c r="AK8" s="15">
        <v>2.1328333333333331</v>
      </c>
      <c r="AL8" s="16">
        <v>63.367200000000004</v>
      </c>
      <c r="AM8" s="16">
        <v>67.585999999999999</v>
      </c>
      <c r="AN8" s="16">
        <v>104.77040000000002</v>
      </c>
      <c r="AO8" s="16">
        <v>82.492499999999993</v>
      </c>
      <c r="AP8" s="16">
        <v>85.195300000000003</v>
      </c>
      <c r="AQ8" s="16">
        <v>52.878327777777777</v>
      </c>
      <c r="AR8" s="15">
        <f t="shared" si="13"/>
        <v>69.036813888888886</v>
      </c>
      <c r="AT8" s="23">
        <f t="shared" si="14"/>
        <v>45017</v>
      </c>
      <c r="AU8" s="1">
        <v>400</v>
      </c>
      <c r="AV8" s="1">
        <v>320</v>
      </c>
      <c r="AW8" s="1">
        <f t="shared" si="15"/>
        <v>720</v>
      </c>
    </row>
    <row r="9" spans="1:49">
      <c r="A9" s="12"/>
      <c r="B9" s="19"/>
      <c r="C9" s="13">
        <f t="shared" si="0"/>
        <v>2023</v>
      </c>
      <c r="D9" s="14">
        <v>45047</v>
      </c>
      <c r="E9" s="15">
        <v>2.109032258064516</v>
      </c>
      <c r="F9" s="15">
        <v>28.014615384615386</v>
      </c>
      <c r="G9" s="15">
        <v>21.338780487804875</v>
      </c>
      <c r="H9" s="15">
        <v>19.96846153846154</v>
      </c>
      <c r="I9" s="15">
        <v>6.7995121951219515</v>
      </c>
      <c r="J9" s="15">
        <f t="shared" si="1"/>
        <v>25.071505376344081</v>
      </c>
      <c r="K9" s="15">
        <f t="shared" si="2"/>
        <v>14.162795698924732</v>
      </c>
      <c r="L9" s="15">
        <f t="shared" si="3"/>
        <v>19.617150537634409</v>
      </c>
      <c r="M9" s="15">
        <v>2.109032258064516</v>
      </c>
      <c r="N9" s="15">
        <v>28.014615384615386</v>
      </c>
      <c r="O9" s="15">
        <v>21.338780487804875</v>
      </c>
      <c r="P9" s="15">
        <v>19.96846153846154</v>
      </c>
      <c r="Q9" s="15">
        <v>6.7995121951219515</v>
      </c>
      <c r="R9" s="15">
        <f t="shared" si="4"/>
        <v>25.071505376344081</v>
      </c>
      <c r="S9" s="15">
        <f t="shared" si="5"/>
        <v>14.162795698924732</v>
      </c>
      <c r="T9" s="15">
        <f t="shared" si="6"/>
        <v>19.617150537634409</v>
      </c>
      <c r="U9" s="15">
        <v>5.6637074973071044</v>
      </c>
      <c r="V9" s="15">
        <v>70.264423965392666</v>
      </c>
      <c r="W9" s="15">
        <v>72.306896989874275</v>
      </c>
      <c r="X9" s="15">
        <v>51.805745659307149</v>
      </c>
      <c r="Y9" s="15">
        <v>55.200617312640787</v>
      </c>
      <c r="Z9" s="15">
        <f t="shared" si="7"/>
        <v>71.164869062207131</v>
      </c>
      <c r="AA9" s="15">
        <f t="shared" si="8"/>
        <v>53.302409506475747</v>
      </c>
      <c r="AB9" s="15">
        <f t="shared" si="9"/>
        <v>62.233639284341436</v>
      </c>
      <c r="AC9" s="16">
        <v>2.2131896624763865</v>
      </c>
      <c r="AD9" s="16">
        <v>30.2237044345379</v>
      </c>
      <c r="AE9" s="16">
        <v>30.108149156045943</v>
      </c>
      <c r="AF9" s="16">
        <v>22.439845741462754</v>
      </c>
      <c r="AG9" s="16">
        <v>18.264238007211631</v>
      </c>
      <c r="AH9" s="15">
        <f t="shared" si="10"/>
        <v>30.172760709611339</v>
      </c>
      <c r="AI9" s="15">
        <f t="shared" si="11"/>
        <v>20.598986417760642</v>
      </c>
      <c r="AJ9" s="15">
        <f t="shared" si="12"/>
        <v>25.38587356368599</v>
      </c>
      <c r="AK9" s="15">
        <v>2.109032258064516</v>
      </c>
      <c r="AL9" s="16">
        <v>28.014615384615386</v>
      </c>
      <c r="AM9" s="16">
        <v>21.338780487804875</v>
      </c>
      <c r="AN9" s="16">
        <v>19.96846153846154</v>
      </c>
      <c r="AO9" s="16">
        <v>6.7995121951219515</v>
      </c>
      <c r="AP9" s="16">
        <v>69.774039784946225</v>
      </c>
      <c r="AQ9" s="16">
        <v>52.012027956989243</v>
      </c>
      <c r="AR9" s="15">
        <f t="shared" si="13"/>
        <v>60.893033870967734</v>
      </c>
      <c r="AT9" s="23">
        <f t="shared" si="14"/>
        <v>45047</v>
      </c>
      <c r="AU9" s="1">
        <v>416</v>
      </c>
      <c r="AV9" s="1">
        <v>328</v>
      </c>
      <c r="AW9" s="1">
        <f t="shared" si="15"/>
        <v>744</v>
      </c>
    </row>
    <row r="10" spans="1:49">
      <c r="A10" s="12"/>
      <c r="B10" s="19"/>
      <c r="C10" s="13">
        <f t="shared" si="0"/>
        <v>2023</v>
      </c>
      <c r="D10" s="14">
        <v>45078</v>
      </c>
      <c r="E10" s="15">
        <v>2.120333333333333</v>
      </c>
      <c r="F10" s="15">
        <v>34.942692307692305</v>
      </c>
      <c r="G10" s="15">
        <v>29.789999999999992</v>
      </c>
      <c r="H10" s="15">
        <v>49.38115384615385</v>
      </c>
      <c r="I10" s="15">
        <v>37.076842105263161</v>
      </c>
      <c r="J10" s="15">
        <f t="shared" si="1"/>
        <v>32.767111111111106</v>
      </c>
      <c r="K10" s="15">
        <f t="shared" si="2"/>
        <v>44.186</v>
      </c>
      <c r="L10" s="15">
        <f t="shared" si="3"/>
        <v>38.476555555555549</v>
      </c>
      <c r="M10" s="15">
        <v>2.120333333333333</v>
      </c>
      <c r="N10" s="15">
        <v>34.942692307692305</v>
      </c>
      <c r="O10" s="15">
        <v>29.789999999999992</v>
      </c>
      <c r="P10" s="15">
        <v>49.38115384615385</v>
      </c>
      <c r="Q10" s="15">
        <v>37.076842105263161</v>
      </c>
      <c r="R10" s="15">
        <f t="shared" si="4"/>
        <v>32.767111111111106</v>
      </c>
      <c r="S10" s="15">
        <f t="shared" si="5"/>
        <v>44.186</v>
      </c>
      <c r="T10" s="15">
        <f t="shared" si="6"/>
        <v>38.476555555555549</v>
      </c>
      <c r="U10" s="15">
        <v>5.7894646398734109</v>
      </c>
      <c r="V10" s="15">
        <v>176.64093162154006</v>
      </c>
      <c r="W10" s="15">
        <v>136.92073057714489</v>
      </c>
      <c r="X10" s="15">
        <v>99.212807812504977</v>
      </c>
      <c r="Y10" s="15">
        <v>72.263006114747853</v>
      </c>
      <c r="Z10" s="15">
        <f t="shared" si="7"/>
        <v>159.87018006946209</v>
      </c>
      <c r="AA10" s="15">
        <f t="shared" si="8"/>
        <v>87.834002651229738</v>
      </c>
      <c r="AB10" s="15">
        <f t="shared" si="9"/>
        <v>123.85209136034592</v>
      </c>
      <c r="AC10" s="16">
        <v>2.2107968168492316</v>
      </c>
      <c r="AD10" s="16">
        <v>36.170327509593974</v>
      </c>
      <c r="AE10" s="16">
        <v>36.339274005031527</v>
      </c>
      <c r="AF10" s="16">
        <v>26.892643835687601</v>
      </c>
      <c r="AG10" s="16">
        <v>24.677854214668265</v>
      </c>
      <c r="AH10" s="15">
        <f t="shared" si="10"/>
        <v>36.241660474334275</v>
      </c>
      <c r="AI10" s="15">
        <f t="shared" si="11"/>
        <v>25.957510440146102</v>
      </c>
      <c r="AJ10" s="15">
        <f t="shared" si="12"/>
        <v>31.099585457240188</v>
      </c>
      <c r="AK10" s="15">
        <v>2.120333333333333</v>
      </c>
      <c r="AL10" s="16">
        <v>34.942692307692305</v>
      </c>
      <c r="AM10" s="16">
        <v>29.789999999999992</v>
      </c>
      <c r="AN10" s="16">
        <v>49.38115384615385</v>
      </c>
      <c r="AO10" s="16">
        <v>37.076842105263161</v>
      </c>
      <c r="AP10" s="16">
        <v>80.556017777777782</v>
      </c>
      <c r="AQ10" s="16">
        <v>85.584569999999999</v>
      </c>
      <c r="AR10" s="15">
        <f t="shared" si="13"/>
        <v>83.070293888888898</v>
      </c>
      <c r="AT10" s="23">
        <f t="shared" si="14"/>
        <v>45078</v>
      </c>
      <c r="AU10" s="1">
        <v>416</v>
      </c>
      <c r="AV10" s="1">
        <v>304</v>
      </c>
      <c r="AW10" s="1">
        <f t="shared" si="15"/>
        <v>720</v>
      </c>
    </row>
    <row r="11" spans="1:49">
      <c r="A11" s="12"/>
      <c r="B11" s="19"/>
      <c r="C11" s="13">
        <f t="shared" si="0"/>
        <v>2023</v>
      </c>
      <c r="D11" s="14">
        <v>45108</v>
      </c>
      <c r="E11" s="15">
        <v>2.5388709677419361</v>
      </c>
      <c r="F11" s="15">
        <v>111.48639999999999</v>
      </c>
      <c r="G11" s="15">
        <v>76.169302325581398</v>
      </c>
      <c r="H11" s="15">
        <v>98.146799999999999</v>
      </c>
      <c r="I11" s="15">
        <v>63.290232558139543</v>
      </c>
      <c r="J11" s="15">
        <f t="shared" si="1"/>
        <v>95.156989247311827</v>
      </c>
      <c r="K11" s="15">
        <f t="shared" si="2"/>
        <v>82.030322580645162</v>
      </c>
      <c r="L11" s="15">
        <f t="shared" si="3"/>
        <v>88.593655913978495</v>
      </c>
      <c r="M11" s="15">
        <v>2.5388709677419361</v>
      </c>
      <c r="N11" s="15">
        <v>111.48639999999999</v>
      </c>
      <c r="O11" s="15">
        <v>76.169302325581398</v>
      </c>
      <c r="P11" s="15">
        <v>98.146799999999999</v>
      </c>
      <c r="Q11" s="15">
        <v>63.290232558139543</v>
      </c>
      <c r="R11" s="15">
        <f t="shared" si="4"/>
        <v>95.156989247311827</v>
      </c>
      <c r="S11" s="15">
        <f t="shared" si="5"/>
        <v>82.030322580645162</v>
      </c>
      <c r="T11" s="15">
        <f t="shared" si="6"/>
        <v>88.593655913978495</v>
      </c>
      <c r="U11" s="15">
        <v>5.7977181370295163</v>
      </c>
      <c r="V11" s="15">
        <v>191.59884409102634</v>
      </c>
      <c r="W11" s="15">
        <v>134.92583338097921</v>
      </c>
      <c r="X11" s="15">
        <v>110.47453103910766</v>
      </c>
      <c r="Y11" s="15">
        <v>89.018247783298847</v>
      </c>
      <c r="Z11" s="15">
        <f t="shared" si="7"/>
        <v>165.39519397777875</v>
      </c>
      <c r="AA11" s="15">
        <f t="shared" si="8"/>
        <v>100.55388394233584</v>
      </c>
      <c r="AB11" s="15">
        <f t="shared" si="9"/>
        <v>132.97453896005729</v>
      </c>
      <c r="AC11" s="16">
        <v>2.4780300287642127</v>
      </c>
      <c r="AD11" s="16">
        <v>64.717858339309728</v>
      </c>
      <c r="AE11" s="16">
        <v>58.13160797395701</v>
      </c>
      <c r="AF11" s="16">
        <v>51.454118320465057</v>
      </c>
      <c r="AG11" s="16">
        <v>41.540480106163002</v>
      </c>
      <c r="AH11" s="15">
        <f t="shared" si="10"/>
        <v>61.672602794039129</v>
      </c>
      <c r="AI11" s="15">
        <f t="shared" si="11"/>
        <v>46.870393124604959</v>
      </c>
      <c r="AJ11" s="15">
        <f t="shared" si="12"/>
        <v>54.271497959322048</v>
      </c>
      <c r="AK11" s="15">
        <v>2.5388709677419361</v>
      </c>
      <c r="AL11" s="16">
        <v>111.48639999999999</v>
      </c>
      <c r="AM11" s="16">
        <v>76.169302325581398</v>
      </c>
      <c r="AN11" s="16">
        <v>98.146799999999999</v>
      </c>
      <c r="AO11" s="16">
        <v>63.290232558139543</v>
      </c>
      <c r="AP11" s="16">
        <v>173.44458172043011</v>
      </c>
      <c r="AQ11" s="16">
        <v>163.75965107526883</v>
      </c>
      <c r="AR11" s="15">
        <f t="shared" si="13"/>
        <v>168.60211639784947</v>
      </c>
      <c r="AT11" s="23">
        <f t="shared" si="14"/>
        <v>45108</v>
      </c>
      <c r="AU11" s="1">
        <v>400</v>
      </c>
      <c r="AV11" s="1">
        <v>344</v>
      </c>
      <c r="AW11" s="1">
        <f t="shared" si="15"/>
        <v>744</v>
      </c>
    </row>
    <row r="12" spans="1:49">
      <c r="A12" s="12"/>
      <c r="B12" s="19"/>
      <c r="C12" s="13">
        <f t="shared" si="0"/>
        <v>2023</v>
      </c>
      <c r="D12" s="14">
        <v>45139</v>
      </c>
      <c r="E12" s="15">
        <v>2.5662903225806453</v>
      </c>
      <c r="F12" s="15">
        <v>134.33370370370372</v>
      </c>
      <c r="G12" s="15">
        <v>60.768205128205118</v>
      </c>
      <c r="H12" s="15">
        <v>129.22999999999999</v>
      </c>
      <c r="I12" s="15">
        <v>53.934871794871796</v>
      </c>
      <c r="J12" s="15">
        <f t="shared" si="1"/>
        <v>103.4836559139785</v>
      </c>
      <c r="K12" s="15">
        <f t="shared" si="2"/>
        <v>97.654623655913966</v>
      </c>
      <c r="L12" s="15">
        <f t="shared" si="3"/>
        <v>100.56913978494623</v>
      </c>
      <c r="M12" s="15">
        <v>2.5662903225806453</v>
      </c>
      <c r="N12" s="15">
        <v>134.33370370370372</v>
      </c>
      <c r="O12" s="15">
        <v>60.768205128205118</v>
      </c>
      <c r="P12" s="15">
        <v>129.22999999999999</v>
      </c>
      <c r="Q12" s="15">
        <v>53.934871794871796</v>
      </c>
      <c r="R12" s="15">
        <f t="shared" si="4"/>
        <v>103.4836559139785</v>
      </c>
      <c r="S12" s="15">
        <f t="shared" si="5"/>
        <v>97.654623655913966</v>
      </c>
      <c r="T12" s="15">
        <f t="shared" si="6"/>
        <v>100.56913978494623</v>
      </c>
      <c r="U12" s="15">
        <v>6.5850365351652487</v>
      </c>
      <c r="V12" s="15">
        <v>184.31289755230682</v>
      </c>
      <c r="W12" s="15">
        <v>132.86171497157906</v>
      </c>
      <c r="X12" s="15">
        <v>163.73710312543503</v>
      </c>
      <c r="Y12" s="15">
        <v>104.90440855654921</v>
      </c>
      <c r="Z12" s="15">
        <f t="shared" si="7"/>
        <v>162.73659517974357</v>
      </c>
      <c r="AA12" s="15">
        <f t="shared" si="8"/>
        <v>139.06532798364421</v>
      </c>
      <c r="AB12" s="15">
        <f t="shared" si="9"/>
        <v>150.90096158169388</v>
      </c>
      <c r="AC12" s="16">
        <v>2.5599081222592566</v>
      </c>
      <c r="AD12" s="16">
        <v>76.785244815635664</v>
      </c>
      <c r="AE12" s="16">
        <v>64.212987310600283</v>
      </c>
      <c r="AF12" s="16">
        <v>65.65383010463718</v>
      </c>
      <c r="AG12" s="16">
        <v>45.95424777641292</v>
      </c>
      <c r="AH12" s="15">
        <f t="shared" si="10"/>
        <v>71.513007797395019</v>
      </c>
      <c r="AI12" s="15">
        <f t="shared" si="11"/>
        <v>57.392714934736688</v>
      </c>
      <c r="AJ12" s="15">
        <f t="shared" si="12"/>
        <v>64.452861366065861</v>
      </c>
      <c r="AK12" s="15">
        <v>2.5662903225806453</v>
      </c>
      <c r="AL12" s="16">
        <v>134.33370370370372</v>
      </c>
      <c r="AM12" s="16">
        <v>60.768205128205118</v>
      </c>
      <c r="AN12" s="16">
        <v>129.22999999999999</v>
      </c>
      <c r="AO12" s="16">
        <v>53.934871794871796</v>
      </c>
      <c r="AP12" s="16">
        <v>194.31644838709676</v>
      </c>
      <c r="AQ12" s="16">
        <v>173.96174838709675</v>
      </c>
      <c r="AR12" s="15">
        <f t="shared" si="13"/>
        <v>184.13909838709674</v>
      </c>
      <c r="AT12" s="23">
        <f t="shared" si="14"/>
        <v>45139</v>
      </c>
      <c r="AU12" s="1">
        <v>432</v>
      </c>
      <c r="AV12" s="1">
        <v>312</v>
      </c>
      <c r="AW12" s="1">
        <f t="shared" si="15"/>
        <v>744</v>
      </c>
    </row>
    <row r="13" spans="1:49">
      <c r="A13" s="12"/>
      <c r="B13" s="19"/>
      <c r="C13" s="13">
        <f t="shared" si="0"/>
        <v>2023</v>
      </c>
      <c r="D13" s="14">
        <v>45170</v>
      </c>
      <c r="E13" s="15">
        <v>2.6433333333333331</v>
      </c>
      <c r="F13" s="15">
        <v>45.044400000000003</v>
      </c>
      <c r="G13" s="15">
        <v>37.187249999999999</v>
      </c>
      <c r="H13" s="15">
        <v>63.389600000000009</v>
      </c>
      <c r="I13" s="15">
        <v>39.908249999999995</v>
      </c>
      <c r="J13" s="15">
        <f t="shared" si="1"/>
        <v>41.552333333333337</v>
      </c>
      <c r="K13" s="15">
        <f t="shared" si="2"/>
        <v>52.95344444444445</v>
      </c>
      <c r="L13" s="15">
        <f t="shared" si="3"/>
        <v>47.25288888888889</v>
      </c>
      <c r="M13" s="15">
        <v>2.6433333333333331</v>
      </c>
      <c r="N13" s="15">
        <v>45.044400000000003</v>
      </c>
      <c r="O13" s="15">
        <v>37.187249999999999</v>
      </c>
      <c r="P13" s="15">
        <v>63.389600000000009</v>
      </c>
      <c r="Q13" s="15">
        <v>39.908249999999995</v>
      </c>
      <c r="R13" s="15">
        <f t="shared" si="4"/>
        <v>41.552333333333337</v>
      </c>
      <c r="S13" s="15">
        <f t="shared" si="5"/>
        <v>52.95344444444445</v>
      </c>
      <c r="T13" s="15">
        <f t="shared" si="6"/>
        <v>47.25288888888889</v>
      </c>
      <c r="U13" s="15">
        <v>6.5175487026902852</v>
      </c>
      <c r="V13" s="15">
        <v>166.01271298089054</v>
      </c>
      <c r="W13" s="15">
        <v>128.96296520154868</v>
      </c>
      <c r="X13" s="15">
        <v>149.46812226198156</v>
      </c>
      <c r="Y13" s="15">
        <v>114.00116470246715</v>
      </c>
      <c r="Z13" s="15">
        <f t="shared" si="7"/>
        <v>149.54615841229418</v>
      </c>
      <c r="AA13" s="15">
        <f t="shared" si="8"/>
        <v>133.70503001330849</v>
      </c>
      <c r="AB13" s="15">
        <f t="shared" si="9"/>
        <v>141.62559421280133</v>
      </c>
      <c r="AC13" s="16">
        <v>2.5572310144469785</v>
      </c>
      <c r="AD13" s="16">
        <v>57.530235654640165</v>
      </c>
      <c r="AE13" s="16">
        <v>56.841454444122277</v>
      </c>
      <c r="AF13" s="16">
        <v>49.142812496280634</v>
      </c>
      <c r="AG13" s="16">
        <v>42.541854088401827</v>
      </c>
      <c r="AH13" s="15">
        <f t="shared" si="10"/>
        <v>57.224110672187777</v>
      </c>
      <c r="AI13" s="15">
        <f t="shared" si="11"/>
        <v>46.209053203890043</v>
      </c>
      <c r="AJ13" s="15">
        <f t="shared" si="12"/>
        <v>51.716581938038914</v>
      </c>
      <c r="AK13" s="15">
        <v>2.6433333333333331</v>
      </c>
      <c r="AL13" s="16">
        <v>45.044400000000003</v>
      </c>
      <c r="AM13" s="16">
        <v>37.187249999999999</v>
      </c>
      <c r="AN13" s="16">
        <v>63.389600000000009</v>
      </c>
      <c r="AO13" s="16">
        <v>39.908249999999995</v>
      </c>
      <c r="AP13" s="16">
        <v>169.29583333333332</v>
      </c>
      <c r="AQ13" s="16">
        <v>150.0146</v>
      </c>
      <c r="AR13" s="15">
        <f t="shared" si="13"/>
        <v>159.65521666666666</v>
      </c>
      <c r="AT13" s="23">
        <f t="shared" si="14"/>
        <v>45170</v>
      </c>
      <c r="AU13" s="1">
        <v>400</v>
      </c>
      <c r="AV13" s="1">
        <v>320</v>
      </c>
      <c r="AW13" s="1">
        <f t="shared" si="15"/>
        <v>720</v>
      </c>
    </row>
    <row r="14" spans="1:49">
      <c r="A14" s="12"/>
      <c r="B14" s="19"/>
      <c r="C14" s="13">
        <f t="shared" si="0"/>
        <v>2023</v>
      </c>
      <c r="D14" s="14">
        <v>45200</v>
      </c>
      <c r="E14" s="15">
        <v>2.7759999999999998</v>
      </c>
      <c r="F14" s="15">
        <v>45.63</v>
      </c>
      <c r="G14" s="15">
        <v>40.909999999999997</v>
      </c>
      <c r="H14" s="15">
        <v>76.38</v>
      </c>
      <c r="I14" s="15">
        <v>55.86</v>
      </c>
      <c r="J14" s="15">
        <f t="shared" si="1"/>
        <v>43.549139784946242</v>
      </c>
      <c r="K14" s="15">
        <f t="shared" si="2"/>
        <v>67.333548387096769</v>
      </c>
      <c r="L14" s="15">
        <f t="shared" si="3"/>
        <v>55.441344086021502</v>
      </c>
      <c r="M14" s="15">
        <v>2.7759999999999998</v>
      </c>
      <c r="N14" s="15">
        <v>45.63</v>
      </c>
      <c r="O14" s="15">
        <v>40.909999999999997</v>
      </c>
      <c r="P14" s="15">
        <v>76.38</v>
      </c>
      <c r="Q14" s="15">
        <v>55.86</v>
      </c>
      <c r="R14" s="15">
        <f t="shared" si="4"/>
        <v>43.549139784946242</v>
      </c>
      <c r="S14" s="15">
        <f t="shared" si="5"/>
        <v>67.333548387096769</v>
      </c>
      <c r="T14" s="15">
        <f t="shared" si="6"/>
        <v>55.441344086021502</v>
      </c>
      <c r="U14" s="15">
        <v>6.4983011366494123</v>
      </c>
      <c r="V14" s="15">
        <v>94.68099740170905</v>
      </c>
      <c r="W14" s="15">
        <v>99.684868660932139</v>
      </c>
      <c r="X14" s="15">
        <v>92.17816713845076</v>
      </c>
      <c r="Y14" s="15">
        <v>91.913326865982981</v>
      </c>
      <c r="Z14" s="15">
        <f t="shared" si="7"/>
        <v>96.887005161151492</v>
      </c>
      <c r="AA14" s="15">
        <f t="shared" si="8"/>
        <v>92.061409598975715</v>
      </c>
      <c r="AB14" s="15">
        <f t="shared" si="9"/>
        <v>94.474207380063604</v>
      </c>
      <c r="AC14" s="16">
        <v>2.6738596842583435</v>
      </c>
      <c r="AD14" s="16">
        <v>46.391973949336979</v>
      </c>
      <c r="AE14" s="16">
        <v>47.786745461845406</v>
      </c>
      <c r="AF14" s="16">
        <v>44.722986066913613</v>
      </c>
      <c r="AG14" s="16">
        <v>41.887009598255197</v>
      </c>
      <c r="AH14" s="15">
        <f t="shared" si="10"/>
        <v>47.006873218292306</v>
      </c>
      <c r="AI14" s="15">
        <f t="shared" si="11"/>
        <v>43.472716871053457</v>
      </c>
      <c r="AJ14" s="15">
        <f t="shared" si="12"/>
        <v>45.239795044672881</v>
      </c>
      <c r="AK14" s="15">
        <v>2.7759999999999998</v>
      </c>
      <c r="AL14" s="16">
        <v>45.63</v>
      </c>
      <c r="AM14" s="16">
        <v>40.909999999999997</v>
      </c>
      <c r="AN14" s="16">
        <v>76.38</v>
      </c>
      <c r="AO14" s="16">
        <v>55.86</v>
      </c>
      <c r="AP14" s="16">
        <v>109.15966774193549</v>
      </c>
      <c r="AQ14" s="16">
        <v>72.279547849462361</v>
      </c>
      <c r="AR14" s="15">
        <f t="shared" si="13"/>
        <v>90.71960779569892</v>
      </c>
      <c r="AT14" s="23">
        <f t="shared" si="14"/>
        <v>45200</v>
      </c>
      <c r="AU14" s="1">
        <v>416</v>
      </c>
      <c r="AV14" s="1">
        <v>328</v>
      </c>
      <c r="AW14" s="1">
        <f t="shared" si="15"/>
        <v>744</v>
      </c>
    </row>
    <row r="15" spans="1:49">
      <c r="A15" s="12"/>
      <c r="B15" s="19"/>
      <c r="C15" s="13">
        <f t="shared" si="0"/>
        <v>2023</v>
      </c>
      <c r="D15" s="14">
        <v>45231</v>
      </c>
      <c r="E15" s="15">
        <v>2.9289999999999998</v>
      </c>
      <c r="F15" s="15">
        <v>54.377600000000001</v>
      </c>
      <c r="G15" s="15">
        <v>55.3705</v>
      </c>
      <c r="H15" s="15">
        <v>92.321600000000004</v>
      </c>
      <c r="I15" s="15">
        <v>71.058700000000002</v>
      </c>
      <c r="J15" s="15">
        <f t="shared" si="1"/>
        <v>54.8188888888889</v>
      </c>
      <c r="K15" s="15">
        <f t="shared" si="2"/>
        <v>82.871422222222222</v>
      </c>
      <c r="L15" s="15">
        <f t="shared" si="3"/>
        <v>68.845155555555564</v>
      </c>
      <c r="M15" s="15">
        <v>2.9289999999999998</v>
      </c>
      <c r="N15" s="15">
        <v>54.377600000000001</v>
      </c>
      <c r="O15" s="15">
        <v>55.3705</v>
      </c>
      <c r="P15" s="15">
        <v>92.321600000000004</v>
      </c>
      <c r="Q15" s="15">
        <v>71.058700000000002</v>
      </c>
      <c r="R15" s="15">
        <f t="shared" si="4"/>
        <v>54.8188888888889</v>
      </c>
      <c r="S15" s="15">
        <f t="shared" si="5"/>
        <v>82.871422222222222</v>
      </c>
      <c r="T15" s="15">
        <f t="shared" si="6"/>
        <v>68.845155555555564</v>
      </c>
      <c r="U15" s="15">
        <v>7.1009995360603151</v>
      </c>
      <c r="V15" s="15">
        <v>101.74004040268886</v>
      </c>
      <c r="W15" s="15">
        <v>96.052175983741165</v>
      </c>
      <c r="X15" s="15">
        <v>100.0474793764987</v>
      </c>
      <c r="Y15" s="15">
        <v>90.926879993957556</v>
      </c>
      <c r="Z15" s="15">
        <f t="shared" si="7"/>
        <v>99.212100660934325</v>
      </c>
      <c r="AA15" s="15">
        <f t="shared" si="8"/>
        <v>95.993879650924853</v>
      </c>
      <c r="AB15" s="15">
        <f t="shared" si="9"/>
        <v>97.602990155929589</v>
      </c>
      <c r="AC15" s="16">
        <v>3.0971633492913346</v>
      </c>
      <c r="AD15" s="16">
        <v>50.912668918323554</v>
      </c>
      <c r="AE15" s="16">
        <v>50.46913536939617</v>
      </c>
      <c r="AF15" s="16">
        <v>51.66952382392887</v>
      </c>
      <c r="AG15" s="16">
        <v>48.96298409452443</v>
      </c>
      <c r="AH15" s="15">
        <f t="shared" si="10"/>
        <v>50.71554289657805</v>
      </c>
      <c r="AI15" s="15">
        <f t="shared" si="11"/>
        <v>50.466617277526893</v>
      </c>
      <c r="AJ15" s="15">
        <f t="shared" si="12"/>
        <v>50.591080087052475</v>
      </c>
      <c r="AK15" s="15">
        <v>2.9289999999999998</v>
      </c>
      <c r="AL15" s="16">
        <v>54.377600000000001</v>
      </c>
      <c r="AM15" s="16">
        <v>55.3705</v>
      </c>
      <c r="AN15" s="16">
        <v>92.321600000000004</v>
      </c>
      <c r="AO15" s="16">
        <v>71.058700000000002</v>
      </c>
      <c r="AP15" s="16">
        <v>114.89421400832177</v>
      </c>
      <c r="AQ15" s="16">
        <v>63.993456033287096</v>
      </c>
      <c r="AR15" s="15">
        <f t="shared" si="13"/>
        <v>89.443835020804428</v>
      </c>
      <c r="AT15" s="23">
        <f t="shared" si="14"/>
        <v>45231</v>
      </c>
      <c r="AU15" s="1">
        <v>400</v>
      </c>
      <c r="AV15" s="1">
        <v>320</v>
      </c>
      <c r="AW15" s="1">
        <f t="shared" si="15"/>
        <v>720</v>
      </c>
    </row>
    <row r="16" spans="1:49">
      <c r="A16" s="12"/>
      <c r="B16" s="19"/>
      <c r="C16" s="13">
        <f t="shared" si="0"/>
        <v>2023</v>
      </c>
      <c r="D16" s="14">
        <v>45261</v>
      </c>
      <c r="E16" s="15">
        <v>3.3119999999999998</v>
      </c>
      <c r="F16" s="15">
        <v>80.547799999999995</v>
      </c>
      <c r="G16" s="15">
        <v>72.654600000000002</v>
      </c>
      <c r="H16" s="15">
        <v>132.44980000000001</v>
      </c>
      <c r="I16" s="15">
        <v>95.087100000000007</v>
      </c>
      <c r="J16" s="15">
        <f t="shared" si="1"/>
        <v>76.898255913978488</v>
      </c>
      <c r="K16" s="15">
        <f t="shared" si="2"/>
        <v>115.17457311827957</v>
      </c>
      <c r="L16" s="15">
        <f t="shared" si="3"/>
        <v>96.036414516129028</v>
      </c>
      <c r="M16" s="15">
        <v>3.3119999999999998</v>
      </c>
      <c r="N16" s="15">
        <v>80.547799999999995</v>
      </c>
      <c r="O16" s="15">
        <v>72.654600000000002</v>
      </c>
      <c r="P16" s="15">
        <v>132.44980000000001</v>
      </c>
      <c r="Q16" s="15">
        <v>95.087100000000007</v>
      </c>
      <c r="R16" s="15">
        <f t="shared" si="4"/>
        <v>76.898255913978488</v>
      </c>
      <c r="S16" s="15">
        <f t="shared" si="5"/>
        <v>115.17457311827957</v>
      </c>
      <c r="T16" s="15">
        <f t="shared" si="6"/>
        <v>96.036414516129028</v>
      </c>
      <c r="U16" s="15">
        <v>7.3572918120581283</v>
      </c>
      <c r="V16" s="15">
        <v>101.50178723373172</v>
      </c>
      <c r="W16" s="15">
        <v>97.863333028629057</v>
      </c>
      <c r="X16" s="15">
        <v>104.06842921826811</v>
      </c>
      <c r="Y16" s="15">
        <v>92.9475865093886</v>
      </c>
      <c r="Z16" s="15">
        <f t="shared" si="7"/>
        <v>99.819491203415438</v>
      </c>
      <c r="AA16" s="15">
        <f t="shared" si="8"/>
        <v>98.926534202334565</v>
      </c>
      <c r="AB16" s="15">
        <f t="shared" si="9"/>
        <v>99.373012702875002</v>
      </c>
      <c r="AC16" s="16">
        <v>3.5454552777285833</v>
      </c>
      <c r="AD16" s="16">
        <v>62.276020768070239</v>
      </c>
      <c r="AE16" s="16">
        <v>62.479300231838167</v>
      </c>
      <c r="AF16" s="16">
        <v>64.009669500255541</v>
      </c>
      <c r="AG16" s="16">
        <v>59.557124919509924</v>
      </c>
      <c r="AH16" s="15">
        <f t="shared" si="10"/>
        <v>62.370010197554336</v>
      </c>
      <c r="AI16" s="15">
        <f t="shared" si="11"/>
        <v>61.950966091953809</v>
      </c>
      <c r="AJ16" s="15">
        <f t="shared" si="12"/>
        <v>62.160488144754069</v>
      </c>
      <c r="AK16" s="15">
        <v>3.3119999999999998</v>
      </c>
      <c r="AL16" s="16">
        <v>80.547799999999995</v>
      </c>
      <c r="AM16" s="16">
        <v>72.654600000000002</v>
      </c>
      <c r="AN16" s="16">
        <v>132.44980000000001</v>
      </c>
      <c r="AO16" s="16">
        <v>95.087100000000007</v>
      </c>
      <c r="AP16" s="16">
        <v>125.82560537634407</v>
      </c>
      <c r="AQ16" s="16">
        <v>68.148967204301073</v>
      </c>
      <c r="AR16" s="15">
        <f t="shared" si="13"/>
        <v>96.987286290322572</v>
      </c>
      <c r="AT16" s="23">
        <f t="shared" si="14"/>
        <v>45261</v>
      </c>
      <c r="AU16" s="1">
        <v>400</v>
      </c>
      <c r="AV16" s="1">
        <v>344</v>
      </c>
      <c r="AW16" s="1">
        <f t="shared" si="15"/>
        <v>744</v>
      </c>
    </row>
    <row r="17" spans="1:49">
      <c r="A17" s="12"/>
      <c r="B17" s="19"/>
      <c r="C17" s="13">
        <f t="shared" si="0"/>
        <v>2024</v>
      </c>
      <c r="D17" s="14">
        <v>45292</v>
      </c>
      <c r="E17" s="15">
        <v>3.5649999999999999</v>
      </c>
      <c r="F17" s="15">
        <v>77.840400000000002</v>
      </c>
      <c r="G17" s="15">
        <v>75.221800000000002</v>
      </c>
      <c r="H17" s="15">
        <v>130.49639999999999</v>
      </c>
      <c r="I17" s="15">
        <v>99.222200000000001</v>
      </c>
      <c r="J17" s="15">
        <f t="shared" si="1"/>
        <v>76.68596344086022</v>
      </c>
      <c r="K17" s="15">
        <f t="shared" si="2"/>
        <v>116.70884946236558</v>
      </c>
      <c r="L17" s="15">
        <f t="shared" si="3"/>
        <v>96.697406451612892</v>
      </c>
      <c r="M17" s="15">
        <v>3.5649999999999999</v>
      </c>
      <c r="N17" s="15">
        <v>77.840400000000002</v>
      </c>
      <c r="O17" s="15">
        <v>75.221800000000002</v>
      </c>
      <c r="P17" s="15">
        <v>130.49639999999999</v>
      </c>
      <c r="Q17" s="15">
        <v>99.222200000000001</v>
      </c>
      <c r="R17" s="15">
        <f t="shared" si="4"/>
        <v>76.68596344086022</v>
      </c>
      <c r="S17" s="15">
        <f t="shared" si="5"/>
        <v>116.70884946236558</v>
      </c>
      <c r="T17" s="15">
        <f t="shared" si="6"/>
        <v>96.697406451612892</v>
      </c>
      <c r="U17" s="15">
        <v>7.8679907205320481</v>
      </c>
      <c r="V17" s="15">
        <v>94.102232943184461</v>
      </c>
      <c r="W17" s="15">
        <v>94.806013517254087</v>
      </c>
      <c r="X17" s="15">
        <v>92.277196244176992</v>
      </c>
      <c r="Y17" s="15">
        <v>88.080365819616404</v>
      </c>
      <c r="Z17" s="15">
        <f t="shared" si="7"/>
        <v>94.412501798419456</v>
      </c>
      <c r="AA17" s="15">
        <f t="shared" si="8"/>
        <v>90.426980680661032</v>
      </c>
      <c r="AB17" s="15">
        <f t="shared" si="9"/>
        <v>92.419741239540244</v>
      </c>
      <c r="AC17" s="16">
        <v>3.9049341296258655</v>
      </c>
      <c r="AD17" s="16">
        <v>63.347578282567369</v>
      </c>
      <c r="AE17" s="16">
        <v>65.418226930899849</v>
      </c>
      <c r="AF17" s="16">
        <v>64.645418324049601</v>
      </c>
      <c r="AG17" s="16">
        <v>57.37621837626169</v>
      </c>
      <c r="AH17" s="15">
        <f t="shared" si="10"/>
        <v>64.260444890972011</v>
      </c>
      <c r="AI17" s="15">
        <f t="shared" si="11"/>
        <v>61.440717271799016</v>
      </c>
      <c r="AJ17" s="15">
        <f t="shared" si="12"/>
        <v>62.850581081385513</v>
      </c>
      <c r="AK17" s="15">
        <v>3.5649999999999999</v>
      </c>
      <c r="AL17" s="16">
        <v>77.840400000000002</v>
      </c>
      <c r="AM17" s="16">
        <v>75.221800000000002</v>
      </c>
      <c r="AN17" s="16">
        <v>130.49639999999999</v>
      </c>
      <c r="AO17" s="16">
        <v>99.222200000000001</v>
      </c>
      <c r="AP17" s="16">
        <v>122.38411720430108</v>
      </c>
      <c r="AQ17" s="16">
        <v>71.229132795698916</v>
      </c>
      <c r="AR17" s="15">
        <f t="shared" si="13"/>
        <v>96.806624999999997</v>
      </c>
      <c r="AT17" s="23">
        <f t="shared" si="14"/>
        <v>45292</v>
      </c>
      <c r="AU17" s="1">
        <v>416</v>
      </c>
      <c r="AV17" s="1">
        <v>328</v>
      </c>
      <c r="AW17" s="1">
        <f t="shared" si="15"/>
        <v>744</v>
      </c>
    </row>
    <row r="18" spans="1:49">
      <c r="A18" s="12"/>
      <c r="B18" s="19"/>
      <c r="C18" s="13">
        <f t="shared" si="0"/>
        <v>2024</v>
      </c>
      <c r="D18" s="14">
        <v>45323</v>
      </c>
      <c r="E18" s="15">
        <v>3.4969999999999999</v>
      </c>
      <c r="F18" s="15">
        <v>71.371099999999998</v>
      </c>
      <c r="G18" s="15">
        <v>69.382400000000004</v>
      </c>
      <c r="H18" s="15">
        <v>115.43859999999999</v>
      </c>
      <c r="I18" s="15">
        <v>92.162199999999999</v>
      </c>
      <c r="J18" s="15">
        <f t="shared" si="1"/>
        <v>70.525331034482747</v>
      </c>
      <c r="K18" s="15">
        <f t="shared" si="2"/>
        <v>105.53944137931033</v>
      </c>
      <c r="L18" s="15">
        <f t="shared" si="3"/>
        <v>88.032386206896547</v>
      </c>
      <c r="M18" s="15">
        <v>3.4969999999999999</v>
      </c>
      <c r="N18" s="15">
        <v>71.371099999999998</v>
      </c>
      <c r="O18" s="15">
        <v>69.382400000000004</v>
      </c>
      <c r="P18" s="15">
        <v>115.43859999999999</v>
      </c>
      <c r="Q18" s="15">
        <v>92.162199999999999</v>
      </c>
      <c r="R18" s="15">
        <f t="shared" si="4"/>
        <v>70.525331034482747</v>
      </c>
      <c r="S18" s="15">
        <f t="shared" si="5"/>
        <v>105.53944137931033</v>
      </c>
      <c r="T18" s="15">
        <f t="shared" si="6"/>
        <v>88.032386206896547</v>
      </c>
      <c r="U18" s="15">
        <v>8.0061820712427636</v>
      </c>
      <c r="V18" s="15">
        <v>102.99699268232115</v>
      </c>
      <c r="W18" s="15">
        <v>103.81184087219562</v>
      </c>
      <c r="X18" s="15">
        <v>106.28731209970118</v>
      </c>
      <c r="Y18" s="15">
        <v>100.02735905779491</v>
      </c>
      <c r="Z18" s="15">
        <f t="shared" si="7"/>
        <v>103.34353731479651</v>
      </c>
      <c r="AA18" s="15">
        <f t="shared" si="8"/>
        <v>103.62503321981001</v>
      </c>
      <c r="AB18" s="15">
        <f t="shared" si="9"/>
        <v>103.48428526730325</v>
      </c>
      <c r="AC18" s="16">
        <v>3.8254622108439311</v>
      </c>
      <c r="AD18" s="16">
        <v>64.158899890251192</v>
      </c>
      <c r="AE18" s="16">
        <v>63.494937504485343</v>
      </c>
      <c r="AF18" s="16">
        <v>67.19205006770045</v>
      </c>
      <c r="AG18" s="16">
        <v>57.518594077072947</v>
      </c>
      <c r="AH18" s="15">
        <f t="shared" si="10"/>
        <v>63.876525082511691</v>
      </c>
      <c r="AI18" s="15">
        <f t="shared" si="11"/>
        <v>63.078051542950824</v>
      </c>
      <c r="AJ18" s="15">
        <f t="shared" si="12"/>
        <v>63.477288312731261</v>
      </c>
      <c r="AK18" s="15">
        <v>3.4969999999999999</v>
      </c>
      <c r="AL18" s="16">
        <v>71.371099999999998</v>
      </c>
      <c r="AM18" s="16">
        <v>69.382400000000004</v>
      </c>
      <c r="AN18" s="16">
        <v>115.43859999999999</v>
      </c>
      <c r="AO18" s="16">
        <v>92.162199999999999</v>
      </c>
      <c r="AP18" s="16">
        <v>109.49548390804598</v>
      </c>
      <c r="AQ18" s="16">
        <v>64.289783908045976</v>
      </c>
      <c r="AR18" s="15">
        <f t="shared" si="13"/>
        <v>86.89263390804598</v>
      </c>
      <c r="AT18" s="23">
        <f t="shared" si="14"/>
        <v>45323</v>
      </c>
      <c r="AU18" s="1">
        <v>400</v>
      </c>
      <c r="AV18" s="1">
        <v>296</v>
      </c>
      <c r="AW18" s="1">
        <f t="shared" si="15"/>
        <v>696</v>
      </c>
    </row>
    <row r="19" spans="1:49">
      <c r="A19" s="12"/>
      <c r="B19" s="19"/>
      <c r="C19" s="13">
        <f t="shared" si="0"/>
        <v>2024</v>
      </c>
      <c r="D19" s="14">
        <v>45352</v>
      </c>
      <c r="E19" s="15">
        <v>3.22</v>
      </c>
      <c r="F19" s="15">
        <v>47.211100000000002</v>
      </c>
      <c r="G19" s="15">
        <v>48.029899999999998</v>
      </c>
      <c r="H19" s="15">
        <v>75.216300000000004</v>
      </c>
      <c r="I19" s="15">
        <v>62.229399999999998</v>
      </c>
      <c r="J19" s="15">
        <f t="shared" si="1"/>
        <v>47.572076344086028</v>
      </c>
      <c r="K19" s="15">
        <f t="shared" si="2"/>
        <v>69.490892473118279</v>
      </c>
      <c r="L19" s="15">
        <f t="shared" si="3"/>
        <v>58.531484408602154</v>
      </c>
      <c r="M19" s="15">
        <v>3.22</v>
      </c>
      <c r="N19" s="15">
        <v>47.211100000000002</v>
      </c>
      <c r="O19" s="15">
        <v>48.029899999999998</v>
      </c>
      <c r="P19" s="15">
        <v>75.216300000000004</v>
      </c>
      <c r="Q19" s="15">
        <v>62.229399999999998</v>
      </c>
      <c r="R19" s="15">
        <f t="shared" si="4"/>
        <v>47.572076344086028</v>
      </c>
      <c r="S19" s="15">
        <f t="shared" si="5"/>
        <v>69.490892473118279</v>
      </c>
      <c r="T19" s="15">
        <f t="shared" si="6"/>
        <v>58.531484408602154</v>
      </c>
      <c r="U19" s="15">
        <v>6.8643160486355619</v>
      </c>
      <c r="V19" s="15">
        <v>69.775415995349732</v>
      </c>
      <c r="W19" s="15">
        <v>80.811994681546338</v>
      </c>
      <c r="X19" s="15">
        <v>74.222695055076073</v>
      </c>
      <c r="Y19" s="15">
        <v>78.540314067185889</v>
      </c>
      <c r="Z19" s="15">
        <f t="shared" si="7"/>
        <v>74.641004448404146</v>
      </c>
      <c r="AA19" s="15">
        <f t="shared" si="8"/>
        <v>76.126161501275021</v>
      </c>
      <c r="AB19" s="15">
        <f t="shared" si="9"/>
        <v>75.383582974839584</v>
      </c>
      <c r="AC19" s="16">
        <v>3.5352158138019605</v>
      </c>
      <c r="AD19" s="16">
        <v>42.44178155554274</v>
      </c>
      <c r="AE19" s="16">
        <v>45.694005572239469</v>
      </c>
      <c r="AF19" s="16">
        <v>46.054764413758818</v>
      </c>
      <c r="AG19" s="16">
        <v>45.163055113415901</v>
      </c>
      <c r="AH19" s="15">
        <f t="shared" si="10"/>
        <v>43.875557734946675</v>
      </c>
      <c r="AI19" s="15">
        <f t="shared" si="11"/>
        <v>45.6616452598442</v>
      </c>
      <c r="AJ19" s="15">
        <f t="shared" si="12"/>
        <v>44.768601497395437</v>
      </c>
      <c r="AK19" s="15">
        <v>3.22</v>
      </c>
      <c r="AL19" s="16">
        <v>47.211100000000002</v>
      </c>
      <c r="AM19" s="16">
        <v>48.029899999999998</v>
      </c>
      <c r="AN19" s="16">
        <v>75.216300000000004</v>
      </c>
      <c r="AO19" s="16">
        <v>62.229399999999998</v>
      </c>
      <c r="AP19" s="16">
        <v>94.088214131897701</v>
      </c>
      <c r="AQ19" s="16">
        <v>57.685363122476446</v>
      </c>
      <c r="AR19" s="15">
        <f t="shared" si="13"/>
        <v>75.886788627187073</v>
      </c>
      <c r="AT19" s="23">
        <f t="shared" si="14"/>
        <v>45352</v>
      </c>
      <c r="AU19" s="1">
        <v>416</v>
      </c>
      <c r="AV19" s="1">
        <v>328</v>
      </c>
      <c r="AW19" s="1">
        <f t="shared" si="15"/>
        <v>744</v>
      </c>
    </row>
    <row r="20" spans="1:49">
      <c r="A20" s="12"/>
      <c r="B20" s="19"/>
      <c r="C20" s="13">
        <f t="shared" si="0"/>
        <v>2024</v>
      </c>
      <c r="D20" s="14">
        <v>45383</v>
      </c>
      <c r="E20" s="15">
        <v>2.9950000000000001</v>
      </c>
      <c r="F20" s="15">
        <v>44.6768</v>
      </c>
      <c r="G20" s="15">
        <v>48.9559</v>
      </c>
      <c r="H20" s="15">
        <v>74.030600000000007</v>
      </c>
      <c r="I20" s="15">
        <v>64.220200000000006</v>
      </c>
      <c r="J20" s="15">
        <f t="shared" si="1"/>
        <v>46.483531111111105</v>
      </c>
      <c r="K20" s="15">
        <f t="shared" si="2"/>
        <v>69.888431111111117</v>
      </c>
      <c r="L20" s="15">
        <f t="shared" si="3"/>
        <v>58.185981111111111</v>
      </c>
      <c r="M20" s="15">
        <v>2.9950000000000001</v>
      </c>
      <c r="N20" s="15">
        <v>44.6768</v>
      </c>
      <c r="O20" s="15">
        <v>48.9559</v>
      </c>
      <c r="P20" s="15">
        <v>74.030600000000007</v>
      </c>
      <c r="Q20" s="15">
        <v>64.220200000000006</v>
      </c>
      <c r="R20" s="15">
        <f t="shared" si="4"/>
        <v>46.483531111111105</v>
      </c>
      <c r="S20" s="15">
        <f t="shared" si="5"/>
        <v>69.888431111111117</v>
      </c>
      <c r="T20" s="15">
        <f t="shared" si="6"/>
        <v>58.185981111111111</v>
      </c>
      <c r="U20" s="15">
        <v>6.3620755521494452</v>
      </c>
      <c r="V20" s="15">
        <v>68.152439364831864</v>
      </c>
      <c r="W20" s="15">
        <v>73.725197562821933</v>
      </c>
      <c r="X20" s="15">
        <v>68.550631415758616</v>
      </c>
      <c r="Y20" s="15">
        <v>70.148875273185965</v>
      </c>
      <c r="Z20" s="15">
        <f t="shared" si="7"/>
        <v>70.50538171509433</v>
      </c>
      <c r="AA20" s="15">
        <f t="shared" si="8"/>
        <v>69.225445488894607</v>
      </c>
      <c r="AB20" s="15">
        <f t="shared" si="9"/>
        <v>69.865413601994476</v>
      </c>
      <c r="AC20" s="16">
        <v>3.2144850115757189</v>
      </c>
      <c r="AD20" s="16">
        <v>38.302665642239575</v>
      </c>
      <c r="AE20" s="16">
        <v>39.075907028554361</v>
      </c>
      <c r="AF20" s="16">
        <v>40.220814173196601</v>
      </c>
      <c r="AG20" s="16">
        <v>37.945259748692855</v>
      </c>
      <c r="AH20" s="15">
        <f t="shared" si="10"/>
        <v>38.629145338683593</v>
      </c>
      <c r="AI20" s="15">
        <f t="shared" si="11"/>
        <v>39.260024527295023</v>
      </c>
      <c r="AJ20" s="15">
        <f t="shared" si="12"/>
        <v>38.944584932989308</v>
      </c>
      <c r="AK20" s="15">
        <v>2.9950000000000001</v>
      </c>
      <c r="AL20" s="16">
        <v>44.6768</v>
      </c>
      <c r="AM20" s="16">
        <v>48.9559</v>
      </c>
      <c r="AN20" s="16">
        <v>74.030600000000007</v>
      </c>
      <c r="AO20" s="16">
        <v>64.220200000000006</v>
      </c>
      <c r="AP20" s="16">
        <v>63.57681111111112</v>
      </c>
      <c r="AQ20" s="16">
        <v>40.117668888888893</v>
      </c>
      <c r="AR20" s="15">
        <f t="shared" si="13"/>
        <v>51.847240000000006</v>
      </c>
      <c r="AT20" s="23">
        <f t="shared" si="14"/>
        <v>45383</v>
      </c>
      <c r="AU20" s="1">
        <v>416</v>
      </c>
      <c r="AV20" s="1">
        <v>304</v>
      </c>
      <c r="AW20" s="1">
        <f t="shared" si="15"/>
        <v>720</v>
      </c>
    </row>
    <row r="21" spans="1:49">
      <c r="A21" s="12"/>
      <c r="B21" s="19"/>
      <c r="C21" s="13">
        <f t="shared" si="0"/>
        <v>2024</v>
      </c>
      <c r="D21" s="14">
        <v>45413</v>
      </c>
      <c r="E21" s="15">
        <v>3.016</v>
      </c>
      <c r="F21" s="15">
        <v>34.696899999999999</v>
      </c>
      <c r="G21" s="15">
        <v>45.574300000000001</v>
      </c>
      <c r="H21" s="15">
        <v>50.7926</v>
      </c>
      <c r="I21" s="15">
        <v>32.795299999999997</v>
      </c>
      <c r="J21" s="15">
        <f t="shared" si="1"/>
        <v>39.492312903225809</v>
      </c>
      <c r="K21" s="15">
        <f t="shared" si="2"/>
        <v>42.858306451612904</v>
      </c>
      <c r="L21" s="15">
        <f t="shared" si="3"/>
        <v>41.175309677419357</v>
      </c>
      <c r="M21" s="15">
        <v>3.016</v>
      </c>
      <c r="N21" s="15">
        <v>34.696899999999999</v>
      </c>
      <c r="O21" s="15">
        <v>45.574300000000001</v>
      </c>
      <c r="P21" s="15">
        <v>50.7926</v>
      </c>
      <c r="Q21" s="15">
        <v>32.795299999999997</v>
      </c>
      <c r="R21" s="15">
        <f t="shared" si="4"/>
        <v>39.492312903225809</v>
      </c>
      <c r="S21" s="15">
        <f t="shared" si="5"/>
        <v>42.858306451612904</v>
      </c>
      <c r="T21" s="15">
        <f t="shared" si="6"/>
        <v>41.175309677419357</v>
      </c>
      <c r="U21" s="15">
        <v>6.3770232515033181</v>
      </c>
      <c r="V21" s="15">
        <v>58.10909170830454</v>
      </c>
      <c r="W21" s="15">
        <v>76.640683782940798</v>
      </c>
      <c r="X21" s="15">
        <v>40.861021384071385</v>
      </c>
      <c r="Y21" s="15">
        <v>56.226728538401552</v>
      </c>
      <c r="Z21" s="15">
        <f t="shared" si="7"/>
        <v>66.278933375617299</v>
      </c>
      <c r="AA21" s="15">
        <f t="shared" si="8"/>
        <v>47.635150344582534</v>
      </c>
      <c r="AB21" s="15">
        <f t="shared" si="9"/>
        <v>56.95704186009992</v>
      </c>
      <c r="AC21" s="16">
        <v>3.1937335245454612</v>
      </c>
      <c r="AD21" s="16">
        <v>37.946632402752066</v>
      </c>
      <c r="AE21" s="16">
        <v>38.492848173597309</v>
      </c>
      <c r="AF21" s="16">
        <v>28.169650318397121</v>
      </c>
      <c r="AG21" s="16">
        <v>24.062120748740121</v>
      </c>
      <c r="AH21" s="15">
        <f t="shared" si="10"/>
        <v>38.187437204952658</v>
      </c>
      <c r="AI21" s="15">
        <f t="shared" si="11"/>
        <v>26.358803948978441</v>
      </c>
      <c r="AJ21" s="15">
        <f t="shared" si="12"/>
        <v>32.273120576965553</v>
      </c>
      <c r="AK21" s="15">
        <v>3.016</v>
      </c>
      <c r="AL21" s="16">
        <v>34.696899999999999</v>
      </c>
      <c r="AM21" s="16">
        <v>45.574300000000001</v>
      </c>
      <c r="AN21" s="16">
        <v>50.7926</v>
      </c>
      <c r="AO21" s="16">
        <v>32.795299999999997</v>
      </c>
      <c r="AP21" s="16">
        <v>60.164246236559137</v>
      </c>
      <c r="AQ21" s="16">
        <v>43.80819838709678</v>
      </c>
      <c r="AR21" s="15">
        <f t="shared" si="13"/>
        <v>51.986222311827959</v>
      </c>
      <c r="AT21" s="23">
        <f t="shared" si="14"/>
        <v>45413</v>
      </c>
      <c r="AU21" s="1">
        <v>416</v>
      </c>
      <c r="AV21" s="1">
        <v>328</v>
      </c>
      <c r="AW21" s="1">
        <f t="shared" si="15"/>
        <v>744</v>
      </c>
    </row>
    <row r="22" spans="1:49">
      <c r="A22" s="12"/>
      <c r="B22" s="19"/>
      <c r="C22" s="13">
        <f t="shared" si="0"/>
        <v>2024</v>
      </c>
      <c r="D22" s="14">
        <v>45444</v>
      </c>
      <c r="E22" s="15">
        <v>3.1509999999999998</v>
      </c>
      <c r="F22" s="15">
        <v>82.520499999999998</v>
      </c>
      <c r="G22" s="15">
        <v>57.311599999999999</v>
      </c>
      <c r="H22" s="15">
        <v>65.017700000000005</v>
      </c>
      <c r="I22" s="15">
        <v>37.848300000000002</v>
      </c>
      <c r="J22" s="15">
        <f t="shared" si="1"/>
        <v>71.316544444444446</v>
      </c>
      <c r="K22" s="15">
        <f t="shared" si="2"/>
        <v>52.942411111111113</v>
      </c>
      <c r="L22" s="15">
        <f t="shared" si="3"/>
        <v>62.12947777777778</v>
      </c>
      <c r="M22" s="15">
        <v>3.1509999999999998</v>
      </c>
      <c r="N22" s="15">
        <v>82.520499999999998</v>
      </c>
      <c r="O22" s="15">
        <v>57.311599999999999</v>
      </c>
      <c r="P22" s="15">
        <v>65.017700000000005</v>
      </c>
      <c r="Q22" s="15">
        <v>37.848300000000002</v>
      </c>
      <c r="R22" s="15">
        <f t="shared" si="4"/>
        <v>71.316544444444446</v>
      </c>
      <c r="S22" s="15">
        <f t="shared" si="5"/>
        <v>52.942411111111113</v>
      </c>
      <c r="T22" s="15">
        <f t="shared" si="6"/>
        <v>62.12947777777778</v>
      </c>
      <c r="U22" s="15">
        <v>7.1073487095005765</v>
      </c>
      <c r="V22" s="15">
        <v>85.967019390076459</v>
      </c>
      <c r="W22" s="15">
        <v>99.395810659596208</v>
      </c>
      <c r="X22" s="15">
        <v>66.097934515367712</v>
      </c>
      <c r="Y22" s="15">
        <v>74.533310150388729</v>
      </c>
      <c r="Z22" s="15">
        <f t="shared" si="7"/>
        <v>91.935371065418565</v>
      </c>
      <c r="AA22" s="15">
        <f t="shared" si="8"/>
        <v>69.846990353154837</v>
      </c>
      <c r="AB22" s="15">
        <f t="shared" si="9"/>
        <v>80.891180709286701</v>
      </c>
      <c r="AC22" s="16">
        <v>3.294565287412242</v>
      </c>
      <c r="AD22" s="16">
        <v>43.15096283808743</v>
      </c>
      <c r="AE22" s="16">
        <v>43.924409685360153</v>
      </c>
      <c r="AF22" s="16">
        <v>31.583263917531106</v>
      </c>
      <c r="AG22" s="16">
        <v>29.534649864057016</v>
      </c>
      <c r="AH22" s="15">
        <f t="shared" si="10"/>
        <v>43.494716992430867</v>
      </c>
      <c r="AI22" s="15">
        <f t="shared" si="11"/>
        <v>30.672768782653737</v>
      </c>
      <c r="AJ22" s="15">
        <f t="shared" si="12"/>
        <v>37.0837428875423</v>
      </c>
      <c r="AK22" s="15">
        <v>3.1509999999999998</v>
      </c>
      <c r="AL22" s="16">
        <v>82.520499999999998</v>
      </c>
      <c r="AM22" s="16">
        <v>57.311599999999999</v>
      </c>
      <c r="AN22" s="16">
        <v>65.017700000000005</v>
      </c>
      <c r="AO22" s="16">
        <v>37.848300000000002</v>
      </c>
      <c r="AP22" s="16">
        <v>60.392755555555553</v>
      </c>
      <c r="AQ22" s="16">
        <v>69.24926111111111</v>
      </c>
      <c r="AR22" s="15">
        <f t="shared" si="13"/>
        <v>64.821008333333339</v>
      </c>
      <c r="AT22" s="23">
        <f t="shared" si="14"/>
        <v>45444</v>
      </c>
      <c r="AU22" s="1">
        <v>400</v>
      </c>
      <c r="AV22" s="1">
        <v>320</v>
      </c>
      <c r="AW22" s="1">
        <f t="shared" si="15"/>
        <v>720</v>
      </c>
    </row>
    <row r="23" spans="1:49">
      <c r="A23" s="12"/>
      <c r="B23" s="19"/>
      <c r="C23" s="13">
        <f t="shared" si="0"/>
        <v>2024</v>
      </c>
      <c r="D23" s="14">
        <v>45474</v>
      </c>
      <c r="E23" s="15">
        <v>3.2890000000000001</v>
      </c>
      <c r="F23" s="15">
        <v>183.398</v>
      </c>
      <c r="G23" s="15">
        <v>81.043999999999997</v>
      </c>
      <c r="H23" s="15">
        <v>134.4247</v>
      </c>
      <c r="I23" s="15">
        <v>64.035899999999998</v>
      </c>
      <c r="J23" s="15">
        <f t="shared" si="1"/>
        <v>138.2741935483871</v>
      </c>
      <c r="K23" s="15">
        <f t="shared" si="2"/>
        <v>103.39307849462365</v>
      </c>
      <c r="L23" s="15">
        <f t="shared" si="3"/>
        <v>120.83363602150538</v>
      </c>
      <c r="M23" s="15">
        <v>3.2890000000000001</v>
      </c>
      <c r="N23" s="15">
        <v>183.398</v>
      </c>
      <c r="O23" s="15">
        <v>81.043999999999997</v>
      </c>
      <c r="P23" s="15">
        <v>134.4247</v>
      </c>
      <c r="Q23" s="15">
        <v>64.035899999999998</v>
      </c>
      <c r="R23" s="15">
        <f t="shared" si="4"/>
        <v>138.2741935483871</v>
      </c>
      <c r="S23" s="15">
        <f t="shared" si="5"/>
        <v>103.39307849462365</v>
      </c>
      <c r="T23" s="15">
        <f t="shared" si="6"/>
        <v>120.83363602150538</v>
      </c>
      <c r="U23" s="15">
        <v>6.9267450982820336</v>
      </c>
      <c r="V23" s="15">
        <v>107.90713730312387</v>
      </c>
      <c r="W23" s="15">
        <v>109.24862627745433</v>
      </c>
      <c r="X23" s="15">
        <v>102.93140109704399</v>
      </c>
      <c r="Y23" s="15">
        <v>93.221527964207098</v>
      </c>
      <c r="Z23" s="15">
        <f t="shared" si="7"/>
        <v>108.49854642083946</v>
      </c>
      <c r="AA23" s="15">
        <f t="shared" si="8"/>
        <v>98.650704339556768</v>
      </c>
      <c r="AB23" s="15">
        <f t="shared" si="9"/>
        <v>103.57462538019811</v>
      </c>
      <c r="AC23" s="16">
        <v>3.401348014712132</v>
      </c>
      <c r="AD23" s="16">
        <v>71.004006563366943</v>
      </c>
      <c r="AE23" s="16">
        <v>66.632601736863876</v>
      </c>
      <c r="AF23" s="16">
        <v>55.829101734719423</v>
      </c>
      <c r="AG23" s="16">
        <v>48.777908977801886</v>
      </c>
      <c r="AH23" s="15">
        <f t="shared" si="10"/>
        <v>69.076828091467746</v>
      </c>
      <c r="AI23" s="15">
        <f t="shared" si="11"/>
        <v>52.720511379519223</v>
      </c>
      <c r="AJ23" s="15">
        <f t="shared" si="12"/>
        <v>60.898669735493485</v>
      </c>
      <c r="AK23" s="15">
        <v>3.2890000000000001</v>
      </c>
      <c r="AL23" s="16">
        <v>183.398</v>
      </c>
      <c r="AM23" s="16">
        <v>81.043999999999997</v>
      </c>
      <c r="AN23" s="16">
        <v>134.4247</v>
      </c>
      <c r="AO23" s="16">
        <v>64.035899999999998</v>
      </c>
      <c r="AP23" s="16">
        <v>152.47626559139786</v>
      </c>
      <c r="AQ23" s="16">
        <v>133.72340483870968</v>
      </c>
      <c r="AR23" s="15">
        <f t="shared" si="13"/>
        <v>143.09983521505376</v>
      </c>
      <c r="AT23" s="23">
        <f t="shared" si="14"/>
        <v>45474</v>
      </c>
      <c r="AU23" s="1">
        <v>416</v>
      </c>
      <c r="AV23" s="1">
        <v>328</v>
      </c>
      <c r="AW23" s="1">
        <f t="shared" si="15"/>
        <v>744</v>
      </c>
    </row>
    <row r="24" spans="1:49">
      <c r="A24" s="12"/>
      <c r="B24" s="19"/>
      <c r="C24" s="13">
        <f t="shared" si="0"/>
        <v>2024</v>
      </c>
      <c r="D24" s="14">
        <v>45505</v>
      </c>
      <c r="E24" s="15">
        <v>3.319</v>
      </c>
      <c r="F24" s="15">
        <v>195.26400000000001</v>
      </c>
      <c r="G24" s="15">
        <v>90.07</v>
      </c>
      <c r="H24" s="15">
        <v>186.05009999999999</v>
      </c>
      <c r="I24" s="15">
        <v>93.720399999999998</v>
      </c>
      <c r="J24" s="15">
        <f t="shared" si="1"/>
        <v>151.15038709677421</v>
      </c>
      <c r="K24" s="15">
        <f t="shared" si="2"/>
        <v>147.33119354838709</v>
      </c>
      <c r="L24" s="15">
        <f t="shared" si="3"/>
        <v>149.24079032258066</v>
      </c>
      <c r="M24" s="15">
        <v>3.319</v>
      </c>
      <c r="N24" s="15">
        <v>195.26400000000001</v>
      </c>
      <c r="O24" s="15">
        <v>90.07</v>
      </c>
      <c r="P24" s="15">
        <v>186.05009999999999</v>
      </c>
      <c r="Q24" s="15">
        <v>93.720399999999998</v>
      </c>
      <c r="R24" s="15">
        <f t="shared" si="4"/>
        <v>151.15038709677421</v>
      </c>
      <c r="S24" s="15">
        <f t="shared" si="5"/>
        <v>147.33119354838709</v>
      </c>
      <c r="T24" s="15">
        <f t="shared" si="6"/>
        <v>149.24079032258066</v>
      </c>
      <c r="U24" s="15">
        <v>7.3933044292659531</v>
      </c>
      <c r="V24" s="15">
        <v>129.13463605848756</v>
      </c>
      <c r="W24" s="15">
        <v>118.04402697967994</v>
      </c>
      <c r="X24" s="15">
        <v>124.32345728236626</v>
      </c>
      <c r="Y24" s="15">
        <v>103.28150071020571</v>
      </c>
      <c r="Z24" s="15">
        <f t="shared" si="7"/>
        <v>124.48373547705211</v>
      </c>
      <c r="AA24" s="15">
        <f t="shared" si="8"/>
        <v>115.49941097791184</v>
      </c>
      <c r="AB24" s="15">
        <f t="shared" si="9"/>
        <v>119.99157322748198</v>
      </c>
      <c r="AC24" s="16">
        <v>3.4350886374203848</v>
      </c>
      <c r="AD24" s="16">
        <v>84.581483044842912</v>
      </c>
      <c r="AE24" s="16">
        <v>68.473588749351904</v>
      </c>
      <c r="AF24" s="16">
        <v>73.744606565812717</v>
      </c>
      <c r="AG24" s="16">
        <v>51.399805004693356</v>
      </c>
      <c r="AH24" s="15">
        <f t="shared" si="10"/>
        <v>77.826559630604748</v>
      </c>
      <c r="AI24" s="15">
        <f t="shared" si="11"/>
        <v>64.374205911149758</v>
      </c>
      <c r="AJ24" s="15">
        <f t="shared" si="12"/>
        <v>71.100382770877246</v>
      </c>
      <c r="AK24" s="15">
        <v>3.319</v>
      </c>
      <c r="AL24" s="16">
        <v>195.26400000000001</v>
      </c>
      <c r="AM24" s="16">
        <v>90.07</v>
      </c>
      <c r="AN24" s="16">
        <v>186.05009999999999</v>
      </c>
      <c r="AO24" s="16">
        <v>93.720399999999998</v>
      </c>
      <c r="AP24" s="16">
        <v>170.01806451612902</v>
      </c>
      <c r="AQ24" s="16">
        <v>136.46297741935484</v>
      </c>
      <c r="AR24" s="15">
        <f t="shared" si="13"/>
        <v>153.24052096774193</v>
      </c>
      <c r="AT24" s="23">
        <f t="shared" si="14"/>
        <v>45505</v>
      </c>
      <c r="AU24" s="1">
        <v>432</v>
      </c>
      <c r="AV24" s="1">
        <v>312</v>
      </c>
      <c r="AW24" s="1">
        <f t="shared" si="15"/>
        <v>744</v>
      </c>
    </row>
    <row r="25" spans="1:49">
      <c r="A25" s="12"/>
      <c r="B25" s="19"/>
      <c r="C25" s="13">
        <f t="shared" si="0"/>
        <v>2024</v>
      </c>
      <c r="D25" s="14">
        <v>45536</v>
      </c>
      <c r="E25" s="15">
        <v>3.2959999999999998</v>
      </c>
      <c r="F25" s="15">
        <v>158.2672</v>
      </c>
      <c r="G25" s="15">
        <v>78.912400000000005</v>
      </c>
      <c r="H25" s="15">
        <v>142.84880000000001</v>
      </c>
      <c r="I25" s="15">
        <v>61.330500000000001</v>
      </c>
      <c r="J25" s="15">
        <f t="shared" si="1"/>
        <v>121.23496000000002</v>
      </c>
      <c r="K25" s="15">
        <f t="shared" si="2"/>
        <v>104.80692666666667</v>
      </c>
      <c r="L25" s="15">
        <f t="shared" si="3"/>
        <v>113.02094333333335</v>
      </c>
      <c r="M25" s="15">
        <v>3.2959999999999998</v>
      </c>
      <c r="N25" s="15">
        <v>158.2672</v>
      </c>
      <c r="O25" s="15">
        <v>78.912400000000005</v>
      </c>
      <c r="P25" s="15">
        <v>142.84880000000001</v>
      </c>
      <c r="Q25" s="15">
        <v>61.330500000000001</v>
      </c>
      <c r="R25" s="15">
        <f t="shared" si="4"/>
        <v>121.23496000000002</v>
      </c>
      <c r="S25" s="15">
        <f t="shared" si="5"/>
        <v>104.80692666666667</v>
      </c>
      <c r="T25" s="15">
        <f t="shared" si="6"/>
        <v>113.02094333333335</v>
      </c>
      <c r="U25" s="15">
        <v>7.4116287985480991</v>
      </c>
      <c r="V25" s="15">
        <v>202.77064440727915</v>
      </c>
      <c r="W25" s="15">
        <v>148.6272629687146</v>
      </c>
      <c r="X25" s="15">
        <v>159.52901442336002</v>
      </c>
      <c r="Y25" s="15">
        <v>128.21159626751961</v>
      </c>
      <c r="Z25" s="15">
        <f t="shared" si="7"/>
        <v>177.50373306928236</v>
      </c>
      <c r="AA25" s="15">
        <f t="shared" si="8"/>
        <v>144.91421928396784</v>
      </c>
      <c r="AB25" s="15">
        <f t="shared" si="9"/>
        <v>161.2089761766251</v>
      </c>
      <c r="AC25" s="16">
        <v>3.3931191823452509</v>
      </c>
      <c r="AD25" s="16">
        <v>64.209202852860813</v>
      </c>
      <c r="AE25" s="16">
        <v>61.294795994553553</v>
      </c>
      <c r="AF25" s="16">
        <v>55.941532593792971</v>
      </c>
      <c r="AG25" s="16">
        <v>47.573711046518881</v>
      </c>
      <c r="AH25" s="15">
        <f t="shared" si="10"/>
        <v>62.849146318984097</v>
      </c>
      <c r="AI25" s="15">
        <f t="shared" si="11"/>
        <v>52.036549205065057</v>
      </c>
      <c r="AJ25" s="15">
        <f t="shared" si="12"/>
        <v>57.442847762024577</v>
      </c>
      <c r="AK25" s="15">
        <v>3.2959999999999998</v>
      </c>
      <c r="AL25" s="16">
        <v>158.2672</v>
      </c>
      <c r="AM25" s="16">
        <v>78.912400000000005</v>
      </c>
      <c r="AN25" s="16">
        <v>142.84880000000001</v>
      </c>
      <c r="AO25" s="16">
        <v>61.330500000000001</v>
      </c>
      <c r="AP25" s="16">
        <v>140.64005999999998</v>
      </c>
      <c r="AQ25" s="16">
        <v>112.23084</v>
      </c>
      <c r="AR25" s="15">
        <f t="shared" si="13"/>
        <v>126.43544999999999</v>
      </c>
      <c r="AT25" s="23">
        <f t="shared" si="14"/>
        <v>45536</v>
      </c>
      <c r="AU25" s="1">
        <v>384</v>
      </c>
      <c r="AV25" s="1">
        <v>336</v>
      </c>
      <c r="AW25" s="1">
        <f t="shared" si="15"/>
        <v>720</v>
      </c>
    </row>
    <row r="26" spans="1:49">
      <c r="A26" s="12"/>
      <c r="B26" s="19"/>
      <c r="C26" s="13">
        <f t="shared" si="0"/>
        <v>2024</v>
      </c>
      <c r="D26" s="14">
        <v>45566</v>
      </c>
      <c r="E26" s="15">
        <v>3.379</v>
      </c>
      <c r="F26" s="15">
        <v>54.608199999999997</v>
      </c>
      <c r="G26" s="15">
        <v>53.316099999999999</v>
      </c>
      <c r="H26" s="15">
        <v>75.720699999999994</v>
      </c>
      <c r="I26" s="15">
        <v>54.330599999999997</v>
      </c>
      <c r="J26" s="15">
        <f t="shared" si="1"/>
        <v>54.066351612903219</v>
      </c>
      <c r="K26" s="15">
        <f t="shared" si="2"/>
        <v>66.750658064516131</v>
      </c>
      <c r="L26" s="15">
        <f t="shared" si="3"/>
        <v>60.408504838709675</v>
      </c>
      <c r="M26" s="15">
        <v>3.379</v>
      </c>
      <c r="N26" s="15">
        <v>54.608199999999997</v>
      </c>
      <c r="O26" s="15">
        <v>53.316099999999999</v>
      </c>
      <c r="P26" s="15">
        <v>75.720699999999994</v>
      </c>
      <c r="Q26" s="15">
        <v>54.330599999999997</v>
      </c>
      <c r="R26" s="15">
        <f t="shared" si="4"/>
        <v>54.066351612903219</v>
      </c>
      <c r="S26" s="15">
        <f t="shared" si="5"/>
        <v>66.750658064516131</v>
      </c>
      <c r="T26" s="15">
        <f t="shared" si="6"/>
        <v>60.408504838709675</v>
      </c>
      <c r="U26" s="15">
        <v>7.6280748795516953</v>
      </c>
      <c r="V26" s="15">
        <v>90.565206389867598</v>
      </c>
      <c r="W26" s="15">
        <v>103.40066103916007</v>
      </c>
      <c r="X26" s="15">
        <v>88.0795683570081</v>
      </c>
      <c r="Y26" s="15">
        <v>96.016742868166219</v>
      </c>
      <c r="Z26" s="15">
        <f t="shared" si="7"/>
        <v>95.947816404087021</v>
      </c>
      <c r="AA26" s="15">
        <f t="shared" si="8"/>
        <v>91.408060893945375</v>
      </c>
      <c r="AB26" s="15">
        <f t="shared" si="9"/>
        <v>93.677938649016198</v>
      </c>
      <c r="AC26" s="16">
        <v>3.4668288394694788</v>
      </c>
      <c r="AD26" s="16">
        <v>51.353003621387714</v>
      </c>
      <c r="AE26" s="16">
        <v>51.593449771767389</v>
      </c>
      <c r="AF26" s="16">
        <v>49.807316463531251</v>
      </c>
      <c r="AG26" s="16">
        <v>45.487696541440755</v>
      </c>
      <c r="AH26" s="15">
        <f t="shared" si="10"/>
        <v>51.45383587799855</v>
      </c>
      <c r="AI26" s="15">
        <f t="shared" si="11"/>
        <v>47.995862947815887</v>
      </c>
      <c r="AJ26" s="15">
        <f t="shared" si="12"/>
        <v>49.724849412907218</v>
      </c>
      <c r="AK26" s="15">
        <v>3.379</v>
      </c>
      <c r="AL26" s="16">
        <v>54.608199999999997</v>
      </c>
      <c r="AM26" s="16">
        <v>53.316099999999999</v>
      </c>
      <c r="AN26" s="16">
        <v>75.720699999999994</v>
      </c>
      <c r="AO26" s="16">
        <v>54.330599999999997</v>
      </c>
      <c r="AP26" s="16">
        <v>87.666996774193549</v>
      </c>
      <c r="AQ26" s="16">
        <v>57.128511290322585</v>
      </c>
      <c r="AR26" s="15">
        <f t="shared" si="13"/>
        <v>72.397754032258064</v>
      </c>
      <c r="AT26" s="23">
        <f t="shared" si="14"/>
        <v>45566</v>
      </c>
      <c r="AU26" s="1">
        <v>432</v>
      </c>
      <c r="AV26" s="1">
        <v>312</v>
      </c>
      <c r="AW26" s="1">
        <f t="shared" si="15"/>
        <v>744</v>
      </c>
    </row>
    <row r="27" spans="1:49">
      <c r="A27" s="12"/>
      <c r="B27" s="19"/>
      <c r="C27" s="13">
        <f t="shared" si="0"/>
        <v>2024</v>
      </c>
      <c r="D27" s="14">
        <v>45597</v>
      </c>
      <c r="E27" s="15">
        <v>3.7389999999999999</v>
      </c>
      <c r="F27" s="15">
        <v>60.141300000000001</v>
      </c>
      <c r="G27" s="15">
        <v>57.580599999999997</v>
      </c>
      <c r="H27" s="15">
        <v>91.783299999999997</v>
      </c>
      <c r="I27" s="15">
        <v>70.355999999999995</v>
      </c>
      <c r="J27" s="15">
        <f t="shared" si="1"/>
        <v>59.003211111111106</v>
      </c>
      <c r="K27" s="15">
        <f t="shared" si="2"/>
        <v>82.260055555555553</v>
      </c>
      <c r="L27" s="15">
        <f t="shared" si="3"/>
        <v>70.631633333333326</v>
      </c>
      <c r="M27" s="15">
        <v>3.7389999999999999</v>
      </c>
      <c r="N27" s="15">
        <v>60.141300000000001</v>
      </c>
      <c r="O27" s="15">
        <v>57.580599999999997</v>
      </c>
      <c r="P27" s="15">
        <v>91.783299999999997</v>
      </c>
      <c r="Q27" s="15">
        <v>70.355999999999995</v>
      </c>
      <c r="R27" s="15">
        <f t="shared" si="4"/>
        <v>59.003211111111106</v>
      </c>
      <c r="S27" s="15">
        <f t="shared" si="5"/>
        <v>82.260055555555553</v>
      </c>
      <c r="T27" s="15">
        <f t="shared" si="6"/>
        <v>70.631633333333326</v>
      </c>
      <c r="U27" s="15">
        <v>8.3437302180258452</v>
      </c>
      <c r="V27" s="15">
        <v>103.75707831556154</v>
      </c>
      <c r="W27" s="15">
        <v>102.64277182899278</v>
      </c>
      <c r="X27" s="15">
        <v>102.78251159939089</v>
      </c>
      <c r="Y27" s="15">
        <v>97.834968630858341</v>
      </c>
      <c r="Z27" s="15">
        <f t="shared" si="7"/>
        <v>103.26183098819763</v>
      </c>
      <c r="AA27" s="15">
        <f t="shared" si="8"/>
        <v>100.58360361337643</v>
      </c>
      <c r="AB27" s="15">
        <f t="shared" si="9"/>
        <v>101.92271730078703</v>
      </c>
      <c r="AC27" s="16">
        <v>3.8424900109454292</v>
      </c>
      <c r="AD27" s="16">
        <v>56.392042901840405</v>
      </c>
      <c r="AE27" s="16">
        <v>55.144951716961671</v>
      </c>
      <c r="AF27" s="16">
        <v>57.730201377679819</v>
      </c>
      <c r="AG27" s="16">
        <v>53.311330698390165</v>
      </c>
      <c r="AH27" s="15">
        <f t="shared" si="10"/>
        <v>55.837780153005404</v>
      </c>
      <c r="AI27" s="15">
        <f t="shared" si="11"/>
        <v>55.766258853551093</v>
      </c>
      <c r="AJ27" s="15">
        <f t="shared" si="12"/>
        <v>55.802019503278245</v>
      </c>
      <c r="AK27" s="15">
        <v>3.7389999999999999</v>
      </c>
      <c r="AL27" s="16">
        <v>60.141300000000001</v>
      </c>
      <c r="AM27" s="16">
        <v>57.580599999999997</v>
      </c>
      <c r="AN27" s="16">
        <v>91.783299999999997</v>
      </c>
      <c r="AO27" s="16">
        <v>70.355999999999995</v>
      </c>
      <c r="AP27" s="16">
        <v>92.251719278779476</v>
      </c>
      <c r="AQ27" s="16">
        <v>55.339971428571431</v>
      </c>
      <c r="AR27" s="15">
        <f t="shared" si="13"/>
        <v>73.795845353675446</v>
      </c>
      <c r="AT27" s="23">
        <f t="shared" si="14"/>
        <v>45597</v>
      </c>
      <c r="AU27" s="1">
        <v>400</v>
      </c>
      <c r="AV27" s="1">
        <v>320</v>
      </c>
      <c r="AW27" s="1">
        <f t="shared" si="15"/>
        <v>720</v>
      </c>
    </row>
    <row r="28" spans="1:49">
      <c r="A28" s="12"/>
      <c r="B28" s="19"/>
      <c r="C28" s="13">
        <f t="shared" si="0"/>
        <v>2024</v>
      </c>
      <c r="D28" s="14">
        <v>45627</v>
      </c>
      <c r="E28" s="15">
        <v>4.1559999999999997</v>
      </c>
      <c r="F28" s="15">
        <v>83.551699999999997</v>
      </c>
      <c r="G28" s="15">
        <v>77.177499999999995</v>
      </c>
      <c r="H28" s="15">
        <v>125.6024</v>
      </c>
      <c r="I28" s="15">
        <v>100.8531</v>
      </c>
      <c r="J28" s="15">
        <f t="shared" si="1"/>
        <v>80.604489247311818</v>
      </c>
      <c r="K28" s="15">
        <f t="shared" si="2"/>
        <v>114.15917526881719</v>
      </c>
      <c r="L28" s="15">
        <f t="shared" si="3"/>
        <v>97.381832258064506</v>
      </c>
      <c r="M28" s="15">
        <v>4.1559999999999997</v>
      </c>
      <c r="N28" s="15">
        <v>83.551699999999997</v>
      </c>
      <c r="O28" s="15">
        <v>77.177499999999995</v>
      </c>
      <c r="P28" s="15">
        <v>125.6024</v>
      </c>
      <c r="Q28" s="15">
        <v>100.8531</v>
      </c>
      <c r="R28" s="15">
        <f t="shared" si="4"/>
        <v>80.604489247311818</v>
      </c>
      <c r="S28" s="15">
        <f t="shared" si="5"/>
        <v>114.15917526881719</v>
      </c>
      <c r="T28" s="15">
        <f t="shared" si="6"/>
        <v>97.381832258064506</v>
      </c>
      <c r="U28" s="15">
        <v>8.1692407955862354</v>
      </c>
      <c r="V28" s="15">
        <v>102.5589884203751</v>
      </c>
      <c r="W28" s="15">
        <v>103.4567912015862</v>
      </c>
      <c r="X28" s="15">
        <v>102.75764680237781</v>
      </c>
      <c r="Y28" s="15">
        <v>99.129403924064917</v>
      </c>
      <c r="Z28" s="15">
        <f t="shared" si="7"/>
        <v>102.97410153426839</v>
      </c>
      <c r="AA28" s="15">
        <f t="shared" si="8"/>
        <v>101.08007213821162</v>
      </c>
      <c r="AB28" s="15">
        <f t="shared" si="9"/>
        <v>102.02708683624</v>
      </c>
      <c r="AC28" s="16">
        <v>4.2838190265060172</v>
      </c>
      <c r="AD28" s="16">
        <v>63.665955337130931</v>
      </c>
      <c r="AE28" s="16">
        <v>64.077174515610679</v>
      </c>
      <c r="AF28" s="16">
        <v>65.891831924918165</v>
      </c>
      <c r="AG28" s="16">
        <v>62.488515416983226</v>
      </c>
      <c r="AH28" s="15">
        <f t="shared" si="10"/>
        <v>63.856088935782857</v>
      </c>
      <c r="AI28" s="15">
        <f t="shared" si="11"/>
        <v>64.318255475012762</v>
      </c>
      <c r="AJ28" s="15">
        <f t="shared" si="12"/>
        <v>64.087172205397806</v>
      </c>
      <c r="AK28" s="15">
        <v>4.1559999999999997</v>
      </c>
      <c r="AL28" s="16">
        <v>83.551699999999997</v>
      </c>
      <c r="AM28" s="16">
        <v>77.177499999999995</v>
      </c>
      <c r="AN28" s="16">
        <v>125.6024</v>
      </c>
      <c r="AO28" s="16">
        <v>100.8531</v>
      </c>
      <c r="AP28" s="16">
        <v>106.80354301075269</v>
      </c>
      <c r="AQ28" s="16">
        <v>63.568805913978494</v>
      </c>
      <c r="AR28" s="15">
        <f t="shared" si="13"/>
        <v>85.186174462365585</v>
      </c>
      <c r="AT28" s="23">
        <f t="shared" si="14"/>
        <v>45627</v>
      </c>
      <c r="AU28" s="1">
        <v>400</v>
      </c>
      <c r="AV28" s="1">
        <v>344</v>
      </c>
      <c r="AW28" s="1">
        <f t="shared" si="15"/>
        <v>744</v>
      </c>
    </row>
    <row r="29" spans="1:49">
      <c r="A29" s="12"/>
      <c r="B29" s="19"/>
      <c r="C29" s="13">
        <f t="shared" si="0"/>
        <v>2025</v>
      </c>
      <c r="D29" s="14">
        <v>45658</v>
      </c>
      <c r="E29" s="15">
        <v>4.4240000000000004</v>
      </c>
      <c r="F29" s="15">
        <v>86.5535</v>
      </c>
      <c r="G29" s="15">
        <v>89.520899999999997</v>
      </c>
      <c r="H29" s="15">
        <v>112.0746</v>
      </c>
      <c r="I29" s="15">
        <v>94.688699999999997</v>
      </c>
      <c r="J29" s="15">
        <f t="shared" si="1"/>
        <v>87.861708602150543</v>
      </c>
      <c r="K29" s="15">
        <f t="shared" si="2"/>
        <v>104.40984838709679</v>
      </c>
      <c r="L29" s="15">
        <f t="shared" si="3"/>
        <v>96.135778494623665</v>
      </c>
      <c r="M29" s="15">
        <v>4.7309054051413311</v>
      </c>
      <c r="N29" s="15">
        <v>60.188606927009836</v>
      </c>
      <c r="O29" s="15">
        <v>63.550547287576279</v>
      </c>
      <c r="P29" s="15">
        <v>62.594382716468601</v>
      </c>
      <c r="Q29" s="15">
        <v>58.27692559882324</v>
      </c>
      <c r="R29" s="15">
        <f t="shared" si="4"/>
        <v>61.670752677367084</v>
      </c>
      <c r="S29" s="15">
        <f t="shared" si="5"/>
        <v>60.690987643098062</v>
      </c>
      <c r="T29" s="15">
        <f t="shared" si="6"/>
        <v>61.180870160232573</v>
      </c>
      <c r="U29" s="15">
        <v>7.9878365495460733</v>
      </c>
      <c r="V29" s="15">
        <v>91.268167805410485</v>
      </c>
      <c r="W29" s="15">
        <v>93.898649980375424</v>
      </c>
      <c r="X29" s="15">
        <v>91.784256962232973</v>
      </c>
      <c r="Y29" s="15">
        <v>88.344368496719241</v>
      </c>
      <c r="Z29" s="15">
        <f t="shared" si="7"/>
        <v>92.427842742760618</v>
      </c>
      <c r="AA29" s="15">
        <f t="shared" si="8"/>
        <v>90.267746993565638</v>
      </c>
      <c r="AB29" s="15">
        <f t="shared" si="9"/>
        <v>91.347794868163135</v>
      </c>
      <c r="AC29" s="16">
        <v>4.6728118754458494</v>
      </c>
      <c r="AD29" s="16">
        <v>53.513285451937563</v>
      </c>
      <c r="AE29" s="16">
        <v>56.192242183489633</v>
      </c>
      <c r="AF29" s="16">
        <v>51.833463466174351</v>
      </c>
      <c r="AG29" s="16">
        <v>47.524119660779071</v>
      </c>
      <c r="AH29" s="15">
        <f t="shared" si="10"/>
        <v>54.69433089272934</v>
      </c>
      <c r="AI29" s="15">
        <f t="shared" si="11"/>
        <v>49.933645229387189</v>
      </c>
      <c r="AJ29" s="15">
        <f t="shared" si="12"/>
        <v>52.313988061058268</v>
      </c>
      <c r="AK29" s="15">
        <v>4.7309054051413311</v>
      </c>
      <c r="AL29" s="16">
        <v>87.01069003909241</v>
      </c>
      <c r="AM29" s="16">
        <v>92.42293052695473</v>
      </c>
      <c r="AN29" s="16">
        <v>92.798117606324084</v>
      </c>
      <c r="AO29" s="16">
        <v>90.04953650356893</v>
      </c>
      <c r="AP29" s="16">
        <v>91.315752715979684</v>
      </c>
      <c r="AQ29" s="16">
        <v>94.55460861524989</v>
      </c>
      <c r="AR29" s="15">
        <f t="shared" si="13"/>
        <v>92.93518066561478</v>
      </c>
      <c r="AT29" s="23">
        <f t="shared" si="14"/>
        <v>45658</v>
      </c>
      <c r="AU29" s="1">
        <v>416</v>
      </c>
      <c r="AV29" s="1">
        <v>328</v>
      </c>
      <c r="AW29" s="1">
        <f t="shared" si="15"/>
        <v>744</v>
      </c>
    </row>
    <row r="30" spans="1:49">
      <c r="A30" s="12"/>
      <c r="B30" s="19"/>
      <c r="C30" s="13">
        <f t="shared" si="0"/>
        <v>2025</v>
      </c>
      <c r="D30" s="14">
        <v>45689</v>
      </c>
      <c r="E30" s="15">
        <v>4.3120000000000003</v>
      </c>
      <c r="F30" s="15">
        <v>64.633600000000001</v>
      </c>
      <c r="G30" s="15">
        <v>68.540800000000004</v>
      </c>
      <c r="H30" s="15">
        <v>96.775300000000001</v>
      </c>
      <c r="I30" s="15">
        <v>82.841499999999996</v>
      </c>
      <c r="J30" s="15">
        <f t="shared" si="1"/>
        <v>66.308114285714296</v>
      </c>
      <c r="K30" s="15">
        <f t="shared" si="2"/>
        <v>90.80367142857142</v>
      </c>
      <c r="L30" s="15">
        <f t="shared" si="3"/>
        <v>78.555892857142851</v>
      </c>
      <c r="M30" s="15">
        <v>4.5741480213307577</v>
      </c>
      <c r="N30" s="15">
        <v>62.76918527984715</v>
      </c>
      <c r="O30" s="15">
        <v>64.41054498303285</v>
      </c>
      <c r="P30" s="15">
        <v>68.583307252747346</v>
      </c>
      <c r="Q30" s="15">
        <v>61.473914636931376</v>
      </c>
      <c r="R30" s="15">
        <f t="shared" si="4"/>
        <v>63.472625152641022</v>
      </c>
      <c r="S30" s="15">
        <f t="shared" si="5"/>
        <v>65.536424703111933</v>
      </c>
      <c r="T30" s="15">
        <f t="shared" si="6"/>
        <v>64.504524927876474</v>
      </c>
      <c r="U30" s="15">
        <v>7.7749551915186554</v>
      </c>
      <c r="V30" s="15">
        <v>100.66709931589874</v>
      </c>
      <c r="W30" s="15">
        <v>103.54259947377052</v>
      </c>
      <c r="X30" s="15">
        <v>103.94887129231134</v>
      </c>
      <c r="Y30" s="15">
        <v>99.848591808915799</v>
      </c>
      <c r="Z30" s="15">
        <f t="shared" si="7"/>
        <v>101.89945652641522</v>
      </c>
      <c r="AA30" s="15">
        <f t="shared" si="8"/>
        <v>102.19160865657039</v>
      </c>
      <c r="AB30" s="15">
        <f t="shared" si="9"/>
        <v>102.04553259149282</v>
      </c>
      <c r="AC30" s="16">
        <v>4.535330464881465</v>
      </c>
      <c r="AD30" s="16">
        <v>55.073346728353414</v>
      </c>
      <c r="AE30" s="16">
        <v>56.374903401189755</v>
      </c>
      <c r="AF30" s="16">
        <v>55.907074448022456</v>
      </c>
      <c r="AG30" s="16">
        <v>48.656847062350543</v>
      </c>
      <c r="AH30" s="15">
        <f t="shared" si="10"/>
        <v>55.63115673099756</v>
      </c>
      <c r="AI30" s="15">
        <f t="shared" si="11"/>
        <v>52.799834139877348</v>
      </c>
      <c r="AJ30" s="15">
        <f t="shared" si="12"/>
        <v>54.215495435437454</v>
      </c>
      <c r="AK30" s="15">
        <v>4.5741480213307577</v>
      </c>
      <c r="AL30" s="16">
        <v>87.501339916804554</v>
      </c>
      <c r="AM30" s="16">
        <v>93.377039963902135</v>
      </c>
      <c r="AN30" s="16">
        <v>104.88239582228528</v>
      </c>
      <c r="AO30" s="16">
        <v>94.34279218263579</v>
      </c>
      <c r="AP30" s="16">
        <v>101.85329215926942</v>
      </c>
      <c r="AQ30" s="16">
        <v>101.32682296253293</v>
      </c>
      <c r="AR30" s="15">
        <f t="shared" si="13"/>
        <v>101.59005756090117</v>
      </c>
      <c r="AT30" s="23">
        <f t="shared" si="14"/>
        <v>45689</v>
      </c>
      <c r="AU30" s="1">
        <v>384</v>
      </c>
      <c r="AV30" s="1">
        <v>288</v>
      </c>
      <c r="AW30" s="1">
        <f t="shared" si="15"/>
        <v>672</v>
      </c>
    </row>
    <row r="31" spans="1:49">
      <c r="A31" s="12"/>
      <c r="B31" s="19"/>
      <c r="C31" s="13">
        <f t="shared" si="0"/>
        <v>2025</v>
      </c>
      <c r="D31" s="14">
        <v>45717</v>
      </c>
      <c r="E31" s="15">
        <v>3.9260000000000002</v>
      </c>
      <c r="F31" s="15">
        <v>44.3733</v>
      </c>
      <c r="G31" s="15">
        <v>48.919899999999998</v>
      </c>
      <c r="H31" s="15">
        <v>80.079300000000003</v>
      </c>
      <c r="I31" s="15">
        <v>68.983500000000006</v>
      </c>
      <c r="J31" s="15">
        <f t="shared" si="1"/>
        <v>46.377715053763438</v>
      </c>
      <c r="K31" s="15">
        <f t="shared" si="2"/>
        <v>75.187603225806455</v>
      </c>
      <c r="L31" s="15">
        <f t="shared" si="3"/>
        <v>60.782659139784947</v>
      </c>
      <c r="M31" s="15">
        <v>4.0518908328334451</v>
      </c>
      <c r="N31" s="15">
        <v>38.810471448735917</v>
      </c>
      <c r="O31" s="15">
        <v>46.611492660088096</v>
      </c>
      <c r="P31" s="15">
        <v>43.68988266408828</v>
      </c>
      <c r="Q31" s="15">
        <v>45.949288224507178</v>
      </c>
      <c r="R31" s="15">
        <f t="shared" si="4"/>
        <v>42.249631337611603</v>
      </c>
      <c r="S31" s="15">
        <f t="shared" si="5"/>
        <v>44.685964685348225</v>
      </c>
      <c r="T31" s="15">
        <f t="shared" si="6"/>
        <v>43.467798011479914</v>
      </c>
      <c r="U31" s="15">
        <v>6.4401661700972728</v>
      </c>
      <c r="V31" s="15">
        <v>65.91449655239721</v>
      </c>
      <c r="W31" s="15">
        <v>80.213597270190817</v>
      </c>
      <c r="X31" s="15">
        <v>70.342140738745712</v>
      </c>
      <c r="Y31" s="15">
        <v>77.280781162820972</v>
      </c>
      <c r="Z31" s="15">
        <f t="shared" si="7"/>
        <v>72.218401169919119</v>
      </c>
      <c r="AA31" s="15">
        <f t="shared" si="8"/>
        <v>73.401111248284266</v>
      </c>
      <c r="AB31" s="15">
        <f t="shared" si="9"/>
        <v>72.809756209101693</v>
      </c>
      <c r="AC31" s="16">
        <v>4.0247532888616053</v>
      </c>
      <c r="AD31" s="16">
        <v>34.454556516196149</v>
      </c>
      <c r="AE31" s="16">
        <v>41.459633202647311</v>
      </c>
      <c r="AF31" s="16">
        <v>33.353440205387436</v>
      </c>
      <c r="AG31" s="16">
        <v>36.032917422004076</v>
      </c>
      <c r="AH31" s="15">
        <f t="shared" si="10"/>
        <v>37.542816130653115</v>
      </c>
      <c r="AI31" s="15">
        <f t="shared" si="11"/>
        <v>34.534715107336709</v>
      </c>
      <c r="AJ31" s="15">
        <f t="shared" si="12"/>
        <v>36.038765618994915</v>
      </c>
      <c r="AK31" s="15">
        <v>4.0518908328334451</v>
      </c>
      <c r="AL31" s="16">
        <v>54.914194458373423</v>
      </c>
      <c r="AM31" s="16">
        <v>71.285705916775285</v>
      </c>
      <c r="AN31" s="16">
        <v>64.348689912492205</v>
      </c>
      <c r="AO31" s="16">
        <v>70.980058322632658</v>
      </c>
      <c r="AP31" s="16">
        <v>75.064914991784832</v>
      </c>
      <c r="AQ31" s="16">
        <v>75.522370960216662</v>
      </c>
      <c r="AR31" s="15">
        <f t="shared" si="13"/>
        <v>75.29364297600074</v>
      </c>
      <c r="AT31" s="23">
        <f t="shared" si="14"/>
        <v>45717</v>
      </c>
      <c r="AU31" s="1">
        <v>416</v>
      </c>
      <c r="AV31" s="1">
        <v>328</v>
      </c>
      <c r="AW31" s="1">
        <f t="shared" si="15"/>
        <v>744</v>
      </c>
    </row>
    <row r="32" spans="1:49">
      <c r="A32" s="12"/>
      <c r="B32" s="19"/>
      <c r="C32" s="13">
        <f t="shared" si="0"/>
        <v>2025</v>
      </c>
      <c r="D32" s="14">
        <v>45748</v>
      </c>
      <c r="E32" s="15">
        <v>3.5019999999999998</v>
      </c>
      <c r="F32" s="15">
        <v>33.0747</v>
      </c>
      <c r="G32" s="15">
        <v>41.884399999999999</v>
      </c>
      <c r="H32" s="15">
        <v>58.452399999999997</v>
      </c>
      <c r="I32" s="15">
        <v>54.470700000000001</v>
      </c>
      <c r="J32" s="15">
        <f t="shared" si="1"/>
        <v>36.794351111111112</v>
      </c>
      <c r="K32" s="15">
        <f t="shared" si="2"/>
        <v>56.77123777777777</v>
      </c>
      <c r="L32" s="15">
        <f t="shared" si="3"/>
        <v>46.782794444444441</v>
      </c>
      <c r="M32" s="15">
        <v>3.6151056286226542</v>
      </c>
      <c r="N32" s="15">
        <v>34.244745189165876</v>
      </c>
      <c r="O32" s="15">
        <v>39.066590309616288</v>
      </c>
      <c r="P32" s="15">
        <v>38.432550147396789</v>
      </c>
      <c r="Q32" s="15">
        <v>37.796772056507024</v>
      </c>
      <c r="R32" s="15">
        <f t="shared" si="4"/>
        <v>36.280635351133824</v>
      </c>
      <c r="S32" s="15">
        <f t="shared" si="5"/>
        <v>38.164110509021107</v>
      </c>
      <c r="T32" s="15">
        <f t="shared" si="6"/>
        <v>37.222372930077469</v>
      </c>
      <c r="U32" s="15">
        <v>6.0738567236929732</v>
      </c>
      <c r="V32" s="15">
        <v>64.512747409310904</v>
      </c>
      <c r="W32" s="15">
        <v>72.235929715649064</v>
      </c>
      <c r="X32" s="15">
        <v>64.186227578392646</v>
      </c>
      <c r="Y32" s="15">
        <v>69.224509958637412</v>
      </c>
      <c r="Z32" s="15">
        <f t="shared" si="7"/>
        <v>67.773646605320351</v>
      </c>
      <c r="AA32" s="15">
        <f t="shared" si="8"/>
        <v>66.313502361162662</v>
      </c>
      <c r="AB32" s="15">
        <f t="shared" si="9"/>
        <v>67.043574483241514</v>
      </c>
      <c r="AC32" s="16">
        <v>3.5593642719529197</v>
      </c>
      <c r="AD32" s="16">
        <v>29.337866658993352</v>
      </c>
      <c r="AE32" s="16">
        <v>33.452877424963198</v>
      </c>
      <c r="AF32" s="16">
        <v>28.440389571209785</v>
      </c>
      <c r="AG32" s="16">
        <v>27.79611394733568</v>
      </c>
      <c r="AH32" s="15">
        <f t="shared" si="10"/>
        <v>31.075315649069509</v>
      </c>
      <c r="AI32" s="15">
        <f t="shared" si="11"/>
        <v>28.168362085574053</v>
      </c>
      <c r="AJ32" s="15">
        <f t="shared" si="12"/>
        <v>29.621838867321781</v>
      </c>
      <c r="AK32" s="15">
        <v>3.6151056286226542</v>
      </c>
      <c r="AL32" s="16">
        <v>45.509668221530802</v>
      </c>
      <c r="AM32" s="16">
        <v>64.501851019626656</v>
      </c>
      <c r="AN32" s="16">
        <v>51.379135850903317</v>
      </c>
      <c r="AO32" s="16">
        <v>58.360618703658105</v>
      </c>
      <c r="AP32" s="16">
        <v>58.785129643365565</v>
      </c>
      <c r="AQ32" s="16">
        <v>66.190845660786252</v>
      </c>
      <c r="AR32" s="15">
        <f t="shared" si="13"/>
        <v>62.487987652075908</v>
      </c>
      <c r="AT32" s="23">
        <f t="shared" si="14"/>
        <v>45748</v>
      </c>
      <c r="AU32" s="1">
        <v>416</v>
      </c>
      <c r="AV32" s="1">
        <v>304</v>
      </c>
      <c r="AW32" s="1">
        <f t="shared" si="15"/>
        <v>720</v>
      </c>
    </row>
    <row r="33" spans="1:49">
      <c r="A33" s="12"/>
      <c r="B33" s="19"/>
      <c r="C33" s="13">
        <f t="shared" si="0"/>
        <v>2025</v>
      </c>
      <c r="D33" s="14">
        <v>45778</v>
      </c>
      <c r="E33" s="15">
        <v>3.488</v>
      </c>
      <c r="F33" s="15">
        <v>32.314700000000002</v>
      </c>
      <c r="G33" s="15">
        <v>37.9559</v>
      </c>
      <c r="H33" s="15">
        <v>55.9572</v>
      </c>
      <c r="I33" s="15">
        <v>48.196800000000003</v>
      </c>
      <c r="J33" s="15">
        <f t="shared" si="1"/>
        <v>34.801680645161291</v>
      </c>
      <c r="K33" s="15">
        <f t="shared" si="2"/>
        <v>52.535948387096774</v>
      </c>
      <c r="L33" s="15">
        <f t="shared" si="3"/>
        <v>43.668814516129032</v>
      </c>
      <c r="M33" s="15">
        <v>3.5835301288477215</v>
      </c>
      <c r="N33" s="15">
        <v>34.849010478317886</v>
      </c>
      <c r="O33" s="15">
        <v>40.987023828715841</v>
      </c>
      <c r="P33" s="15">
        <v>24.310235593856966</v>
      </c>
      <c r="Q33" s="15">
        <v>25.508704950141745</v>
      </c>
      <c r="R33" s="15">
        <f t="shared" si="4"/>
        <v>37.555016363977202</v>
      </c>
      <c r="S33" s="15">
        <f t="shared" si="5"/>
        <v>24.838593052004018</v>
      </c>
      <c r="T33" s="15">
        <f t="shared" si="6"/>
        <v>31.196804707990609</v>
      </c>
      <c r="U33" s="15">
        <v>6.1608626601513219</v>
      </c>
      <c r="V33" s="15">
        <v>52.684632692814944</v>
      </c>
      <c r="W33" s="15">
        <v>69.91624252642157</v>
      </c>
      <c r="X33" s="15">
        <v>36.166494642789736</v>
      </c>
      <c r="Y33" s="15">
        <v>49.800968041351069</v>
      </c>
      <c r="Z33" s="15">
        <f t="shared" si="7"/>
        <v>60.281363909781305</v>
      </c>
      <c r="AA33" s="15">
        <f t="shared" si="8"/>
        <v>42.177391517424304</v>
      </c>
      <c r="AB33" s="15">
        <f t="shared" si="9"/>
        <v>51.229377713602801</v>
      </c>
      <c r="AC33" s="16">
        <v>3.5075459333912944</v>
      </c>
      <c r="AD33" s="16">
        <v>30.037554954584149</v>
      </c>
      <c r="AE33" s="16">
        <v>35.309510197594165</v>
      </c>
      <c r="AF33" s="16">
        <v>17.578212520534926</v>
      </c>
      <c r="AG33" s="16">
        <v>20.025258531309678</v>
      </c>
      <c r="AH33" s="15">
        <f t="shared" si="10"/>
        <v>32.36175027677136</v>
      </c>
      <c r="AI33" s="15">
        <f t="shared" si="11"/>
        <v>18.657017751091537</v>
      </c>
      <c r="AJ33" s="15">
        <f t="shared" si="12"/>
        <v>25.509384013931449</v>
      </c>
      <c r="AK33" s="15">
        <v>3.5835301288477215</v>
      </c>
      <c r="AL33" s="16">
        <v>48.093172906705021</v>
      </c>
      <c r="AM33" s="16">
        <v>68.971892913305069</v>
      </c>
      <c r="AN33" s="16">
        <v>29.781820314438146</v>
      </c>
      <c r="AO33" s="16">
        <v>45.286708503557897</v>
      </c>
      <c r="AP33" s="16">
        <v>41.917589375489278</v>
      </c>
      <c r="AQ33" s="16">
        <v>67.483335142513411</v>
      </c>
      <c r="AR33" s="15">
        <f t="shared" si="13"/>
        <v>54.700462259001341</v>
      </c>
      <c r="AT33" s="23">
        <f t="shared" si="14"/>
        <v>45778</v>
      </c>
      <c r="AU33" s="1">
        <v>416</v>
      </c>
      <c r="AV33" s="1">
        <v>328</v>
      </c>
      <c r="AW33" s="1">
        <f t="shared" si="15"/>
        <v>744</v>
      </c>
    </row>
    <row r="34" spans="1:49">
      <c r="A34" s="12"/>
      <c r="B34" s="19"/>
      <c r="C34" s="13">
        <f t="shared" si="0"/>
        <v>2025</v>
      </c>
      <c r="D34" s="14">
        <v>45809</v>
      </c>
      <c r="E34" s="15">
        <v>3.625</v>
      </c>
      <c r="F34" s="15">
        <v>66.033500000000004</v>
      </c>
      <c r="G34" s="15">
        <v>61.756300000000003</v>
      </c>
      <c r="H34" s="15">
        <v>57.356299999999997</v>
      </c>
      <c r="I34" s="15">
        <v>36.312399999999997</v>
      </c>
      <c r="J34" s="15">
        <f t="shared" si="1"/>
        <v>64.132522222222221</v>
      </c>
      <c r="K34" s="15">
        <f t="shared" si="2"/>
        <v>48.003455555555554</v>
      </c>
      <c r="L34" s="15">
        <f t="shared" si="3"/>
        <v>56.067988888888891</v>
      </c>
      <c r="M34" s="15">
        <v>3.6954711820055275</v>
      </c>
      <c r="N34" s="15">
        <v>41.735311579513755</v>
      </c>
      <c r="O34" s="15">
        <v>46.011907268833575</v>
      </c>
      <c r="P34" s="15">
        <v>30.59069207997538</v>
      </c>
      <c r="Q34" s="15">
        <v>32.285460699071557</v>
      </c>
      <c r="R34" s="15">
        <f t="shared" si="4"/>
        <v>43.636020774767005</v>
      </c>
      <c r="S34" s="15">
        <f t="shared" si="5"/>
        <v>31.34392257735146</v>
      </c>
      <c r="T34" s="15">
        <f t="shared" si="6"/>
        <v>37.489971676059234</v>
      </c>
      <c r="U34" s="15">
        <v>6.5299318588600626</v>
      </c>
      <c r="V34" s="15">
        <v>68.878626000792238</v>
      </c>
      <c r="W34" s="15">
        <v>81.539290069277328</v>
      </c>
      <c r="X34" s="15">
        <v>54.807557599796375</v>
      </c>
      <c r="Y34" s="15">
        <v>65.850706686218757</v>
      </c>
      <c r="Z34" s="15">
        <f t="shared" si="7"/>
        <v>74.505587809007835</v>
      </c>
      <c r="AA34" s="15">
        <f t="shared" si="8"/>
        <v>59.715623860428543</v>
      </c>
      <c r="AB34" s="15">
        <f t="shared" si="9"/>
        <v>67.110605834718186</v>
      </c>
      <c r="AC34" s="16">
        <v>3.5698553879894117</v>
      </c>
      <c r="AD34" s="16">
        <v>35.587563147952324</v>
      </c>
      <c r="AE34" s="16">
        <v>40.035970286910974</v>
      </c>
      <c r="AF34" s="16">
        <v>23.852215438621837</v>
      </c>
      <c r="AG34" s="16">
        <v>24.315786689931205</v>
      </c>
      <c r="AH34" s="15">
        <f t="shared" si="10"/>
        <v>37.564632987489503</v>
      </c>
      <c r="AI34" s="15">
        <f t="shared" si="11"/>
        <v>24.058247105870446</v>
      </c>
      <c r="AJ34" s="15">
        <f t="shared" si="12"/>
        <v>30.811440046679976</v>
      </c>
      <c r="AK34" s="15">
        <v>3.6954711820055275</v>
      </c>
      <c r="AL34" s="16">
        <v>63.631917197273495</v>
      </c>
      <c r="AM34" s="16">
        <v>77.23287995582011</v>
      </c>
      <c r="AN34" s="16">
        <v>43.505854335403399</v>
      </c>
      <c r="AO34" s="16">
        <v>55.371725402324728</v>
      </c>
      <c r="AP34" s="16">
        <v>60.168870823020946</v>
      </c>
      <c r="AQ34" s="16">
        <v>81.03258177308733</v>
      </c>
      <c r="AR34" s="15">
        <f t="shared" si="13"/>
        <v>70.600726298054141</v>
      </c>
      <c r="AT34" s="23">
        <f t="shared" si="14"/>
        <v>45809</v>
      </c>
      <c r="AU34" s="1">
        <v>400</v>
      </c>
      <c r="AV34" s="1">
        <v>320</v>
      </c>
      <c r="AW34" s="1">
        <f t="shared" si="15"/>
        <v>720</v>
      </c>
    </row>
    <row r="35" spans="1:49">
      <c r="A35" s="12"/>
      <c r="B35" s="19"/>
      <c r="C35" s="13">
        <f t="shared" si="0"/>
        <v>2025</v>
      </c>
      <c r="D35" s="14">
        <v>45839</v>
      </c>
      <c r="E35" s="15">
        <v>3.7650000000000001</v>
      </c>
      <c r="F35" s="15">
        <v>186.34139999999999</v>
      </c>
      <c r="G35" s="15">
        <v>92.447999999999993</v>
      </c>
      <c r="H35" s="15">
        <v>140.6122</v>
      </c>
      <c r="I35" s="15">
        <v>58.072099999999999</v>
      </c>
      <c r="J35" s="15">
        <f t="shared" si="1"/>
        <v>144.94753548387098</v>
      </c>
      <c r="K35" s="15">
        <f t="shared" si="2"/>
        <v>104.22355376344085</v>
      </c>
      <c r="L35" s="15">
        <f t="shared" si="3"/>
        <v>124.58554462365592</v>
      </c>
      <c r="M35" s="15">
        <v>3.7895252407817615</v>
      </c>
      <c r="N35" s="15">
        <v>62.96574099154379</v>
      </c>
      <c r="O35" s="15">
        <v>63.828517585799631</v>
      </c>
      <c r="P35" s="15">
        <v>54.424867014816648</v>
      </c>
      <c r="Q35" s="15">
        <v>50.818530993449322</v>
      </c>
      <c r="R35" s="15">
        <f t="shared" si="4"/>
        <v>63.346104866430771</v>
      </c>
      <c r="S35" s="15">
        <f t="shared" si="5"/>
        <v>52.834976940880523</v>
      </c>
      <c r="T35" s="15">
        <f t="shared" si="6"/>
        <v>58.090540903655651</v>
      </c>
      <c r="U35" s="15">
        <v>6.5075563313832392</v>
      </c>
      <c r="V35" s="15">
        <v>106.54792917195518</v>
      </c>
      <c r="W35" s="15">
        <v>109.84432077312174</v>
      </c>
      <c r="X35" s="15">
        <v>103.08807847761403</v>
      </c>
      <c r="Y35" s="15">
        <v>93.835121550871904</v>
      </c>
      <c r="Z35" s="15">
        <f t="shared" si="7"/>
        <v>108.0011770821469</v>
      </c>
      <c r="AA35" s="15">
        <f t="shared" si="8"/>
        <v>99.00881789700729</v>
      </c>
      <c r="AB35" s="15">
        <f t="shared" si="9"/>
        <v>103.50499748957709</v>
      </c>
      <c r="AC35" s="16">
        <v>3.6665645535163476</v>
      </c>
      <c r="AD35" s="16">
        <v>55.324756651396996</v>
      </c>
      <c r="AE35" s="16">
        <v>57.321516066135324</v>
      </c>
      <c r="AF35" s="16">
        <v>42.287414436300409</v>
      </c>
      <c r="AG35" s="16">
        <v>37.550830577402877</v>
      </c>
      <c r="AH35" s="15">
        <f t="shared" si="10"/>
        <v>56.205048436389163</v>
      </c>
      <c r="AI35" s="15">
        <f t="shared" si="11"/>
        <v>40.199243057646655</v>
      </c>
      <c r="AJ35" s="15">
        <f t="shared" si="12"/>
        <v>48.202145747017909</v>
      </c>
      <c r="AK35" s="15">
        <v>3.7895252407817615</v>
      </c>
      <c r="AL35" s="16">
        <v>100.50030473529986</v>
      </c>
      <c r="AM35" s="16">
        <v>99.835343739334434</v>
      </c>
      <c r="AN35" s="16">
        <v>82.404017465220832</v>
      </c>
      <c r="AO35" s="16">
        <v>80.815470242270678</v>
      </c>
      <c r="AP35" s="16">
        <v>95.875515062683689</v>
      </c>
      <c r="AQ35" s="16">
        <v>110.18291152478056</v>
      </c>
      <c r="AR35" s="15">
        <f t="shared" si="13"/>
        <v>103.02921329373213</v>
      </c>
      <c r="AT35" s="23">
        <f t="shared" si="14"/>
        <v>45839</v>
      </c>
      <c r="AU35" s="1">
        <v>416</v>
      </c>
      <c r="AV35" s="1">
        <v>328</v>
      </c>
      <c r="AW35" s="1">
        <f t="shared" si="15"/>
        <v>744</v>
      </c>
    </row>
    <row r="36" spans="1:49">
      <c r="A36" s="12"/>
      <c r="B36" s="19"/>
      <c r="C36" s="13">
        <f t="shared" si="0"/>
        <v>2025</v>
      </c>
      <c r="D36" s="14">
        <v>45870</v>
      </c>
      <c r="E36" s="15">
        <v>3.8090000000000002</v>
      </c>
      <c r="F36" s="15">
        <v>194.9204</v>
      </c>
      <c r="G36" s="15">
        <v>99.511099999999999</v>
      </c>
      <c r="H36" s="15">
        <v>173.43</v>
      </c>
      <c r="I36" s="15">
        <v>80.980800000000002</v>
      </c>
      <c r="J36" s="15">
        <f t="shared" si="1"/>
        <v>152.85823548387097</v>
      </c>
      <c r="K36" s="15">
        <f t="shared" si="2"/>
        <v>132.67282580645164</v>
      </c>
      <c r="L36" s="15">
        <f t="shared" si="3"/>
        <v>142.76553064516131</v>
      </c>
      <c r="M36" s="15">
        <v>3.8282521127117364</v>
      </c>
      <c r="N36" s="15">
        <v>72.663954835252781</v>
      </c>
      <c r="O36" s="15">
        <v>67.59283087652932</v>
      </c>
      <c r="P36" s="15">
        <v>66.934218458045819</v>
      </c>
      <c r="Q36" s="15">
        <v>55.846733922004098</v>
      </c>
      <c r="R36" s="15">
        <f t="shared" si="4"/>
        <v>70.428298036245664</v>
      </c>
      <c r="S36" s="15">
        <f t="shared" si="5"/>
        <v>62.04618764108119</v>
      </c>
      <c r="T36" s="15">
        <f t="shared" si="6"/>
        <v>66.237242838663434</v>
      </c>
      <c r="U36" s="15">
        <v>7.0806611789043483</v>
      </c>
      <c r="V36" s="15">
        <v>122.31944046201136</v>
      </c>
      <c r="W36" s="15">
        <v>117.30414691569776</v>
      </c>
      <c r="X36" s="15">
        <v>121.83019553415218</v>
      </c>
      <c r="Y36" s="15">
        <v>104.04655212141788</v>
      </c>
      <c r="Z36" s="15">
        <f t="shared" si="7"/>
        <v>120.10839707062578</v>
      </c>
      <c r="AA36" s="15">
        <f t="shared" si="8"/>
        <v>113.9900946747747</v>
      </c>
      <c r="AB36" s="15">
        <f t="shared" si="9"/>
        <v>117.04924587270024</v>
      </c>
      <c r="AC36" s="16">
        <v>3.7066266421389638</v>
      </c>
      <c r="AD36" s="16">
        <v>60.652656220395592</v>
      </c>
      <c r="AE36" s="16">
        <v>59.440962522557797</v>
      </c>
      <c r="AF36" s="16">
        <v>50.400083340006532</v>
      </c>
      <c r="AG36" s="16">
        <v>40.891250109164979</v>
      </c>
      <c r="AH36" s="15">
        <f t="shared" si="10"/>
        <v>60.118468676187533</v>
      </c>
      <c r="AI36" s="15">
        <f t="shared" si="11"/>
        <v>46.208017076947357</v>
      </c>
      <c r="AJ36" s="15">
        <f t="shared" si="12"/>
        <v>53.163242876567445</v>
      </c>
      <c r="AK36" s="15">
        <v>3.8282521127117364</v>
      </c>
      <c r="AL36" s="16">
        <v>106.97670262670836</v>
      </c>
      <c r="AM36" s="16">
        <v>102.914989084575</v>
      </c>
      <c r="AN36" s="16">
        <v>97.108046678186753</v>
      </c>
      <c r="AO36" s="16">
        <v>89.673420146144437</v>
      </c>
      <c r="AP36" s="16">
        <v>112.45058289414388</v>
      </c>
      <c r="AQ36" s="16">
        <v>123.86486091952909</v>
      </c>
      <c r="AR36" s="15">
        <f t="shared" si="13"/>
        <v>118.15772190683649</v>
      </c>
      <c r="AT36" s="23">
        <f t="shared" si="14"/>
        <v>45870</v>
      </c>
      <c r="AU36" s="1">
        <v>416</v>
      </c>
      <c r="AV36" s="1">
        <v>328</v>
      </c>
      <c r="AW36" s="1">
        <f t="shared" si="15"/>
        <v>744</v>
      </c>
    </row>
    <row r="37" spans="1:49">
      <c r="A37" s="12"/>
      <c r="B37" s="19"/>
      <c r="C37" s="13">
        <f t="shared" si="0"/>
        <v>2025</v>
      </c>
      <c r="D37" s="14">
        <v>45901</v>
      </c>
      <c r="E37" s="15">
        <v>3.78</v>
      </c>
      <c r="F37" s="15">
        <v>151.76339999999999</v>
      </c>
      <c r="G37" s="15">
        <v>89.356999999999999</v>
      </c>
      <c r="H37" s="15">
        <v>142.47559999999999</v>
      </c>
      <c r="I37" s="15">
        <v>69.084900000000005</v>
      </c>
      <c r="J37" s="15">
        <f t="shared" si="1"/>
        <v>124.02722222222221</v>
      </c>
      <c r="K37" s="15">
        <f t="shared" si="2"/>
        <v>109.85751111111111</v>
      </c>
      <c r="L37" s="15">
        <f t="shared" si="3"/>
        <v>116.94236666666666</v>
      </c>
      <c r="M37" s="15">
        <v>3.7737581142558665</v>
      </c>
      <c r="N37" s="15">
        <v>59.773813838225962</v>
      </c>
      <c r="O37" s="15">
        <v>60.177160723273836</v>
      </c>
      <c r="P37" s="15">
        <v>54.358910611321349</v>
      </c>
      <c r="Q37" s="15">
        <v>49.471935608722653</v>
      </c>
      <c r="R37" s="15">
        <f t="shared" si="4"/>
        <v>59.953079120469454</v>
      </c>
      <c r="S37" s="15">
        <f t="shared" si="5"/>
        <v>52.186921721277486</v>
      </c>
      <c r="T37" s="15">
        <f t="shared" si="6"/>
        <v>56.07000042087347</v>
      </c>
      <c r="U37" s="15">
        <v>6.8694381145849546</v>
      </c>
      <c r="V37" s="15">
        <v>108.20378251124582</v>
      </c>
      <c r="W37" s="15">
        <v>113.62277312391127</v>
      </c>
      <c r="X37" s="15">
        <v>108.19313776380631</v>
      </c>
      <c r="Y37" s="15">
        <v>102.72671919070746</v>
      </c>
      <c r="Z37" s="15">
        <f t="shared" si="7"/>
        <v>110.61222278354158</v>
      </c>
      <c r="AA37" s="15">
        <f t="shared" si="8"/>
        <v>105.76361839798459</v>
      </c>
      <c r="AB37" s="15">
        <f t="shared" si="9"/>
        <v>108.18792059076308</v>
      </c>
      <c r="AC37" s="16">
        <v>3.6472077833495313</v>
      </c>
      <c r="AD37" s="16">
        <v>51.413099176743039</v>
      </c>
      <c r="AE37" s="16">
        <v>53.2801662229203</v>
      </c>
      <c r="AF37" s="16">
        <v>41.646176836837093</v>
      </c>
      <c r="AG37" s="16">
        <v>39.221895904570246</v>
      </c>
      <c r="AH37" s="15">
        <f t="shared" si="10"/>
        <v>52.242906752821817</v>
      </c>
      <c r="AI37" s="15">
        <f t="shared" si="11"/>
        <v>40.568718644718494</v>
      </c>
      <c r="AJ37" s="15">
        <f t="shared" si="12"/>
        <v>46.405812698770156</v>
      </c>
      <c r="AK37" s="15">
        <v>3.7737581142558665</v>
      </c>
      <c r="AL37" s="16">
        <v>92.266686718579763</v>
      </c>
      <c r="AM37" s="16">
        <v>94.834853848162325</v>
      </c>
      <c r="AN37" s="16">
        <v>86.345201856538097</v>
      </c>
      <c r="AO37" s="16">
        <v>88.197136860539814</v>
      </c>
      <c r="AP37" s="16">
        <v>105.0963424447788</v>
      </c>
      <c r="AQ37" s="16">
        <v>114.58035294198507</v>
      </c>
      <c r="AR37" s="15">
        <f t="shared" si="13"/>
        <v>109.83834769338193</v>
      </c>
      <c r="AT37" s="23">
        <f t="shared" si="14"/>
        <v>45901</v>
      </c>
      <c r="AU37" s="1">
        <v>400</v>
      </c>
      <c r="AV37" s="1">
        <v>320</v>
      </c>
      <c r="AW37" s="1">
        <f t="shared" si="15"/>
        <v>720</v>
      </c>
    </row>
    <row r="38" spans="1:49">
      <c r="A38" s="12"/>
      <c r="B38" s="19"/>
      <c r="C38" s="13">
        <f t="shared" si="0"/>
        <v>2025</v>
      </c>
      <c r="D38" s="14">
        <v>45931</v>
      </c>
      <c r="E38" s="15">
        <v>3.863</v>
      </c>
      <c r="F38" s="15">
        <v>51.436500000000002</v>
      </c>
      <c r="G38" s="15">
        <v>56.023499999999999</v>
      </c>
      <c r="H38" s="15">
        <v>79.143299999999996</v>
      </c>
      <c r="I38" s="15">
        <v>73.117599999999996</v>
      </c>
      <c r="J38" s="15">
        <f t="shared" si="1"/>
        <v>53.360080645161283</v>
      </c>
      <c r="K38" s="15">
        <f t="shared" si="2"/>
        <v>76.616393548387094</v>
      </c>
      <c r="L38" s="15">
        <f t="shared" si="3"/>
        <v>64.988237096774185</v>
      </c>
      <c r="M38" s="15">
        <v>3.800964651632726</v>
      </c>
      <c r="N38" s="15">
        <v>49.462468588536552</v>
      </c>
      <c r="O38" s="15">
        <v>54.417794672695585</v>
      </c>
      <c r="P38" s="15">
        <v>49.741193925179658</v>
      </c>
      <c r="Q38" s="15">
        <v>49.768831011952194</v>
      </c>
      <c r="R38" s="15">
        <f t="shared" si="4"/>
        <v>51.540508559312919</v>
      </c>
      <c r="S38" s="15">
        <f t="shared" si="5"/>
        <v>49.75278367124556</v>
      </c>
      <c r="T38" s="15">
        <f t="shared" si="6"/>
        <v>50.646646115279239</v>
      </c>
      <c r="U38" s="15">
        <v>6.7612313219539493</v>
      </c>
      <c r="V38" s="15">
        <v>85.220519183303594</v>
      </c>
      <c r="W38" s="15">
        <v>97.95430126665569</v>
      </c>
      <c r="X38" s="15">
        <v>83.559580165163283</v>
      </c>
      <c r="Y38" s="15">
        <v>91.629007071385928</v>
      </c>
      <c r="Z38" s="15">
        <f t="shared" si="7"/>
        <v>90.56049231503188</v>
      </c>
      <c r="AA38" s="15">
        <f t="shared" si="8"/>
        <v>86.943533383901809</v>
      </c>
      <c r="AB38" s="15">
        <f t="shared" si="9"/>
        <v>88.752012849466837</v>
      </c>
      <c r="AC38" s="16">
        <v>3.6570010144791811</v>
      </c>
      <c r="AD38" s="16">
        <v>41.417583370655251</v>
      </c>
      <c r="AE38" s="16">
        <v>46.057155961822907</v>
      </c>
      <c r="AF38" s="16">
        <v>36.813390360824705</v>
      </c>
      <c r="AG38" s="16">
        <v>37.00992150026515</v>
      </c>
      <c r="AH38" s="15">
        <f t="shared" si="10"/>
        <v>43.363210586306202</v>
      </c>
      <c r="AI38" s="15">
        <f t="shared" si="11"/>
        <v>36.895806645106184</v>
      </c>
      <c r="AJ38" s="15">
        <f t="shared" si="12"/>
        <v>40.129508615706193</v>
      </c>
      <c r="AK38" s="15">
        <v>3.800964651632726</v>
      </c>
      <c r="AL38" s="16">
        <v>70.437172295786468</v>
      </c>
      <c r="AM38" s="16">
        <v>83.896956272889511</v>
      </c>
      <c r="AN38" s="16">
        <v>76.800649500454796</v>
      </c>
      <c r="AO38" s="16">
        <v>80.578486467495509</v>
      </c>
      <c r="AP38" s="16">
        <v>87.902520080175918</v>
      </c>
      <c r="AQ38" s="16">
        <v>93.763593917850386</v>
      </c>
      <c r="AR38" s="15">
        <f t="shared" si="13"/>
        <v>90.833056999013152</v>
      </c>
      <c r="AT38" s="23">
        <f t="shared" si="14"/>
        <v>45931</v>
      </c>
      <c r="AU38" s="1">
        <v>432</v>
      </c>
      <c r="AV38" s="1">
        <v>312</v>
      </c>
      <c r="AW38" s="1">
        <f t="shared" si="15"/>
        <v>744</v>
      </c>
    </row>
    <row r="39" spans="1:49">
      <c r="A39" s="12"/>
      <c r="B39" s="19"/>
      <c r="C39" s="13">
        <f t="shared" si="0"/>
        <v>2025</v>
      </c>
      <c r="D39" s="14">
        <v>45962</v>
      </c>
      <c r="E39" s="15">
        <v>4.234</v>
      </c>
      <c r="F39" s="15">
        <v>51.303800000000003</v>
      </c>
      <c r="G39" s="15">
        <v>60.2684</v>
      </c>
      <c r="H39" s="15">
        <v>87.452699999999993</v>
      </c>
      <c r="I39" s="15">
        <v>80.684200000000004</v>
      </c>
      <c r="J39" s="15">
        <f t="shared" si="1"/>
        <v>55.487279999999998</v>
      </c>
      <c r="K39" s="15">
        <f t="shared" si="2"/>
        <v>84.294066666666666</v>
      </c>
      <c r="L39" s="15">
        <f t="shared" si="3"/>
        <v>69.890673333333325</v>
      </c>
      <c r="M39" s="15">
        <v>4.0484185056272217</v>
      </c>
      <c r="N39" s="15">
        <v>53.668296179816402</v>
      </c>
      <c r="O39" s="15">
        <v>54.441267878952061</v>
      </c>
      <c r="P39" s="15">
        <v>57.543854776177113</v>
      </c>
      <c r="Q39" s="15">
        <v>54.028208251155469</v>
      </c>
      <c r="R39" s="15">
        <f t="shared" si="4"/>
        <v>54.029016306079718</v>
      </c>
      <c r="S39" s="15">
        <f t="shared" si="5"/>
        <v>55.903219731167013</v>
      </c>
      <c r="T39" s="15">
        <f t="shared" si="6"/>
        <v>54.966118018623362</v>
      </c>
      <c r="U39" s="15">
        <v>7.3829236256155957</v>
      </c>
      <c r="V39" s="15">
        <v>94.458158664485026</v>
      </c>
      <c r="W39" s="15">
        <v>96.570552624089274</v>
      </c>
      <c r="X39" s="15">
        <v>94.450514123972752</v>
      </c>
      <c r="Y39" s="15">
        <v>91.872740970985632</v>
      </c>
      <c r="Z39" s="15">
        <f t="shared" si="7"/>
        <v>95.443942512300339</v>
      </c>
      <c r="AA39" s="15">
        <f t="shared" si="8"/>
        <v>93.247553319245426</v>
      </c>
      <c r="AB39" s="15">
        <f t="shared" si="9"/>
        <v>94.345747915772876</v>
      </c>
      <c r="AC39" s="16">
        <v>3.8975666941723004</v>
      </c>
      <c r="AD39" s="16">
        <v>46.617943994278157</v>
      </c>
      <c r="AE39" s="16">
        <v>46.689409050859517</v>
      </c>
      <c r="AF39" s="16">
        <v>46.299956659808146</v>
      </c>
      <c r="AG39" s="16">
        <v>39.311517624689174</v>
      </c>
      <c r="AH39" s="15">
        <f t="shared" si="10"/>
        <v>46.651294354016123</v>
      </c>
      <c r="AI39" s="15">
        <f t="shared" si="11"/>
        <v>43.038685110085957</v>
      </c>
      <c r="AJ39" s="15">
        <f t="shared" si="12"/>
        <v>44.84498973205104</v>
      </c>
      <c r="AK39" s="15">
        <v>4.0484185056272217</v>
      </c>
      <c r="AL39" s="16">
        <v>80.921577712501261</v>
      </c>
      <c r="AM39" s="16">
        <v>84.601456263024971</v>
      </c>
      <c r="AN39" s="16">
        <v>89.423631992014265</v>
      </c>
      <c r="AO39" s="16">
        <v>86.046322802075522</v>
      </c>
      <c r="AP39" s="16">
        <v>91.27640028419377</v>
      </c>
      <c r="AQ39" s="16">
        <v>94.175539909966375</v>
      </c>
      <c r="AR39" s="15">
        <f t="shared" si="13"/>
        <v>92.725970097080079</v>
      </c>
      <c r="AT39" s="23">
        <f t="shared" si="14"/>
        <v>45962</v>
      </c>
      <c r="AU39" s="1">
        <v>384</v>
      </c>
      <c r="AV39" s="1">
        <v>336</v>
      </c>
      <c r="AW39" s="1">
        <f t="shared" si="15"/>
        <v>720</v>
      </c>
    </row>
    <row r="40" spans="1:49">
      <c r="A40" s="12"/>
      <c r="B40" s="19"/>
      <c r="C40" s="13">
        <f t="shared" si="0"/>
        <v>2025</v>
      </c>
      <c r="D40" s="14">
        <v>45992</v>
      </c>
      <c r="E40" s="15">
        <v>4.6310000000000002</v>
      </c>
      <c r="F40" s="15">
        <v>93.891000000000005</v>
      </c>
      <c r="G40" s="15">
        <v>95.273399999999995</v>
      </c>
      <c r="H40" s="15">
        <v>101.9481</v>
      </c>
      <c r="I40" s="15">
        <v>93.554500000000004</v>
      </c>
      <c r="J40" s="15">
        <f t="shared" si="1"/>
        <v>94.50044516129033</v>
      </c>
      <c r="K40" s="15">
        <f t="shared" si="2"/>
        <v>98.24769569892473</v>
      </c>
      <c r="L40" s="15">
        <f t="shared" si="3"/>
        <v>96.374070430107537</v>
      </c>
      <c r="M40" s="15">
        <v>4.2202257485730605</v>
      </c>
      <c r="N40" s="15">
        <v>55.728679867546383</v>
      </c>
      <c r="O40" s="15">
        <v>58.45288975977067</v>
      </c>
      <c r="P40" s="15">
        <v>61.267328976996133</v>
      </c>
      <c r="Q40" s="15">
        <v>58.394680318522944</v>
      </c>
      <c r="R40" s="15">
        <f t="shared" si="4"/>
        <v>56.92967562648397</v>
      </c>
      <c r="S40" s="15">
        <f t="shared" si="5"/>
        <v>60.000892471647738</v>
      </c>
      <c r="T40" s="15">
        <f t="shared" si="6"/>
        <v>58.465284049065858</v>
      </c>
      <c r="U40" s="15">
        <v>7.3416027297933582</v>
      </c>
      <c r="V40" s="15">
        <v>98.387695512785498</v>
      </c>
      <c r="W40" s="15">
        <v>100.24600846672163</v>
      </c>
      <c r="X40" s="15">
        <v>99.329128110452871</v>
      </c>
      <c r="Y40" s="15">
        <v>96.869053288993513</v>
      </c>
      <c r="Z40" s="15">
        <f t="shared" si="7"/>
        <v>99.206951761294988</v>
      </c>
      <c r="AA40" s="15">
        <f t="shared" si="8"/>
        <v>98.244578995615939</v>
      </c>
      <c r="AB40" s="15">
        <f t="shared" si="9"/>
        <v>98.725765378455463</v>
      </c>
      <c r="AC40" s="16">
        <v>4.0967788284791551</v>
      </c>
      <c r="AD40" s="16">
        <v>48.923505187326654</v>
      </c>
      <c r="AE40" s="16">
        <v>50.891725043335072</v>
      </c>
      <c r="AF40" s="16">
        <v>49.025430906309332</v>
      </c>
      <c r="AG40" s="16">
        <v>44.792350448991449</v>
      </c>
      <c r="AH40" s="15">
        <f t="shared" si="10"/>
        <v>49.791215016319612</v>
      </c>
      <c r="AI40" s="15">
        <f t="shared" si="11"/>
        <v>47.159234145556283</v>
      </c>
      <c r="AJ40" s="15">
        <f t="shared" si="12"/>
        <v>48.475224580937947</v>
      </c>
      <c r="AK40" s="15">
        <v>4.2202257485730605</v>
      </c>
      <c r="AL40" s="16">
        <v>81.137527635914495</v>
      </c>
      <c r="AM40" s="16">
        <v>88.816974258638666</v>
      </c>
      <c r="AN40" s="16">
        <v>96.891658921843643</v>
      </c>
      <c r="AO40" s="16">
        <v>92.474612683402142</v>
      </c>
      <c r="AP40" s="16">
        <v>91.392423451180761</v>
      </c>
      <c r="AQ40" s="16">
        <v>93.403412873369504</v>
      </c>
      <c r="AR40" s="15">
        <f t="shared" si="13"/>
        <v>92.397918162275133</v>
      </c>
      <c r="AT40" s="23">
        <f t="shared" si="14"/>
        <v>45992</v>
      </c>
      <c r="AU40" s="1">
        <v>416</v>
      </c>
      <c r="AV40" s="1">
        <v>328</v>
      </c>
      <c r="AW40" s="1">
        <f t="shared" si="15"/>
        <v>744</v>
      </c>
    </row>
    <row r="41" spans="1:49">
      <c r="A41" s="12"/>
      <c r="B41" s="19"/>
      <c r="C41" s="13">
        <f t="shared" si="0"/>
        <v>2026</v>
      </c>
      <c r="D41" s="14">
        <v>46023</v>
      </c>
      <c r="E41" s="15">
        <v>4.8899999999999997</v>
      </c>
      <c r="F41" s="15">
        <v>87.417100000000005</v>
      </c>
      <c r="G41" s="15">
        <v>98.184299999999993</v>
      </c>
      <c r="H41" s="15">
        <v>113.7251</v>
      </c>
      <c r="I41" s="15">
        <v>88.325400000000002</v>
      </c>
      <c r="J41" s="15">
        <f t="shared" si="1"/>
        <v>92.163930107526895</v>
      </c>
      <c r="K41" s="15">
        <f t="shared" si="2"/>
        <v>102.52738279569894</v>
      </c>
      <c r="L41" s="15">
        <f t="shared" si="3"/>
        <v>97.345656451612911</v>
      </c>
      <c r="M41" s="15">
        <v>5.1375917274992284</v>
      </c>
      <c r="N41" s="15">
        <v>57.617338376595455</v>
      </c>
      <c r="O41" s="15">
        <v>60.301668738919219</v>
      </c>
      <c r="P41" s="15">
        <v>62.254155980002899</v>
      </c>
      <c r="Q41" s="15">
        <v>56.812608644604452</v>
      </c>
      <c r="R41" s="15">
        <f t="shared" si="4"/>
        <v>58.800752837404858</v>
      </c>
      <c r="S41" s="15">
        <f t="shared" si="5"/>
        <v>59.855194251493906</v>
      </c>
      <c r="T41" s="15">
        <f t="shared" si="6"/>
        <v>59.327973544449378</v>
      </c>
      <c r="U41" s="15">
        <v>8.1375537788373649</v>
      </c>
      <c r="V41" s="15">
        <v>85.795787619583336</v>
      </c>
      <c r="W41" s="15">
        <v>91.346529173512678</v>
      </c>
      <c r="X41" s="15">
        <v>90.280713965833016</v>
      </c>
      <c r="Y41" s="15">
        <v>86.360264651468015</v>
      </c>
      <c r="Z41" s="15">
        <f t="shared" si="7"/>
        <v>88.242888734756491</v>
      </c>
      <c r="AA41" s="15">
        <f t="shared" si="8"/>
        <v>88.552343837994698</v>
      </c>
      <c r="AB41" s="15">
        <f t="shared" si="9"/>
        <v>88.397616286375595</v>
      </c>
      <c r="AC41" s="16">
        <v>4.5718402921026087</v>
      </c>
      <c r="AD41" s="16">
        <v>48.227019755776979</v>
      </c>
      <c r="AE41" s="16">
        <v>50.337106085795945</v>
      </c>
      <c r="AF41" s="16">
        <v>47.910593331443287</v>
      </c>
      <c r="AG41" s="16">
        <v>42.613937984953758</v>
      </c>
      <c r="AH41" s="15">
        <f t="shared" si="10"/>
        <v>49.157272869011138</v>
      </c>
      <c r="AI41" s="15">
        <f t="shared" si="11"/>
        <v>45.575508716324244</v>
      </c>
      <c r="AJ41" s="15">
        <f t="shared" si="12"/>
        <v>47.366390792667687</v>
      </c>
      <c r="AK41" s="15">
        <v>5.1375917274992284</v>
      </c>
      <c r="AL41" s="16">
        <v>77.3755547855788</v>
      </c>
      <c r="AM41" s="16">
        <v>86.265557026454928</v>
      </c>
      <c r="AN41" s="16">
        <v>81.291725031046226</v>
      </c>
      <c r="AO41" s="16">
        <v>80.80899220920729</v>
      </c>
      <c r="AP41" s="16">
        <v>86.353017572458597</v>
      </c>
      <c r="AQ41" s="16">
        <v>89.706059463758223</v>
      </c>
      <c r="AR41" s="15">
        <f t="shared" si="13"/>
        <v>88.02953851810841</v>
      </c>
      <c r="AT41" s="23">
        <f t="shared" si="14"/>
        <v>46023</v>
      </c>
      <c r="AU41" s="1">
        <v>416</v>
      </c>
      <c r="AV41" s="1">
        <v>328</v>
      </c>
      <c r="AW41" s="1">
        <f t="shared" si="15"/>
        <v>744</v>
      </c>
    </row>
    <row r="42" spans="1:49">
      <c r="A42" s="12"/>
      <c r="B42" s="19"/>
      <c r="C42" s="13">
        <f t="shared" si="0"/>
        <v>2026</v>
      </c>
      <c r="D42" s="14">
        <v>46054</v>
      </c>
      <c r="E42" s="15">
        <v>4.6950000000000003</v>
      </c>
      <c r="F42" s="15">
        <v>60.150599999999997</v>
      </c>
      <c r="G42" s="15">
        <v>69.7971</v>
      </c>
      <c r="H42" s="15">
        <v>97.787499999999994</v>
      </c>
      <c r="I42" s="15">
        <v>77.072900000000004</v>
      </c>
      <c r="J42" s="15">
        <f t="shared" si="1"/>
        <v>64.28481428571429</v>
      </c>
      <c r="K42" s="15">
        <f t="shared" si="2"/>
        <v>88.90981428571429</v>
      </c>
      <c r="L42" s="15">
        <f t="shared" si="3"/>
        <v>76.59731428571429</v>
      </c>
      <c r="M42" s="15">
        <v>4.9984831867596782</v>
      </c>
      <c r="N42" s="15">
        <v>59.222734125513263</v>
      </c>
      <c r="O42" s="15">
        <v>62.629574762345896</v>
      </c>
      <c r="P42" s="15">
        <v>69.073932826264183</v>
      </c>
      <c r="Q42" s="15">
        <v>62.28881627331932</v>
      </c>
      <c r="R42" s="15">
        <f t="shared" si="4"/>
        <v>60.68280868415583</v>
      </c>
      <c r="S42" s="15">
        <f t="shared" si="5"/>
        <v>66.166025732144959</v>
      </c>
      <c r="T42" s="15">
        <f t="shared" si="6"/>
        <v>63.424417208150395</v>
      </c>
      <c r="U42" s="15">
        <v>7.7165122013027263</v>
      </c>
      <c r="V42" s="15">
        <v>93.850660199832944</v>
      </c>
      <c r="W42" s="15">
        <v>98.051495945588883</v>
      </c>
      <c r="X42" s="15">
        <v>97.513229150448879</v>
      </c>
      <c r="Y42" s="15">
        <v>93.981258974446334</v>
      </c>
      <c r="Z42" s="15">
        <f t="shared" si="7"/>
        <v>95.651018376585483</v>
      </c>
      <c r="AA42" s="15">
        <f t="shared" si="8"/>
        <v>95.999527646447788</v>
      </c>
      <c r="AB42" s="15">
        <f t="shared" si="9"/>
        <v>95.825273011516629</v>
      </c>
      <c r="AC42" s="16">
        <v>4.4170799957600346</v>
      </c>
      <c r="AD42" s="16">
        <v>49.544722742044684</v>
      </c>
      <c r="AE42" s="16">
        <v>52.815232587434707</v>
      </c>
      <c r="AF42" s="16">
        <v>51.818453507903286</v>
      </c>
      <c r="AG42" s="16">
        <v>47.629224439988334</v>
      </c>
      <c r="AH42" s="15">
        <f t="shared" si="10"/>
        <v>50.946369818640406</v>
      </c>
      <c r="AI42" s="15">
        <f t="shared" si="11"/>
        <v>50.023069621654017</v>
      </c>
      <c r="AJ42" s="15">
        <f t="shared" si="12"/>
        <v>50.484719720147211</v>
      </c>
      <c r="AK42" s="15">
        <v>4.9984831867596782</v>
      </c>
      <c r="AL42" s="16">
        <v>81.424777454605561</v>
      </c>
      <c r="AM42" s="16">
        <v>90.23447338026007</v>
      </c>
      <c r="AN42" s="16">
        <v>94.782674599438351</v>
      </c>
      <c r="AO42" s="16">
        <v>88.803178143020901</v>
      </c>
      <c r="AP42" s="16">
        <v>93.613004415791451</v>
      </c>
      <c r="AQ42" s="16">
        <v>94.147332298838251</v>
      </c>
      <c r="AR42" s="15">
        <f t="shared" si="13"/>
        <v>93.880168357314858</v>
      </c>
      <c r="AT42" s="23">
        <f t="shared" si="14"/>
        <v>46054</v>
      </c>
      <c r="AU42" s="1">
        <v>384</v>
      </c>
      <c r="AV42" s="1">
        <v>288</v>
      </c>
      <c r="AW42" s="1">
        <f t="shared" si="15"/>
        <v>672</v>
      </c>
    </row>
    <row r="43" spans="1:49">
      <c r="A43" s="12"/>
      <c r="B43" s="19"/>
      <c r="C43" s="13">
        <f t="shared" si="0"/>
        <v>2026</v>
      </c>
      <c r="D43" s="14">
        <v>46082</v>
      </c>
      <c r="E43" s="15">
        <v>4.1340000000000003</v>
      </c>
      <c r="F43" s="15">
        <v>45.816400000000002</v>
      </c>
      <c r="G43" s="15">
        <v>52.893300000000004</v>
      </c>
      <c r="H43" s="15">
        <v>79.867099999999994</v>
      </c>
      <c r="I43" s="15">
        <v>63.648299999999999</v>
      </c>
      <c r="J43" s="15">
        <f t="shared" si="1"/>
        <v>48.936323655913988</v>
      </c>
      <c r="K43" s="15">
        <f t="shared" si="2"/>
        <v>72.716876344086018</v>
      </c>
      <c r="L43" s="15">
        <f t="shared" si="3"/>
        <v>60.826599999999999</v>
      </c>
      <c r="M43" s="15">
        <v>3.9987940351517035</v>
      </c>
      <c r="N43" s="15">
        <v>37.951466467964714</v>
      </c>
      <c r="O43" s="15">
        <v>46.359728985908021</v>
      </c>
      <c r="P43" s="15">
        <v>44.549179549860888</v>
      </c>
      <c r="Q43" s="15">
        <v>47.73977118764769</v>
      </c>
      <c r="R43" s="15">
        <f t="shared" si="4"/>
        <v>41.658334889853698</v>
      </c>
      <c r="S43" s="15">
        <f t="shared" si="5"/>
        <v>45.955784465444317</v>
      </c>
      <c r="T43" s="15">
        <f t="shared" si="6"/>
        <v>43.807059677649008</v>
      </c>
      <c r="U43" s="15">
        <v>6.867213276972798</v>
      </c>
      <c r="V43" s="15">
        <v>61.804954168423734</v>
      </c>
      <c r="W43" s="15">
        <v>79.539605804797219</v>
      </c>
      <c r="X43" s="15">
        <v>64.309973967281891</v>
      </c>
      <c r="Y43" s="15">
        <v>75.4202704568374</v>
      </c>
      <c r="Z43" s="15">
        <f t="shared" si="7"/>
        <v>69.623456502738918</v>
      </c>
      <c r="AA43" s="15">
        <f t="shared" si="8"/>
        <v>69.208061666978409</v>
      </c>
      <c r="AB43" s="15">
        <f t="shared" si="9"/>
        <v>69.415759084858664</v>
      </c>
      <c r="AC43" s="16">
        <v>3.7500258507137056</v>
      </c>
      <c r="AD43" s="16">
        <v>32.008783160653202</v>
      </c>
      <c r="AE43" s="16">
        <v>39.34163827854676</v>
      </c>
      <c r="AF43" s="16">
        <v>32.533815146934693</v>
      </c>
      <c r="AG43" s="16">
        <v>35.375080249270383</v>
      </c>
      <c r="AH43" s="15">
        <f t="shared" si="10"/>
        <v>35.241547244885851</v>
      </c>
      <c r="AI43" s="15">
        <f t="shared" si="11"/>
        <v>33.786415890975157</v>
      </c>
      <c r="AJ43" s="15">
        <f t="shared" si="12"/>
        <v>34.5139815679305</v>
      </c>
      <c r="AK43" s="15">
        <v>3.9987940351517035</v>
      </c>
      <c r="AL43" s="16">
        <v>48.893546647812833</v>
      </c>
      <c r="AM43" s="16">
        <v>66.873942507917093</v>
      </c>
      <c r="AN43" s="16">
        <v>57.51013848639888</v>
      </c>
      <c r="AO43" s="16">
        <v>68.819005478557727</v>
      </c>
      <c r="AP43" s="16">
        <v>67.662913541935168</v>
      </c>
      <c r="AQ43" s="16">
        <v>70.581121641520696</v>
      </c>
      <c r="AR43" s="15">
        <f t="shared" si="13"/>
        <v>69.122017591727939</v>
      </c>
      <c r="AT43" s="23">
        <f t="shared" si="14"/>
        <v>46082</v>
      </c>
      <c r="AU43" s="1">
        <v>416</v>
      </c>
      <c r="AV43" s="1">
        <v>328</v>
      </c>
      <c r="AW43" s="1">
        <f t="shared" si="15"/>
        <v>744</v>
      </c>
    </row>
    <row r="44" spans="1:49">
      <c r="A44" s="12"/>
      <c r="B44" s="19"/>
      <c r="C44" s="13">
        <f t="shared" si="0"/>
        <v>2026</v>
      </c>
      <c r="D44" s="14">
        <v>46113</v>
      </c>
      <c r="E44" s="15">
        <v>3.524</v>
      </c>
      <c r="F44" s="15">
        <v>31.315300000000001</v>
      </c>
      <c r="G44" s="15">
        <v>36.080100000000002</v>
      </c>
      <c r="H44" s="15">
        <v>61.938899999999997</v>
      </c>
      <c r="I44" s="15">
        <v>45.612499999999997</v>
      </c>
      <c r="J44" s="15">
        <f t="shared" si="1"/>
        <v>33.327104444444444</v>
      </c>
      <c r="K44" s="15">
        <f t="shared" si="2"/>
        <v>55.045531111111103</v>
      </c>
      <c r="L44" s="15">
        <f t="shared" si="3"/>
        <v>44.186317777777774</v>
      </c>
      <c r="M44" s="15">
        <v>3.7422985370103032</v>
      </c>
      <c r="N44" s="15">
        <v>35.177492377715645</v>
      </c>
      <c r="O44" s="15">
        <v>40.159782836221261</v>
      </c>
      <c r="P44" s="15">
        <v>41.13830715976809</v>
      </c>
      <c r="Q44" s="15">
        <v>40.412929454854691</v>
      </c>
      <c r="R44" s="15">
        <f t="shared" si="4"/>
        <v>37.281126126862461</v>
      </c>
      <c r="S44" s="15">
        <f t="shared" si="5"/>
        <v>40.832036573249098</v>
      </c>
      <c r="T44" s="15">
        <f t="shared" si="6"/>
        <v>39.056581350055779</v>
      </c>
      <c r="U44" s="15">
        <v>6.3932545560497003</v>
      </c>
      <c r="V44" s="15">
        <v>51.493448603579388</v>
      </c>
      <c r="W44" s="15">
        <v>64.108187177245966</v>
      </c>
      <c r="X44" s="15">
        <v>51.166535233930333</v>
      </c>
      <c r="Y44" s="15">
        <v>60.362738320290347</v>
      </c>
      <c r="Z44" s="15">
        <f t="shared" si="7"/>
        <v>56.81967155690527</v>
      </c>
      <c r="AA44" s="15">
        <f t="shared" si="8"/>
        <v>55.04937653706012</v>
      </c>
      <c r="AB44" s="15">
        <f t="shared" si="9"/>
        <v>55.934524046982695</v>
      </c>
      <c r="AC44" s="16">
        <v>3.44420728050099</v>
      </c>
      <c r="AD44" s="16">
        <v>28.22261983543298</v>
      </c>
      <c r="AE44" s="16">
        <v>34.842306657493268</v>
      </c>
      <c r="AF44" s="16">
        <v>27.905458289610131</v>
      </c>
      <c r="AG44" s="16">
        <v>29.360763690517253</v>
      </c>
      <c r="AH44" s="15">
        <f t="shared" si="10"/>
        <v>31.017598715858437</v>
      </c>
      <c r="AI44" s="15">
        <f t="shared" si="11"/>
        <v>28.519920569993136</v>
      </c>
      <c r="AJ44" s="15">
        <f t="shared" si="12"/>
        <v>29.768759642925787</v>
      </c>
      <c r="AK44" s="15">
        <v>3.7422985370103032</v>
      </c>
      <c r="AL44" s="16">
        <v>45.080425824010042</v>
      </c>
      <c r="AM44" s="16">
        <v>63.474731610266652</v>
      </c>
      <c r="AN44" s="16">
        <v>51.924986766190329</v>
      </c>
      <c r="AO44" s="16">
        <v>58.250693482180957</v>
      </c>
      <c r="AP44" s="16">
        <v>58.300282712630761</v>
      </c>
      <c r="AQ44" s="16">
        <v>65.840603965229604</v>
      </c>
      <c r="AR44" s="15">
        <f t="shared" si="13"/>
        <v>62.070443338930183</v>
      </c>
      <c r="AT44" s="23">
        <f t="shared" si="14"/>
        <v>46113</v>
      </c>
      <c r="AU44" s="1">
        <v>416</v>
      </c>
      <c r="AV44" s="1">
        <v>304</v>
      </c>
      <c r="AW44" s="1">
        <f t="shared" si="15"/>
        <v>720</v>
      </c>
    </row>
    <row r="45" spans="1:49">
      <c r="A45" s="12"/>
      <c r="B45" s="19"/>
      <c r="C45" s="13">
        <f t="shared" ref="C45:C108" si="16">YEAR(D45)</f>
        <v>2026</v>
      </c>
      <c r="D45" s="14">
        <v>46143</v>
      </c>
      <c r="E45" s="15">
        <v>3.5</v>
      </c>
      <c r="F45" s="15">
        <v>29.701799999999999</v>
      </c>
      <c r="G45" s="15">
        <v>33.423699999999997</v>
      </c>
      <c r="H45" s="15">
        <v>58.488599999999998</v>
      </c>
      <c r="I45" s="15">
        <v>40.201900000000002</v>
      </c>
      <c r="J45" s="15">
        <f t="shared" ref="J45:J108" si="17">(F45*$AU45+G45*$AV45)/$AW45</f>
        <v>31.42267849462365</v>
      </c>
      <c r="K45" s="15">
        <f t="shared" ref="K45:K108" si="18">(H45*$AU45+I45*$AV45)/$AW45</f>
        <v>50.033459139784938</v>
      </c>
      <c r="L45" s="15">
        <f t="shared" ref="L45:L108" si="19">AVERAGE(J45:K45)</f>
        <v>40.728068817204296</v>
      </c>
      <c r="M45" s="15">
        <v>3.7704238953944476</v>
      </c>
      <c r="N45" s="15">
        <v>34.053811238884698</v>
      </c>
      <c r="O45" s="15">
        <v>42.002316906003117</v>
      </c>
      <c r="P45" s="15">
        <v>24.002616116358467</v>
      </c>
      <c r="Q45" s="15">
        <v>28.2818176621813</v>
      </c>
      <c r="R45" s="15">
        <f t="shared" ref="R45:R108" si="20">(N45*$AU45+O45*$AV45)/$AW45</f>
        <v>37.728926762391062</v>
      </c>
      <c r="S45" s="15">
        <f t="shared" ref="S45:S108" si="21">(P45*$AU45+Q45*$AV45)/$AW45</f>
        <v>25.981171669803434</v>
      </c>
      <c r="T45" s="15">
        <f t="shared" ref="T45:T108" si="22">AVERAGE(R45:S45)</f>
        <v>31.85504921609725</v>
      </c>
      <c r="U45" s="15">
        <v>6.3966611409734897</v>
      </c>
      <c r="V45" s="15">
        <v>48.639566223721836</v>
      </c>
      <c r="W45" s="15">
        <v>69.639752193621845</v>
      </c>
      <c r="X45" s="15">
        <v>33.363678242803346</v>
      </c>
      <c r="Y45" s="15">
        <v>47.667926485895038</v>
      </c>
      <c r="Z45" s="15">
        <f t="shared" ref="Z45:Z108" si="23">(V45*$AU45+W45*$AV45)/$AW45</f>
        <v>58.349329629159477</v>
      </c>
      <c r="AA45" s="15">
        <f t="shared" ref="AA45:AA108" si="24">(X45*$AU45+Y45*$AV45)/$AW45</f>
        <v>39.977470441222081</v>
      </c>
      <c r="AB45" s="15">
        <f t="shared" ref="AB45:AB108" si="25">AVERAGE(Z45:AA45)</f>
        <v>49.163400035190776</v>
      </c>
      <c r="AC45" s="16">
        <v>3.4493306037809872</v>
      </c>
      <c r="AD45" s="16">
        <v>29.061671978813678</v>
      </c>
      <c r="AE45" s="16">
        <v>35.458719724039192</v>
      </c>
      <c r="AF45" s="16">
        <v>16.500470738269421</v>
      </c>
      <c r="AG45" s="16">
        <v>21.670895223340754</v>
      </c>
      <c r="AH45" s="15">
        <f t="shared" ref="AH45:AH108" si="26">(AD45*$AU45+AE45*$AV45)/$AW45</f>
        <v>32.019446742735148</v>
      </c>
      <c r="AI45" s="15">
        <f t="shared" ref="AI45:AI108" si="27">(AF45*$AU45+AG45*$AV45)/$AW45</f>
        <v>18.891097113087351</v>
      </c>
      <c r="AJ45" s="15">
        <f t="shared" ref="AJ45:AJ108" si="28">AVERAGE(AH45:AI45)</f>
        <v>25.455271927911248</v>
      </c>
      <c r="AK45" s="15">
        <v>3.7704238953944476</v>
      </c>
      <c r="AL45" s="16">
        <v>45.243622794595474</v>
      </c>
      <c r="AM45" s="16">
        <v>68.165957335813204</v>
      </c>
      <c r="AN45" s="16">
        <v>26.632246134336384</v>
      </c>
      <c r="AO45" s="16">
        <v>43.541542588955892</v>
      </c>
      <c r="AP45" s="16">
        <v>40.0494708754198</v>
      </c>
      <c r="AQ45" s="16">
        <v>65.426545650049135</v>
      </c>
      <c r="AR45" s="15">
        <f t="shared" ref="AR45:AR108" si="29">AVERAGE(AP45:AQ45)</f>
        <v>52.738008262734468</v>
      </c>
      <c r="AT45" s="23">
        <f t="shared" si="14"/>
        <v>46143</v>
      </c>
      <c r="AU45" s="1">
        <v>400</v>
      </c>
      <c r="AV45" s="1">
        <v>344</v>
      </c>
      <c r="AW45" s="1">
        <f t="shared" si="15"/>
        <v>744</v>
      </c>
    </row>
    <row r="46" spans="1:49">
      <c r="A46" s="12"/>
      <c r="B46" s="19"/>
      <c r="C46" s="13">
        <f t="shared" si="16"/>
        <v>2026</v>
      </c>
      <c r="D46" s="14">
        <v>46174</v>
      </c>
      <c r="E46" s="15">
        <v>3.6230000000000002</v>
      </c>
      <c r="F46" s="15">
        <v>49.850299999999997</v>
      </c>
      <c r="G46" s="15">
        <v>47.760300000000001</v>
      </c>
      <c r="H46" s="15">
        <v>61.220300000000002</v>
      </c>
      <c r="I46" s="15">
        <v>40.404299999999999</v>
      </c>
      <c r="J46" s="15">
        <f t="shared" si="17"/>
        <v>48.967855555555552</v>
      </c>
      <c r="K46" s="15">
        <f t="shared" si="18"/>
        <v>52.431322222222228</v>
      </c>
      <c r="L46" s="15">
        <f t="shared" si="19"/>
        <v>50.69958888888889</v>
      </c>
      <c r="M46" s="15">
        <v>3.8805188508577393</v>
      </c>
      <c r="N46" s="15">
        <v>41.133567680850661</v>
      </c>
      <c r="O46" s="15">
        <v>46.998111226645911</v>
      </c>
      <c r="P46" s="15">
        <v>29.716585321112881</v>
      </c>
      <c r="Q46" s="15">
        <v>35.172513185269082</v>
      </c>
      <c r="R46" s="15">
        <f t="shared" si="20"/>
        <v>43.609708289075321</v>
      </c>
      <c r="S46" s="15">
        <f t="shared" si="21"/>
        <v>32.02019930820105</v>
      </c>
      <c r="T46" s="15">
        <f t="shared" si="22"/>
        <v>37.814953798638186</v>
      </c>
      <c r="U46" s="15">
        <v>6.6603029631484798</v>
      </c>
      <c r="V46" s="15">
        <v>65.399011385026853</v>
      </c>
      <c r="W46" s="15">
        <v>78.407240688104309</v>
      </c>
      <c r="X46" s="15">
        <v>50.139344507392565</v>
      </c>
      <c r="Y46" s="15">
        <v>64.880331038130876</v>
      </c>
      <c r="Z46" s="15">
        <f t="shared" si="23"/>
        <v>70.891374868548439</v>
      </c>
      <c r="AA46" s="15">
        <f t="shared" si="24"/>
        <v>56.363316598148735</v>
      </c>
      <c r="AB46" s="15">
        <f t="shared" si="25"/>
        <v>63.627345733348591</v>
      </c>
      <c r="AC46" s="16">
        <v>3.4662784624832206</v>
      </c>
      <c r="AD46" s="16">
        <v>34.993622968981128</v>
      </c>
      <c r="AE46" s="16">
        <v>39.928210435203439</v>
      </c>
      <c r="AF46" s="16">
        <v>22.28840184017638</v>
      </c>
      <c r="AG46" s="16">
        <v>25.830221740744808</v>
      </c>
      <c r="AH46" s="15">
        <f t="shared" si="26"/>
        <v>37.07711545471944</v>
      </c>
      <c r="AI46" s="15">
        <f t="shared" si="27"/>
        <v>23.783836909305272</v>
      </c>
      <c r="AJ46" s="15">
        <f t="shared" si="28"/>
        <v>30.430476182012356</v>
      </c>
      <c r="AK46" s="15">
        <v>3.8805188508577393</v>
      </c>
      <c r="AL46" s="16">
        <v>60.111610155162985</v>
      </c>
      <c r="AM46" s="16">
        <v>76.021319457482136</v>
      </c>
      <c r="AN46" s="16">
        <v>39.015230639460079</v>
      </c>
      <c r="AO46" s="16">
        <v>57.040962035374825</v>
      </c>
      <c r="AP46" s="16">
        <v>57.615937925122608</v>
      </c>
      <c r="AQ46" s="16">
        <v>79.622896004313048</v>
      </c>
      <c r="AR46" s="15">
        <f t="shared" si="29"/>
        <v>68.619416964717828</v>
      </c>
      <c r="AT46" s="23">
        <f t="shared" si="14"/>
        <v>46174</v>
      </c>
      <c r="AU46" s="1">
        <v>416</v>
      </c>
      <c r="AV46" s="1">
        <v>304</v>
      </c>
      <c r="AW46" s="1">
        <f t="shared" si="15"/>
        <v>720</v>
      </c>
    </row>
    <row r="47" spans="1:49">
      <c r="A47" s="12"/>
      <c r="B47" s="19"/>
      <c r="C47" s="13">
        <f t="shared" si="16"/>
        <v>2026</v>
      </c>
      <c r="D47" s="14">
        <v>46204</v>
      </c>
      <c r="E47" s="15">
        <v>3.7559999999999998</v>
      </c>
      <c r="F47" s="15">
        <v>182.7475</v>
      </c>
      <c r="G47" s="15">
        <v>103.4532</v>
      </c>
      <c r="H47" s="15">
        <v>131.16540000000001</v>
      </c>
      <c r="I47" s="15">
        <v>90.731099999999998</v>
      </c>
      <c r="J47" s="15">
        <f t="shared" si="17"/>
        <v>147.78979784946236</v>
      </c>
      <c r="K47" s="15">
        <f t="shared" si="18"/>
        <v>113.3395258064516</v>
      </c>
      <c r="L47" s="15">
        <f t="shared" si="19"/>
        <v>130.56466182795697</v>
      </c>
      <c r="M47" s="15">
        <v>4.2068913890348538</v>
      </c>
      <c r="N47" s="15">
        <v>62.587330389567157</v>
      </c>
      <c r="O47" s="15">
        <v>64.75828569207988</v>
      </c>
      <c r="P47" s="15">
        <v>55.69719648103321</v>
      </c>
      <c r="Q47" s="15">
        <v>53.509703228001193</v>
      </c>
      <c r="R47" s="15">
        <f t="shared" si="20"/>
        <v>63.544418211105032</v>
      </c>
      <c r="S47" s="15">
        <f t="shared" si="21"/>
        <v>54.732817735072857</v>
      </c>
      <c r="T47" s="15">
        <f t="shared" si="22"/>
        <v>59.138617973088941</v>
      </c>
      <c r="U47" s="15">
        <v>6.7694811082587165</v>
      </c>
      <c r="V47" s="15">
        <v>104.50022272275163</v>
      </c>
      <c r="W47" s="15">
        <v>110.15725433601038</v>
      </c>
      <c r="X47" s="15">
        <v>103.25537976269847</v>
      </c>
      <c r="Y47" s="15">
        <v>96.116400069815228</v>
      </c>
      <c r="Z47" s="15">
        <f t="shared" si="23"/>
        <v>106.99418289633883</v>
      </c>
      <c r="AA47" s="15">
        <f t="shared" si="24"/>
        <v>100.10808764002951</v>
      </c>
      <c r="AB47" s="15">
        <f t="shared" si="25"/>
        <v>103.55113526818417</v>
      </c>
      <c r="AC47" s="16">
        <v>3.6866396900454177</v>
      </c>
      <c r="AD47" s="16">
        <v>53.138955434995886</v>
      </c>
      <c r="AE47" s="16">
        <v>55.732327069463715</v>
      </c>
      <c r="AF47" s="16">
        <v>41.875656843218799</v>
      </c>
      <c r="AG47" s="16">
        <v>38.469953133409781</v>
      </c>
      <c r="AH47" s="15">
        <f t="shared" si="26"/>
        <v>54.282269811481697</v>
      </c>
      <c r="AI47" s="15">
        <f t="shared" si="27"/>
        <v>40.374217573303</v>
      </c>
      <c r="AJ47" s="15">
        <f t="shared" si="28"/>
        <v>47.328243692392348</v>
      </c>
      <c r="AK47" s="15">
        <v>4.2068913890348538</v>
      </c>
      <c r="AL47" s="16">
        <v>93.575258100427078</v>
      </c>
      <c r="AM47" s="16">
        <v>96.021943318996875</v>
      </c>
      <c r="AN47" s="16">
        <v>74.56404840563664</v>
      </c>
      <c r="AO47" s="16">
        <v>77.987787704775059</v>
      </c>
      <c r="AP47" s="16">
        <v>98.423694694134667</v>
      </c>
      <c r="AQ47" s="16">
        <v>112.13011824584095</v>
      </c>
      <c r="AR47" s="15">
        <f t="shared" si="29"/>
        <v>105.27690646998781</v>
      </c>
      <c r="AT47" s="23">
        <f t="shared" si="14"/>
        <v>46204</v>
      </c>
      <c r="AU47" s="1">
        <v>416</v>
      </c>
      <c r="AV47" s="1">
        <v>328</v>
      </c>
      <c r="AW47" s="1">
        <f t="shared" si="15"/>
        <v>744</v>
      </c>
    </row>
    <row r="48" spans="1:49">
      <c r="A48" s="12"/>
      <c r="B48" s="19"/>
      <c r="C48" s="13">
        <f t="shared" si="16"/>
        <v>2026</v>
      </c>
      <c r="D48" s="14">
        <v>46235</v>
      </c>
      <c r="E48" s="15">
        <v>3.774</v>
      </c>
      <c r="F48" s="15">
        <v>195.7962</v>
      </c>
      <c r="G48" s="15">
        <v>117.7075</v>
      </c>
      <c r="H48" s="15">
        <v>153.4666</v>
      </c>
      <c r="I48" s="15">
        <v>110.9405</v>
      </c>
      <c r="J48" s="15">
        <f t="shared" si="17"/>
        <v>161.36999892473116</v>
      </c>
      <c r="K48" s="15">
        <f t="shared" si="18"/>
        <v>134.71853440860215</v>
      </c>
      <c r="L48" s="15">
        <f t="shared" si="19"/>
        <v>148.04426666666666</v>
      </c>
      <c r="M48" s="15">
        <v>4.4334212447449133</v>
      </c>
      <c r="N48" s="15">
        <v>73.341157827577931</v>
      </c>
      <c r="O48" s="15">
        <v>68.673629496618645</v>
      </c>
      <c r="P48" s="15">
        <v>70.203147923137436</v>
      </c>
      <c r="Q48" s="15">
        <v>59.567592857379751</v>
      </c>
      <c r="R48" s="15">
        <f t="shared" si="20"/>
        <v>71.283430283821687</v>
      </c>
      <c r="S48" s="15">
        <f t="shared" si="21"/>
        <v>65.514354829631372</v>
      </c>
      <c r="T48" s="15">
        <f t="shared" si="22"/>
        <v>68.398892556726537</v>
      </c>
      <c r="U48" s="15">
        <v>7.3941961414331754</v>
      </c>
      <c r="V48" s="15">
        <v>118.28917329313532</v>
      </c>
      <c r="W48" s="15">
        <v>119.57260746683521</v>
      </c>
      <c r="X48" s="15">
        <v>120.13500801256001</v>
      </c>
      <c r="Y48" s="15">
        <v>105.2416039511583</v>
      </c>
      <c r="Z48" s="15">
        <f t="shared" si="23"/>
        <v>118.85498835896</v>
      </c>
      <c r="AA48" s="15">
        <f t="shared" si="24"/>
        <v>113.56909869516785</v>
      </c>
      <c r="AB48" s="15">
        <f t="shared" si="25"/>
        <v>116.21204352706393</v>
      </c>
      <c r="AC48" s="16">
        <v>3.7806596167422568</v>
      </c>
      <c r="AD48" s="16">
        <v>59.782042863464568</v>
      </c>
      <c r="AE48" s="16">
        <v>57.72495377024233</v>
      </c>
      <c r="AF48" s="16">
        <v>51.390402766522328</v>
      </c>
      <c r="AG48" s="16">
        <v>43.152896185780804</v>
      </c>
      <c r="AH48" s="15">
        <f t="shared" si="26"/>
        <v>58.875154123441853</v>
      </c>
      <c r="AI48" s="15">
        <f t="shared" si="27"/>
        <v>47.758813843829834</v>
      </c>
      <c r="AJ48" s="15">
        <f t="shared" si="28"/>
        <v>53.316983983635843</v>
      </c>
      <c r="AK48" s="15">
        <v>4.4334212447449133</v>
      </c>
      <c r="AL48" s="16">
        <v>101.91580040491739</v>
      </c>
      <c r="AM48" s="16">
        <v>99.484146366112867</v>
      </c>
      <c r="AN48" s="16">
        <v>90.160824252188306</v>
      </c>
      <c r="AO48" s="16">
        <v>85.053729798509025</v>
      </c>
      <c r="AP48" s="16">
        <v>110.94293236594009</v>
      </c>
      <c r="AQ48" s="16">
        <v>121.13841090483194</v>
      </c>
      <c r="AR48" s="15">
        <f t="shared" si="29"/>
        <v>116.04067163538602</v>
      </c>
      <c r="AT48" s="23">
        <f t="shared" si="14"/>
        <v>46235</v>
      </c>
      <c r="AU48" s="1">
        <v>416</v>
      </c>
      <c r="AV48" s="1">
        <v>328</v>
      </c>
      <c r="AW48" s="1">
        <f t="shared" si="15"/>
        <v>744</v>
      </c>
    </row>
    <row r="49" spans="1:49">
      <c r="A49" s="12"/>
      <c r="B49" s="19"/>
      <c r="C49" s="13">
        <f t="shared" si="16"/>
        <v>2026</v>
      </c>
      <c r="D49" s="14">
        <v>46266</v>
      </c>
      <c r="E49" s="15">
        <v>3.742</v>
      </c>
      <c r="F49" s="15">
        <v>148.8528</v>
      </c>
      <c r="G49" s="15">
        <v>100.3424</v>
      </c>
      <c r="H49" s="15">
        <v>131.54990000000001</v>
      </c>
      <c r="I49" s="15">
        <v>93.878200000000007</v>
      </c>
      <c r="J49" s="15">
        <f t="shared" si="17"/>
        <v>127.29262222222222</v>
      </c>
      <c r="K49" s="15">
        <f t="shared" si="18"/>
        <v>114.80692222222224</v>
      </c>
      <c r="L49" s="15">
        <f t="shared" si="19"/>
        <v>121.04977222222223</v>
      </c>
      <c r="M49" s="15">
        <v>4.4065453629115794</v>
      </c>
      <c r="N49" s="15">
        <v>61.324638233740245</v>
      </c>
      <c r="O49" s="15">
        <v>63.132247183830842</v>
      </c>
      <c r="P49" s="15">
        <v>58.771812430473815</v>
      </c>
      <c r="Q49" s="15">
        <v>54.370484832044852</v>
      </c>
      <c r="R49" s="15">
        <f t="shared" si="20"/>
        <v>62.12801998933606</v>
      </c>
      <c r="S49" s="15">
        <f t="shared" si="21"/>
        <v>56.815666831172052</v>
      </c>
      <c r="T49" s="15">
        <f t="shared" si="22"/>
        <v>59.471843410254053</v>
      </c>
      <c r="U49" s="15">
        <v>7.4863751916417387</v>
      </c>
      <c r="V49" s="15">
        <v>105.78195377527832</v>
      </c>
      <c r="W49" s="15">
        <v>117.03306215777158</v>
      </c>
      <c r="X49" s="15">
        <v>107.00195774158486</v>
      </c>
      <c r="Y49" s="15">
        <v>105.99816400625363</v>
      </c>
      <c r="Z49" s="15">
        <f t="shared" si="23"/>
        <v>110.78244638971978</v>
      </c>
      <c r="AA49" s="15">
        <f t="shared" si="24"/>
        <v>106.55582719254878</v>
      </c>
      <c r="AB49" s="15">
        <f t="shared" si="25"/>
        <v>108.66913679113428</v>
      </c>
      <c r="AC49" s="16">
        <v>3.7831925896993503</v>
      </c>
      <c r="AD49" s="16">
        <v>51.431154066462852</v>
      </c>
      <c r="AE49" s="16">
        <v>54.075883753785654</v>
      </c>
      <c r="AF49" s="16">
        <v>43.602005189943291</v>
      </c>
      <c r="AG49" s="16">
        <v>43.148316515882634</v>
      </c>
      <c r="AH49" s="15">
        <f t="shared" si="26"/>
        <v>52.606589483050762</v>
      </c>
      <c r="AI49" s="15">
        <f t="shared" si="27"/>
        <v>43.400365779249668</v>
      </c>
      <c r="AJ49" s="15">
        <f t="shared" si="28"/>
        <v>48.003477631150218</v>
      </c>
      <c r="AK49" s="15">
        <v>4.4065453629115794</v>
      </c>
      <c r="AL49" s="16">
        <v>87.829356770615675</v>
      </c>
      <c r="AM49" s="16">
        <v>94.339884900498987</v>
      </c>
      <c r="AN49" s="16">
        <v>79.856000800984447</v>
      </c>
      <c r="AO49" s="16">
        <v>84.394029034586552</v>
      </c>
      <c r="AP49" s="16">
        <v>103.39560806848309</v>
      </c>
      <c r="AQ49" s="16">
        <v>112.68282563906584</v>
      </c>
      <c r="AR49" s="15">
        <f t="shared" si="29"/>
        <v>108.03921685377446</v>
      </c>
      <c r="AT49" s="23">
        <f t="shared" si="14"/>
        <v>46266</v>
      </c>
      <c r="AU49" s="1">
        <v>400</v>
      </c>
      <c r="AV49" s="1">
        <v>320</v>
      </c>
      <c r="AW49" s="1">
        <f t="shared" si="15"/>
        <v>720</v>
      </c>
    </row>
    <row r="50" spans="1:49">
      <c r="A50" s="12"/>
      <c r="B50" s="19"/>
      <c r="C50" s="13">
        <f t="shared" si="16"/>
        <v>2026</v>
      </c>
      <c r="D50" s="14">
        <v>46296</v>
      </c>
      <c r="E50" s="15">
        <v>3.839</v>
      </c>
      <c r="F50" s="15">
        <v>56.722099999999998</v>
      </c>
      <c r="G50" s="15">
        <v>64.073999999999998</v>
      </c>
      <c r="H50" s="15">
        <v>84.682400000000001</v>
      </c>
      <c r="I50" s="15">
        <v>67.312799999999996</v>
      </c>
      <c r="J50" s="15">
        <f t="shared" si="17"/>
        <v>59.805154838709676</v>
      </c>
      <c r="K50" s="15">
        <f t="shared" si="18"/>
        <v>77.398374193548392</v>
      </c>
      <c r="L50" s="15">
        <f t="shared" si="19"/>
        <v>68.601764516129037</v>
      </c>
      <c r="M50" s="15">
        <v>4.4191642826039459</v>
      </c>
      <c r="N50" s="15">
        <v>50.486038959909202</v>
      </c>
      <c r="O50" s="15">
        <v>58.690437677808205</v>
      </c>
      <c r="P50" s="15">
        <v>53.073611809959651</v>
      </c>
      <c r="Q50" s="15">
        <v>56.432929810402165</v>
      </c>
      <c r="R50" s="15">
        <f t="shared" si="20"/>
        <v>53.926593260963628</v>
      </c>
      <c r="S50" s="15">
        <f t="shared" si="21"/>
        <v>54.482358068209734</v>
      </c>
      <c r="T50" s="15">
        <f t="shared" si="22"/>
        <v>54.204475664586681</v>
      </c>
      <c r="U50" s="15">
        <v>7.5316907516028397</v>
      </c>
      <c r="V50" s="15">
        <v>82.425746946147882</v>
      </c>
      <c r="W50" s="15">
        <v>99.57982653057492</v>
      </c>
      <c r="X50" s="15">
        <v>82.596996376873861</v>
      </c>
      <c r="Y50" s="15">
        <v>94.604360455020242</v>
      </c>
      <c r="Z50" s="15">
        <f t="shared" si="23"/>
        <v>89.619393223488245</v>
      </c>
      <c r="AA50" s="15">
        <f t="shared" si="24"/>
        <v>87.632342603193308</v>
      </c>
      <c r="AB50" s="15">
        <f t="shared" si="25"/>
        <v>88.625867913340784</v>
      </c>
      <c r="AC50" s="16">
        <v>3.8030328794547041</v>
      </c>
      <c r="AD50" s="16">
        <v>42.662081593533422</v>
      </c>
      <c r="AE50" s="16">
        <v>49.464621895562075</v>
      </c>
      <c r="AF50" s="16">
        <v>38.572080228734102</v>
      </c>
      <c r="AG50" s="16">
        <v>40.85232663661116</v>
      </c>
      <c r="AH50" s="15">
        <f t="shared" si="26"/>
        <v>45.514759784706726</v>
      </c>
      <c r="AI50" s="15">
        <f t="shared" si="27"/>
        <v>39.528312593327705</v>
      </c>
      <c r="AJ50" s="15">
        <f t="shared" si="28"/>
        <v>42.521536189017212</v>
      </c>
      <c r="AK50" s="15">
        <v>4.4191642826039459</v>
      </c>
      <c r="AL50" s="16">
        <v>67.960178110522435</v>
      </c>
      <c r="AM50" s="16">
        <v>86.243914319259687</v>
      </c>
      <c r="AN50" s="16">
        <v>71.728885724854948</v>
      </c>
      <c r="AO50" s="16">
        <v>82.497442988480174</v>
      </c>
      <c r="AP50" s="16">
        <v>85.757344648503505</v>
      </c>
      <c r="AQ50" s="16">
        <v>91.735286702459049</v>
      </c>
      <c r="AR50" s="15">
        <f t="shared" si="29"/>
        <v>88.74631567548127</v>
      </c>
      <c r="AT50" s="23">
        <f t="shared" si="14"/>
        <v>46296</v>
      </c>
      <c r="AU50" s="1">
        <v>432</v>
      </c>
      <c r="AV50" s="1">
        <v>312</v>
      </c>
      <c r="AW50" s="1">
        <f t="shared" si="15"/>
        <v>744</v>
      </c>
    </row>
    <row r="51" spans="1:49">
      <c r="A51" s="12"/>
      <c r="B51" s="19"/>
      <c r="C51" s="13">
        <f t="shared" si="16"/>
        <v>2026</v>
      </c>
      <c r="D51" s="14">
        <v>46327</v>
      </c>
      <c r="E51" s="15">
        <v>4.6741999999999999</v>
      </c>
      <c r="F51" s="15">
        <v>53.741</v>
      </c>
      <c r="G51" s="15">
        <v>59.322800000000001</v>
      </c>
      <c r="H51" s="15">
        <v>75.428200000000004</v>
      </c>
      <c r="I51" s="15">
        <v>70.421800000000005</v>
      </c>
      <c r="J51" s="15">
        <f t="shared" si="17"/>
        <v>56.345840000000003</v>
      </c>
      <c r="K51" s="15">
        <f t="shared" si="18"/>
        <v>73.091880000000003</v>
      </c>
      <c r="L51" s="15">
        <f t="shared" si="19"/>
        <v>64.718860000000006</v>
      </c>
      <c r="M51" s="15">
        <v>4.6605680774190503</v>
      </c>
      <c r="N51" s="15">
        <v>55.553948242037706</v>
      </c>
      <c r="O51" s="15">
        <v>57.709991080056817</v>
      </c>
      <c r="P51" s="15">
        <v>59.945879070127503</v>
      </c>
      <c r="Q51" s="15">
        <v>58.33493109927943</v>
      </c>
      <c r="R51" s="15">
        <f t="shared" si="20"/>
        <v>56.560101566446633</v>
      </c>
      <c r="S51" s="15">
        <f t="shared" si="21"/>
        <v>59.194103350398414</v>
      </c>
      <c r="T51" s="15">
        <f t="shared" si="22"/>
        <v>57.877102458422527</v>
      </c>
      <c r="U51" s="15">
        <v>7.8786104340118994</v>
      </c>
      <c r="V51" s="15">
        <v>91.43169968565681</v>
      </c>
      <c r="W51" s="15">
        <v>98.164779548433074</v>
      </c>
      <c r="X51" s="15">
        <v>94.657970324066142</v>
      </c>
      <c r="Y51" s="15">
        <v>94.630939955931382</v>
      </c>
      <c r="Z51" s="15">
        <f t="shared" si="23"/>
        <v>94.573803621619064</v>
      </c>
      <c r="AA51" s="15">
        <f t="shared" si="24"/>
        <v>94.645356152269926</v>
      </c>
      <c r="AB51" s="15">
        <f t="shared" si="25"/>
        <v>94.609579886944488</v>
      </c>
      <c r="AC51" s="16">
        <v>4.0458578330492507</v>
      </c>
      <c r="AD51" s="16">
        <v>45.914966787072437</v>
      </c>
      <c r="AE51" s="16">
        <v>46.975674040325693</v>
      </c>
      <c r="AF51" s="16">
        <v>46.224863871471733</v>
      </c>
      <c r="AG51" s="16">
        <v>41.274989531053244</v>
      </c>
      <c r="AH51" s="15">
        <f t="shared" si="26"/>
        <v>46.409963505257295</v>
      </c>
      <c r="AI51" s="15">
        <f t="shared" si="27"/>
        <v>43.91492251260977</v>
      </c>
      <c r="AJ51" s="15">
        <f t="shared" si="28"/>
        <v>45.162443008933536</v>
      </c>
      <c r="AK51" s="15">
        <v>4.6605680774190503</v>
      </c>
      <c r="AL51" s="16">
        <v>77.845457226147971</v>
      </c>
      <c r="AM51" s="16">
        <v>85.008298377286749</v>
      </c>
      <c r="AN51" s="16">
        <v>83.175754654201839</v>
      </c>
      <c r="AO51" s="16">
        <v>85.523458732142856</v>
      </c>
      <c r="AP51" s="16">
        <v>90.979703707003338</v>
      </c>
      <c r="AQ51" s="16">
        <v>93.863098172767764</v>
      </c>
      <c r="AR51" s="15">
        <f t="shared" si="29"/>
        <v>92.421400939885558</v>
      </c>
      <c r="AT51" s="23">
        <f t="shared" si="14"/>
        <v>46327</v>
      </c>
      <c r="AU51" s="1">
        <v>384</v>
      </c>
      <c r="AV51" s="1">
        <v>336</v>
      </c>
      <c r="AW51" s="1">
        <f t="shared" si="15"/>
        <v>720</v>
      </c>
    </row>
    <row r="52" spans="1:49">
      <c r="A52" s="12"/>
      <c r="B52" s="19"/>
      <c r="C52" s="13">
        <f t="shared" si="16"/>
        <v>2026</v>
      </c>
      <c r="D52" s="14">
        <v>46357</v>
      </c>
      <c r="E52" s="15">
        <v>4.9433999999999996</v>
      </c>
      <c r="F52" s="15">
        <v>75.642899999999997</v>
      </c>
      <c r="G52" s="15">
        <v>78.441199999999995</v>
      </c>
      <c r="H52" s="15">
        <v>84.3887</v>
      </c>
      <c r="I52" s="15">
        <v>78.1267</v>
      </c>
      <c r="J52" s="15">
        <f t="shared" si="17"/>
        <v>76.876559139784945</v>
      </c>
      <c r="K52" s="15">
        <f t="shared" si="18"/>
        <v>81.628033333333335</v>
      </c>
      <c r="L52" s="15">
        <f t="shared" si="19"/>
        <v>79.252296236559147</v>
      </c>
      <c r="M52" s="15">
        <v>4.7174321217380379</v>
      </c>
      <c r="N52" s="15">
        <v>55.406229916471744</v>
      </c>
      <c r="O52" s="15">
        <v>59.015936688470518</v>
      </c>
      <c r="P52" s="15">
        <v>61.317949084786349</v>
      </c>
      <c r="Q52" s="15">
        <v>59.999442487449848</v>
      </c>
      <c r="R52" s="15">
        <f t="shared" si="20"/>
        <v>56.997606020256143</v>
      </c>
      <c r="S52" s="15">
        <f t="shared" si="21"/>
        <v>60.736671982734769</v>
      </c>
      <c r="T52" s="15">
        <f t="shared" si="22"/>
        <v>58.86713900149546</v>
      </c>
      <c r="U52" s="15">
        <v>8.2424883535753661</v>
      </c>
      <c r="V52" s="15">
        <v>97.096899205272251</v>
      </c>
      <c r="W52" s="15">
        <v>103.08666596993677</v>
      </c>
      <c r="X52" s="15">
        <v>99.439256416062776</v>
      </c>
      <c r="Y52" s="15">
        <v>101.18007192248639</v>
      </c>
      <c r="Z52" s="15">
        <f t="shared" si="23"/>
        <v>99.737549069264148</v>
      </c>
      <c r="AA52" s="15">
        <f t="shared" si="24"/>
        <v>100.20671271459361</v>
      </c>
      <c r="AB52" s="15">
        <f t="shared" si="25"/>
        <v>99.972130891928884</v>
      </c>
      <c r="AC52" s="16">
        <v>4.1396006623214214</v>
      </c>
      <c r="AD52" s="16">
        <v>46.823394308749648</v>
      </c>
      <c r="AE52" s="16">
        <v>50.111798198337681</v>
      </c>
      <c r="AF52" s="16">
        <v>47.274676715575701</v>
      </c>
      <c r="AG52" s="16">
        <v>44.401493186098861</v>
      </c>
      <c r="AH52" s="15">
        <f t="shared" si="26"/>
        <v>48.273120754697054</v>
      </c>
      <c r="AI52" s="15">
        <f t="shared" si="27"/>
        <v>46.008004406881611</v>
      </c>
      <c r="AJ52" s="15">
        <f t="shared" si="28"/>
        <v>47.140562580789336</v>
      </c>
      <c r="AK52" s="15">
        <v>4.7174321217380379</v>
      </c>
      <c r="AL52" s="16">
        <v>80.492150281423065</v>
      </c>
      <c r="AM52" s="16">
        <v>87.772574343045761</v>
      </c>
      <c r="AN52" s="16">
        <v>89.141653646056412</v>
      </c>
      <c r="AO52" s="16">
        <v>88.636657144832569</v>
      </c>
      <c r="AP52" s="16">
        <v>93.443753765913499</v>
      </c>
      <c r="AQ52" s="16">
        <v>95.06332063736896</v>
      </c>
      <c r="AR52" s="15">
        <f t="shared" si="29"/>
        <v>94.253537201641223</v>
      </c>
      <c r="AT52" s="23">
        <f t="shared" si="14"/>
        <v>46357</v>
      </c>
      <c r="AU52" s="1">
        <v>416</v>
      </c>
      <c r="AV52" s="1">
        <v>328</v>
      </c>
      <c r="AW52" s="1">
        <f t="shared" si="15"/>
        <v>744</v>
      </c>
    </row>
    <row r="53" spans="1:49">
      <c r="A53" s="12"/>
      <c r="B53" s="19"/>
      <c r="C53" s="13">
        <f t="shared" si="16"/>
        <v>2027</v>
      </c>
      <c r="D53" s="14">
        <v>46388</v>
      </c>
      <c r="E53" s="15">
        <v>5.4421999999999997</v>
      </c>
      <c r="F53" s="15">
        <v>72.251999999999995</v>
      </c>
      <c r="G53" s="15">
        <v>78.345299999999995</v>
      </c>
      <c r="H53" s="15">
        <v>88.686599999999999</v>
      </c>
      <c r="I53" s="15">
        <v>72.690399999999997</v>
      </c>
      <c r="J53" s="15">
        <f t="shared" si="17"/>
        <v>75.069332258064506</v>
      </c>
      <c r="K53" s="15">
        <f t="shared" si="18"/>
        <v>81.290507526881726</v>
      </c>
      <c r="L53" s="15">
        <f t="shared" si="19"/>
        <v>78.179919892473123</v>
      </c>
      <c r="M53" s="15">
        <v>6.1727197461748107</v>
      </c>
      <c r="N53" s="15">
        <v>57.6580004574434</v>
      </c>
      <c r="O53" s="15">
        <v>62.966211027943316</v>
      </c>
      <c r="P53" s="15">
        <v>63.565608442849246</v>
      </c>
      <c r="Q53" s="15">
        <v>59.438982932788264</v>
      </c>
      <c r="R53" s="15">
        <f t="shared" si="20"/>
        <v>60.112334377136911</v>
      </c>
      <c r="S53" s="15">
        <f t="shared" si="21"/>
        <v>61.657598798412444</v>
      </c>
      <c r="T53" s="15">
        <f t="shared" si="22"/>
        <v>60.884966587774677</v>
      </c>
      <c r="U53" s="15">
        <v>9.0423045383876151</v>
      </c>
      <c r="V53" s="15">
        <v>89.73327738352765</v>
      </c>
      <c r="W53" s="15">
        <v>98.795806012651525</v>
      </c>
      <c r="X53" s="15">
        <v>91.687469904780713</v>
      </c>
      <c r="Y53" s="15">
        <v>90.91186833524543</v>
      </c>
      <c r="Z53" s="15">
        <f t="shared" si="23"/>
        <v>93.92347879269245</v>
      </c>
      <c r="AA53" s="15">
        <f t="shared" si="24"/>
        <v>91.328858426393438</v>
      </c>
      <c r="AB53" s="15">
        <f t="shared" si="25"/>
        <v>92.626168609542944</v>
      </c>
      <c r="AC53" s="16">
        <v>4.6058391911822429</v>
      </c>
      <c r="AD53" s="16">
        <v>46.642838106264492</v>
      </c>
      <c r="AE53" s="16">
        <v>49.067642346957058</v>
      </c>
      <c r="AF53" s="16">
        <v>47.51094217783983</v>
      </c>
      <c r="AG53" s="16">
        <v>43.346709961874311</v>
      </c>
      <c r="AH53" s="15">
        <f t="shared" si="26"/>
        <v>47.763984153036333</v>
      </c>
      <c r="AI53" s="15">
        <f t="shared" si="27"/>
        <v>45.585544486586954</v>
      </c>
      <c r="AJ53" s="15">
        <f t="shared" si="28"/>
        <v>46.674764319811644</v>
      </c>
      <c r="AK53" s="15">
        <v>6.1727197461748107</v>
      </c>
      <c r="AL53" s="16">
        <v>72.225426265134587</v>
      </c>
      <c r="AM53" s="16">
        <v>85.156738710870385</v>
      </c>
      <c r="AN53" s="16">
        <v>74.350207481950292</v>
      </c>
      <c r="AO53" s="16">
        <v>78.323246999774696</v>
      </c>
      <c r="AP53" s="16">
        <v>84.745862869158088</v>
      </c>
      <c r="AQ53" s="16">
        <v>88.337339945134985</v>
      </c>
      <c r="AR53" s="15">
        <f t="shared" si="29"/>
        <v>86.541601407146544</v>
      </c>
      <c r="AT53" s="23">
        <f t="shared" si="14"/>
        <v>46388</v>
      </c>
      <c r="AU53" s="1">
        <v>400</v>
      </c>
      <c r="AV53" s="1">
        <v>344</v>
      </c>
      <c r="AW53" s="1">
        <f t="shared" si="15"/>
        <v>744</v>
      </c>
    </row>
    <row r="54" spans="1:49">
      <c r="A54" s="12"/>
      <c r="B54" s="19"/>
      <c r="C54" s="13">
        <f t="shared" si="16"/>
        <v>2027</v>
      </c>
      <c r="D54" s="14">
        <v>46419</v>
      </c>
      <c r="E54" s="15">
        <v>5.1849999999999996</v>
      </c>
      <c r="F54" s="15">
        <v>58.395400000000002</v>
      </c>
      <c r="G54" s="15">
        <v>64.999600000000001</v>
      </c>
      <c r="H54" s="15">
        <v>82.562600000000003</v>
      </c>
      <c r="I54" s="15">
        <v>69.439400000000006</v>
      </c>
      <c r="J54" s="15">
        <f t="shared" si="17"/>
        <v>61.225771428571427</v>
      </c>
      <c r="K54" s="15">
        <f t="shared" si="18"/>
        <v>76.938371428571443</v>
      </c>
      <c r="L54" s="15">
        <f t="shared" si="19"/>
        <v>69.082071428571439</v>
      </c>
      <c r="M54" s="15">
        <v>5.9374672619173339</v>
      </c>
      <c r="N54" s="15">
        <v>60.026471635264798</v>
      </c>
      <c r="O54" s="15">
        <v>66.854298308394434</v>
      </c>
      <c r="P54" s="15">
        <v>70.158289376155906</v>
      </c>
      <c r="Q54" s="15">
        <v>65.990417349965099</v>
      </c>
      <c r="R54" s="15">
        <f t="shared" si="20"/>
        <v>62.952683066606063</v>
      </c>
      <c r="S54" s="15">
        <f t="shared" si="21"/>
        <v>68.372058507788424</v>
      </c>
      <c r="T54" s="15">
        <f t="shared" si="22"/>
        <v>65.662370787197247</v>
      </c>
      <c r="U54" s="15">
        <v>8.6541579307859386</v>
      </c>
      <c r="V54" s="15">
        <v>98.675554083431962</v>
      </c>
      <c r="W54" s="15">
        <v>104.21084130475819</v>
      </c>
      <c r="X54" s="15">
        <v>102.48190138183904</v>
      </c>
      <c r="Y54" s="15">
        <v>98.905728817067427</v>
      </c>
      <c r="Z54" s="15">
        <f t="shared" si="23"/>
        <v>101.04782003542893</v>
      </c>
      <c r="AA54" s="15">
        <f t="shared" si="24"/>
        <v>100.94925599693691</v>
      </c>
      <c r="AB54" s="15">
        <f t="shared" si="25"/>
        <v>100.99853801618292</v>
      </c>
      <c r="AC54" s="16">
        <v>4.3838148505607961</v>
      </c>
      <c r="AD54" s="16">
        <v>46.524670267373892</v>
      </c>
      <c r="AE54" s="16">
        <v>51.662677712031815</v>
      </c>
      <c r="AF54" s="16">
        <v>50.612648459119825</v>
      </c>
      <c r="AG54" s="16">
        <v>46.893201052683139</v>
      </c>
      <c r="AH54" s="15">
        <f t="shared" si="26"/>
        <v>48.726673457941573</v>
      </c>
      <c r="AI54" s="15">
        <f t="shared" si="27"/>
        <v>49.018599570646963</v>
      </c>
      <c r="AJ54" s="15">
        <f t="shared" si="28"/>
        <v>48.872636514294271</v>
      </c>
      <c r="AK54" s="15">
        <v>5.9374672619173339</v>
      </c>
      <c r="AL54" s="16">
        <v>77.812460298160858</v>
      </c>
      <c r="AM54" s="16">
        <v>92.308536492589894</v>
      </c>
      <c r="AN54" s="16">
        <v>86.515825183295263</v>
      </c>
      <c r="AO54" s="16">
        <v>85.716690849065628</v>
      </c>
      <c r="AP54" s="16">
        <v>90.198566997927955</v>
      </c>
      <c r="AQ54" s="16">
        <v>91.993314768201287</v>
      </c>
      <c r="AR54" s="15">
        <f t="shared" si="29"/>
        <v>91.095940883064628</v>
      </c>
      <c r="AT54" s="23">
        <f t="shared" si="14"/>
        <v>46419</v>
      </c>
      <c r="AU54" s="1">
        <v>384</v>
      </c>
      <c r="AV54" s="1">
        <v>288</v>
      </c>
      <c r="AW54" s="1">
        <f t="shared" si="15"/>
        <v>672</v>
      </c>
    </row>
    <row r="55" spans="1:49">
      <c r="A55" s="12"/>
      <c r="B55" s="19"/>
      <c r="C55" s="13">
        <f t="shared" si="16"/>
        <v>2027</v>
      </c>
      <c r="D55" s="14">
        <v>46447</v>
      </c>
      <c r="E55" s="15">
        <v>4.4020000000000001</v>
      </c>
      <c r="F55" s="15">
        <v>42.007100000000001</v>
      </c>
      <c r="G55" s="15">
        <v>49.870199999999997</v>
      </c>
      <c r="H55" s="15">
        <v>62.747900000000001</v>
      </c>
      <c r="I55" s="15">
        <v>56.2348</v>
      </c>
      <c r="J55" s="15">
        <f t="shared" si="17"/>
        <v>45.304529032258067</v>
      </c>
      <c r="K55" s="15">
        <f t="shared" si="18"/>
        <v>60.016600000000004</v>
      </c>
      <c r="L55" s="15">
        <f t="shared" si="19"/>
        <v>52.660564516129035</v>
      </c>
      <c r="M55" s="15">
        <v>4.7355955091987569</v>
      </c>
      <c r="N55" s="15">
        <v>39.969493378657646</v>
      </c>
      <c r="O55" s="15">
        <v>50.203337800017252</v>
      </c>
      <c r="P55" s="15">
        <v>46.169070141211051</v>
      </c>
      <c r="Q55" s="15">
        <v>51.336555382270411</v>
      </c>
      <c r="R55" s="15">
        <f t="shared" si="20"/>
        <v>44.261105555356835</v>
      </c>
      <c r="S55" s="15">
        <f t="shared" si="21"/>
        <v>48.336080081010138</v>
      </c>
      <c r="T55" s="15">
        <f t="shared" si="22"/>
        <v>46.298592818183486</v>
      </c>
      <c r="U55" s="15">
        <v>7.043476584363269</v>
      </c>
      <c r="V55" s="15">
        <v>57.583488594158588</v>
      </c>
      <c r="W55" s="15">
        <v>79.239008752541238</v>
      </c>
      <c r="X55" s="15">
        <v>59.094398460138386</v>
      </c>
      <c r="Y55" s="15">
        <v>74.162153715256537</v>
      </c>
      <c r="Z55" s="15">
        <f t="shared" si="23"/>
        <v>66.664835757351312</v>
      </c>
      <c r="AA55" s="15">
        <f t="shared" si="24"/>
        <v>65.41313453486535</v>
      </c>
      <c r="AB55" s="15">
        <f t="shared" si="25"/>
        <v>66.038985146108331</v>
      </c>
      <c r="AC55" s="16">
        <v>3.6595016569259609</v>
      </c>
      <c r="AD55" s="16">
        <v>31.235395429236483</v>
      </c>
      <c r="AE55" s="16">
        <v>38.705361622090436</v>
      </c>
      <c r="AF55" s="16">
        <v>32.261042620062476</v>
      </c>
      <c r="AG55" s="16">
        <v>34.719435776141559</v>
      </c>
      <c r="AH55" s="15">
        <f t="shared" si="26"/>
        <v>34.3679618972075</v>
      </c>
      <c r="AI55" s="15">
        <f t="shared" si="27"/>
        <v>33.29198168551499</v>
      </c>
      <c r="AJ55" s="15">
        <f t="shared" si="28"/>
        <v>33.829971791361245</v>
      </c>
      <c r="AK55" s="15">
        <v>4.7355955091987569</v>
      </c>
      <c r="AL55" s="16">
        <v>48.50099389123195</v>
      </c>
      <c r="AM55" s="16">
        <v>70.176810410494568</v>
      </c>
      <c r="AN55" s="16">
        <v>55.00301555138897</v>
      </c>
      <c r="AO55" s="16">
        <v>67.900575756920333</v>
      </c>
      <c r="AP55" s="16">
        <v>63.935369517735666</v>
      </c>
      <c r="AQ55" s="16">
        <v>67.853259641481571</v>
      </c>
      <c r="AR55" s="15">
        <f t="shared" si="29"/>
        <v>65.894314579608618</v>
      </c>
      <c r="AT55" s="23">
        <f t="shared" si="14"/>
        <v>46447</v>
      </c>
      <c r="AU55" s="1">
        <v>432</v>
      </c>
      <c r="AV55" s="1">
        <v>312</v>
      </c>
      <c r="AW55" s="1">
        <f t="shared" si="15"/>
        <v>744</v>
      </c>
    </row>
    <row r="56" spans="1:49">
      <c r="A56" s="12"/>
      <c r="B56" s="19"/>
      <c r="C56" s="13">
        <f t="shared" si="16"/>
        <v>2027</v>
      </c>
      <c r="D56" s="14">
        <v>46478</v>
      </c>
      <c r="E56" s="15">
        <v>3.9792000000000001</v>
      </c>
      <c r="F56" s="15">
        <v>31.9071</v>
      </c>
      <c r="G56" s="15">
        <v>38.197899999999997</v>
      </c>
      <c r="H56" s="15">
        <v>50.4649</v>
      </c>
      <c r="I56" s="15">
        <v>42.6083</v>
      </c>
      <c r="J56" s="15">
        <f t="shared" si="17"/>
        <v>34.563215555555558</v>
      </c>
      <c r="K56" s="15">
        <f t="shared" si="18"/>
        <v>47.14766888888888</v>
      </c>
      <c r="L56" s="15">
        <f t="shared" si="19"/>
        <v>40.855442222222223</v>
      </c>
      <c r="M56" s="15">
        <v>4.4687577550873536</v>
      </c>
      <c r="N56" s="15">
        <v>34.439415376021934</v>
      </c>
      <c r="O56" s="15">
        <v>44.965249573434377</v>
      </c>
      <c r="P56" s="15">
        <v>40.917617278108644</v>
      </c>
      <c r="Q56" s="15">
        <v>44.146866242821083</v>
      </c>
      <c r="R56" s="15">
        <f t="shared" si="20"/>
        <v>38.88365648159607</v>
      </c>
      <c r="S56" s="15">
        <f t="shared" si="21"/>
        <v>42.281077952098336</v>
      </c>
      <c r="T56" s="15">
        <f t="shared" si="22"/>
        <v>40.582367216847203</v>
      </c>
      <c r="U56" s="15">
        <v>6.3909612101325077</v>
      </c>
      <c r="V56" s="15">
        <v>47.032349588941472</v>
      </c>
      <c r="W56" s="15">
        <v>66.38263827421919</v>
      </c>
      <c r="X56" s="15">
        <v>45.518640216473415</v>
      </c>
      <c r="Y56" s="15">
        <v>60.880218012034227</v>
      </c>
      <c r="Z56" s="15">
        <f t="shared" si="23"/>
        <v>55.202471478280962</v>
      </c>
      <c r="AA56" s="15">
        <f t="shared" si="24"/>
        <v>52.004639730154651</v>
      </c>
      <c r="AB56" s="15">
        <f t="shared" si="25"/>
        <v>53.603555604217803</v>
      </c>
      <c r="AC56" s="16">
        <v>3.3783936885106636</v>
      </c>
      <c r="AD56" s="16">
        <v>27.459040989854596</v>
      </c>
      <c r="AE56" s="16">
        <v>35.570554066665579</v>
      </c>
      <c r="AF56" s="16">
        <v>27.774082897334086</v>
      </c>
      <c r="AG56" s="16">
        <v>30.763022724769378</v>
      </c>
      <c r="AH56" s="15">
        <f t="shared" si="26"/>
        <v>30.883902066730343</v>
      </c>
      <c r="AI56" s="15">
        <f t="shared" si="27"/>
        <v>29.036079713362323</v>
      </c>
      <c r="AJ56" s="15">
        <f t="shared" si="28"/>
        <v>29.959990890046335</v>
      </c>
      <c r="AK56" s="15">
        <v>4.4687577550873536</v>
      </c>
      <c r="AL56" s="16">
        <v>44.424919745491998</v>
      </c>
      <c r="AM56" s="16">
        <v>60.402804680441534</v>
      </c>
      <c r="AN56" s="16">
        <v>48.594275694313033</v>
      </c>
      <c r="AO56" s="16">
        <v>55.631008808680221</v>
      </c>
      <c r="AP56" s="16">
        <v>54.979781119267983</v>
      </c>
      <c r="AQ56" s="16">
        <v>62.392451097083764</v>
      </c>
      <c r="AR56" s="15">
        <f t="shared" si="29"/>
        <v>58.686116108175874</v>
      </c>
      <c r="AT56" s="23">
        <f t="shared" si="14"/>
        <v>46478</v>
      </c>
      <c r="AU56" s="1">
        <v>416</v>
      </c>
      <c r="AV56" s="1">
        <v>304</v>
      </c>
      <c r="AW56" s="1">
        <f t="shared" si="15"/>
        <v>720</v>
      </c>
    </row>
    <row r="57" spans="1:49">
      <c r="A57" s="12"/>
      <c r="B57" s="19"/>
      <c r="C57" s="13">
        <f t="shared" si="16"/>
        <v>2027</v>
      </c>
      <c r="D57" s="14">
        <v>46508</v>
      </c>
      <c r="E57" s="15">
        <v>3.9802</v>
      </c>
      <c r="F57" s="15">
        <v>30.913699999999999</v>
      </c>
      <c r="G57" s="15">
        <v>37.228200000000001</v>
      </c>
      <c r="H57" s="15">
        <v>40.847499999999997</v>
      </c>
      <c r="I57" s="15">
        <v>34.678400000000003</v>
      </c>
      <c r="J57" s="15">
        <f t="shared" si="17"/>
        <v>33.833307526881718</v>
      </c>
      <c r="K57" s="15">
        <f t="shared" si="18"/>
        <v>37.995120430107526</v>
      </c>
      <c r="L57" s="15">
        <f t="shared" si="19"/>
        <v>35.914213978494622</v>
      </c>
      <c r="M57" s="15">
        <v>4.4943799191827862</v>
      </c>
      <c r="N57" s="15">
        <v>33.678744036384387</v>
      </c>
      <c r="O57" s="15">
        <v>44.679473140093165</v>
      </c>
      <c r="P57" s="15">
        <v>22.661134146150172</v>
      </c>
      <c r="Q57" s="15">
        <v>31.698043307409343</v>
      </c>
      <c r="R57" s="15">
        <f t="shared" si="20"/>
        <v>38.76510265422823</v>
      </c>
      <c r="S57" s="15">
        <f t="shared" si="21"/>
        <v>26.839489994904412</v>
      </c>
      <c r="T57" s="15">
        <f t="shared" si="22"/>
        <v>32.802296324566321</v>
      </c>
      <c r="U57" s="15">
        <v>6.5061042848118049</v>
      </c>
      <c r="V57" s="15">
        <v>45.579606474506157</v>
      </c>
      <c r="W57" s="15">
        <v>69.539362228616682</v>
      </c>
      <c r="X57" s="15">
        <v>29.377497124237472</v>
      </c>
      <c r="Y57" s="15">
        <v>45.189748777959792</v>
      </c>
      <c r="Z57" s="15">
        <f t="shared" si="23"/>
        <v>56.657773113503495</v>
      </c>
      <c r="AA57" s="15">
        <f t="shared" si="24"/>
        <v>36.688538211442413</v>
      </c>
      <c r="AB57" s="15">
        <f t="shared" si="25"/>
        <v>46.673155662472951</v>
      </c>
      <c r="AC57" s="16">
        <v>3.4016940153301789</v>
      </c>
      <c r="AD57" s="16">
        <v>27.31615043997229</v>
      </c>
      <c r="AE57" s="16">
        <v>34.821264133617127</v>
      </c>
      <c r="AF57" s="16">
        <v>14.265281894394613</v>
      </c>
      <c r="AG57" s="16">
        <v>21.6748505696259</v>
      </c>
      <c r="AH57" s="15">
        <f t="shared" si="26"/>
        <v>30.786256771442481</v>
      </c>
      <c r="AI57" s="15">
        <f t="shared" si="27"/>
        <v>17.691211496920907</v>
      </c>
      <c r="AJ57" s="15">
        <f t="shared" si="28"/>
        <v>24.238734134181694</v>
      </c>
      <c r="AK57" s="15">
        <v>4.4943799191827862</v>
      </c>
      <c r="AL57" s="16">
        <v>41.18322076323976</v>
      </c>
      <c r="AM57" s="16">
        <v>64.622781989934225</v>
      </c>
      <c r="AN57" s="16">
        <v>23.633999422286266</v>
      </c>
      <c r="AO57" s="16">
        <v>40.646582076179783</v>
      </c>
      <c r="AP57" s="16">
        <v>30.876535776135142</v>
      </c>
      <c r="AQ57" s="16">
        <v>59.462068542785978</v>
      </c>
      <c r="AR57" s="15">
        <f t="shared" si="29"/>
        <v>45.169302159460557</v>
      </c>
      <c r="AT57" s="23">
        <f t="shared" si="14"/>
        <v>46508</v>
      </c>
      <c r="AU57" s="1">
        <v>400</v>
      </c>
      <c r="AV57" s="1">
        <v>344</v>
      </c>
      <c r="AW57" s="1">
        <f t="shared" si="15"/>
        <v>744</v>
      </c>
    </row>
    <row r="58" spans="1:49">
      <c r="A58" s="12"/>
      <c r="B58" s="19"/>
      <c r="C58" s="13">
        <f t="shared" si="16"/>
        <v>2027</v>
      </c>
      <c r="D58" s="14">
        <v>46539</v>
      </c>
      <c r="E58" s="15">
        <v>4.0934999999999997</v>
      </c>
      <c r="F58" s="15">
        <v>45.020299999999999</v>
      </c>
      <c r="G58" s="15">
        <v>47.374200000000002</v>
      </c>
      <c r="H58" s="15">
        <v>46.0518</v>
      </c>
      <c r="I58" s="15">
        <v>38.619300000000003</v>
      </c>
      <c r="J58" s="15">
        <f t="shared" si="17"/>
        <v>46.014168888888889</v>
      </c>
      <c r="K58" s="15">
        <f t="shared" si="18"/>
        <v>42.91363333333333</v>
      </c>
      <c r="L58" s="15">
        <f t="shared" si="19"/>
        <v>44.463901111111113</v>
      </c>
      <c r="M58" s="15">
        <v>4.5513487822375822</v>
      </c>
      <c r="N58" s="15">
        <v>43.126412781201104</v>
      </c>
      <c r="O58" s="15">
        <v>50.280669768034365</v>
      </c>
      <c r="P58" s="15">
        <v>30.941970727998772</v>
      </c>
      <c r="Q58" s="15">
        <v>38.911566204199097</v>
      </c>
      <c r="R58" s="15">
        <f t="shared" si="20"/>
        <v>46.1470990645307</v>
      </c>
      <c r="S58" s="15">
        <f t="shared" si="21"/>
        <v>34.306911040172245</v>
      </c>
      <c r="T58" s="15">
        <f t="shared" si="22"/>
        <v>40.227005052351473</v>
      </c>
      <c r="U58" s="15">
        <v>6.9691429345128553</v>
      </c>
      <c r="V58" s="15">
        <v>60.381124414721675</v>
      </c>
      <c r="W58" s="15">
        <v>78.024118124357088</v>
      </c>
      <c r="X58" s="15">
        <v>46.375077020835022</v>
      </c>
      <c r="Y58" s="15">
        <v>59.750204652640576</v>
      </c>
      <c r="Z58" s="15">
        <f t="shared" si="23"/>
        <v>67.830388425456633</v>
      </c>
      <c r="AA58" s="15">
        <f t="shared" si="24"/>
        <v>52.022353132041815</v>
      </c>
      <c r="AB58" s="15">
        <f t="shared" si="25"/>
        <v>59.926370778749224</v>
      </c>
      <c r="AC58" s="16">
        <v>3.4222259864879718</v>
      </c>
      <c r="AD58" s="16">
        <v>33.704628686794244</v>
      </c>
      <c r="AE58" s="16">
        <v>40.252273968198089</v>
      </c>
      <c r="AF58" s="16">
        <v>20.934097858124996</v>
      </c>
      <c r="AG58" s="16">
        <v>25.67706456633281</v>
      </c>
      <c r="AH58" s="15">
        <f t="shared" si="26"/>
        <v>36.469190027831424</v>
      </c>
      <c r="AI58" s="15">
        <f t="shared" si="27"/>
        <v>22.936683801590515</v>
      </c>
      <c r="AJ58" s="15">
        <f t="shared" si="28"/>
        <v>29.702936914710968</v>
      </c>
      <c r="AK58" s="15">
        <v>4.5513487822375822</v>
      </c>
      <c r="AL58" s="16">
        <v>59.886623593416971</v>
      </c>
      <c r="AM58" s="16">
        <v>78.751512670588824</v>
      </c>
      <c r="AN58" s="16">
        <v>37.346111824847753</v>
      </c>
      <c r="AO58" s="16">
        <v>55.469223910589932</v>
      </c>
      <c r="AP58" s="16">
        <v>50.006369010620865</v>
      </c>
      <c r="AQ58" s="16">
        <v>74.511447799043324</v>
      </c>
      <c r="AR58" s="15">
        <f t="shared" si="29"/>
        <v>62.258908404832098</v>
      </c>
      <c r="AT58" s="23">
        <f t="shared" si="14"/>
        <v>46539</v>
      </c>
      <c r="AU58" s="1">
        <v>416</v>
      </c>
      <c r="AV58" s="1">
        <v>304</v>
      </c>
      <c r="AW58" s="1">
        <f t="shared" si="15"/>
        <v>720</v>
      </c>
    </row>
    <row r="59" spans="1:49">
      <c r="A59" s="12"/>
      <c r="B59" s="19"/>
      <c r="C59" s="13">
        <f t="shared" si="16"/>
        <v>2027</v>
      </c>
      <c r="D59" s="14">
        <v>46569</v>
      </c>
      <c r="E59" s="15">
        <v>4.1962999999999999</v>
      </c>
      <c r="F59" s="15">
        <v>125.20350000000001</v>
      </c>
      <c r="G59" s="15">
        <v>85.688299999999998</v>
      </c>
      <c r="H59" s="15">
        <v>96.213300000000004</v>
      </c>
      <c r="I59" s="15">
        <v>74.082400000000007</v>
      </c>
      <c r="J59" s="15">
        <f t="shared" si="17"/>
        <v>107.78282043010752</v>
      </c>
      <c r="K59" s="15">
        <f t="shared" si="18"/>
        <v>86.456666666666663</v>
      </c>
      <c r="L59" s="15">
        <f t="shared" si="19"/>
        <v>97.119743548387092</v>
      </c>
      <c r="M59" s="15">
        <v>4.6416318250033068</v>
      </c>
      <c r="N59" s="15">
        <v>63.672763522596668</v>
      </c>
      <c r="O59" s="15">
        <v>68.283763778021452</v>
      </c>
      <c r="P59" s="15">
        <v>57.609870966849236</v>
      </c>
      <c r="Q59" s="15">
        <v>57.623520255193959</v>
      </c>
      <c r="R59" s="15">
        <f t="shared" si="20"/>
        <v>65.705570086816195</v>
      </c>
      <c r="S59" s="15">
        <f t="shared" si="21"/>
        <v>57.615888395044223</v>
      </c>
      <c r="T59" s="15">
        <f t="shared" si="22"/>
        <v>61.660729240930209</v>
      </c>
      <c r="U59" s="15">
        <v>7.2025521929809919</v>
      </c>
      <c r="V59" s="15">
        <v>101.78325897327422</v>
      </c>
      <c r="W59" s="15">
        <v>111.61263643331644</v>
      </c>
      <c r="X59" s="15">
        <v>101.58764733943535</v>
      </c>
      <c r="Y59" s="15">
        <v>97.863033497595481</v>
      </c>
      <c r="Z59" s="15">
        <f t="shared" si="23"/>
        <v>106.11664043415304</v>
      </c>
      <c r="AA59" s="15">
        <f t="shared" si="24"/>
        <v>99.945613280129592</v>
      </c>
      <c r="AB59" s="15">
        <f t="shared" si="25"/>
        <v>103.03112685714132</v>
      </c>
      <c r="AC59" s="16">
        <v>3.4896747614678416</v>
      </c>
      <c r="AD59" s="16">
        <v>50.322732908253087</v>
      </c>
      <c r="AE59" s="16">
        <v>53.829876717242058</v>
      </c>
      <c r="AF59" s="16">
        <v>41.317203110916964</v>
      </c>
      <c r="AG59" s="16">
        <v>38.466632069122568</v>
      </c>
      <c r="AH59" s="15">
        <f t="shared" si="26"/>
        <v>51.868893082108436</v>
      </c>
      <c r="AI59" s="15">
        <f t="shared" si="27"/>
        <v>40.060499748405455</v>
      </c>
      <c r="AJ59" s="15">
        <f t="shared" si="28"/>
        <v>45.964696415256945</v>
      </c>
      <c r="AK59" s="15">
        <v>4.6416318250033068</v>
      </c>
      <c r="AL59" s="16">
        <v>89.952888646177627</v>
      </c>
      <c r="AM59" s="16">
        <v>95.545550385782917</v>
      </c>
      <c r="AN59" s="16">
        <v>67.986675934441664</v>
      </c>
      <c r="AO59" s="16">
        <v>74.028830904751786</v>
      </c>
      <c r="AP59" s="16">
        <v>93.935373434202944</v>
      </c>
      <c r="AQ59" s="16">
        <v>109.87858812028094</v>
      </c>
      <c r="AR59" s="15">
        <f t="shared" si="29"/>
        <v>101.90698077724194</v>
      </c>
      <c r="AT59" s="23">
        <f t="shared" si="14"/>
        <v>46569</v>
      </c>
      <c r="AU59" s="1">
        <v>416</v>
      </c>
      <c r="AV59" s="1">
        <v>328</v>
      </c>
      <c r="AW59" s="1">
        <f t="shared" si="15"/>
        <v>744</v>
      </c>
    </row>
    <row r="60" spans="1:49">
      <c r="A60" s="12"/>
      <c r="B60" s="19"/>
      <c r="C60" s="13">
        <f t="shared" si="16"/>
        <v>2027</v>
      </c>
      <c r="D60" s="14">
        <v>46600</v>
      </c>
      <c r="E60" s="15">
        <v>4.3183999999999996</v>
      </c>
      <c r="F60" s="15">
        <v>136.126</v>
      </c>
      <c r="G60" s="15">
        <v>95.062600000000003</v>
      </c>
      <c r="H60" s="15">
        <v>113.53660000000001</v>
      </c>
      <c r="I60" s="15">
        <v>86.464500000000001</v>
      </c>
      <c r="J60" s="15">
        <f t="shared" si="17"/>
        <v>118.0227806451613</v>
      </c>
      <c r="K60" s="15">
        <f t="shared" si="18"/>
        <v>101.60158817204302</v>
      </c>
      <c r="L60" s="15">
        <f t="shared" si="19"/>
        <v>109.81218440860216</v>
      </c>
      <c r="M60" s="15">
        <v>4.8178245968866884</v>
      </c>
      <c r="N60" s="15">
        <v>75.262250595937402</v>
      </c>
      <c r="O60" s="15">
        <v>72.794361268308975</v>
      </c>
      <c r="P60" s="15">
        <v>72.582286325606148</v>
      </c>
      <c r="Q60" s="15">
        <v>62.476119913956467</v>
      </c>
      <c r="R60" s="15">
        <f t="shared" si="20"/>
        <v>74.174256376230247</v>
      </c>
      <c r="S60" s="15">
        <f t="shared" si="21"/>
        <v>68.126879627997141</v>
      </c>
      <c r="T60" s="15">
        <f t="shared" si="22"/>
        <v>71.150568002113687</v>
      </c>
      <c r="U60" s="15">
        <v>7.7018877408525599</v>
      </c>
      <c r="V60" s="15">
        <v>120.25240258179961</v>
      </c>
      <c r="W60" s="15">
        <v>122.79790266770399</v>
      </c>
      <c r="X60" s="15">
        <v>120.4116561564543</v>
      </c>
      <c r="Y60" s="15">
        <v>107.25002638653503</v>
      </c>
      <c r="Z60" s="15">
        <f t="shared" si="23"/>
        <v>121.37461229709079</v>
      </c>
      <c r="AA60" s="15">
        <f t="shared" si="24"/>
        <v>114.60921722562966</v>
      </c>
      <c r="AB60" s="15">
        <f t="shared" si="25"/>
        <v>117.99191476136022</v>
      </c>
      <c r="AC60" s="16">
        <v>3.5875244097211128</v>
      </c>
      <c r="AD60" s="16">
        <v>57.648704942098881</v>
      </c>
      <c r="AE60" s="16">
        <v>56.598937008895398</v>
      </c>
      <c r="AF60" s="16">
        <v>51.58666167540396</v>
      </c>
      <c r="AG60" s="16">
        <v>43.067312529274062</v>
      </c>
      <c r="AH60" s="15">
        <f t="shared" si="26"/>
        <v>57.185904025310258</v>
      </c>
      <c r="AI60" s="15">
        <f t="shared" si="27"/>
        <v>47.830819578723037</v>
      </c>
      <c r="AJ60" s="15">
        <f t="shared" si="28"/>
        <v>52.508361802016651</v>
      </c>
      <c r="AK60" s="15">
        <v>4.8178245968866884</v>
      </c>
      <c r="AL60" s="16">
        <v>97.536601241783217</v>
      </c>
      <c r="AM60" s="16">
        <v>98.926448777035063</v>
      </c>
      <c r="AN60" s="16">
        <v>84.15480161716566</v>
      </c>
      <c r="AO60" s="16">
        <v>81.354284965603952</v>
      </c>
      <c r="AP60" s="16">
        <v>108.06224535232505</v>
      </c>
      <c r="AQ60" s="16">
        <v>119.08657792379941</v>
      </c>
      <c r="AR60" s="15">
        <f t="shared" si="29"/>
        <v>113.57441163806223</v>
      </c>
      <c r="AT60" s="23">
        <f t="shared" si="14"/>
        <v>46600</v>
      </c>
      <c r="AU60" s="1">
        <v>416</v>
      </c>
      <c r="AV60" s="1">
        <v>328</v>
      </c>
      <c r="AW60" s="1">
        <f t="shared" si="15"/>
        <v>744</v>
      </c>
    </row>
    <row r="61" spans="1:49">
      <c r="A61" s="12"/>
      <c r="B61" s="19"/>
      <c r="C61" s="13">
        <f t="shared" si="16"/>
        <v>2027</v>
      </c>
      <c r="D61" s="14">
        <v>46631</v>
      </c>
      <c r="E61" s="15">
        <v>4.2949999999999999</v>
      </c>
      <c r="F61" s="15">
        <v>106.2675</v>
      </c>
      <c r="G61" s="15">
        <v>83.591899999999995</v>
      </c>
      <c r="H61" s="15">
        <v>96.405299999999997</v>
      </c>
      <c r="I61" s="15">
        <v>75.831000000000003</v>
      </c>
      <c r="J61" s="15">
        <f t="shared" si="17"/>
        <v>96.189455555555554</v>
      </c>
      <c r="K61" s="15">
        <f t="shared" si="18"/>
        <v>87.261166666666654</v>
      </c>
      <c r="L61" s="15">
        <f t="shared" si="19"/>
        <v>91.725311111111097</v>
      </c>
      <c r="M61" s="15">
        <v>4.8212307942922088</v>
      </c>
      <c r="N61" s="15">
        <v>61.16014186058424</v>
      </c>
      <c r="O61" s="15">
        <v>66.388481928756192</v>
      </c>
      <c r="P61" s="15">
        <v>59.429575423282934</v>
      </c>
      <c r="Q61" s="15">
        <v>58.523519330474066</v>
      </c>
      <c r="R61" s="15">
        <f t="shared" si="20"/>
        <v>63.48384855754955</v>
      </c>
      <c r="S61" s="15">
        <f t="shared" si="21"/>
        <v>59.026883826478986</v>
      </c>
      <c r="T61" s="15">
        <f t="shared" si="22"/>
        <v>61.255366192014264</v>
      </c>
      <c r="U61" s="15">
        <v>7.3413523487482601</v>
      </c>
      <c r="V61" s="15">
        <v>99.641073589161905</v>
      </c>
      <c r="W61" s="15">
        <v>111.21324906778013</v>
      </c>
      <c r="X61" s="15">
        <v>102.46806060339638</v>
      </c>
      <c r="Y61" s="15">
        <v>100.44582398747974</v>
      </c>
      <c r="Z61" s="15">
        <f t="shared" si="23"/>
        <v>104.78426269077001</v>
      </c>
      <c r="AA61" s="15">
        <f t="shared" si="24"/>
        <v>101.5692887741001</v>
      </c>
      <c r="AB61" s="15">
        <f t="shared" si="25"/>
        <v>103.17677573243506</v>
      </c>
      <c r="AC61" s="16">
        <v>3.6101451886379885</v>
      </c>
      <c r="AD61" s="16">
        <v>48.234373125806982</v>
      </c>
      <c r="AE61" s="16">
        <v>52.776795623448891</v>
      </c>
      <c r="AF61" s="16">
        <v>41.415165336633855</v>
      </c>
      <c r="AG61" s="16">
        <v>43.110504943947312</v>
      </c>
      <c r="AH61" s="15">
        <f t="shared" si="26"/>
        <v>50.253227569203389</v>
      </c>
      <c r="AI61" s="15">
        <f t="shared" si="27"/>
        <v>42.168649606550943</v>
      </c>
      <c r="AJ61" s="15">
        <f t="shared" si="28"/>
        <v>46.210938587877166</v>
      </c>
      <c r="AK61" s="15">
        <v>4.8212307942922088</v>
      </c>
      <c r="AL61" s="16">
        <v>80.893009015900645</v>
      </c>
      <c r="AM61" s="16">
        <v>95.754503491253928</v>
      </c>
      <c r="AN61" s="16">
        <v>71.786707805981209</v>
      </c>
      <c r="AO61" s="16">
        <v>82.5202188420742</v>
      </c>
      <c r="AP61" s="16">
        <v>99.283780442472363</v>
      </c>
      <c r="AQ61" s="16">
        <v>108.81902112292151</v>
      </c>
      <c r="AR61" s="15">
        <f t="shared" si="29"/>
        <v>104.05140078269693</v>
      </c>
      <c r="AT61" s="23">
        <f t="shared" si="14"/>
        <v>46631</v>
      </c>
      <c r="AU61" s="1">
        <v>400</v>
      </c>
      <c r="AV61" s="1">
        <v>320</v>
      </c>
      <c r="AW61" s="1">
        <f t="shared" si="15"/>
        <v>720</v>
      </c>
    </row>
    <row r="62" spans="1:49">
      <c r="A62" s="12"/>
      <c r="B62" s="19"/>
      <c r="C62" s="13">
        <f t="shared" si="16"/>
        <v>2027</v>
      </c>
      <c r="D62" s="14">
        <v>46661</v>
      </c>
      <c r="E62" s="15">
        <v>4.3574000000000002</v>
      </c>
      <c r="F62" s="15">
        <v>53.2164</v>
      </c>
      <c r="G62" s="15">
        <v>61.072499999999998</v>
      </c>
      <c r="H62" s="15">
        <v>69.704300000000003</v>
      </c>
      <c r="I62" s="15">
        <v>62.043300000000002</v>
      </c>
      <c r="J62" s="15">
        <f t="shared" si="17"/>
        <v>56.679841935483871</v>
      </c>
      <c r="K62" s="15">
        <f t="shared" si="18"/>
        <v>66.326869892473127</v>
      </c>
      <c r="L62" s="15">
        <f t="shared" si="19"/>
        <v>61.503355913978496</v>
      </c>
      <c r="M62" s="15">
        <v>4.8493407453445085</v>
      </c>
      <c r="N62" s="15">
        <v>52.735824426297675</v>
      </c>
      <c r="O62" s="15">
        <v>62.101326788490354</v>
      </c>
      <c r="P62" s="15">
        <v>57.011159516178012</v>
      </c>
      <c r="Q62" s="15">
        <v>58.649755415364076</v>
      </c>
      <c r="R62" s="15">
        <f t="shared" si="20"/>
        <v>56.864701811780463</v>
      </c>
      <c r="S62" s="15">
        <f t="shared" si="21"/>
        <v>57.733551256679391</v>
      </c>
      <c r="T62" s="15">
        <f t="shared" si="22"/>
        <v>57.299126534229927</v>
      </c>
      <c r="U62" s="15">
        <v>7.8573214708769354</v>
      </c>
      <c r="V62" s="15">
        <v>77.941351731130325</v>
      </c>
      <c r="W62" s="15">
        <v>100.50767348595957</v>
      </c>
      <c r="X62" s="15">
        <v>80.069244966437296</v>
      </c>
      <c r="Y62" s="15">
        <v>94.339296917714293</v>
      </c>
      <c r="Z62" s="15">
        <f t="shared" si="23"/>
        <v>87.889945192936764</v>
      </c>
      <c r="AA62" s="15">
        <f t="shared" si="24"/>
        <v>86.360343138505655</v>
      </c>
      <c r="AB62" s="15">
        <f t="shared" si="25"/>
        <v>87.12514416572121</v>
      </c>
      <c r="AC62" s="16">
        <v>3.6302691394027433</v>
      </c>
      <c r="AD62" s="16">
        <v>40.808324976459652</v>
      </c>
      <c r="AE62" s="16">
        <v>47.884195383595184</v>
      </c>
      <c r="AF62" s="16">
        <v>38.573042854343242</v>
      </c>
      <c r="AG62" s="16">
        <v>40.48996290875543</v>
      </c>
      <c r="AH62" s="15">
        <f t="shared" si="26"/>
        <v>43.927794725841984</v>
      </c>
      <c r="AI62" s="15">
        <f t="shared" si="27"/>
        <v>39.418136641772271</v>
      </c>
      <c r="AJ62" s="15">
        <f t="shared" si="28"/>
        <v>41.672965683807128</v>
      </c>
      <c r="AK62" s="15">
        <v>4.8493407453445085</v>
      </c>
      <c r="AL62" s="16">
        <v>63.180418526124285</v>
      </c>
      <c r="AM62" s="16">
        <v>86.300395082192566</v>
      </c>
      <c r="AN62" s="16">
        <v>65.814194537981393</v>
      </c>
      <c r="AO62" s="16">
        <v>78.774480806394976</v>
      </c>
      <c r="AP62" s="16">
        <v>80.057516903846221</v>
      </c>
      <c r="AQ62" s="16">
        <v>86.555242730556273</v>
      </c>
      <c r="AR62" s="15">
        <f t="shared" si="29"/>
        <v>83.306379817201247</v>
      </c>
      <c r="AT62" s="23">
        <f t="shared" si="14"/>
        <v>46661</v>
      </c>
      <c r="AU62" s="1">
        <v>416</v>
      </c>
      <c r="AV62" s="1">
        <v>328</v>
      </c>
      <c r="AW62" s="1">
        <f t="shared" si="15"/>
        <v>744</v>
      </c>
    </row>
    <row r="63" spans="1:49">
      <c r="A63" s="12"/>
      <c r="B63" s="19"/>
      <c r="C63" s="13">
        <f t="shared" si="16"/>
        <v>2027</v>
      </c>
      <c r="D63" s="14">
        <v>46692</v>
      </c>
      <c r="E63" s="15">
        <v>5.1144999999999996</v>
      </c>
      <c r="F63" s="15">
        <v>56.178100000000001</v>
      </c>
      <c r="G63" s="15">
        <v>58.377200000000002</v>
      </c>
      <c r="H63" s="15">
        <v>63.403700000000001</v>
      </c>
      <c r="I63" s="15">
        <v>60.159500000000001</v>
      </c>
      <c r="J63" s="15">
        <f t="shared" si="17"/>
        <v>57.155477777777783</v>
      </c>
      <c r="K63" s="15">
        <f t="shared" si="18"/>
        <v>61.961833333333338</v>
      </c>
      <c r="L63" s="15">
        <f t="shared" si="19"/>
        <v>59.558655555555561</v>
      </c>
      <c r="M63" s="15">
        <v>5.1144968371354844</v>
      </c>
      <c r="N63" s="15">
        <v>56.458319007192131</v>
      </c>
      <c r="O63" s="15">
        <v>61.775325785736449</v>
      </c>
      <c r="P63" s="15">
        <v>62.538048018443313</v>
      </c>
      <c r="Q63" s="15">
        <v>62.055096532206029</v>
      </c>
      <c r="R63" s="15">
        <f t="shared" si="20"/>
        <v>58.821433130989597</v>
      </c>
      <c r="S63" s="15">
        <f t="shared" si="21"/>
        <v>62.323402913448973</v>
      </c>
      <c r="T63" s="15">
        <f t="shared" si="22"/>
        <v>60.572418022219281</v>
      </c>
      <c r="U63" s="15">
        <v>8.3782643846575446</v>
      </c>
      <c r="V63" s="15">
        <v>92.856876910636956</v>
      </c>
      <c r="W63" s="15">
        <v>101.23624879762161</v>
      </c>
      <c r="X63" s="15">
        <v>95.359986674421577</v>
      </c>
      <c r="Y63" s="15">
        <v>95.335131516982401</v>
      </c>
      <c r="Z63" s="15">
        <f t="shared" si="23"/>
        <v>96.581042193741254</v>
      </c>
      <c r="AA63" s="15">
        <f t="shared" si="24"/>
        <v>95.34893993778195</v>
      </c>
      <c r="AB63" s="15">
        <f t="shared" si="25"/>
        <v>95.964991065761609</v>
      </c>
      <c r="AC63" s="16">
        <v>3.8730068583903252</v>
      </c>
      <c r="AD63" s="16">
        <v>42.174957055467033</v>
      </c>
      <c r="AE63" s="16">
        <v>46.710659903462158</v>
      </c>
      <c r="AF63" s="16">
        <v>44.475335783535435</v>
      </c>
      <c r="AG63" s="16">
        <v>40.950968205903557</v>
      </c>
      <c r="AH63" s="15">
        <f t="shared" si="26"/>
        <v>44.190824987909309</v>
      </c>
      <c r="AI63" s="15">
        <f t="shared" si="27"/>
        <v>42.908950193476819</v>
      </c>
      <c r="AJ63" s="15">
        <f t="shared" si="28"/>
        <v>43.549887590693061</v>
      </c>
      <c r="AK63" s="15">
        <v>5.1144968371354844</v>
      </c>
      <c r="AL63" s="16">
        <v>74.148296009338139</v>
      </c>
      <c r="AM63" s="16">
        <v>87.888705603189408</v>
      </c>
      <c r="AN63" s="16">
        <v>79.125405176345296</v>
      </c>
      <c r="AO63" s="16">
        <v>84.106504135330269</v>
      </c>
      <c r="AP63" s="16">
        <v>87.987962741003429</v>
      </c>
      <c r="AQ63" s="16">
        <v>90.876226741626667</v>
      </c>
      <c r="AR63" s="15">
        <f t="shared" si="29"/>
        <v>89.432094741315041</v>
      </c>
      <c r="AT63" s="23">
        <f t="shared" si="14"/>
        <v>46692</v>
      </c>
      <c r="AU63" s="1">
        <v>400</v>
      </c>
      <c r="AV63" s="1">
        <v>320</v>
      </c>
      <c r="AW63" s="1">
        <f t="shared" si="15"/>
        <v>720</v>
      </c>
    </row>
    <row r="64" spans="1:49">
      <c r="A64" s="12"/>
      <c r="B64" s="19"/>
      <c r="C64" s="13">
        <f t="shared" si="16"/>
        <v>2027</v>
      </c>
      <c r="D64" s="14">
        <v>46722</v>
      </c>
      <c r="E64" s="15">
        <v>5.2557999999999998</v>
      </c>
      <c r="F64" s="15">
        <v>57.3949</v>
      </c>
      <c r="G64" s="15">
        <v>61.609099999999998</v>
      </c>
      <c r="H64" s="15">
        <v>66.829300000000003</v>
      </c>
      <c r="I64" s="15">
        <v>62.698900000000002</v>
      </c>
      <c r="J64" s="15">
        <f t="shared" si="17"/>
        <v>59.252773118279563</v>
      </c>
      <c r="K64" s="15">
        <f t="shared" si="18"/>
        <v>65.008370967741939</v>
      </c>
      <c r="L64" s="15">
        <f t="shared" si="19"/>
        <v>62.130572043010751</v>
      </c>
      <c r="M64" s="15">
        <v>5.2558235518873531</v>
      </c>
      <c r="N64" s="15">
        <v>59.404367404261215</v>
      </c>
      <c r="O64" s="15">
        <v>64.130049680322301</v>
      </c>
      <c r="P64" s="15">
        <v>66.482935004102103</v>
      </c>
      <c r="Q64" s="15">
        <v>65.103796910474628</v>
      </c>
      <c r="R64" s="15">
        <f t="shared" si="20"/>
        <v>61.487732708761264</v>
      </c>
      <c r="S64" s="15">
        <f t="shared" si="21"/>
        <v>65.874927887556652</v>
      </c>
      <c r="T64" s="15">
        <f t="shared" si="22"/>
        <v>63.681330298158954</v>
      </c>
      <c r="U64" s="15">
        <v>8.6258130054338888</v>
      </c>
      <c r="V64" s="15">
        <v>96.300186131527184</v>
      </c>
      <c r="W64" s="15">
        <v>103.55894280927328</v>
      </c>
      <c r="X64" s="15">
        <v>99.239401162902041</v>
      </c>
      <c r="Y64" s="15">
        <v>101.60395036113169</v>
      </c>
      <c r="Z64" s="15">
        <f t="shared" si="23"/>
        <v>99.500283161501272</v>
      </c>
      <c r="AA64" s="15">
        <f t="shared" si="24"/>
        <v>100.28183683093876</v>
      </c>
      <c r="AB64" s="15">
        <f t="shared" si="25"/>
        <v>99.891059996220008</v>
      </c>
      <c r="AC64" s="16">
        <v>3.9711312423192617</v>
      </c>
      <c r="AD64" s="16">
        <v>45.146852771558834</v>
      </c>
      <c r="AE64" s="16">
        <v>48.801427560365028</v>
      </c>
      <c r="AF64" s="16">
        <v>47.514619319452017</v>
      </c>
      <c r="AG64" s="16">
        <v>44.359477824210906</v>
      </c>
      <c r="AH64" s="15">
        <f t="shared" si="26"/>
        <v>46.758009398881995</v>
      </c>
      <c r="AI64" s="15">
        <f t="shared" si="27"/>
        <v>46.123642961334966</v>
      </c>
      <c r="AJ64" s="15">
        <f t="shared" si="28"/>
        <v>46.440826180108481</v>
      </c>
      <c r="AK64" s="15">
        <v>5.2558235518873531</v>
      </c>
      <c r="AL64" s="16">
        <v>81.007980354785659</v>
      </c>
      <c r="AM64" s="16">
        <v>90.776988345413955</v>
      </c>
      <c r="AN64" s="16">
        <v>86.019103081705765</v>
      </c>
      <c r="AO64" s="16">
        <v>86.068763159163993</v>
      </c>
      <c r="AP64" s="16">
        <v>88.795727120701017</v>
      </c>
      <c r="AQ64" s="16">
        <v>91.337509147018977</v>
      </c>
      <c r="AR64" s="15">
        <f t="shared" si="29"/>
        <v>90.066618133860004</v>
      </c>
      <c r="AT64" s="23">
        <f t="shared" si="14"/>
        <v>46722</v>
      </c>
      <c r="AU64" s="1">
        <v>416</v>
      </c>
      <c r="AV64" s="1">
        <v>328</v>
      </c>
      <c r="AW64" s="1">
        <f t="shared" si="15"/>
        <v>744</v>
      </c>
    </row>
    <row r="65" spans="1:49">
      <c r="A65" s="12"/>
      <c r="B65" s="19"/>
      <c r="C65" s="13">
        <f t="shared" si="16"/>
        <v>2028</v>
      </c>
      <c r="D65" s="14">
        <v>46753</v>
      </c>
      <c r="E65" s="15">
        <v>5.9943999999999997</v>
      </c>
      <c r="F65" s="15">
        <v>57.0869</v>
      </c>
      <c r="G65" s="15">
        <v>58.506300000000003</v>
      </c>
      <c r="H65" s="15">
        <v>63.648099999999999</v>
      </c>
      <c r="I65" s="15">
        <v>57.055399999999999</v>
      </c>
      <c r="J65" s="15">
        <f t="shared" si="17"/>
        <v>57.743181720430108</v>
      </c>
      <c r="K65" s="15">
        <f t="shared" si="18"/>
        <v>60.599862365591392</v>
      </c>
      <c r="L65" s="15">
        <f t="shared" si="19"/>
        <v>59.171522043010754</v>
      </c>
      <c r="M65" s="15">
        <v>5.9944139524615032</v>
      </c>
      <c r="N65" s="15">
        <v>58.34742851294159</v>
      </c>
      <c r="O65" s="15">
        <v>63.190157398352774</v>
      </c>
      <c r="P65" s="15">
        <v>63.257473028607961</v>
      </c>
      <c r="Q65" s="15">
        <v>59.486138092849373</v>
      </c>
      <c r="R65" s="15">
        <f t="shared" si="20"/>
        <v>60.586539718024184</v>
      </c>
      <c r="S65" s="15">
        <f t="shared" si="21"/>
        <v>61.513737520676578</v>
      </c>
      <c r="T65" s="15">
        <f t="shared" si="22"/>
        <v>61.050138619350378</v>
      </c>
      <c r="U65" s="15">
        <v>8.7631127499574948</v>
      </c>
      <c r="V65" s="15">
        <v>86.183642941944299</v>
      </c>
      <c r="W65" s="15">
        <v>94.426393798736967</v>
      </c>
      <c r="X65" s="15">
        <v>83.474362467864466</v>
      </c>
      <c r="Y65" s="15">
        <v>83.477474841759729</v>
      </c>
      <c r="Z65" s="15">
        <f t="shared" si="23"/>
        <v>89.994807316590382</v>
      </c>
      <c r="AA65" s="15">
        <f t="shared" si="24"/>
        <v>83.475801522461197</v>
      </c>
      <c r="AB65" s="15">
        <f t="shared" si="25"/>
        <v>86.735304419525789</v>
      </c>
      <c r="AC65" s="16">
        <v>4.3929129913628575</v>
      </c>
      <c r="AD65" s="16">
        <v>47.039256296229368</v>
      </c>
      <c r="AE65" s="16">
        <v>49.011601878163795</v>
      </c>
      <c r="AF65" s="16">
        <v>48.776848453885918</v>
      </c>
      <c r="AG65" s="16">
        <v>43.600965619999002</v>
      </c>
      <c r="AH65" s="15">
        <f t="shared" si="26"/>
        <v>47.951201027661412</v>
      </c>
      <c r="AI65" s="15">
        <f t="shared" si="27"/>
        <v>46.383698326389819</v>
      </c>
      <c r="AJ65" s="15">
        <f t="shared" si="28"/>
        <v>47.167449677025616</v>
      </c>
      <c r="AK65" s="15">
        <v>5.9944139524615032</v>
      </c>
      <c r="AL65" s="16">
        <v>73.130494130801566</v>
      </c>
      <c r="AM65" s="16">
        <v>83.317750222546337</v>
      </c>
      <c r="AN65" s="16">
        <v>74.988849050719693</v>
      </c>
      <c r="AO65" s="16">
        <v>75.881583550098213</v>
      </c>
      <c r="AP65" s="16">
        <v>83.028875857084941</v>
      </c>
      <c r="AQ65" s="16">
        <v>85.988736726767755</v>
      </c>
      <c r="AR65" s="15">
        <f t="shared" si="29"/>
        <v>84.508806291926348</v>
      </c>
      <c r="AT65" s="23">
        <f t="shared" si="14"/>
        <v>46753</v>
      </c>
      <c r="AU65" s="1">
        <v>400</v>
      </c>
      <c r="AV65" s="1">
        <v>344</v>
      </c>
      <c r="AW65" s="1">
        <f t="shared" si="15"/>
        <v>744</v>
      </c>
    </row>
    <row r="66" spans="1:49">
      <c r="A66" s="12"/>
      <c r="B66" s="19"/>
      <c r="C66" s="13">
        <f t="shared" si="16"/>
        <v>2028</v>
      </c>
      <c r="D66" s="14">
        <v>46784</v>
      </c>
      <c r="E66" s="15">
        <v>5.6749999999999998</v>
      </c>
      <c r="F66" s="15">
        <v>56.640099999999997</v>
      </c>
      <c r="G66" s="15">
        <v>60.202100000000002</v>
      </c>
      <c r="H66" s="15">
        <v>67.337699999999998</v>
      </c>
      <c r="I66" s="15">
        <v>61.805900000000001</v>
      </c>
      <c r="J66" s="15">
        <f t="shared" si="17"/>
        <v>58.154973563218384</v>
      </c>
      <c r="K66" s="15">
        <f t="shared" si="18"/>
        <v>64.985095402298839</v>
      </c>
      <c r="L66" s="15">
        <f t="shared" si="19"/>
        <v>61.570034482758615</v>
      </c>
      <c r="M66" s="15">
        <v>5.6750408703035182</v>
      </c>
      <c r="N66" s="15">
        <v>58.709163585903404</v>
      </c>
      <c r="O66" s="15">
        <v>64.273583748652513</v>
      </c>
      <c r="P66" s="15">
        <v>68.092614300293619</v>
      </c>
      <c r="Q66" s="15">
        <v>63.599111178729089</v>
      </c>
      <c r="R66" s="15">
        <f t="shared" si="20"/>
        <v>61.075641126382919</v>
      </c>
      <c r="S66" s="15">
        <f t="shared" si="21"/>
        <v>66.181584237099514</v>
      </c>
      <c r="T66" s="15">
        <f t="shared" si="22"/>
        <v>63.628612681741217</v>
      </c>
      <c r="U66" s="15">
        <v>8.3582526248080438</v>
      </c>
      <c r="V66" s="15">
        <v>92.423476841376996</v>
      </c>
      <c r="W66" s="15">
        <v>100.33628366260314</v>
      </c>
      <c r="X66" s="15">
        <v>94.499924449678645</v>
      </c>
      <c r="Y66" s="15">
        <v>93.787019131603188</v>
      </c>
      <c r="Z66" s="15">
        <f t="shared" si="23"/>
        <v>95.788693535461661</v>
      </c>
      <c r="AA66" s="15">
        <f t="shared" si="24"/>
        <v>94.196734831646552</v>
      </c>
      <c r="AB66" s="15">
        <f t="shared" si="25"/>
        <v>94.992714183554114</v>
      </c>
      <c r="AC66" s="16">
        <v>4.0829215929733982</v>
      </c>
      <c r="AD66" s="16">
        <v>45.078709429792788</v>
      </c>
      <c r="AE66" s="16">
        <v>48.718751464316817</v>
      </c>
      <c r="AF66" s="16">
        <v>48.919167478900114</v>
      </c>
      <c r="AG66" s="16">
        <v>45.173170690045261</v>
      </c>
      <c r="AH66" s="15">
        <f t="shared" si="26"/>
        <v>46.626773283555877</v>
      </c>
      <c r="AI66" s="15">
        <f t="shared" si="27"/>
        <v>47.32604240777794</v>
      </c>
      <c r="AJ66" s="15">
        <f t="shared" si="28"/>
        <v>46.976407845666913</v>
      </c>
      <c r="AK66" s="15">
        <v>5.6750408703035182</v>
      </c>
      <c r="AL66" s="16">
        <v>76.158562450130859</v>
      </c>
      <c r="AM66" s="16">
        <v>87.807795757718011</v>
      </c>
      <c r="AN66" s="16">
        <v>84.137574955340256</v>
      </c>
      <c r="AO66" s="16">
        <v>81.818407228237817</v>
      </c>
      <c r="AP66" s="16">
        <v>87.241040183086028</v>
      </c>
      <c r="AQ66" s="16">
        <v>88.790830163269234</v>
      </c>
      <c r="AR66" s="15">
        <f t="shared" si="29"/>
        <v>88.015935173177638</v>
      </c>
      <c r="AT66" s="23">
        <f t="shared" si="14"/>
        <v>46784</v>
      </c>
      <c r="AU66" s="1">
        <v>400</v>
      </c>
      <c r="AV66" s="1">
        <v>296</v>
      </c>
      <c r="AW66" s="1">
        <f t="shared" si="15"/>
        <v>696</v>
      </c>
    </row>
    <row r="67" spans="1:49">
      <c r="A67" s="12"/>
      <c r="B67" s="19"/>
      <c r="C67" s="13">
        <f t="shared" si="16"/>
        <v>2028</v>
      </c>
      <c r="D67" s="14">
        <v>46813</v>
      </c>
      <c r="E67" s="15">
        <v>4.6700999999999997</v>
      </c>
      <c r="F67" s="15">
        <v>38.197800000000001</v>
      </c>
      <c r="G67" s="15">
        <v>46.847000000000001</v>
      </c>
      <c r="H67" s="15">
        <v>45.628700000000002</v>
      </c>
      <c r="I67" s="15">
        <v>48.821399999999997</v>
      </c>
      <c r="J67" s="15">
        <f t="shared" si="17"/>
        <v>41.824883870967746</v>
      </c>
      <c r="K67" s="15">
        <f t="shared" si="18"/>
        <v>46.967574193548387</v>
      </c>
      <c r="L67" s="15">
        <f t="shared" si="19"/>
        <v>44.396229032258063</v>
      </c>
      <c r="M67" s="15">
        <v>4.6700948755621505</v>
      </c>
      <c r="N67" s="15">
        <v>39.16867846938424</v>
      </c>
      <c r="O67" s="15">
        <v>49.475924731672407</v>
      </c>
      <c r="P67" s="15">
        <v>45.292288118092259</v>
      </c>
      <c r="Q67" s="15">
        <v>51.020221118172607</v>
      </c>
      <c r="R67" s="15">
        <f t="shared" si="20"/>
        <v>43.491072063247017</v>
      </c>
      <c r="S67" s="15">
        <f t="shared" si="21"/>
        <v>47.694324537480789</v>
      </c>
      <c r="T67" s="15">
        <f t="shared" si="22"/>
        <v>45.592698300363907</v>
      </c>
      <c r="U67" s="15">
        <v>7.0112350781506096</v>
      </c>
      <c r="V67" s="15">
        <v>49.790362888369415</v>
      </c>
      <c r="W67" s="15">
        <v>73.785691689596476</v>
      </c>
      <c r="X67" s="15">
        <v>51.261840258419028</v>
      </c>
      <c r="Y67" s="15">
        <v>67.445331456147073</v>
      </c>
      <c r="Z67" s="15">
        <f t="shared" si="23"/>
        <v>59.852920127593663</v>
      </c>
      <c r="AA67" s="15">
        <f t="shared" si="24"/>
        <v>58.048465599401759</v>
      </c>
      <c r="AB67" s="15">
        <f t="shared" si="25"/>
        <v>58.950692863497707</v>
      </c>
      <c r="AC67" s="16">
        <v>3.6680970693562522</v>
      </c>
      <c r="AD67" s="16">
        <v>30.936258265171979</v>
      </c>
      <c r="AE67" s="16">
        <v>39.114048604377338</v>
      </c>
      <c r="AF67" s="16">
        <v>33.084845371447926</v>
      </c>
      <c r="AG67" s="16">
        <v>35.383451189953519</v>
      </c>
      <c r="AH67" s="15">
        <f t="shared" si="26"/>
        <v>34.365654213870997</v>
      </c>
      <c r="AI67" s="15">
        <f t="shared" si="27"/>
        <v>34.048776843724461</v>
      </c>
      <c r="AJ67" s="15">
        <f t="shared" si="28"/>
        <v>34.207215528797732</v>
      </c>
      <c r="AK67" s="15">
        <v>4.6700948755621505</v>
      </c>
      <c r="AL67" s="16">
        <v>43.929479249081361</v>
      </c>
      <c r="AM67" s="16">
        <v>65.043867229792838</v>
      </c>
      <c r="AN67" s="16">
        <v>51.00717767157338</v>
      </c>
      <c r="AO67" s="16">
        <v>62.769128295567199</v>
      </c>
      <c r="AP67" s="16">
        <v>60.520656282340774</v>
      </c>
      <c r="AQ67" s="16">
        <v>63.501391709044171</v>
      </c>
      <c r="AR67" s="15">
        <f t="shared" si="29"/>
        <v>62.011023995692469</v>
      </c>
      <c r="AT67" s="23">
        <f t="shared" si="14"/>
        <v>46813</v>
      </c>
      <c r="AU67" s="1">
        <v>432</v>
      </c>
      <c r="AV67" s="1">
        <v>312</v>
      </c>
      <c r="AW67" s="1">
        <f t="shared" si="15"/>
        <v>744</v>
      </c>
    </row>
    <row r="68" spans="1:49">
      <c r="A68" s="12"/>
      <c r="B68" s="19"/>
      <c r="C68" s="13">
        <f t="shared" si="16"/>
        <v>2028</v>
      </c>
      <c r="D68" s="14">
        <v>46844</v>
      </c>
      <c r="E68" s="15">
        <v>4.4344000000000001</v>
      </c>
      <c r="F68" s="15">
        <v>32.499000000000002</v>
      </c>
      <c r="G68" s="15">
        <v>40.3157</v>
      </c>
      <c r="H68" s="15">
        <v>38.9908</v>
      </c>
      <c r="I68" s="15">
        <v>39.604100000000003</v>
      </c>
      <c r="J68" s="15">
        <f t="shared" si="17"/>
        <v>35.973088888888888</v>
      </c>
      <c r="K68" s="15">
        <f t="shared" si="18"/>
        <v>39.263377777777777</v>
      </c>
      <c r="L68" s="15">
        <f t="shared" si="19"/>
        <v>37.618233333333336</v>
      </c>
      <c r="M68" s="15">
        <v>4.4344162488564853</v>
      </c>
      <c r="N68" s="15">
        <v>34.142938343928641</v>
      </c>
      <c r="O68" s="15">
        <v>40.487201618058641</v>
      </c>
      <c r="P68" s="15">
        <v>39.21197698919201</v>
      </c>
      <c r="Q68" s="15">
        <v>40.937365059153031</v>
      </c>
      <c r="R68" s="15">
        <f t="shared" si="20"/>
        <v>36.962610910208639</v>
      </c>
      <c r="S68" s="15">
        <f t="shared" si="21"/>
        <v>39.978816131396911</v>
      </c>
      <c r="T68" s="15">
        <f t="shared" si="22"/>
        <v>38.470713520802775</v>
      </c>
      <c r="U68" s="15">
        <v>6.8116224681570587</v>
      </c>
      <c r="V68" s="15">
        <v>40.183019844565798</v>
      </c>
      <c r="W68" s="15">
        <v>66.732114942719136</v>
      </c>
      <c r="X68" s="15">
        <v>38.78601728896156</v>
      </c>
      <c r="Y68" s="15">
        <v>59.449897409732429</v>
      </c>
      <c r="Z68" s="15">
        <f t="shared" si="23"/>
        <v>51.982617665967275</v>
      </c>
      <c r="AA68" s="15">
        <f t="shared" si="24"/>
        <v>47.969964009304171</v>
      </c>
      <c r="AB68" s="15">
        <f t="shared" si="25"/>
        <v>49.976290837635723</v>
      </c>
      <c r="AC68" s="16">
        <v>3.3835359208183768</v>
      </c>
      <c r="AD68" s="16">
        <v>26.661040918486023</v>
      </c>
      <c r="AE68" s="16">
        <v>31.994744687138883</v>
      </c>
      <c r="AF68" s="16">
        <v>26.580486309159724</v>
      </c>
      <c r="AG68" s="16">
        <v>28.087982053728354</v>
      </c>
      <c r="AH68" s="15">
        <f t="shared" si="26"/>
        <v>29.031575926776181</v>
      </c>
      <c r="AI68" s="15">
        <f t="shared" si="27"/>
        <v>27.250484417856892</v>
      </c>
      <c r="AJ68" s="15">
        <f t="shared" si="28"/>
        <v>28.141030172316537</v>
      </c>
      <c r="AK68" s="15">
        <v>4.4344162488564853</v>
      </c>
      <c r="AL68" s="16">
        <v>41.822325950503455</v>
      </c>
      <c r="AM68" s="16">
        <v>51.913704363845724</v>
      </c>
      <c r="AN68" s="16">
        <v>46.540371886046323</v>
      </c>
      <c r="AO68" s="16">
        <v>47.935972981315508</v>
      </c>
      <c r="AP68" s="16">
        <v>49.663165731224538</v>
      </c>
      <c r="AQ68" s="16">
        <v>56.075383358946368</v>
      </c>
      <c r="AR68" s="15">
        <f t="shared" si="29"/>
        <v>52.869274545085453</v>
      </c>
      <c r="AT68" s="23">
        <f t="shared" si="14"/>
        <v>46844</v>
      </c>
      <c r="AU68" s="1">
        <v>400</v>
      </c>
      <c r="AV68" s="1">
        <v>320</v>
      </c>
      <c r="AW68" s="1">
        <f t="shared" si="15"/>
        <v>720</v>
      </c>
    </row>
    <row r="69" spans="1:49">
      <c r="A69" s="12"/>
      <c r="B69" s="19"/>
      <c r="C69" s="13">
        <f t="shared" si="16"/>
        <v>2028</v>
      </c>
      <c r="D69" s="14">
        <v>46874</v>
      </c>
      <c r="E69" s="15">
        <v>4.4603000000000002</v>
      </c>
      <c r="F69" s="15">
        <v>32.125599999999999</v>
      </c>
      <c r="G69" s="15">
        <v>41.032600000000002</v>
      </c>
      <c r="H69" s="15">
        <v>23.206399999999999</v>
      </c>
      <c r="I69" s="15">
        <v>29.154900000000001</v>
      </c>
      <c r="J69" s="15">
        <f t="shared" si="17"/>
        <v>36.052341935483874</v>
      </c>
      <c r="K69" s="15">
        <f t="shared" si="18"/>
        <v>25.828856989247313</v>
      </c>
      <c r="L69" s="15">
        <f t="shared" si="19"/>
        <v>30.940599462365594</v>
      </c>
      <c r="M69" s="15">
        <v>4.4603380124978811</v>
      </c>
      <c r="N69" s="15">
        <v>35.067077265923494</v>
      </c>
      <c r="O69" s="15">
        <v>45.149983400332111</v>
      </c>
      <c r="P69" s="15">
        <v>23.731711728367131</v>
      </c>
      <c r="Q69" s="15">
        <v>31.998133121803839</v>
      </c>
      <c r="R69" s="15">
        <f t="shared" si="20"/>
        <v>39.512229432705787</v>
      </c>
      <c r="S69" s="15">
        <f t="shared" si="21"/>
        <v>27.376048041602669</v>
      </c>
      <c r="T69" s="15">
        <f t="shared" si="22"/>
        <v>33.444138737154226</v>
      </c>
      <c r="U69" s="15">
        <v>6.7668797353619272</v>
      </c>
      <c r="V69" s="15">
        <v>39.137164893426103</v>
      </c>
      <c r="W69" s="15">
        <v>65.472237876450336</v>
      </c>
      <c r="X69" s="15">
        <v>22.384839773497045</v>
      </c>
      <c r="Y69" s="15">
        <v>42.323320778322291</v>
      </c>
      <c r="Z69" s="15">
        <f t="shared" si="23"/>
        <v>50.747250832178722</v>
      </c>
      <c r="AA69" s="15">
        <f t="shared" si="24"/>
        <v>31.174922797129678</v>
      </c>
      <c r="AB69" s="15">
        <f t="shared" si="25"/>
        <v>40.961086814654202</v>
      </c>
      <c r="AC69" s="16">
        <v>3.3976237969624563</v>
      </c>
      <c r="AD69" s="16">
        <v>25.56395829420574</v>
      </c>
      <c r="AE69" s="16">
        <v>33.617256446929815</v>
      </c>
      <c r="AF69" s="16">
        <v>14.14334775254056</v>
      </c>
      <c r="AG69" s="16">
        <v>20.494085059123393</v>
      </c>
      <c r="AH69" s="15">
        <f t="shared" si="26"/>
        <v>29.11433704970775</v>
      </c>
      <c r="AI69" s="15">
        <f t="shared" si="27"/>
        <v>16.943135167270626</v>
      </c>
      <c r="AJ69" s="15">
        <f t="shared" si="28"/>
        <v>23.028736108489188</v>
      </c>
      <c r="AK69" s="15">
        <v>4.4603380124978811</v>
      </c>
      <c r="AL69" s="16">
        <v>37.721070505682043</v>
      </c>
      <c r="AM69" s="16">
        <v>58.094147194682812</v>
      </c>
      <c r="AN69" s="16">
        <v>21.183849699072518</v>
      </c>
      <c r="AO69" s="16">
        <v>33.916557047806251</v>
      </c>
      <c r="AP69" s="16">
        <v>29.570688222593272</v>
      </c>
      <c r="AQ69" s="16">
        <v>57.611527164920474</v>
      </c>
      <c r="AR69" s="15">
        <f t="shared" si="29"/>
        <v>43.591107693756875</v>
      </c>
      <c r="AT69" s="23">
        <f t="shared" ref="AT69:AT132" si="30">D69</f>
        <v>46874</v>
      </c>
      <c r="AU69" s="1">
        <v>416</v>
      </c>
      <c r="AV69" s="1">
        <v>328</v>
      </c>
      <c r="AW69" s="1">
        <f t="shared" ref="AW69:AW132" si="31">SUM(AU69:AV69)</f>
        <v>744</v>
      </c>
    </row>
    <row r="70" spans="1:49">
      <c r="A70" s="12"/>
      <c r="B70" s="19"/>
      <c r="C70" s="13">
        <f t="shared" si="16"/>
        <v>2028</v>
      </c>
      <c r="D70" s="14">
        <v>46905</v>
      </c>
      <c r="E70" s="15">
        <v>4.5640000000000001</v>
      </c>
      <c r="F70" s="15">
        <v>40.190399999999997</v>
      </c>
      <c r="G70" s="15">
        <v>46.988199999999999</v>
      </c>
      <c r="H70" s="15">
        <v>30.883400000000002</v>
      </c>
      <c r="I70" s="15">
        <v>36.834299999999999</v>
      </c>
      <c r="J70" s="15">
        <f t="shared" si="17"/>
        <v>43.060582222222223</v>
      </c>
      <c r="K70" s="15">
        <f t="shared" si="18"/>
        <v>33.396002222222222</v>
      </c>
      <c r="L70" s="15">
        <f t="shared" si="19"/>
        <v>38.228292222222223</v>
      </c>
      <c r="M70" s="15">
        <v>4.5640408646564383</v>
      </c>
      <c r="N70" s="15">
        <v>43.47192372673333</v>
      </c>
      <c r="O70" s="15">
        <v>48.891187259083836</v>
      </c>
      <c r="P70" s="15">
        <v>30.972097936540607</v>
      </c>
      <c r="Q70" s="15">
        <v>38.90004546754129</v>
      </c>
      <c r="R70" s="15">
        <f t="shared" si="20"/>
        <v>45.760057218170203</v>
      </c>
      <c r="S70" s="15">
        <f t="shared" si="21"/>
        <v>34.319453560740897</v>
      </c>
      <c r="T70" s="15">
        <f t="shared" si="22"/>
        <v>40.03975538945555</v>
      </c>
      <c r="U70" s="15">
        <v>7.4023717770414992</v>
      </c>
      <c r="V70" s="15">
        <v>49.116713001090019</v>
      </c>
      <c r="W70" s="15">
        <v>77.104672206300691</v>
      </c>
      <c r="X70" s="15">
        <v>34.605058307896662</v>
      </c>
      <c r="Y70" s="15">
        <v>56.42444529083847</v>
      </c>
      <c r="Z70" s="15">
        <f t="shared" si="23"/>
        <v>60.933851332178975</v>
      </c>
      <c r="AA70" s="15">
        <f t="shared" si="24"/>
        <v>43.817688367360979</v>
      </c>
      <c r="AB70" s="15">
        <f t="shared" si="25"/>
        <v>52.375769849769981</v>
      </c>
      <c r="AC70" s="16">
        <v>3.4271459214693012</v>
      </c>
      <c r="AD70" s="16">
        <v>34.41125420164034</v>
      </c>
      <c r="AE70" s="16">
        <v>39.354672771895927</v>
      </c>
      <c r="AF70" s="16">
        <v>22.086372744756304</v>
      </c>
      <c r="AG70" s="16">
        <v>25.963426365153992</v>
      </c>
      <c r="AH70" s="15">
        <f t="shared" si="26"/>
        <v>36.498475375748257</v>
      </c>
      <c r="AI70" s="15">
        <f t="shared" si="27"/>
        <v>23.723350940035328</v>
      </c>
      <c r="AJ70" s="15">
        <f t="shared" si="28"/>
        <v>30.110913157891794</v>
      </c>
      <c r="AK70" s="15">
        <v>4.5640408646564383</v>
      </c>
      <c r="AL70" s="16">
        <v>55.750323299785855</v>
      </c>
      <c r="AM70" s="16">
        <v>74.401741343045302</v>
      </c>
      <c r="AN70" s="16">
        <v>33.403823215713075</v>
      </c>
      <c r="AO70" s="16">
        <v>52.350666978546528</v>
      </c>
      <c r="AP70" s="16">
        <v>46.337983733204688</v>
      </c>
      <c r="AQ70" s="16">
        <v>71.916573426888306</v>
      </c>
      <c r="AR70" s="15">
        <f t="shared" si="29"/>
        <v>59.127278580046493</v>
      </c>
      <c r="AT70" s="23">
        <f t="shared" si="30"/>
        <v>46905</v>
      </c>
      <c r="AU70" s="1">
        <v>416</v>
      </c>
      <c r="AV70" s="1">
        <v>304</v>
      </c>
      <c r="AW70" s="1">
        <f t="shared" si="31"/>
        <v>720</v>
      </c>
    </row>
    <row r="71" spans="1:49">
      <c r="A71" s="12"/>
      <c r="B71" s="19"/>
      <c r="C71" s="13">
        <f t="shared" si="16"/>
        <v>2028</v>
      </c>
      <c r="D71" s="14">
        <v>46935</v>
      </c>
      <c r="E71" s="15">
        <v>4.6364999999999998</v>
      </c>
      <c r="F71" s="15">
        <v>67.659499999999994</v>
      </c>
      <c r="G71" s="15">
        <v>67.923400000000001</v>
      </c>
      <c r="H71" s="15">
        <v>61.261299999999999</v>
      </c>
      <c r="I71" s="15">
        <v>57.433799999999998</v>
      </c>
      <c r="J71" s="15">
        <f t="shared" si="17"/>
        <v>67.781518279569895</v>
      </c>
      <c r="K71" s="15">
        <f t="shared" si="18"/>
        <v>59.491595698924726</v>
      </c>
      <c r="L71" s="15">
        <f t="shared" si="19"/>
        <v>63.63655698924731</v>
      </c>
      <c r="M71" s="15">
        <v>4.6365288653146424</v>
      </c>
      <c r="N71" s="15">
        <v>63.0212650335029</v>
      </c>
      <c r="O71" s="15">
        <v>67.375448884316725</v>
      </c>
      <c r="P71" s="15">
        <v>56.205856730229684</v>
      </c>
      <c r="Q71" s="15">
        <v>56.684248383543682</v>
      </c>
      <c r="R71" s="15">
        <f t="shared" si="20"/>
        <v>65.034489824739396</v>
      </c>
      <c r="S71" s="15">
        <f t="shared" si="21"/>
        <v>56.427048569934001</v>
      </c>
      <c r="T71" s="15">
        <f t="shared" si="22"/>
        <v>60.730769197336699</v>
      </c>
      <c r="U71" s="15">
        <v>7.5345117300345121</v>
      </c>
      <c r="V71" s="15">
        <v>94.975629431519238</v>
      </c>
      <c r="W71" s="15">
        <v>110.92065414084308</v>
      </c>
      <c r="X71" s="15">
        <v>90.569330162132644</v>
      </c>
      <c r="Y71" s="15">
        <v>94.920650531210001</v>
      </c>
      <c r="Z71" s="15">
        <f t="shared" si="23"/>
        <v>102.34806021109908</v>
      </c>
      <c r="AA71" s="15">
        <f t="shared" si="24"/>
        <v>92.581230977942596</v>
      </c>
      <c r="AB71" s="15">
        <f t="shared" si="25"/>
        <v>97.464645594520846</v>
      </c>
      <c r="AC71" s="16">
        <v>3.5019806098577426</v>
      </c>
      <c r="AD71" s="16">
        <v>51.03817672199191</v>
      </c>
      <c r="AE71" s="16">
        <v>54.563121666854109</v>
      </c>
      <c r="AF71" s="16">
        <v>42.313670437807829</v>
      </c>
      <c r="AG71" s="16">
        <v>39.412412080114066</v>
      </c>
      <c r="AH71" s="15">
        <f t="shared" si="26"/>
        <v>52.667989976067986</v>
      </c>
      <c r="AI71" s="15">
        <f t="shared" si="27"/>
        <v>40.972228401454799</v>
      </c>
      <c r="AJ71" s="15">
        <f t="shared" si="28"/>
        <v>46.820109188761393</v>
      </c>
      <c r="AK71" s="15">
        <v>4.6365288653146424</v>
      </c>
      <c r="AL71" s="16">
        <v>86.60864756766324</v>
      </c>
      <c r="AM71" s="16">
        <v>91.817718461836819</v>
      </c>
      <c r="AN71" s="16">
        <v>64.715482365996735</v>
      </c>
      <c r="AO71" s="16">
        <v>69.179245475498178</v>
      </c>
      <c r="AP71" s="16">
        <v>92.668604479639157</v>
      </c>
      <c r="AQ71" s="16">
        <v>110.1681872050936</v>
      </c>
      <c r="AR71" s="15">
        <f t="shared" si="29"/>
        <v>101.41839584236638</v>
      </c>
      <c r="AT71" s="23">
        <f t="shared" si="30"/>
        <v>46935</v>
      </c>
      <c r="AU71" s="1">
        <v>400</v>
      </c>
      <c r="AV71" s="1">
        <v>344</v>
      </c>
      <c r="AW71" s="1">
        <f t="shared" si="31"/>
        <v>744</v>
      </c>
    </row>
    <row r="72" spans="1:49">
      <c r="A72" s="12"/>
      <c r="B72" s="19"/>
      <c r="C72" s="13">
        <f t="shared" si="16"/>
        <v>2028</v>
      </c>
      <c r="D72" s="14">
        <v>46966</v>
      </c>
      <c r="E72" s="15">
        <v>4.8627000000000002</v>
      </c>
      <c r="F72" s="15">
        <v>76.455799999999996</v>
      </c>
      <c r="G72" s="15">
        <v>72.4178</v>
      </c>
      <c r="H72" s="15">
        <v>73.6066</v>
      </c>
      <c r="I72" s="15">
        <v>61.988599999999998</v>
      </c>
      <c r="J72" s="15">
        <f t="shared" si="17"/>
        <v>74.76244516129033</v>
      </c>
      <c r="K72" s="15">
        <f t="shared" si="18"/>
        <v>68.734535483870957</v>
      </c>
      <c r="L72" s="15">
        <f t="shared" si="19"/>
        <v>71.748490322580636</v>
      </c>
      <c r="M72" s="15">
        <v>4.8627208883888295</v>
      </c>
      <c r="N72" s="15">
        <v>72.789356734571825</v>
      </c>
      <c r="O72" s="15">
        <v>72.607082318110386</v>
      </c>
      <c r="P72" s="15">
        <v>69.377949388681373</v>
      </c>
      <c r="Q72" s="15">
        <v>62.200586634551229</v>
      </c>
      <c r="R72" s="15">
        <f t="shared" si="20"/>
        <v>72.712919076055741</v>
      </c>
      <c r="S72" s="15">
        <f t="shared" si="21"/>
        <v>66.36808758856229</v>
      </c>
      <c r="T72" s="15">
        <f t="shared" si="22"/>
        <v>69.540503332309015</v>
      </c>
      <c r="U72" s="15">
        <v>7.7938498894749246</v>
      </c>
      <c r="V72" s="15">
        <v>109.92598388337211</v>
      </c>
      <c r="W72" s="15">
        <v>116.98818569862446</v>
      </c>
      <c r="X72" s="15">
        <v>108.86469614296655</v>
      </c>
      <c r="Y72" s="15">
        <v>100.66273756116493</v>
      </c>
      <c r="Z72" s="15">
        <f t="shared" si="23"/>
        <v>112.88755238654245</v>
      </c>
      <c r="AA72" s="15">
        <f t="shared" si="24"/>
        <v>105.42516512479169</v>
      </c>
      <c r="AB72" s="15">
        <f t="shared" si="25"/>
        <v>109.15635875566707</v>
      </c>
      <c r="AC72" s="16">
        <v>3.6133014786566879</v>
      </c>
      <c r="AD72" s="16">
        <v>56.725329278975366</v>
      </c>
      <c r="AE72" s="16">
        <v>56.861701255393903</v>
      </c>
      <c r="AF72" s="16">
        <v>49.589510021490881</v>
      </c>
      <c r="AG72" s="16">
        <v>43.453586596139587</v>
      </c>
      <c r="AH72" s="15">
        <f t="shared" si="26"/>
        <v>56.78251752715088</v>
      </c>
      <c r="AI72" s="15">
        <f t="shared" si="27"/>
        <v>47.016380843117759</v>
      </c>
      <c r="AJ72" s="15">
        <f t="shared" si="28"/>
        <v>51.899449185134316</v>
      </c>
      <c r="AK72" s="15">
        <v>4.8627208883888295</v>
      </c>
      <c r="AL72" s="16">
        <v>95.149610858861152</v>
      </c>
      <c r="AM72" s="16">
        <v>98.118585449923188</v>
      </c>
      <c r="AN72" s="16">
        <v>81.042171929417123</v>
      </c>
      <c r="AO72" s="16">
        <v>79.780238739552942</v>
      </c>
      <c r="AP72" s="16">
        <v>107.35540939880649</v>
      </c>
      <c r="AQ72" s="16">
        <v>119.08724185625195</v>
      </c>
      <c r="AR72" s="15">
        <f t="shared" si="29"/>
        <v>113.22132562752921</v>
      </c>
      <c r="AT72" s="23">
        <f t="shared" si="30"/>
        <v>46966</v>
      </c>
      <c r="AU72" s="1">
        <v>432</v>
      </c>
      <c r="AV72" s="1">
        <v>312</v>
      </c>
      <c r="AW72" s="1">
        <f t="shared" si="31"/>
        <v>744</v>
      </c>
    </row>
    <row r="73" spans="1:49">
      <c r="A73" s="12"/>
      <c r="B73" s="19"/>
      <c r="C73" s="13">
        <f t="shared" si="16"/>
        <v>2028</v>
      </c>
      <c r="D73" s="14">
        <v>46997</v>
      </c>
      <c r="E73" s="15">
        <v>4.8479000000000001</v>
      </c>
      <c r="F73" s="15">
        <v>63.682200000000002</v>
      </c>
      <c r="G73" s="15">
        <v>66.841499999999996</v>
      </c>
      <c r="H73" s="15">
        <v>61.260800000000003</v>
      </c>
      <c r="I73" s="15">
        <v>57.783900000000003</v>
      </c>
      <c r="J73" s="15">
        <f t="shared" si="17"/>
        <v>65.086333333333343</v>
      </c>
      <c r="K73" s="15">
        <f t="shared" si="18"/>
        <v>59.71551111111112</v>
      </c>
      <c r="L73" s="15">
        <f t="shared" si="19"/>
        <v>62.400922222222235</v>
      </c>
      <c r="M73" s="15">
        <v>4.8479450717796864</v>
      </c>
      <c r="N73" s="15">
        <v>59.777390863328598</v>
      </c>
      <c r="O73" s="15">
        <v>67.204362740514128</v>
      </c>
      <c r="P73" s="15">
        <v>57.044867490690372</v>
      </c>
      <c r="Q73" s="15">
        <v>58.037166170928835</v>
      </c>
      <c r="R73" s="15">
        <f t="shared" si="20"/>
        <v>63.078267253188834</v>
      </c>
      <c r="S73" s="15">
        <f t="shared" si="21"/>
        <v>57.485889126351907</v>
      </c>
      <c r="T73" s="15">
        <f t="shared" si="22"/>
        <v>60.282078189770374</v>
      </c>
      <c r="U73" s="15">
        <v>7.6377111272199851</v>
      </c>
      <c r="V73" s="15">
        <v>98.222426539894386</v>
      </c>
      <c r="W73" s="15">
        <v>111.87779777078171</v>
      </c>
      <c r="X73" s="15">
        <v>96.781908765232245</v>
      </c>
      <c r="Y73" s="15">
        <v>99.30008200407714</v>
      </c>
      <c r="Z73" s="15">
        <f t="shared" si="23"/>
        <v>104.29148042028876</v>
      </c>
      <c r="AA73" s="15">
        <f t="shared" si="24"/>
        <v>97.901096871385519</v>
      </c>
      <c r="AB73" s="15">
        <f t="shared" si="25"/>
        <v>101.09628864583715</v>
      </c>
      <c r="AC73" s="16">
        <v>3.6273035112765335</v>
      </c>
      <c r="AD73" s="16">
        <v>47.013622466075567</v>
      </c>
      <c r="AE73" s="16">
        <v>52.400923592902039</v>
      </c>
      <c r="AF73" s="16">
        <v>40.80667306258816</v>
      </c>
      <c r="AG73" s="16">
        <v>42.994271281544741</v>
      </c>
      <c r="AH73" s="15">
        <f t="shared" si="26"/>
        <v>49.407978522442882</v>
      </c>
      <c r="AI73" s="15">
        <f t="shared" si="27"/>
        <v>41.778938937679975</v>
      </c>
      <c r="AJ73" s="15">
        <f t="shared" si="28"/>
        <v>45.593458730061428</v>
      </c>
      <c r="AK73" s="15">
        <v>4.8479450717796864</v>
      </c>
      <c r="AL73" s="16">
        <v>77.35731480615712</v>
      </c>
      <c r="AM73" s="16">
        <v>94.737953007471418</v>
      </c>
      <c r="AN73" s="16">
        <v>68.096186344718717</v>
      </c>
      <c r="AO73" s="16">
        <v>81.989350299499989</v>
      </c>
      <c r="AP73" s="16">
        <v>99.004157237500579</v>
      </c>
      <c r="AQ73" s="16">
        <v>107.69459096613265</v>
      </c>
      <c r="AR73" s="15">
        <f t="shared" si="29"/>
        <v>103.34937410181661</v>
      </c>
      <c r="AT73" s="23">
        <f t="shared" si="30"/>
        <v>46997</v>
      </c>
      <c r="AU73" s="1">
        <v>400</v>
      </c>
      <c r="AV73" s="1">
        <v>320</v>
      </c>
      <c r="AW73" s="1">
        <f t="shared" si="31"/>
        <v>720</v>
      </c>
    </row>
    <row r="74" spans="1:49">
      <c r="A74" s="12"/>
      <c r="B74" s="19"/>
      <c r="C74" s="13">
        <f t="shared" si="16"/>
        <v>2028</v>
      </c>
      <c r="D74" s="14">
        <v>47027</v>
      </c>
      <c r="E74" s="15">
        <v>4.8758999999999997</v>
      </c>
      <c r="F74" s="15">
        <v>49.710799999999999</v>
      </c>
      <c r="G74" s="15">
        <v>58.070999999999998</v>
      </c>
      <c r="H74" s="15">
        <v>54.726199999999999</v>
      </c>
      <c r="I74" s="15">
        <v>56.773800000000001</v>
      </c>
      <c r="J74" s="15">
        <f t="shared" si="17"/>
        <v>53.396479569892477</v>
      </c>
      <c r="K74" s="15">
        <f t="shared" si="18"/>
        <v>55.628905376344086</v>
      </c>
      <c r="L74" s="15">
        <f t="shared" si="19"/>
        <v>54.512692473118278</v>
      </c>
      <c r="M74" s="15">
        <v>4.8758972732234875</v>
      </c>
      <c r="N74" s="15">
        <v>51.244825930251722</v>
      </c>
      <c r="O74" s="15">
        <v>60.577614658088613</v>
      </c>
      <c r="P74" s="15">
        <v>54.348450858162877</v>
      </c>
      <c r="Q74" s="15">
        <v>58.5467380998792</v>
      </c>
      <c r="R74" s="15">
        <f t="shared" si="20"/>
        <v>55.359281175857234</v>
      </c>
      <c r="S74" s="15">
        <f t="shared" si="21"/>
        <v>56.199308674403404</v>
      </c>
      <c r="T74" s="15">
        <f t="shared" si="22"/>
        <v>55.779294925130316</v>
      </c>
      <c r="U74" s="15">
        <v>7.7375704126450398</v>
      </c>
      <c r="V74" s="15">
        <v>69.159107219016832</v>
      </c>
      <c r="W74" s="15">
        <v>96.516534099116839</v>
      </c>
      <c r="X74" s="15">
        <v>67.053451264421653</v>
      </c>
      <c r="Y74" s="15">
        <v>88.830597803053507</v>
      </c>
      <c r="Z74" s="15">
        <f t="shared" si="23"/>
        <v>81.219908316695324</v>
      </c>
      <c r="AA74" s="15">
        <f t="shared" si="24"/>
        <v>76.654128770700211</v>
      </c>
      <c r="AB74" s="15">
        <f t="shared" si="25"/>
        <v>78.937018543697775</v>
      </c>
      <c r="AC74" s="16">
        <v>3.6487950933181961</v>
      </c>
      <c r="AD74" s="16">
        <v>40.599794938263784</v>
      </c>
      <c r="AE74" s="16">
        <v>47.531187380949262</v>
      </c>
      <c r="AF74" s="16">
        <v>38.229986685488967</v>
      </c>
      <c r="AG74" s="16">
        <v>40.461620247836287</v>
      </c>
      <c r="AH74" s="15">
        <f t="shared" si="26"/>
        <v>43.655570101168138</v>
      </c>
      <c r="AI74" s="15">
        <f t="shared" si="27"/>
        <v>39.213825137706607</v>
      </c>
      <c r="AJ74" s="15">
        <f t="shared" si="28"/>
        <v>41.434697619437372</v>
      </c>
      <c r="AK74" s="15">
        <v>4.8758972732234875</v>
      </c>
      <c r="AL74" s="16">
        <v>63.488392108803239</v>
      </c>
      <c r="AM74" s="16">
        <v>85.163252459252419</v>
      </c>
      <c r="AN74" s="16">
        <v>64.444989421128668</v>
      </c>
      <c r="AO74" s="16">
        <v>77.603337577533253</v>
      </c>
      <c r="AP74" s="16">
        <v>79.178245702172433</v>
      </c>
      <c r="AQ74" s="16">
        <v>85.753553011541044</v>
      </c>
      <c r="AR74" s="15">
        <f t="shared" si="29"/>
        <v>82.465899356856738</v>
      </c>
      <c r="AT74" s="23">
        <f t="shared" si="30"/>
        <v>47027</v>
      </c>
      <c r="AU74" s="1">
        <v>416</v>
      </c>
      <c r="AV74" s="1">
        <v>328</v>
      </c>
      <c r="AW74" s="1">
        <f t="shared" si="31"/>
        <v>744</v>
      </c>
    </row>
    <row r="75" spans="1:49">
      <c r="A75" s="12"/>
      <c r="B75" s="19"/>
      <c r="C75" s="13">
        <f t="shared" si="16"/>
        <v>2028</v>
      </c>
      <c r="D75" s="14">
        <v>47058</v>
      </c>
      <c r="E75" s="15">
        <v>5.1212999999999997</v>
      </c>
      <c r="F75" s="15">
        <v>55.873600000000003</v>
      </c>
      <c r="G75" s="15">
        <v>58.002499999999998</v>
      </c>
      <c r="H75" s="15">
        <v>63.541800000000002</v>
      </c>
      <c r="I75" s="15">
        <v>60.402900000000002</v>
      </c>
      <c r="J75" s="15">
        <f t="shared" si="17"/>
        <v>56.819777777777787</v>
      </c>
      <c r="K75" s="15">
        <f t="shared" si="18"/>
        <v>62.146733333333337</v>
      </c>
      <c r="L75" s="15">
        <f t="shared" si="19"/>
        <v>59.483255555555559</v>
      </c>
      <c r="M75" s="15">
        <v>5.1213024481335738</v>
      </c>
      <c r="N75" s="15">
        <v>56.87459686036798</v>
      </c>
      <c r="O75" s="15">
        <v>61.302038620948046</v>
      </c>
      <c r="P75" s="15">
        <v>61.654478747868971</v>
      </c>
      <c r="Q75" s="15">
        <v>62.384377619940871</v>
      </c>
      <c r="R75" s="15">
        <f t="shared" si="20"/>
        <v>58.842348753959122</v>
      </c>
      <c r="S75" s="15">
        <f t="shared" si="21"/>
        <v>61.978878246567589</v>
      </c>
      <c r="T75" s="15">
        <f t="shared" si="22"/>
        <v>60.410613500263352</v>
      </c>
      <c r="U75" s="15">
        <v>8.5747385636072213</v>
      </c>
      <c r="V75" s="15">
        <v>85.604609355431421</v>
      </c>
      <c r="W75" s="15">
        <v>99.483676372120343</v>
      </c>
      <c r="X75" s="15">
        <v>84.645617687365501</v>
      </c>
      <c r="Y75" s="15">
        <v>91.689722092229289</v>
      </c>
      <c r="Z75" s="15">
        <f t="shared" si="23"/>
        <v>91.77308358507095</v>
      </c>
      <c r="AA75" s="15">
        <f t="shared" si="24"/>
        <v>87.776330756193857</v>
      </c>
      <c r="AB75" s="15">
        <f t="shared" si="25"/>
        <v>89.774707170632411</v>
      </c>
      <c r="AC75" s="16">
        <v>3.8825327025591876</v>
      </c>
      <c r="AD75" s="16">
        <v>43.308892566954839</v>
      </c>
      <c r="AE75" s="16">
        <v>46.213451131246991</v>
      </c>
      <c r="AF75" s="16">
        <v>45.181521357319561</v>
      </c>
      <c r="AG75" s="16">
        <v>41.406623915305197</v>
      </c>
      <c r="AH75" s="15">
        <f t="shared" si="26"/>
        <v>44.599807484418015</v>
      </c>
      <c r="AI75" s="15">
        <f t="shared" si="27"/>
        <v>43.503789160868735</v>
      </c>
      <c r="AJ75" s="15">
        <f t="shared" si="28"/>
        <v>44.051798322643378</v>
      </c>
      <c r="AK75" s="15">
        <v>5.1213024481335738</v>
      </c>
      <c r="AL75" s="16">
        <v>75.126303609360562</v>
      </c>
      <c r="AM75" s="16">
        <v>88.27716907190252</v>
      </c>
      <c r="AN75" s="16">
        <v>79.249959444922879</v>
      </c>
      <c r="AO75" s="16">
        <v>84.369199860068136</v>
      </c>
      <c r="AP75" s="16">
        <v>86.75389929987179</v>
      </c>
      <c r="AQ75" s="16">
        <v>90.535166128159389</v>
      </c>
      <c r="AR75" s="15">
        <f t="shared" si="29"/>
        <v>88.644532714015583</v>
      </c>
      <c r="AT75" s="23">
        <f t="shared" si="30"/>
        <v>47058</v>
      </c>
      <c r="AU75" s="1">
        <v>400</v>
      </c>
      <c r="AV75" s="1">
        <v>320</v>
      </c>
      <c r="AW75" s="1">
        <f t="shared" si="31"/>
        <v>720</v>
      </c>
    </row>
    <row r="76" spans="1:49">
      <c r="A76" s="12"/>
      <c r="B76" s="19"/>
      <c r="C76" s="13">
        <f t="shared" si="16"/>
        <v>2028</v>
      </c>
      <c r="D76" s="14">
        <v>47088</v>
      </c>
      <c r="E76" s="15">
        <v>5.2946999999999997</v>
      </c>
      <c r="F76" s="15">
        <v>56.1248</v>
      </c>
      <c r="G76" s="15">
        <v>60.739800000000002</v>
      </c>
      <c r="H76" s="15">
        <v>65.858800000000002</v>
      </c>
      <c r="I76" s="15">
        <v>63.798999999999999</v>
      </c>
      <c r="J76" s="15">
        <f t="shared" si="17"/>
        <v>58.258617204301075</v>
      </c>
      <c r="K76" s="15">
        <f t="shared" si="18"/>
        <v>64.906419354838718</v>
      </c>
      <c r="L76" s="15">
        <f t="shared" si="19"/>
        <v>61.582518279569896</v>
      </c>
      <c r="M76" s="15">
        <v>5.2946515226167721</v>
      </c>
      <c r="N76" s="15">
        <v>58.687063647497283</v>
      </c>
      <c r="O76" s="15">
        <v>64.660051294763662</v>
      </c>
      <c r="P76" s="15">
        <v>66.493931272105129</v>
      </c>
      <c r="Q76" s="15">
        <v>66.811065865141487</v>
      </c>
      <c r="R76" s="15">
        <f t="shared" si="20"/>
        <v>61.448767613437646</v>
      </c>
      <c r="S76" s="15">
        <f t="shared" si="21"/>
        <v>66.640563395767103</v>
      </c>
      <c r="T76" s="15">
        <f t="shared" si="22"/>
        <v>64.044665504602378</v>
      </c>
      <c r="U76" s="15">
        <v>8.5060419196710608</v>
      </c>
      <c r="V76" s="15">
        <v>94.13537805007428</v>
      </c>
      <c r="W76" s="15">
        <v>101.21823163959664</v>
      </c>
      <c r="X76" s="15">
        <v>94.816874126189191</v>
      </c>
      <c r="Y76" s="15">
        <v>95.185422433407851</v>
      </c>
      <c r="Z76" s="15">
        <f t="shared" si="23"/>
        <v>97.410245838778167</v>
      </c>
      <c r="AA76" s="15">
        <f t="shared" si="24"/>
        <v>94.987278182215022</v>
      </c>
      <c r="AB76" s="15">
        <f t="shared" si="25"/>
        <v>96.198762010496594</v>
      </c>
      <c r="AC76" s="16">
        <v>3.9877136729006919</v>
      </c>
      <c r="AD76" s="16">
        <v>45.513845485061147</v>
      </c>
      <c r="AE76" s="16">
        <v>49.39536535326139</v>
      </c>
      <c r="AF76" s="16">
        <v>48.469619249729462</v>
      </c>
      <c r="AG76" s="16">
        <v>45.573940721111079</v>
      </c>
      <c r="AH76" s="15">
        <f t="shared" si="26"/>
        <v>47.308526714444056</v>
      </c>
      <c r="AI76" s="15">
        <f t="shared" si="27"/>
        <v>47.130757134346766</v>
      </c>
      <c r="AJ76" s="15">
        <f t="shared" si="28"/>
        <v>47.219641924395411</v>
      </c>
      <c r="AK76" s="15">
        <v>5.2946515226167721</v>
      </c>
      <c r="AL76" s="16">
        <v>80.028626976930283</v>
      </c>
      <c r="AM76" s="16">
        <v>90.65442425040473</v>
      </c>
      <c r="AN76" s="16">
        <v>85.101073133197389</v>
      </c>
      <c r="AO76" s="16">
        <v>85.920001278071553</v>
      </c>
      <c r="AP76" s="16">
        <v>90.2956669157102</v>
      </c>
      <c r="AQ76" s="16">
        <v>92.491797514373701</v>
      </c>
      <c r="AR76" s="15">
        <f t="shared" si="29"/>
        <v>91.39373221504195</v>
      </c>
      <c r="AT76" s="23">
        <f t="shared" si="30"/>
        <v>47088</v>
      </c>
      <c r="AU76" s="1">
        <v>400</v>
      </c>
      <c r="AV76" s="1">
        <v>344</v>
      </c>
      <c r="AW76" s="1">
        <f t="shared" si="31"/>
        <v>744</v>
      </c>
    </row>
    <row r="77" spans="1:49">
      <c r="A77" s="12"/>
      <c r="B77" s="19"/>
      <c r="C77" s="13">
        <f t="shared" si="16"/>
        <v>2029</v>
      </c>
      <c r="D77" s="14">
        <v>47119</v>
      </c>
      <c r="E77" s="15">
        <v>6.2282000000000002</v>
      </c>
      <c r="F77" s="15">
        <v>58.122799999999998</v>
      </c>
      <c r="G77" s="15">
        <v>63.343800000000002</v>
      </c>
      <c r="H77" s="15">
        <v>66.811000000000007</v>
      </c>
      <c r="I77" s="15">
        <v>60.620399999999997</v>
      </c>
      <c r="J77" s="15">
        <f t="shared" si="17"/>
        <v>60.424531182795704</v>
      </c>
      <c r="K77" s="15">
        <f t="shared" si="18"/>
        <v>64.081810752688185</v>
      </c>
      <c r="L77" s="15">
        <f t="shared" si="19"/>
        <v>62.253170967741944</v>
      </c>
      <c r="M77" s="15">
        <v>6.2281815151310917</v>
      </c>
      <c r="N77" s="15">
        <v>60.74229136192136</v>
      </c>
      <c r="O77" s="15">
        <v>67.628426326037868</v>
      </c>
      <c r="P77" s="15">
        <v>67.374924475765383</v>
      </c>
      <c r="Q77" s="15">
        <v>63.211520551328547</v>
      </c>
      <c r="R77" s="15">
        <f t="shared" si="20"/>
        <v>63.778114303091002</v>
      </c>
      <c r="S77" s="15">
        <f t="shared" si="21"/>
        <v>65.539445326282475</v>
      </c>
      <c r="T77" s="15">
        <f t="shared" si="22"/>
        <v>64.658779814686739</v>
      </c>
      <c r="U77" s="15">
        <v>8.9721372152065566</v>
      </c>
      <c r="V77" s="15">
        <v>83.579708718778875</v>
      </c>
      <c r="W77" s="15">
        <v>94.192415616784217</v>
      </c>
      <c r="X77" s="15">
        <v>79.49532404365344</v>
      </c>
      <c r="Y77" s="15">
        <v>80.793814169055068</v>
      </c>
      <c r="Z77" s="15">
        <f t="shared" si="23"/>
        <v>88.258428964136073</v>
      </c>
      <c r="AA77" s="15">
        <f t="shared" si="24"/>
        <v>80.06777667958319</v>
      </c>
      <c r="AB77" s="15">
        <f t="shared" si="25"/>
        <v>84.163102821859638</v>
      </c>
      <c r="AC77" s="16">
        <v>4.4951548713901781</v>
      </c>
      <c r="AD77" s="16">
        <v>47.192768315296121</v>
      </c>
      <c r="AE77" s="16">
        <v>51.254130080626155</v>
      </c>
      <c r="AF77" s="16">
        <v>48.417800617068714</v>
      </c>
      <c r="AG77" s="16">
        <v>44.276851231560364</v>
      </c>
      <c r="AH77" s="15">
        <f t="shared" si="26"/>
        <v>48.983261136570654</v>
      </c>
      <c r="AI77" s="15">
        <f t="shared" si="27"/>
        <v>46.592220780446752</v>
      </c>
      <c r="AJ77" s="15">
        <f t="shared" si="28"/>
        <v>47.787740958508707</v>
      </c>
      <c r="AK77" s="15">
        <v>6.2281815151310917</v>
      </c>
      <c r="AL77" s="16">
        <v>70.462645345628204</v>
      </c>
      <c r="AM77" s="16">
        <v>79.787975883159632</v>
      </c>
      <c r="AN77" s="16">
        <v>69.575405928690358</v>
      </c>
      <c r="AO77" s="16">
        <v>69.381625256080085</v>
      </c>
      <c r="AP77" s="16">
        <v>81.830281098952312</v>
      </c>
      <c r="AQ77" s="16">
        <v>86.739593043491169</v>
      </c>
      <c r="AR77" s="15">
        <f t="shared" si="29"/>
        <v>84.284937071221748</v>
      </c>
      <c r="AT77" s="23">
        <f t="shared" si="30"/>
        <v>47119</v>
      </c>
      <c r="AU77" s="1">
        <v>416</v>
      </c>
      <c r="AV77" s="1">
        <v>328</v>
      </c>
      <c r="AW77" s="1">
        <f t="shared" si="31"/>
        <v>744</v>
      </c>
    </row>
    <row r="78" spans="1:49">
      <c r="A78" s="12"/>
      <c r="B78" s="19"/>
      <c r="C78" s="13">
        <f t="shared" si="16"/>
        <v>2029</v>
      </c>
      <c r="D78" s="14">
        <v>47150</v>
      </c>
      <c r="E78" s="15">
        <v>6.0218999999999996</v>
      </c>
      <c r="F78" s="15">
        <v>59.697299999999998</v>
      </c>
      <c r="G78" s="15">
        <v>65.721100000000007</v>
      </c>
      <c r="H78" s="15">
        <v>71.806100000000001</v>
      </c>
      <c r="I78" s="15">
        <v>67.045400000000001</v>
      </c>
      <c r="J78" s="15">
        <f t="shared" si="17"/>
        <v>62.278928571428573</v>
      </c>
      <c r="K78" s="15">
        <f t="shared" si="18"/>
        <v>69.765799999999999</v>
      </c>
      <c r="L78" s="15">
        <f t="shared" si="19"/>
        <v>66.022364285714289</v>
      </c>
      <c r="M78" s="15">
        <v>6.021854545577197</v>
      </c>
      <c r="N78" s="15">
        <v>62.85101967932922</v>
      </c>
      <c r="O78" s="15">
        <v>69.232695173271992</v>
      </c>
      <c r="P78" s="15">
        <v>73.413962324357954</v>
      </c>
      <c r="Q78" s="15">
        <v>68.990081849147984</v>
      </c>
      <c r="R78" s="15">
        <f t="shared" si="20"/>
        <v>65.586023462447542</v>
      </c>
      <c r="S78" s="15">
        <f t="shared" si="21"/>
        <v>71.518013549267963</v>
      </c>
      <c r="T78" s="15">
        <f t="shared" si="22"/>
        <v>68.552018505857745</v>
      </c>
      <c r="U78" s="15">
        <v>8.9704775621468613</v>
      </c>
      <c r="V78" s="15">
        <v>93.877941037577045</v>
      </c>
      <c r="W78" s="15">
        <v>100.40960374207805</v>
      </c>
      <c r="X78" s="15">
        <v>94.248865418185815</v>
      </c>
      <c r="Y78" s="15">
        <v>92.413622016042865</v>
      </c>
      <c r="Z78" s="15">
        <f t="shared" si="23"/>
        <v>96.677225053791759</v>
      </c>
      <c r="AA78" s="15">
        <f t="shared" si="24"/>
        <v>93.46233253155313</v>
      </c>
      <c r="AB78" s="15">
        <f t="shared" si="25"/>
        <v>95.069778792672452</v>
      </c>
      <c r="AC78" s="16">
        <v>4.3907524755835308</v>
      </c>
      <c r="AD78" s="16">
        <v>48.769918201254491</v>
      </c>
      <c r="AE78" s="16">
        <v>52.821059179058288</v>
      </c>
      <c r="AF78" s="16">
        <v>52.776959185955654</v>
      </c>
      <c r="AG78" s="16">
        <v>48.496944702833716</v>
      </c>
      <c r="AH78" s="15">
        <f t="shared" si="26"/>
        <v>50.506121477456112</v>
      </c>
      <c r="AI78" s="15">
        <f t="shared" si="27"/>
        <v>50.942667264617675</v>
      </c>
      <c r="AJ78" s="15">
        <f t="shared" si="28"/>
        <v>50.724394371036894</v>
      </c>
      <c r="AK78" s="15">
        <v>6.021854545577197</v>
      </c>
      <c r="AL78" s="16">
        <v>79.122104004543942</v>
      </c>
      <c r="AM78" s="16">
        <v>88.089843450787967</v>
      </c>
      <c r="AN78" s="16">
        <v>84.437147470348748</v>
      </c>
      <c r="AO78" s="16">
        <v>80.742734885028057</v>
      </c>
      <c r="AP78" s="16">
        <v>87.499553452258013</v>
      </c>
      <c r="AQ78" s="16">
        <v>89.346863459579168</v>
      </c>
      <c r="AR78" s="15">
        <f t="shared" si="29"/>
        <v>88.423208455918598</v>
      </c>
      <c r="AT78" s="23">
        <f t="shared" si="30"/>
        <v>47150</v>
      </c>
      <c r="AU78" s="1">
        <v>384</v>
      </c>
      <c r="AV78" s="1">
        <v>288</v>
      </c>
      <c r="AW78" s="1">
        <f t="shared" si="31"/>
        <v>672</v>
      </c>
    </row>
    <row r="79" spans="1:49">
      <c r="A79" s="12"/>
      <c r="B79" s="19"/>
      <c r="C79" s="13">
        <f t="shared" si="16"/>
        <v>2029</v>
      </c>
      <c r="D79" s="14">
        <v>47178</v>
      </c>
      <c r="E79" s="15">
        <v>4.8396999999999997</v>
      </c>
      <c r="F79" s="15">
        <v>38.302700000000002</v>
      </c>
      <c r="G79" s="15">
        <v>49.2592</v>
      </c>
      <c r="H79" s="15">
        <v>44.850900000000003</v>
      </c>
      <c r="I79" s="15">
        <v>51.364199999999997</v>
      </c>
      <c r="J79" s="15">
        <f t="shared" si="17"/>
        <v>42.897361290322578</v>
      </c>
      <c r="K79" s="15">
        <f t="shared" si="18"/>
        <v>47.582283870967743</v>
      </c>
      <c r="L79" s="15">
        <f t="shared" si="19"/>
        <v>45.239822580645161</v>
      </c>
      <c r="M79" s="15">
        <v>4.8396629159836122</v>
      </c>
      <c r="N79" s="15">
        <v>39.264661349025594</v>
      </c>
      <c r="O79" s="15">
        <v>52.256639704999778</v>
      </c>
      <c r="P79" s="15">
        <v>44.960644824879708</v>
      </c>
      <c r="Q79" s="15">
        <v>53.771767883151867</v>
      </c>
      <c r="R79" s="15">
        <f t="shared" si="20"/>
        <v>44.712910337014762</v>
      </c>
      <c r="S79" s="15">
        <f t="shared" si="21"/>
        <v>48.655631913832543</v>
      </c>
      <c r="T79" s="15">
        <f t="shared" si="22"/>
        <v>46.684271125423649</v>
      </c>
      <c r="U79" s="15">
        <v>7.6542801294101368</v>
      </c>
      <c r="V79" s="15">
        <v>47.700692840220945</v>
      </c>
      <c r="W79" s="15">
        <v>70.176405134289624</v>
      </c>
      <c r="X79" s="15">
        <v>47.500388483207502</v>
      </c>
      <c r="Y79" s="15">
        <v>63.556236837089301</v>
      </c>
      <c r="Z79" s="15">
        <f t="shared" si="23"/>
        <v>57.125991544185233</v>
      </c>
      <c r="AA79" s="15">
        <f t="shared" si="24"/>
        <v>54.233486179996646</v>
      </c>
      <c r="AB79" s="15">
        <f t="shared" si="25"/>
        <v>55.679738862090943</v>
      </c>
      <c r="AC79" s="16">
        <v>3.8157954037036044</v>
      </c>
      <c r="AD79" s="16">
        <v>30.836971354126405</v>
      </c>
      <c r="AE79" s="16">
        <v>40.347748016499928</v>
      </c>
      <c r="AF79" s="16">
        <v>31.032969698803559</v>
      </c>
      <c r="AG79" s="16">
        <v>36.142673790225011</v>
      </c>
      <c r="AH79" s="15">
        <f t="shared" si="26"/>
        <v>34.825361567379822</v>
      </c>
      <c r="AI79" s="15">
        <f t="shared" si="27"/>
        <v>33.175748833915783</v>
      </c>
      <c r="AJ79" s="15">
        <f t="shared" si="28"/>
        <v>34.000555200647803</v>
      </c>
      <c r="AK79" s="15">
        <v>4.8396629159836122</v>
      </c>
      <c r="AL79" s="16">
        <v>39.740466546492563</v>
      </c>
      <c r="AM79" s="16">
        <v>59.186538355905633</v>
      </c>
      <c r="AN79" s="16">
        <v>44.567107950089685</v>
      </c>
      <c r="AO79" s="16">
        <v>56.761521261705667</v>
      </c>
      <c r="AP79" s="16">
        <v>56.812918516835701</v>
      </c>
      <c r="AQ79" s="16">
        <v>61.8004576775147</v>
      </c>
      <c r="AR79" s="15">
        <f t="shared" si="29"/>
        <v>59.306688097175197</v>
      </c>
      <c r="AT79" s="23">
        <f t="shared" si="30"/>
        <v>47178</v>
      </c>
      <c r="AU79" s="1">
        <v>432</v>
      </c>
      <c r="AV79" s="1">
        <v>312</v>
      </c>
      <c r="AW79" s="1">
        <f t="shared" si="31"/>
        <v>744</v>
      </c>
    </row>
    <row r="80" spans="1:49">
      <c r="A80" s="12"/>
      <c r="B80" s="19"/>
      <c r="C80" s="13">
        <f t="shared" si="16"/>
        <v>2029</v>
      </c>
      <c r="D80" s="14">
        <v>47209</v>
      </c>
      <c r="E80" s="15">
        <v>4.5650000000000004</v>
      </c>
      <c r="F80" s="15">
        <v>33.307299999999998</v>
      </c>
      <c r="G80" s="15">
        <v>41.865299999999998</v>
      </c>
      <c r="H80" s="15">
        <v>38.179400000000001</v>
      </c>
      <c r="I80" s="15">
        <v>41.329700000000003</v>
      </c>
      <c r="J80" s="15">
        <f t="shared" si="17"/>
        <v>37.110855555555553</v>
      </c>
      <c r="K80" s="15">
        <f t="shared" si="18"/>
        <v>39.579533333333337</v>
      </c>
      <c r="L80" s="15">
        <f t="shared" si="19"/>
        <v>38.345194444444445</v>
      </c>
      <c r="M80" s="15">
        <v>4.5649725494626674</v>
      </c>
      <c r="N80" s="15">
        <v>36.349543602034771</v>
      </c>
      <c r="O80" s="15">
        <v>43.748562753177097</v>
      </c>
      <c r="P80" s="15">
        <v>40.62775470347588</v>
      </c>
      <c r="Q80" s="15">
        <v>44.969924929529022</v>
      </c>
      <c r="R80" s="15">
        <f t="shared" si="20"/>
        <v>39.637996558098031</v>
      </c>
      <c r="S80" s="15">
        <f t="shared" si="21"/>
        <v>42.557608137277271</v>
      </c>
      <c r="T80" s="15">
        <f t="shared" si="22"/>
        <v>41.097802347687647</v>
      </c>
      <c r="U80" s="15">
        <v>7.133234709899229</v>
      </c>
      <c r="V80" s="15">
        <v>36.3552745861871</v>
      </c>
      <c r="W80" s="15">
        <v>62.526361490501877</v>
      </c>
      <c r="X80" s="15">
        <v>36.358573970948761</v>
      </c>
      <c r="Y80" s="15">
        <v>55.789393323641974</v>
      </c>
      <c r="Z80" s="15">
        <f t="shared" si="23"/>
        <v>47.986868765882555</v>
      </c>
      <c r="AA80" s="15">
        <f t="shared" si="24"/>
        <v>44.994493683256863</v>
      </c>
      <c r="AB80" s="15">
        <f t="shared" si="25"/>
        <v>46.490681224569713</v>
      </c>
      <c r="AC80" s="16">
        <v>3.56451366250031</v>
      </c>
      <c r="AD80" s="16">
        <v>28.180063745796364</v>
      </c>
      <c r="AE80" s="16">
        <v>34.289942813415507</v>
      </c>
      <c r="AF80" s="16">
        <v>28.627341394674669</v>
      </c>
      <c r="AG80" s="16">
        <v>30.064621972269919</v>
      </c>
      <c r="AH80" s="15">
        <f t="shared" si="26"/>
        <v>30.895565553627097</v>
      </c>
      <c r="AI80" s="15">
        <f t="shared" si="27"/>
        <v>29.266132762494777</v>
      </c>
      <c r="AJ80" s="15">
        <f t="shared" si="28"/>
        <v>30.080849158060936</v>
      </c>
      <c r="AK80" s="15">
        <v>4.5649725494626674</v>
      </c>
      <c r="AL80" s="16">
        <v>38.937225723844222</v>
      </c>
      <c r="AM80" s="16">
        <v>49.249778570501014</v>
      </c>
      <c r="AN80" s="16">
        <v>39.92695083430241</v>
      </c>
      <c r="AO80" s="16">
        <v>43.16341413779832</v>
      </c>
      <c r="AP80" s="16">
        <v>47.514649198194697</v>
      </c>
      <c r="AQ80" s="16">
        <v>54.857050594980251</v>
      </c>
      <c r="AR80" s="15">
        <f t="shared" si="29"/>
        <v>51.18584989658747</v>
      </c>
      <c r="AT80" s="23">
        <f t="shared" si="30"/>
        <v>47209</v>
      </c>
      <c r="AU80" s="1">
        <v>400</v>
      </c>
      <c r="AV80" s="1">
        <v>320</v>
      </c>
      <c r="AW80" s="1">
        <f t="shared" si="31"/>
        <v>720</v>
      </c>
    </row>
    <row r="81" spans="1:49">
      <c r="A81" s="12"/>
      <c r="B81" s="19"/>
      <c r="C81" s="13">
        <f t="shared" si="16"/>
        <v>2029</v>
      </c>
      <c r="D81" s="14">
        <v>47239</v>
      </c>
      <c r="E81" s="15">
        <v>4.5941000000000001</v>
      </c>
      <c r="F81" s="15">
        <v>32.5672</v>
      </c>
      <c r="G81" s="15">
        <v>41.680399999999999</v>
      </c>
      <c r="H81" s="15">
        <v>22.162199999999999</v>
      </c>
      <c r="I81" s="15">
        <v>29.725100000000001</v>
      </c>
      <c r="J81" s="15">
        <f t="shared" si="17"/>
        <v>36.584847311827957</v>
      </c>
      <c r="K81" s="15">
        <f t="shared" si="18"/>
        <v>25.496381720430104</v>
      </c>
      <c r="L81" s="15">
        <f t="shared" si="19"/>
        <v>31.040614516129033</v>
      </c>
      <c r="M81" s="15">
        <v>4.594066396454151</v>
      </c>
      <c r="N81" s="15">
        <v>34.944697087669191</v>
      </c>
      <c r="O81" s="15">
        <v>44.806207116938403</v>
      </c>
      <c r="P81" s="15">
        <v>21.075531949126383</v>
      </c>
      <c r="Q81" s="15">
        <v>32.347381495881024</v>
      </c>
      <c r="R81" s="15">
        <f t="shared" si="20"/>
        <v>39.292244519927664</v>
      </c>
      <c r="S81" s="15">
        <f t="shared" si="21"/>
        <v>26.044841964362302</v>
      </c>
      <c r="T81" s="15">
        <f t="shared" si="22"/>
        <v>32.668543242144985</v>
      </c>
      <c r="U81" s="15">
        <v>7.1526670997554547</v>
      </c>
      <c r="V81" s="15">
        <v>35.654143386449597</v>
      </c>
      <c r="W81" s="15">
        <v>66.313599290897798</v>
      </c>
      <c r="X81" s="15">
        <v>20.881478648636843</v>
      </c>
      <c r="Y81" s="15">
        <v>39.616664949250499</v>
      </c>
      <c r="Z81" s="15">
        <f t="shared" si="23"/>
        <v>49.170677709916006</v>
      </c>
      <c r="AA81" s="15">
        <f t="shared" si="24"/>
        <v>29.141076910197704</v>
      </c>
      <c r="AB81" s="15">
        <f t="shared" si="25"/>
        <v>39.155877310056852</v>
      </c>
      <c r="AC81" s="16">
        <v>3.5853210925185532</v>
      </c>
      <c r="AD81" s="16">
        <v>26.529160423097284</v>
      </c>
      <c r="AE81" s="16">
        <v>33.934640067261029</v>
      </c>
      <c r="AF81" s="16">
        <v>13.412718268618415</v>
      </c>
      <c r="AG81" s="16">
        <v>19.788537646103155</v>
      </c>
      <c r="AH81" s="15">
        <f t="shared" si="26"/>
        <v>29.793941771599581</v>
      </c>
      <c r="AI81" s="15">
        <f t="shared" si="27"/>
        <v>16.223563370520292</v>
      </c>
      <c r="AJ81" s="15">
        <f t="shared" si="28"/>
        <v>23.008752571059937</v>
      </c>
      <c r="AK81" s="15">
        <v>4.594066396454151</v>
      </c>
      <c r="AL81" s="16">
        <v>35.217768066180803</v>
      </c>
      <c r="AM81" s="16">
        <v>54.694875099519685</v>
      </c>
      <c r="AN81" s="16">
        <v>17.517876620268275</v>
      </c>
      <c r="AO81" s="16">
        <v>28.393815652020528</v>
      </c>
      <c r="AP81" s="16">
        <v>23.701878166220638</v>
      </c>
      <c r="AQ81" s="16">
        <v>52.444038842657143</v>
      </c>
      <c r="AR81" s="15">
        <f t="shared" si="29"/>
        <v>38.072958504438887</v>
      </c>
      <c r="AT81" s="23">
        <f t="shared" si="30"/>
        <v>47239</v>
      </c>
      <c r="AU81" s="1">
        <v>416</v>
      </c>
      <c r="AV81" s="1">
        <v>328</v>
      </c>
      <c r="AW81" s="1">
        <f t="shared" si="31"/>
        <v>744</v>
      </c>
    </row>
    <row r="82" spans="1:49">
      <c r="A82" s="12"/>
      <c r="B82" s="19"/>
      <c r="C82" s="13">
        <f t="shared" si="16"/>
        <v>2029</v>
      </c>
      <c r="D82" s="14">
        <v>47270</v>
      </c>
      <c r="E82" s="15">
        <v>4.7386999999999997</v>
      </c>
      <c r="F82" s="15">
        <v>41.2851</v>
      </c>
      <c r="G82" s="15">
        <v>49.052999999999997</v>
      </c>
      <c r="H82" s="15">
        <v>31.187999999999999</v>
      </c>
      <c r="I82" s="15">
        <v>37.352600000000002</v>
      </c>
      <c r="J82" s="15">
        <f t="shared" si="17"/>
        <v>44.564880000000002</v>
      </c>
      <c r="K82" s="15">
        <f t="shared" si="18"/>
        <v>33.79083111111111</v>
      </c>
      <c r="L82" s="15">
        <f t="shared" si="19"/>
        <v>39.177855555555553</v>
      </c>
      <c r="M82" s="15">
        <v>4.7387180171494689</v>
      </c>
      <c r="N82" s="15">
        <v>46.086320544048476</v>
      </c>
      <c r="O82" s="15">
        <v>51.495251959360061</v>
      </c>
      <c r="P82" s="15">
        <v>31.697396435072395</v>
      </c>
      <c r="Q82" s="15">
        <v>39.52164323854165</v>
      </c>
      <c r="R82" s="15">
        <f t="shared" si="20"/>
        <v>48.370091586068924</v>
      </c>
      <c r="S82" s="15">
        <f t="shared" si="21"/>
        <v>35.000967307648303</v>
      </c>
      <c r="T82" s="15">
        <f t="shared" si="22"/>
        <v>41.68552944685861</v>
      </c>
      <c r="U82" s="15">
        <v>7.2802552846911111</v>
      </c>
      <c r="V82" s="15">
        <v>44.24814534198881</v>
      </c>
      <c r="W82" s="15">
        <v>76.153570582598391</v>
      </c>
      <c r="X82" s="15">
        <v>30.117675163185794</v>
      </c>
      <c r="Y82" s="15">
        <v>53.87992585103467</v>
      </c>
      <c r="Z82" s="15">
        <f t="shared" si="23"/>
        <v>57.719324888023969</v>
      </c>
      <c r="AA82" s="15">
        <f t="shared" si="24"/>
        <v>40.150625453610878</v>
      </c>
      <c r="AB82" s="15">
        <f t="shared" si="25"/>
        <v>48.934975170817424</v>
      </c>
      <c r="AC82" s="16">
        <v>3.6069802548306429</v>
      </c>
      <c r="AD82" s="16">
        <v>32.947152124887936</v>
      </c>
      <c r="AE82" s="16">
        <v>39.710557217616042</v>
      </c>
      <c r="AF82" s="16">
        <v>20.698398536625007</v>
      </c>
      <c r="AG82" s="16">
        <v>24.886542908120784</v>
      </c>
      <c r="AH82" s="15">
        <f t="shared" si="26"/>
        <v>35.802812052928694</v>
      </c>
      <c r="AI82" s="15">
        <f t="shared" si="27"/>
        <v>22.466726160145445</v>
      </c>
      <c r="AJ82" s="15">
        <f t="shared" si="28"/>
        <v>29.134769106537071</v>
      </c>
      <c r="AK82" s="15">
        <v>4.7387180171494689</v>
      </c>
      <c r="AL82" s="16">
        <v>51.398254394954968</v>
      </c>
      <c r="AM82" s="16">
        <v>71.290748465449113</v>
      </c>
      <c r="AN82" s="16">
        <v>28.570498316694888</v>
      </c>
      <c r="AO82" s="16">
        <v>40.695235296370157</v>
      </c>
      <c r="AP82" s="16">
        <v>37.107315623983062</v>
      </c>
      <c r="AQ82" s="16">
        <v>67.888716349530824</v>
      </c>
      <c r="AR82" s="15">
        <f t="shared" si="29"/>
        <v>52.49801598675694</v>
      </c>
      <c r="AT82" s="23">
        <f t="shared" si="30"/>
        <v>47270</v>
      </c>
      <c r="AU82" s="1">
        <v>416</v>
      </c>
      <c r="AV82" s="1">
        <v>304</v>
      </c>
      <c r="AW82" s="1">
        <f t="shared" si="31"/>
        <v>720</v>
      </c>
    </row>
    <row r="83" spans="1:49">
      <c r="A83" s="12"/>
      <c r="B83" s="19"/>
      <c r="C83" s="13">
        <f t="shared" si="16"/>
        <v>2029</v>
      </c>
      <c r="D83" s="14">
        <v>47300</v>
      </c>
      <c r="E83" s="15">
        <v>4.7686999999999999</v>
      </c>
      <c r="F83" s="15">
        <v>69.007499999999993</v>
      </c>
      <c r="G83" s="15">
        <v>72.372799999999998</v>
      </c>
      <c r="H83" s="15">
        <v>62.744700000000002</v>
      </c>
      <c r="I83" s="15">
        <v>61.096200000000003</v>
      </c>
      <c r="J83" s="15">
        <f t="shared" si="17"/>
        <v>70.563498924731178</v>
      </c>
      <c r="K83" s="15">
        <f t="shared" si="18"/>
        <v>61.982490322580652</v>
      </c>
      <c r="L83" s="15">
        <f t="shared" si="19"/>
        <v>66.272994623655919</v>
      </c>
      <c r="M83" s="15">
        <v>4.7687309186225422</v>
      </c>
      <c r="N83" s="15">
        <v>62.721502756615031</v>
      </c>
      <c r="O83" s="15">
        <v>70.683637585600621</v>
      </c>
      <c r="P83" s="15">
        <v>55.577571944223763</v>
      </c>
      <c r="Q83" s="15">
        <v>59.251947496869235</v>
      </c>
      <c r="R83" s="15">
        <f t="shared" si="20"/>
        <v>66.402919935608367</v>
      </c>
      <c r="S83" s="15">
        <f t="shared" si="21"/>
        <v>57.276476769640482</v>
      </c>
      <c r="T83" s="15">
        <f t="shared" si="22"/>
        <v>61.839698352624424</v>
      </c>
      <c r="U83" s="15">
        <v>7.7639914222870869</v>
      </c>
      <c r="V83" s="15">
        <v>91.497765143146694</v>
      </c>
      <c r="W83" s="15">
        <v>111.4187490961997</v>
      </c>
      <c r="X83" s="15">
        <v>85.573992717204575</v>
      </c>
      <c r="Y83" s="15">
        <v>93.434238399128745</v>
      </c>
      <c r="Z83" s="15">
        <f t="shared" si="23"/>
        <v>100.70854266982711</v>
      </c>
      <c r="AA83" s="15">
        <f t="shared" si="24"/>
        <v>89.208299860459846</v>
      </c>
      <c r="AB83" s="15">
        <f t="shared" si="25"/>
        <v>94.958421265143471</v>
      </c>
      <c r="AC83" s="16">
        <v>3.6960362380839129</v>
      </c>
      <c r="AD83" s="16">
        <v>49.299844345164054</v>
      </c>
      <c r="AE83" s="16">
        <v>54.19772176215556</v>
      </c>
      <c r="AF83" s="16">
        <v>38.522072638907204</v>
      </c>
      <c r="AG83" s="16">
        <v>39.559375344709238</v>
      </c>
      <c r="AH83" s="15">
        <f t="shared" si="26"/>
        <v>51.564454333665502</v>
      </c>
      <c r="AI83" s="15">
        <f t="shared" si="27"/>
        <v>39.001685717933945</v>
      </c>
      <c r="AJ83" s="15">
        <f t="shared" si="28"/>
        <v>45.283070025799724</v>
      </c>
      <c r="AK83" s="15">
        <v>4.7687309186225422</v>
      </c>
      <c r="AL83" s="16">
        <v>79.395686753532559</v>
      </c>
      <c r="AM83" s="16">
        <v>91.836383514693196</v>
      </c>
      <c r="AN83" s="16">
        <v>56.078185824813247</v>
      </c>
      <c r="AO83" s="16">
        <v>65.997097005582376</v>
      </c>
      <c r="AP83" s="16">
        <v>86.768917023296154</v>
      </c>
      <c r="AQ83" s="16">
        <v>108.88283046561908</v>
      </c>
      <c r="AR83" s="15">
        <f t="shared" si="29"/>
        <v>97.825873744457624</v>
      </c>
      <c r="AT83" s="23">
        <f t="shared" si="30"/>
        <v>47300</v>
      </c>
      <c r="AU83" s="1">
        <v>400</v>
      </c>
      <c r="AV83" s="1">
        <v>344</v>
      </c>
      <c r="AW83" s="1">
        <f t="shared" si="31"/>
        <v>744</v>
      </c>
    </row>
    <row r="84" spans="1:49">
      <c r="A84" s="12"/>
      <c r="B84" s="19"/>
      <c r="C84" s="13">
        <f t="shared" si="16"/>
        <v>2029</v>
      </c>
      <c r="D84" s="14">
        <v>47331</v>
      </c>
      <c r="E84" s="15">
        <v>5.0652999999999997</v>
      </c>
      <c r="F84" s="15">
        <v>80.644900000000007</v>
      </c>
      <c r="G84" s="15">
        <v>78.367999999999995</v>
      </c>
      <c r="H84" s="15">
        <v>77.060299999999998</v>
      </c>
      <c r="I84" s="15">
        <v>67.143500000000003</v>
      </c>
      <c r="J84" s="15">
        <f t="shared" si="17"/>
        <v>79.690070967741931</v>
      </c>
      <c r="K84" s="15">
        <f t="shared" si="18"/>
        <v>72.901641935483866</v>
      </c>
      <c r="L84" s="15">
        <f t="shared" si="19"/>
        <v>76.295856451612906</v>
      </c>
      <c r="M84" s="15">
        <v>5.0652559116191123</v>
      </c>
      <c r="N84" s="15">
        <v>76.137609676891742</v>
      </c>
      <c r="O84" s="15">
        <v>77.559395794045656</v>
      </c>
      <c r="P84" s="15">
        <v>71.639839292813789</v>
      </c>
      <c r="Q84" s="15">
        <v>65.775217696783216</v>
      </c>
      <c r="R84" s="15">
        <f t="shared" si="20"/>
        <v>76.73384256473048</v>
      </c>
      <c r="S84" s="15">
        <f t="shared" si="21"/>
        <v>69.180481849317104</v>
      </c>
      <c r="T84" s="15">
        <f t="shared" si="22"/>
        <v>72.957162207023799</v>
      </c>
      <c r="U84" s="15">
        <v>8.4529985077822829</v>
      </c>
      <c r="V84" s="15">
        <v>109.72172006239637</v>
      </c>
      <c r="W84" s="15">
        <v>119.82721743577511</v>
      </c>
      <c r="X84" s="15">
        <v>107.88438212103901</v>
      </c>
      <c r="Y84" s="15">
        <v>102.07464152327167</v>
      </c>
      <c r="Z84" s="15">
        <f t="shared" si="23"/>
        <v>113.95950928349069</v>
      </c>
      <c r="AA84" s="15">
        <f t="shared" si="24"/>
        <v>105.44803928971722</v>
      </c>
      <c r="AB84" s="15">
        <f t="shared" si="25"/>
        <v>109.70377428660396</v>
      </c>
      <c r="AC84" s="16">
        <v>3.8563894644136698</v>
      </c>
      <c r="AD84" s="16">
        <v>58.36837333134747</v>
      </c>
      <c r="AE84" s="16">
        <v>58.556724362897143</v>
      </c>
      <c r="AF84" s="16">
        <v>49.521387347649785</v>
      </c>
      <c r="AG84" s="16">
        <v>43.96787833558691</v>
      </c>
      <c r="AH84" s="15">
        <f t="shared" si="26"/>
        <v>58.447359247803789</v>
      </c>
      <c r="AI84" s="15">
        <f t="shared" si="27"/>
        <v>47.192496471623414</v>
      </c>
      <c r="AJ84" s="15">
        <f t="shared" si="28"/>
        <v>52.819927859713601</v>
      </c>
      <c r="AK84" s="15">
        <v>5.0652559116191123</v>
      </c>
      <c r="AL84" s="16">
        <v>91.646394817617093</v>
      </c>
      <c r="AM84" s="16">
        <v>102.13641260667744</v>
      </c>
      <c r="AN84" s="16">
        <v>76.087202721910714</v>
      </c>
      <c r="AO84" s="16">
        <v>77.990145693519565</v>
      </c>
      <c r="AP84" s="16">
        <v>103.37011588840208</v>
      </c>
      <c r="AQ84" s="16">
        <v>134.81425992402202</v>
      </c>
      <c r="AR84" s="15">
        <f t="shared" si="29"/>
        <v>119.09218790621205</v>
      </c>
      <c r="AT84" s="23">
        <f t="shared" si="30"/>
        <v>47331</v>
      </c>
      <c r="AU84" s="1">
        <v>432</v>
      </c>
      <c r="AV84" s="1">
        <v>312</v>
      </c>
      <c r="AW84" s="1">
        <f t="shared" si="31"/>
        <v>744</v>
      </c>
    </row>
    <row r="85" spans="1:49">
      <c r="A85" s="12"/>
      <c r="B85" s="19"/>
      <c r="C85" s="13">
        <f t="shared" si="16"/>
        <v>2029</v>
      </c>
      <c r="D85" s="14">
        <v>47362</v>
      </c>
      <c r="E85" s="15">
        <v>5.0712000000000002</v>
      </c>
      <c r="F85" s="15">
        <v>68.841899999999995</v>
      </c>
      <c r="G85" s="15">
        <v>68.872500000000002</v>
      </c>
      <c r="H85" s="15">
        <v>65.509299999999996</v>
      </c>
      <c r="I85" s="15">
        <v>59.9238</v>
      </c>
      <c r="J85" s="15">
        <f t="shared" si="17"/>
        <v>68.856179999999995</v>
      </c>
      <c r="K85" s="15">
        <f t="shared" si="18"/>
        <v>62.902733333333323</v>
      </c>
      <c r="L85" s="15">
        <f t="shared" si="19"/>
        <v>65.879456666666655</v>
      </c>
      <c r="M85" s="15">
        <v>5.0711635097502032</v>
      </c>
      <c r="N85" s="15">
        <v>64.821116685527997</v>
      </c>
      <c r="O85" s="15">
        <v>69.241907041857871</v>
      </c>
      <c r="P85" s="15">
        <v>60.931217526007146</v>
      </c>
      <c r="Q85" s="15">
        <v>61.70624761036202</v>
      </c>
      <c r="R85" s="15">
        <f t="shared" si="20"/>
        <v>66.884152185148594</v>
      </c>
      <c r="S85" s="15">
        <f t="shared" si="21"/>
        <v>61.29289823203942</v>
      </c>
      <c r="T85" s="15">
        <f t="shared" si="22"/>
        <v>64.088525208594007</v>
      </c>
      <c r="U85" s="15">
        <v>8.3887512694539321</v>
      </c>
      <c r="V85" s="15">
        <v>94.286707838879636</v>
      </c>
      <c r="W85" s="15">
        <v>116.84308732592859</v>
      </c>
      <c r="X85" s="15">
        <v>91.956183641682344</v>
      </c>
      <c r="Y85" s="15">
        <v>103.27376303770777</v>
      </c>
      <c r="Z85" s="15">
        <f t="shared" si="23"/>
        <v>104.81301826616915</v>
      </c>
      <c r="AA85" s="15">
        <f t="shared" si="24"/>
        <v>97.237720693160881</v>
      </c>
      <c r="AB85" s="15">
        <f t="shared" si="25"/>
        <v>101.02536947966502</v>
      </c>
      <c r="AC85" s="16">
        <v>3.8796311550757405</v>
      </c>
      <c r="AD85" s="16">
        <v>48.570800493669857</v>
      </c>
      <c r="AE85" s="16">
        <v>53.664383815066131</v>
      </c>
      <c r="AF85" s="16">
        <v>40.717589918205455</v>
      </c>
      <c r="AG85" s="16">
        <v>43.316365274354105</v>
      </c>
      <c r="AH85" s="15">
        <f t="shared" si="26"/>
        <v>50.947806043654779</v>
      </c>
      <c r="AI85" s="15">
        <f t="shared" si="27"/>
        <v>41.930351751074824</v>
      </c>
      <c r="AJ85" s="15">
        <f t="shared" si="28"/>
        <v>46.439078897364801</v>
      </c>
      <c r="AK85" s="15">
        <v>5.0711635097502032</v>
      </c>
      <c r="AL85" s="16">
        <v>74.930377239709301</v>
      </c>
      <c r="AM85" s="16">
        <v>93.678406303522266</v>
      </c>
      <c r="AN85" s="16">
        <v>63.806543899910984</v>
      </c>
      <c r="AO85" s="16">
        <v>78.738017824562235</v>
      </c>
      <c r="AP85" s="16">
        <v>94.76537164325083</v>
      </c>
      <c r="AQ85" s="16">
        <v>106.46734926996896</v>
      </c>
      <c r="AR85" s="15">
        <f t="shared" si="29"/>
        <v>100.6163604566099</v>
      </c>
      <c r="AT85" s="23">
        <f t="shared" si="30"/>
        <v>47362</v>
      </c>
      <c r="AU85" s="1">
        <v>384</v>
      </c>
      <c r="AV85" s="1">
        <v>336</v>
      </c>
      <c r="AW85" s="1">
        <f t="shared" si="31"/>
        <v>720</v>
      </c>
    </row>
    <row r="86" spans="1:49">
      <c r="A86" s="12"/>
      <c r="B86" s="19"/>
      <c r="C86" s="13">
        <f t="shared" si="16"/>
        <v>2029</v>
      </c>
      <c r="D86" s="14">
        <v>47392</v>
      </c>
      <c r="E86" s="15">
        <v>5.1006999999999998</v>
      </c>
      <c r="F86" s="15">
        <v>53.338500000000003</v>
      </c>
      <c r="G86" s="15">
        <v>62.878999999999998</v>
      </c>
      <c r="H86" s="15">
        <v>58.5227</v>
      </c>
      <c r="I86" s="15">
        <v>61</v>
      </c>
      <c r="J86" s="15">
        <f t="shared" si="17"/>
        <v>57.339354838709674</v>
      </c>
      <c r="K86" s="15">
        <f t="shared" si="18"/>
        <v>59.561567741935484</v>
      </c>
      <c r="L86" s="15">
        <f t="shared" si="19"/>
        <v>58.450461290322579</v>
      </c>
      <c r="M86" s="15">
        <v>5.1006582436153165</v>
      </c>
      <c r="N86" s="15">
        <v>54.719849498796748</v>
      </c>
      <c r="O86" s="15">
        <v>64.686555168111951</v>
      </c>
      <c r="P86" s="15">
        <v>56.478707148113088</v>
      </c>
      <c r="Q86" s="15">
        <v>62.046730945704205</v>
      </c>
      <c r="R86" s="15">
        <f t="shared" si="20"/>
        <v>58.899435747219258</v>
      </c>
      <c r="S86" s="15">
        <f t="shared" si="21"/>
        <v>58.813684869683563</v>
      </c>
      <c r="T86" s="15">
        <f t="shared" si="22"/>
        <v>58.856560308451407</v>
      </c>
      <c r="U86" s="15">
        <v>8.3967239252848884</v>
      </c>
      <c r="V86" s="15">
        <v>65.271313437336516</v>
      </c>
      <c r="W86" s="15">
        <v>100.22613565441479</v>
      </c>
      <c r="X86" s="15">
        <v>62.136797696422505</v>
      </c>
      <c r="Y86" s="15">
        <v>90.033011634264383</v>
      </c>
      <c r="Z86" s="15">
        <f t="shared" si="23"/>
        <v>79.929787270304828</v>
      </c>
      <c r="AA86" s="15">
        <f t="shared" si="24"/>
        <v>73.835209992936853</v>
      </c>
      <c r="AB86" s="15">
        <f t="shared" si="25"/>
        <v>76.882498631620848</v>
      </c>
      <c r="AC86" s="16">
        <v>3.9022550656620032</v>
      </c>
      <c r="AD86" s="16">
        <v>43.067732554619738</v>
      </c>
      <c r="AE86" s="16">
        <v>53.023924996136337</v>
      </c>
      <c r="AF86" s="16">
        <v>41.080966452884972</v>
      </c>
      <c r="AG86" s="16">
        <v>44.833564904436741</v>
      </c>
      <c r="AH86" s="15">
        <f t="shared" si="26"/>
        <v>47.242910030094443</v>
      </c>
      <c r="AI86" s="15">
        <f t="shared" si="27"/>
        <v>42.654636771277652</v>
      </c>
      <c r="AJ86" s="15">
        <f t="shared" si="28"/>
        <v>44.948773400686051</v>
      </c>
      <c r="AK86" s="15">
        <v>5.1006582436153165</v>
      </c>
      <c r="AL86" s="16">
        <v>62.678553028584375</v>
      </c>
      <c r="AM86" s="16">
        <v>87.609120382737387</v>
      </c>
      <c r="AN86" s="16">
        <v>59.478949384442835</v>
      </c>
      <c r="AO86" s="16">
        <v>77.636712128107149</v>
      </c>
      <c r="AP86" s="16">
        <v>72.524179042108202</v>
      </c>
      <c r="AQ86" s="16">
        <v>80.877788640415304</v>
      </c>
      <c r="AR86" s="15">
        <f t="shared" si="29"/>
        <v>76.700983841261746</v>
      </c>
      <c r="AT86" s="23">
        <f t="shared" si="30"/>
        <v>47392</v>
      </c>
      <c r="AU86" s="1">
        <v>432</v>
      </c>
      <c r="AV86" s="1">
        <v>312</v>
      </c>
      <c r="AW86" s="1">
        <f t="shared" si="31"/>
        <v>744</v>
      </c>
    </row>
    <row r="87" spans="1:49">
      <c r="A87" s="12"/>
      <c r="B87" s="19"/>
      <c r="C87" s="13">
        <f t="shared" si="16"/>
        <v>2029</v>
      </c>
      <c r="D87" s="14">
        <v>47423</v>
      </c>
      <c r="E87" s="15">
        <v>5.4443000000000001</v>
      </c>
      <c r="F87" s="15">
        <v>55.910400000000003</v>
      </c>
      <c r="G87" s="15">
        <v>62.563499999999998</v>
      </c>
      <c r="H87" s="15">
        <v>67.458100000000002</v>
      </c>
      <c r="I87" s="15">
        <v>64.958399999999997</v>
      </c>
      <c r="J87" s="15">
        <f t="shared" si="17"/>
        <v>58.867333333333328</v>
      </c>
      <c r="K87" s="15">
        <f t="shared" si="18"/>
        <v>66.347122222222225</v>
      </c>
      <c r="L87" s="15">
        <f t="shared" si="19"/>
        <v>62.60722777777778</v>
      </c>
      <c r="M87" s="15">
        <v>5.4443099865356537</v>
      </c>
      <c r="N87" s="15">
        <v>58.719540484647418</v>
      </c>
      <c r="O87" s="15">
        <v>65.691994069215852</v>
      </c>
      <c r="P87" s="15">
        <v>67.458099363287275</v>
      </c>
      <c r="Q87" s="15">
        <v>67.493236062035905</v>
      </c>
      <c r="R87" s="15">
        <f t="shared" si="20"/>
        <v>61.81840874445561</v>
      </c>
      <c r="S87" s="15">
        <f t="shared" si="21"/>
        <v>67.473715673842221</v>
      </c>
      <c r="T87" s="15">
        <f t="shared" si="22"/>
        <v>64.646062209148909</v>
      </c>
      <c r="U87" s="15">
        <v>8.7922757327029686</v>
      </c>
      <c r="V87" s="15">
        <v>83.598582268960755</v>
      </c>
      <c r="W87" s="15">
        <v>97.603500188004716</v>
      </c>
      <c r="X87" s="15">
        <v>80.339450307136744</v>
      </c>
      <c r="Y87" s="15">
        <v>88.211438390131363</v>
      </c>
      <c r="Z87" s="15">
        <f t="shared" si="23"/>
        <v>89.822990232980288</v>
      </c>
      <c r="AA87" s="15">
        <f t="shared" si="24"/>
        <v>83.838111677356579</v>
      </c>
      <c r="AB87" s="15">
        <f t="shared" si="25"/>
        <v>86.830550955168434</v>
      </c>
      <c r="AC87" s="16">
        <v>4.0954560363570076</v>
      </c>
      <c r="AD87" s="16">
        <v>47.413550973073228</v>
      </c>
      <c r="AE87" s="16">
        <v>51.76431650613759</v>
      </c>
      <c r="AF87" s="16">
        <v>50.74983632660684</v>
      </c>
      <c r="AG87" s="16">
        <v>46.697554831739978</v>
      </c>
      <c r="AH87" s="15">
        <f t="shared" si="26"/>
        <v>49.347224543324046</v>
      </c>
      <c r="AI87" s="15">
        <f t="shared" si="27"/>
        <v>48.948822328888227</v>
      </c>
      <c r="AJ87" s="15">
        <f t="shared" si="28"/>
        <v>49.148023436106136</v>
      </c>
      <c r="AK87" s="15">
        <v>5.4443099865356537</v>
      </c>
      <c r="AL87" s="16">
        <v>77.432315873602818</v>
      </c>
      <c r="AM87" s="16">
        <v>90.039425771866235</v>
      </c>
      <c r="AN87" s="16">
        <v>77.555194402129899</v>
      </c>
      <c r="AO87" s="16">
        <v>83.08543004250113</v>
      </c>
      <c r="AP87" s="16">
        <v>81.600854044549365</v>
      </c>
      <c r="AQ87" s="16">
        <v>87.410062111063993</v>
      </c>
      <c r="AR87" s="15">
        <f t="shared" si="29"/>
        <v>84.505458077806679</v>
      </c>
      <c r="AT87" s="23">
        <f t="shared" si="30"/>
        <v>47423</v>
      </c>
      <c r="AU87" s="1">
        <v>400</v>
      </c>
      <c r="AV87" s="1">
        <v>320</v>
      </c>
      <c r="AW87" s="1">
        <f t="shared" si="31"/>
        <v>720</v>
      </c>
    </row>
    <row r="88" spans="1:49">
      <c r="A88" s="12"/>
      <c r="B88" s="19"/>
      <c r="C88" s="13">
        <f t="shared" si="16"/>
        <v>2029</v>
      </c>
      <c r="D88" s="14">
        <v>47453</v>
      </c>
      <c r="E88" s="15">
        <v>5.5430000000000001</v>
      </c>
      <c r="F88" s="15">
        <v>60.076900000000002</v>
      </c>
      <c r="G88" s="15">
        <v>64.640500000000003</v>
      </c>
      <c r="H88" s="15">
        <v>70.818600000000004</v>
      </c>
      <c r="I88" s="15">
        <v>69.134500000000003</v>
      </c>
      <c r="J88" s="15">
        <f t="shared" si="17"/>
        <v>62.186951612903229</v>
      </c>
      <c r="K88" s="15">
        <f t="shared" si="18"/>
        <v>70.039930107526885</v>
      </c>
      <c r="L88" s="15">
        <f t="shared" si="19"/>
        <v>66.113440860215064</v>
      </c>
      <c r="M88" s="15">
        <v>5.5429574014784553</v>
      </c>
      <c r="N88" s="15">
        <v>62.797161929132002</v>
      </c>
      <c r="O88" s="15">
        <v>67.416299900328724</v>
      </c>
      <c r="P88" s="15">
        <v>70.600136139774492</v>
      </c>
      <c r="Q88" s="15">
        <v>71.422863232584618</v>
      </c>
      <c r="R88" s="15">
        <f t="shared" si="20"/>
        <v>64.932892388932629</v>
      </c>
      <c r="S88" s="15">
        <f t="shared" si="21"/>
        <v>70.980536838600685</v>
      </c>
      <c r="T88" s="15">
        <f t="shared" si="22"/>
        <v>67.95671461376665</v>
      </c>
      <c r="U88" s="15">
        <v>9.0056343958955853</v>
      </c>
      <c r="V88" s="15">
        <v>96.589462930970697</v>
      </c>
      <c r="W88" s="15">
        <v>105.72525782837991</v>
      </c>
      <c r="X88" s="15">
        <v>94.534365667919573</v>
      </c>
      <c r="Y88" s="15">
        <v>99.269209417714222</v>
      </c>
      <c r="Z88" s="15">
        <f t="shared" si="23"/>
        <v>100.81354014160075</v>
      </c>
      <c r="AA88" s="15">
        <f t="shared" si="24"/>
        <v>96.723594498469794</v>
      </c>
      <c r="AB88" s="15">
        <f t="shared" si="25"/>
        <v>98.768567320035274</v>
      </c>
      <c r="AC88" s="16">
        <v>4.2407747864241223</v>
      </c>
      <c r="AD88" s="16">
        <v>48.60506961960985</v>
      </c>
      <c r="AE88" s="16">
        <v>52.684738146002438</v>
      </c>
      <c r="AF88" s="16">
        <v>52.768678252237542</v>
      </c>
      <c r="AG88" s="16">
        <v>49.298655088055646</v>
      </c>
      <c r="AH88" s="15">
        <f t="shared" si="26"/>
        <v>50.491367970522546</v>
      </c>
      <c r="AI88" s="15">
        <f t="shared" si="27"/>
        <v>51.164258939766341</v>
      </c>
      <c r="AJ88" s="15">
        <f t="shared" si="28"/>
        <v>50.827813455144444</v>
      </c>
      <c r="AK88" s="15">
        <v>5.5429574014784553</v>
      </c>
      <c r="AL88" s="16">
        <v>81.389003517372885</v>
      </c>
      <c r="AM88" s="16">
        <v>90.42198638842612</v>
      </c>
      <c r="AN88" s="16">
        <v>84.113221128438084</v>
      </c>
      <c r="AO88" s="16">
        <v>83.751716211502981</v>
      </c>
      <c r="AP88" s="16">
        <v>86.808448724606819</v>
      </c>
      <c r="AQ88" s="16">
        <v>89.863981381005615</v>
      </c>
      <c r="AR88" s="15">
        <f t="shared" si="29"/>
        <v>88.33621505280621</v>
      </c>
      <c r="AT88" s="23">
        <f t="shared" si="30"/>
        <v>47453</v>
      </c>
      <c r="AU88" s="1">
        <v>400</v>
      </c>
      <c r="AV88" s="1">
        <v>344</v>
      </c>
      <c r="AW88" s="1">
        <f t="shared" si="31"/>
        <v>744</v>
      </c>
    </row>
    <row r="89" spans="1:49">
      <c r="A89" s="12"/>
      <c r="B89" s="19"/>
      <c r="C89" s="13">
        <f t="shared" si="16"/>
        <v>2030</v>
      </c>
      <c r="D89" s="14">
        <v>47484</v>
      </c>
      <c r="E89" s="15">
        <v>6.3197999999999999</v>
      </c>
      <c r="F89" s="15">
        <v>60.6616</v>
      </c>
      <c r="G89" s="15">
        <v>65.515699999999995</v>
      </c>
      <c r="H89" s="15">
        <v>67.806100000000001</v>
      </c>
      <c r="I89" s="15">
        <v>61.212800000000001</v>
      </c>
      <c r="J89" s="15">
        <f t="shared" si="17"/>
        <v>62.801579569892468</v>
      </c>
      <c r="K89" s="15">
        <f t="shared" si="18"/>
        <v>64.899376344086022</v>
      </c>
      <c r="L89" s="15">
        <f t="shared" si="19"/>
        <v>63.850477956989245</v>
      </c>
      <c r="M89" s="15">
        <v>6.3198287056299529</v>
      </c>
      <c r="N89" s="15">
        <v>62.603688523516091</v>
      </c>
      <c r="O89" s="15">
        <v>69.039984052218585</v>
      </c>
      <c r="P89" s="15">
        <v>68.474653997135391</v>
      </c>
      <c r="Q89" s="15">
        <v>63.907501261574744</v>
      </c>
      <c r="R89" s="15">
        <f t="shared" si="20"/>
        <v>65.441195154449446</v>
      </c>
      <c r="S89" s="15">
        <f t="shared" si="21"/>
        <v>66.461178059952744</v>
      </c>
      <c r="T89" s="15">
        <f t="shared" si="22"/>
        <v>65.951186607201095</v>
      </c>
      <c r="U89" s="15">
        <v>10.593357762476488</v>
      </c>
      <c r="V89" s="15">
        <v>88.511479152752273</v>
      </c>
      <c r="W89" s="15">
        <v>101.5357523028085</v>
      </c>
      <c r="X89" s="15">
        <v>81.272393219333793</v>
      </c>
      <c r="Y89" s="15">
        <v>83.400416014813942</v>
      </c>
      <c r="Z89" s="15">
        <f t="shared" si="23"/>
        <v>94.253363014605</v>
      </c>
      <c r="AA89" s="15">
        <f t="shared" si="24"/>
        <v>82.210553806588479</v>
      </c>
      <c r="AB89" s="15">
        <f t="shared" si="25"/>
        <v>88.231958410596746</v>
      </c>
      <c r="AC89" s="16">
        <v>4.7607710690924376</v>
      </c>
      <c r="AD89" s="16">
        <v>50.916989483819343</v>
      </c>
      <c r="AE89" s="16">
        <v>55.271214448835927</v>
      </c>
      <c r="AF89" s="16">
        <v>53.751759168443051</v>
      </c>
      <c r="AG89" s="16">
        <v>50.135563594231392</v>
      </c>
      <c r="AH89" s="15">
        <f t="shared" si="26"/>
        <v>52.836594038289022</v>
      </c>
      <c r="AI89" s="15">
        <f t="shared" si="27"/>
        <v>52.157522409919636</v>
      </c>
      <c r="AJ89" s="15">
        <f t="shared" si="28"/>
        <v>52.497058224104329</v>
      </c>
      <c r="AK89" s="15">
        <v>6.3198287056299529</v>
      </c>
      <c r="AL89" s="16">
        <v>69.324756141168024</v>
      </c>
      <c r="AM89" s="16">
        <v>78.616363957912725</v>
      </c>
      <c r="AN89" s="16">
        <v>70.606058688914473</v>
      </c>
      <c r="AO89" s="16">
        <v>68.07542812575501</v>
      </c>
      <c r="AP89" s="16">
        <v>69.939563917865684</v>
      </c>
      <c r="AQ89" s="16">
        <v>78.736249028163741</v>
      </c>
      <c r="AR89" s="15">
        <f t="shared" si="29"/>
        <v>74.337906473014712</v>
      </c>
      <c r="AT89" s="23">
        <f t="shared" si="30"/>
        <v>47484</v>
      </c>
      <c r="AU89" s="1">
        <v>416</v>
      </c>
      <c r="AV89" s="1">
        <v>328</v>
      </c>
      <c r="AW89" s="1">
        <f t="shared" si="31"/>
        <v>744</v>
      </c>
    </row>
    <row r="90" spans="1:49">
      <c r="A90" s="12"/>
      <c r="B90" s="19"/>
      <c r="C90" s="13">
        <f t="shared" si="16"/>
        <v>2030</v>
      </c>
      <c r="D90" s="14">
        <v>47515</v>
      </c>
      <c r="E90" s="15">
        <v>6.0418000000000003</v>
      </c>
      <c r="F90" s="15">
        <v>62.114800000000002</v>
      </c>
      <c r="G90" s="15">
        <v>68.402799999999999</v>
      </c>
      <c r="H90" s="15">
        <v>74.777299999999997</v>
      </c>
      <c r="I90" s="15">
        <v>70.589399999999998</v>
      </c>
      <c r="J90" s="15">
        <f t="shared" si="17"/>
        <v>64.809657142857148</v>
      </c>
      <c r="K90" s="15">
        <f t="shared" si="18"/>
        <v>72.982485714285716</v>
      </c>
      <c r="L90" s="15">
        <f t="shared" si="19"/>
        <v>68.896071428571432</v>
      </c>
      <c r="M90" s="15">
        <v>6.0418404328857349</v>
      </c>
      <c r="N90" s="15">
        <v>66.067513172420632</v>
      </c>
      <c r="O90" s="15">
        <v>73.741684862690704</v>
      </c>
      <c r="P90" s="15">
        <v>76.325833789363173</v>
      </c>
      <c r="Q90" s="15">
        <v>73.387728433567148</v>
      </c>
      <c r="R90" s="15">
        <f t="shared" si="20"/>
        <v>69.356443896822086</v>
      </c>
      <c r="S90" s="15">
        <f t="shared" si="21"/>
        <v>75.066645779736305</v>
      </c>
      <c r="T90" s="15">
        <f t="shared" si="22"/>
        <v>72.211544838279195</v>
      </c>
      <c r="U90" s="15">
        <v>9.2653231778892984</v>
      </c>
      <c r="V90" s="15">
        <v>91.331152963811377</v>
      </c>
      <c r="W90" s="15">
        <v>97.130631851427154</v>
      </c>
      <c r="X90" s="15">
        <v>90.94980509729821</v>
      </c>
      <c r="Y90" s="15">
        <v>88.969839278658469</v>
      </c>
      <c r="Z90" s="15">
        <f t="shared" si="23"/>
        <v>93.816643915646708</v>
      </c>
      <c r="AA90" s="15">
        <f t="shared" si="24"/>
        <v>90.101248317881186</v>
      </c>
      <c r="AB90" s="15">
        <f t="shared" si="25"/>
        <v>91.95894611676394</v>
      </c>
      <c r="AC90" s="16">
        <v>4.6326481616359452</v>
      </c>
      <c r="AD90" s="16">
        <v>52.644211977738571</v>
      </c>
      <c r="AE90" s="16">
        <v>58.208951193416468</v>
      </c>
      <c r="AF90" s="16">
        <v>58.206629939004962</v>
      </c>
      <c r="AG90" s="16">
        <v>53.42535393706607</v>
      </c>
      <c r="AH90" s="15">
        <f t="shared" si="26"/>
        <v>55.02910021302911</v>
      </c>
      <c r="AI90" s="15">
        <f t="shared" si="27"/>
        <v>56.157511652459725</v>
      </c>
      <c r="AJ90" s="15">
        <f t="shared" si="28"/>
        <v>55.593305932744414</v>
      </c>
      <c r="AK90" s="15">
        <v>6.0418404328857349</v>
      </c>
      <c r="AL90" s="16">
        <v>79.906468343738723</v>
      </c>
      <c r="AM90" s="16">
        <v>88.2001758627096</v>
      </c>
      <c r="AN90" s="16">
        <v>87.002577948290835</v>
      </c>
      <c r="AO90" s="16">
        <v>82.245993916561574</v>
      </c>
      <c r="AP90" s="16">
        <v>83.093320483896079</v>
      </c>
      <c r="AQ90" s="16">
        <v>86.261813335380793</v>
      </c>
      <c r="AR90" s="15">
        <f t="shared" si="29"/>
        <v>84.677566909638443</v>
      </c>
      <c r="AT90" s="23">
        <f t="shared" si="30"/>
        <v>47515</v>
      </c>
      <c r="AU90" s="1">
        <v>384</v>
      </c>
      <c r="AV90" s="1">
        <v>288</v>
      </c>
      <c r="AW90" s="1">
        <f t="shared" si="31"/>
        <v>672</v>
      </c>
    </row>
    <row r="91" spans="1:49">
      <c r="A91" s="12"/>
      <c r="B91" s="19"/>
      <c r="C91" s="13">
        <f t="shared" si="16"/>
        <v>2030</v>
      </c>
      <c r="D91" s="14">
        <v>47543</v>
      </c>
      <c r="E91" s="15">
        <v>4.8678999999999997</v>
      </c>
      <c r="F91" s="15">
        <v>40.759700000000002</v>
      </c>
      <c r="G91" s="15">
        <v>48.883899999999997</v>
      </c>
      <c r="H91" s="15">
        <v>44.794499999999999</v>
      </c>
      <c r="I91" s="15">
        <v>49.166800000000002</v>
      </c>
      <c r="J91" s="15">
        <f t="shared" si="17"/>
        <v>44.341336559139791</v>
      </c>
      <c r="K91" s="15">
        <f t="shared" si="18"/>
        <v>46.722073118279567</v>
      </c>
      <c r="L91" s="15">
        <f t="shared" si="19"/>
        <v>45.531704838709679</v>
      </c>
      <c r="M91" s="15">
        <v>4.8678663256019288</v>
      </c>
      <c r="N91" s="15">
        <v>40.854408894187465</v>
      </c>
      <c r="O91" s="15">
        <v>51.599572774078688</v>
      </c>
      <c r="P91" s="15">
        <v>43.853900470455535</v>
      </c>
      <c r="Q91" s="15">
        <v>51.811623847677566</v>
      </c>
      <c r="R91" s="15">
        <f t="shared" si="20"/>
        <v>45.591524153064242</v>
      </c>
      <c r="S91" s="15">
        <f t="shared" si="21"/>
        <v>47.362144109875999</v>
      </c>
      <c r="T91" s="15">
        <f t="shared" si="22"/>
        <v>46.47683413147012</v>
      </c>
      <c r="U91" s="15">
        <v>8.5978901801263241</v>
      </c>
      <c r="V91" s="15">
        <v>48.330997663484972</v>
      </c>
      <c r="W91" s="15">
        <v>73.399113866916721</v>
      </c>
      <c r="X91" s="15">
        <v>46.470565471503143</v>
      </c>
      <c r="Y91" s="15">
        <v>64.755863971126118</v>
      </c>
      <c r="Z91" s="15">
        <f t="shared" si="23"/>
        <v>59.382532763922626</v>
      </c>
      <c r="AA91" s="15">
        <f t="shared" si="24"/>
        <v>54.531826100369187</v>
      </c>
      <c r="AB91" s="15">
        <f t="shared" si="25"/>
        <v>56.957179432145907</v>
      </c>
      <c r="AC91" s="16">
        <v>4.0185876415904946</v>
      </c>
      <c r="AD91" s="16">
        <v>33.91124803792875</v>
      </c>
      <c r="AE91" s="16">
        <v>41.682815279444938</v>
      </c>
      <c r="AF91" s="16">
        <v>34.468996656929882</v>
      </c>
      <c r="AG91" s="16">
        <v>37.669747466276561</v>
      </c>
      <c r="AH91" s="15">
        <f t="shared" si="26"/>
        <v>37.337422843328362</v>
      </c>
      <c r="AI91" s="15">
        <f t="shared" si="27"/>
        <v>35.880080347071967</v>
      </c>
      <c r="AJ91" s="15">
        <f t="shared" si="28"/>
        <v>36.608751595200161</v>
      </c>
      <c r="AK91" s="15">
        <v>4.8678663256019288</v>
      </c>
      <c r="AL91" s="16">
        <v>39.433968065649275</v>
      </c>
      <c r="AM91" s="16">
        <v>57.435246214424659</v>
      </c>
      <c r="AN91" s="16">
        <v>44.20262660530441</v>
      </c>
      <c r="AO91" s="16">
        <v>55.383361920553291</v>
      </c>
      <c r="AP91" s="16">
        <v>48.707703013975895</v>
      </c>
      <c r="AQ91" s="16">
        <v>55.220391366421751</v>
      </c>
      <c r="AR91" s="15">
        <f t="shared" si="29"/>
        <v>51.964047190198826</v>
      </c>
      <c r="AT91" s="23">
        <f t="shared" si="30"/>
        <v>47543</v>
      </c>
      <c r="AU91" s="1">
        <v>416</v>
      </c>
      <c r="AV91" s="1">
        <v>328</v>
      </c>
      <c r="AW91" s="1">
        <f t="shared" si="31"/>
        <v>744</v>
      </c>
    </row>
    <row r="92" spans="1:49">
      <c r="A92" s="12"/>
      <c r="B92" s="19"/>
      <c r="C92" s="13">
        <f t="shared" si="16"/>
        <v>2030</v>
      </c>
      <c r="D92" s="14">
        <v>47574</v>
      </c>
      <c r="E92" s="15">
        <v>4.5362</v>
      </c>
      <c r="F92" s="15">
        <v>32.419499999999999</v>
      </c>
      <c r="G92" s="15">
        <v>43.796300000000002</v>
      </c>
      <c r="H92" s="15">
        <v>35.723500000000001</v>
      </c>
      <c r="I92" s="15">
        <v>41.756900000000002</v>
      </c>
      <c r="J92" s="15">
        <f t="shared" si="17"/>
        <v>37.223037777777783</v>
      </c>
      <c r="K92" s="15">
        <f t="shared" si="18"/>
        <v>38.27093555555556</v>
      </c>
      <c r="L92" s="15">
        <f t="shared" si="19"/>
        <v>37.746986666666672</v>
      </c>
      <c r="M92" s="15">
        <v>4.5361853462022497</v>
      </c>
      <c r="N92" s="15">
        <v>33.397613215211358</v>
      </c>
      <c r="O92" s="15">
        <v>43.563658988064375</v>
      </c>
      <c r="P92" s="15">
        <v>35.200082209430896</v>
      </c>
      <c r="Q92" s="15">
        <v>43.194186019258758</v>
      </c>
      <c r="R92" s="15">
        <f t="shared" si="20"/>
        <v>37.689943652638185</v>
      </c>
      <c r="S92" s="15">
        <f t="shared" si="21"/>
        <v>38.575370484691547</v>
      </c>
      <c r="T92" s="15">
        <f t="shared" si="22"/>
        <v>38.132657068664869</v>
      </c>
      <c r="U92" s="15">
        <v>7.4207989058713357</v>
      </c>
      <c r="V92" s="15">
        <v>35.55742019223046</v>
      </c>
      <c r="W92" s="15">
        <v>59.362771639796321</v>
      </c>
      <c r="X92" s="15">
        <v>34.943854945164098</v>
      </c>
      <c r="Y92" s="15">
        <v>52.029436246479754</v>
      </c>
      <c r="Z92" s="15">
        <f t="shared" si="23"/>
        <v>45.608568581202711</v>
      </c>
      <c r="AA92" s="15">
        <f t="shared" si="24"/>
        <v>42.15776705016404</v>
      </c>
      <c r="AB92" s="15">
        <f t="shared" si="25"/>
        <v>43.883167815683379</v>
      </c>
      <c r="AC92" s="16">
        <v>3.7257132664206791</v>
      </c>
      <c r="AD92" s="16">
        <v>27.534627676285591</v>
      </c>
      <c r="AE92" s="16">
        <v>35.908610249909643</v>
      </c>
      <c r="AF92" s="16">
        <v>26.989110474038633</v>
      </c>
      <c r="AG92" s="16">
        <v>31.437899159543861</v>
      </c>
      <c r="AH92" s="15">
        <f t="shared" si="26"/>
        <v>31.070309207371302</v>
      </c>
      <c r="AI92" s="15">
        <f t="shared" si="27"/>
        <v>28.867487919029731</v>
      </c>
      <c r="AJ92" s="15">
        <f t="shared" si="28"/>
        <v>29.968898563200518</v>
      </c>
      <c r="AK92" s="15">
        <v>4.5361853462022497</v>
      </c>
      <c r="AL92" s="16">
        <v>30.286472290490121</v>
      </c>
      <c r="AM92" s="16">
        <v>46.447837519270799</v>
      </c>
      <c r="AN92" s="16">
        <v>34.165133993877248</v>
      </c>
      <c r="AO92" s="16">
        <v>43.219978841882558</v>
      </c>
      <c r="AP92" s="16">
        <v>41.025353570328015</v>
      </c>
      <c r="AQ92" s="16">
        <v>47.230111821352885</v>
      </c>
      <c r="AR92" s="15">
        <f t="shared" si="29"/>
        <v>44.12773269584045</v>
      </c>
      <c r="AT92" s="23">
        <f t="shared" si="30"/>
        <v>47574</v>
      </c>
      <c r="AU92" s="1">
        <v>416</v>
      </c>
      <c r="AV92" s="1">
        <v>304</v>
      </c>
      <c r="AW92" s="1">
        <f t="shared" si="31"/>
        <v>720</v>
      </c>
    </row>
    <row r="93" spans="1:49">
      <c r="A93" s="12"/>
      <c r="B93" s="19"/>
      <c r="C93" s="13">
        <f t="shared" si="16"/>
        <v>2030</v>
      </c>
      <c r="D93" s="14">
        <v>47604</v>
      </c>
      <c r="E93" s="15">
        <v>4.5617999999999999</v>
      </c>
      <c r="F93" s="15">
        <v>31.540199999999999</v>
      </c>
      <c r="G93" s="15">
        <v>40.726999999999997</v>
      </c>
      <c r="H93" s="15">
        <v>22.175699999999999</v>
      </c>
      <c r="I93" s="15">
        <v>29.844200000000001</v>
      </c>
      <c r="J93" s="15">
        <f t="shared" si="17"/>
        <v>35.590294623655915</v>
      </c>
      <c r="K93" s="15">
        <f t="shared" si="18"/>
        <v>25.556436559139783</v>
      </c>
      <c r="L93" s="15">
        <f t="shared" si="19"/>
        <v>30.573365591397849</v>
      </c>
      <c r="M93" s="15">
        <v>4.5617988444509265</v>
      </c>
      <c r="N93" s="15">
        <v>33.992255333780456</v>
      </c>
      <c r="O93" s="15">
        <v>44.441705847222508</v>
      </c>
      <c r="P93" s="15">
        <v>20.684958330189204</v>
      </c>
      <c r="Q93" s="15">
        <v>31.573759789256691</v>
      </c>
      <c r="R93" s="15">
        <f t="shared" si="20"/>
        <v>38.59900233433018</v>
      </c>
      <c r="S93" s="15">
        <f t="shared" si="21"/>
        <v>25.48539768311143</v>
      </c>
      <c r="T93" s="15">
        <f t="shared" si="22"/>
        <v>32.042200008720805</v>
      </c>
      <c r="U93" s="15">
        <v>7.8233146623592988</v>
      </c>
      <c r="V93" s="15">
        <v>33.667081563313083</v>
      </c>
      <c r="W93" s="15">
        <v>62.989252200743124</v>
      </c>
      <c r="X93" s="15">
        <v>18.921229019284176</v>
      </c>
      <c r="Y93" s="15">
        <v>35.041238188471993</v>
      </c>
      <c r="Z93" s="15">
        <f t="shared" si="23"/>
        <v>46.594060016373632</v>
      </c>
      <c r="AA93" s="15">
        <f t="shared" si="24"/>
        <v>26.027899728280957</v>
      </c>
      <c r="AB93" s="15">
        <f t="shared" si="25"/>
        <v>36.310979872327295</v>
      </c>
      <c r="AC93" s="16">
        <v>3.7458128514609315</v>
      </c>
      <c r="AD93" s="16">
        <v>27.03576968020262</v>
      </c>
      <c r="AE93" s="16">
        <v>35.39766778343553</v>
      </c>
      <c r="AF93" s="16">
        <v>15.297552241898975</v>
      </c>
      <c r="AG93" s="16">
        <v>22.842406151532384</v>
      </c>
      <c r="AH93" s="15">
        <f t="shared" si="26"/>
        <v>30.722197876251538</v>
      </c>
      <c r="AI93" s="15">
        <f t="shared" si="27"/>
        <v>18.623778159049188</v>
      </c>
      <c r="AJ93" s="15">
        <f t="shared" si="28"/>
        <v>24.672988017650361</v>
      </c>
      <c r="AK93" s="15">
        <v>4.5617988444509265</v>
      </c>
      <c r="AL93" s="16">
        <v>30.303141985528839</v>
      </c>
      <c r="AM93" s="16">
        <v>50.973760592248077</v>
      </c>
      <c r="AN93" s="16">
        <v>16.854426541903845</v>
      </c>
      <c r="AO93" s="16">
        <v>28.75322895814223</v>
      </c>
      <c r="AP93" s="16">
        <v>19.858283014739541</v>
      </c>
      <c r="AQ93" s="16">
        <v>49.025622477739148</v>
      </c>
      <c r="AR93" s="15">
        <f t="shared" si="29"/>
        <v>34.441952746239345</v>
      </c>
      <c r="AT93" s="23">
        <f t="shared" si="30"/>
        <v>47604</v>
      </c>
      <c r="AU93" s="1">
        <v>416</v>
      </c>
      <c r="AV93" s="1">
        <v>328</v>
      </c>
      <c r="AW93" s="1">
        <f t="shared" si="31"/>
        <v>744</v>
      </c>
    </row>
    <row r="94" spans="1:49">
      <c r="A94" s="12"/>
      <c r="B94" s="19"/>
      <c r="C94" s="13">
        <f t="shared" si="16"/>
        <v>2030</v>
      </c>
      <c r="D94" s="14">
        <v>47635</v>
      </c>
      <c r="E94" s="15">
        <v>4.6954000000000002</v>
      </c>
      <c r="F94" s="15">
        <v>38.394599999999997</v>
      </c>
      <c r="G94" s="15">
        <v>49.326999999999998</v>
      </c>
      <c r="H94" s="15">
        <v>29.318000000000001</v>
      </c>
      <c r="I94" s="15">
        <v>37.692599999999999</v>
      </c>
      <c r="J94" s="15">
        <f t="shared" si="17"/>
        <v>43.25344444444444</v>
      </c>
      <c r="K94" s="15">
        <f t="shared" si="18"/>
        <v>33.040044444444447</v>
      </c>
      <c r="L94" s="15">
        <f t="shared" si="19"/>
        <v>38.146744444444444</v>
      </c>
      <c r="M94" s="15">
        <v>4.6953895887138826</v>
      </c>
      <c r="N94" s="15">
        <v>41.576797214494334</v>
      </c>
      <c r="O94" s="15">
        <v>51.395760659270749</v>
      </c>
      <c r="P94" s="15">
        <v>29.16262401596255</v>
      </c>
      <c r="Q94" s="15">
        <v>39.937117393653999</v>
      </c>
      <c r="R94" s="15">
        <f t="shared" si="20"/>
        <v>45.940780967728301</v>
      </c>
      <c r="S94" s="15">
        <f t="shared" si="21"/>
        <v>33.951287739380973</v>
      </c>
      <c r="T94" s="15">
        <f t="shared" si="22"/>
        <v>39.946034353554637</v>
      </c>
      <c r="U94" s="15">
        <v>8.5813554253347508</v>
      </c>
      <c r="V94" s="15">
        <v>46.679911267275948</v>
      </c>
      <c r="W94" s="15">
        <v>82.50545183099689</v>
      </c>
      <c r="X94" s="15">
        <v>29.906074669412217</v>
      </c>
      <c r="Y94" s="15">
        <v>57.306525894977021</v>
      </c>
      <c r="Z94" s="15">
        <f t="shared" si="23"/>
        <v>62.602373740040811</v>
      </c>
      <c r="AA94" s="15">
        <f t="shared" si="24"/>
        <v>42.084052991885457</v>
      </c>
      <c r="AB94" s="15">
        <f t="shared" si="25"/>
        <v>52.343213365963138</v>
      </c>
      <c r="AC94" s="16">
        <v>3.7684018075143819</v>
      </c>
      <c r="AD94" s="16">
        <v>33.264948046238807</v>
      </c>
      <c r="AE94" s="16">
        <v>41.776517246686325</v>
      </c>
      <c r="AF94" s="16">
        <v>22.220075851319045</v>
      </c>
      <c r="AG94" s="16">
        <v>28.17316690751829</v>
      </c>
      <c r="AH94" s="15">
        <f t="shared" si="26"/>
        <v>37.04786769088215</v>
      </c>
      <c r="AI94" s="15">
        <f t="shared" si="27"/>
        <v>24.865894098518705</v>
      </c>
      <c r="AJ94" s="15">
        <f t="shared" si="28"/>
        <v>30.956880894700426</v>
      </c>
      <c r="AK94" s="15">
        <v>4.6953895887138826</v>
      </c>
      <c r="AL94" s="16">
        <v>46.870564846259327</v>
      </c>
      <c r="AM94" s="16">
        <v>69.042893092081883</v>
      </c>
      <c r="AN94" s="16">
        <v>28.520341388398897</v>
      </c>
      <c r="AO94" s="16">
        <v>39.961199162864965</v>
      </c>
      <c r="AP94" s="16">
        <v>28.058608156024068</v>
      </c>
      <c r="AQ94" s="16">
        <v>62.142152429120564</v>
      </c>
      <c r="AR94" s="15">
        <f t="shared" si="29"/>
        <v>45.100380292572318</v>
      </c>
      <c r="AT94" s="23">
        <f t="shared" si="30"/>
        <v>47635</v>
      </c>
      <c r="AU94" s="1">
        <v>400</v>
      </c>
      <c r="AV94" s="1">
        <v>320</v>
      </c>
      <c r="AW94" s="1">
        <f t="shared" si="31"/>
        <v>720</v>
      </c>
    </row>
    <row r="95" spans="1:49">
      <c r="A95" s="12"/>
      <c r="B95" s="19"/>
      <c r="C95" s="13">
        <f t="shared" si="16"/>
        <v>2030</v>
      </c>
      <c r="D95" s="14">
        <v>47665</v>
      </c>
      <c r="E95" s="15">
        <v>4.8266999999999998</v>
      </c>
      <c r="F95" s="15">
        <v>69.728099999999998</v>
      </c>
      <c r="G95" s="15">
        <v>75.364099999999993</v>
      </c>
      <c r="H95" s="15">
        <v>61.844299999999997</v>
      </c>
      <c r="I95" s="15">
        <v>63.695999999999998</v>
      </c>
      <c r="J95" s="15">
        <f t="shared" si="17"/>
        <v>72.212788172043005</v>
      </c>
      <c r="K95" s="15">
        <f t="shared" si="18"/>
        <v>62.660640860215054</v>
      </c>
      <c r="L95" s="15">
        <f t="shared" si="19"/>
        <v>67.43671451612903</v>
      </c>
      <c r="M95" s="15">
        <v>4.8267257025519354</v>
      </c>
      <c r="N95" s="15">
        <v>63.398917408756972</v>
      </c>
      <c r="O95" s="15">
        <v>72.737886785468078</v>
      </c>
      <c r="P95" s="15">
        <v>55.349579200770719</v>
      </c>
      <c r="Q95" s="15">
        <v>60.817602803458271</v>
      </c>
      <c r="R95" s="15">
        <f t="shared" si="20"/>
        <v>67.516097456554348</v>
      </c>
      <c r="S95" s="15">
        <f t="shared" si="21"/>
        <v>57.760213262170609</v>
      </c>
      <c r="T95" s="15">
        <f t="shared" si="22"/>
        <v>62.638155359362479</v>
      </c>
      <c r="U95" s="15">
        <v>8.6285861014849967</v>
      </c>
      <c r="V95" s="15">
        <v>92.637927191004493</v>
      </c>
      <c r="W95" s="15">
        <v>117.37196847990836</v>
      </c>
      <c r="X95" s="15">
        <v>85.459014435132019</v>
      </c>
      <c r="Y95" s="15">
        <v>94.324938981151305</v>
      </c>
      <c r="Z95" s="15">
        <f t="shared" si="23"/>
        <v>103.54218195277932</v>
      </c>
      <c r="AA95" s="15">
        <f t="shared" si="24"/>
        <v>89.367647837140524</v>
      </c>
      <c r="AB95" s="15">
        <f t="shared" si="25"/>
        <v>96.454914894959927</v>
      </c>
      <c r="AC95" s="16">
        <v>3.8371200911094538</v>
      </c>
      <c r="AD95" s="16">
        <v>52.080769809826997</v>
      </c>
      <c r="AE95" s="16">
        <v>60.067160180907692</v>
      </c>
      <c r="AF95" s="16">
        <v>40.448535567845397</v>
      </c>
      <c r="AG95" s="16">
        <v>43.112603391036934</v>
      </c>
      <c r="AH95" s="15">
        <f t="shared" si="26"/>
        <v>55.601651586324941</v>
      </c>
      <c r="AI95" s="15">
        <f t="shared" si="27"/>
        <v>41.62301708129543</v>
      </c>
      <c r="AJ95" s="15">
        <f t="shared" si="28"/>
        <v>48.612334333810182</v>
      </c>
      <c r="AK95" s="15">
        <v>4.8267257025519354</v>
      </c>
      <c r="AL95" s="16">
        <v>77.207756047517236</v>
      </c>
      <c r="AM95" s="16">
        <v>96.443817012388891</v>
      </c>
      <c r="AN95" s="16">
        <v>56.238719265024038</v>
      </c>
      <c r="AO95" s="16">
        <v>68.937430434571027</v>
      </c>
      <c r="AP95" s="16">
        <v>76.443363399577578</v>
      </c>
      <c r="AQ95" s="16">
        <v>103.31492973837176</v>
      </c>
      <c r="AR95" s="15">
        <f t="shared" si="29"/>
        <v>89.879146568974676</v>
      </c>
      <c r="AT95" s="23">
        <f t="shared" si="30"/>
        <v>47665</v>
      </c>
      <c r="AU95" s="1">
        <v>416</v>
      </c>
      <c r="AV95" s="1">
        <v>328</v>
      </c>
      <c r="AW95" s="1">
        <f t="shared" si="31"/>
        <v>744</v>
      </c>
    </row>
    <row r="96" spans="1:49">
      <c r="A96" s="12"/>
      <c r="B96" s="19"/>
      <c r="C96" s="13">
        <f t="shared" si="16"/>
        <v>2030</v>
      </c>
      <c r="D96" s="14">
        <v>47696</v>
      </c>
      <c r="E96" s="15">
        <v>5.0419</v>
      </c>
      <c r="F96" s="15">
        <v>80.099000000000004</v>
      </c>
      <c r="G96" s="15">
        <v>78.928200000000004</v>
      </c>
      <c r="H96" s="15">
        <v>74.962299999999999</v>
      </c>
      <c r="I96" s="15">
        <v>66.815799999999996</v>
      </c>
      <c r="J96" s="15">
        <f t="shared" si="17"/>
        <v>79.608019354838717</v>
      </c>
      <c r="K96" s="15">
        <f t="shared" si="18"/>
        <v>71.54602580645161</v>
      </c>
      <c r="L96" s="15">
        <f t="shared" si="19"/>
        <v>75.577022580645163</v>
      </c>
      <c r="M96" s="15">
        <v>5.0419093488290585</v>
      </c>
      <c r="N96" s="15">
        <v>76.588200293885805</v>
      </c>
      <c r="O96" s="15">
        <v>78.497317478985238</v>
      </c>
      <c r="P96" s="15">
        <v>70.63744543579601</v>
      </c>
      <c r="Q96" s="15">
        <v>67.192141009856826</v>
      </c>
      <c r="R96" s="15">
        <f t="shared" si="20"/>
        <v>77.388797823121052</v>
      </c>
      <c r="S96" s="15">
        <f t="shared" si="21"/>
        <v>69.192640353950537</v>
      </c>
      <c r="T96" s="15">
        <f t="shared" si="22"/>
        <v>73.290719088535795</v>
      </c>
      <c r="U96" s="15">
        <v>10.412484260183753</v>
      </c>
      <c r="V96" s="15">
        <v>118.88818488264977</v>
      </c>
      <c r="W96" s="15">
        <v>131.05634176118096</v>
      </c>
      <c r="X96" s="15">
        <v>114.9198013140664</v>
      </c>
      <c r="Y96" s="15">
        <v>108.53170116630579</v>
      </c>
      <c r="Z96" s="15">
        <f t="shared" si="23"/>
        <v>123.99096034784026</v>
      </c>
      <c r="AA96" s="15">
        <f t="shared" si="24"/>
        <v>112.24092060694097</v>
      </c>
      <c r="AB96" s="15">
        <f t="shared" si="25"/>
        <v>118.11594047739061</v>
      </c>
      <c r="AC96" s="16">
        <v>3.8999150664382922</v>
      </c>
      <c r="AD96" s="16">
        <v>59.4340255870923</v>
      </c>
      <c r="AE96" s="16">
        <v>62.534245159244442</v>
      </c>
      <c r="AF96" s="16">
        <v>51.739366086962896</v>
      </c>
      <c r="AG96" s="16">
        <v>46.206357323218839</v>
      </c>
      <c r="AH96" s="15">
        <f t="shared" si="26"/>
        <v>60.734117665736754</v>
      </c>
      <c r="AI96" s="15">
        <f t="shared" si="27"/>
        <v>49.419072089263778</v>
      </c>
      <c r="AJ96" s="15">
        <f t="shared" si="28"/>
        <v>55.07659487750027</v>
      </c>
      <c r="AK96" s="15">
        <v>5.0419093488290585</v>
      </c>
      <c r="AL96" s="16">
        <v>87.423950380000605</v>
      </c>
      <c r="AM96" s="16">
        <v>103.17121079549725</v>
      </c>
      <c r="AN96" s="16">
        <v>75.726452027934627</v>
      </c>
      <c r="AO96" s="16">
        <v>79.376221110157928</v>
      </c>
      <c r="AP96" s="16">
        <v>94.355831228062556</v>
      </c>
      <c r="AQ96" s="16">
        <v>112.95290050322799</v>
      </c>
      <c r="AR96" s="15">
        <f t="shared" si="29"/>
        <v>103.65436586564527</v>
      </c>
      <c r="AT96" s="23">
        <f t="shared" si="30"/>
        <v>47696</v>
      </c>
      <c r="AU96" s="1">
        <v>432</v>
      </c>
      <c r="AV96" s="1">
        <v>312</v>
      </c>
      <c r="AW96" s="1">
        <f t="shared" si="31"/>
        <v>744</v>
      </c>
    </row>
    <row r="97" spans="1:49">
      <c r="A97" s="12"/>
      <c r="B97" s="19"/>
      <c r="C97" s="13">
        <f t="shared" si="16"/>
        <v>2030</v>
      </c>
      <c r="D97" s="14">
        <v>47727</v>
      </c>
      <c r="E97" s="15">
        <v>5.0054999999999996</v>
      </c>
      <c r="F97" s="15">
        <v>68.737499999999997</v>
      </c>
      <c r="G97" s="15">
        <v>70.718699999999998</v>
      </c>
      <c r="H97" s="15">
        <v>63.950200000000002</v>
      </c>
      <c r="I97" s="15">
        <v>61.291400000000003</v>
      </c>
      <c r="J97" s="15">
        <f t="shared" si="17"/>
        <v>69.662059999999997</v>
      </c>
      <c r="K97" s="15">
        <f t="shared" si="18"/>
        <v>62.709426666666673</v>
      </c>
      <c r="L97" s="15">
        <f t="shared" si="19"/>
        <v>66.185743333333335</v>
      </c>
      <c r="M97" s="15">
        <v>5.0055379447073962</v>
      </c>
      <c r="N97" s="15">
        <v>63.849021590349579</v>
      </c>
      <c r="O97" s="15">
        <v>70.628743222369167</v>
      </c>
      <c r="P97" s="15">
        <v>59.198029728179996</v>
      </c>
      <c r="Q97" s="15">
        <v>60.640808894504168</v>
      </c>
      <c r="R97" s="15">
        <f t="shared" si="20"/>
        <v>67.012891685292061</v>
      </c>
      <c r="S97" s="15">
        <f t="shared" si="21"/>
        <v>59.871326672464612</v>
      </c>
      <c r="T97" s="15">
        <f t="shared" si="22"/>
        <v>63.44210917887834</v>
      </c>
      <c r="U97" s="15">
        <v>9.4272857029323163</v>
      </c>
      <c r="V97" s="15">
        <v>92.485571973878194</v>
      </c>
      <c r="W97" s="15">
        <v>124.26161342572622</v>
      </c>
      <c r="X97" s="15">
        <v>88.548052643553731</v>
      </c>
      <c r="Y97" s="15">
        <v>106.2697104233493</v>
      </c>
      <c r="Z97" s="15">
        <f t="shared" si="23"/>
        <v>107.31439131807393</v>
      </c>
      <c r="AA97" s="15">
        <f t="shared" si="24"/>
        <v>96.818159607458313</v>
      </c>
      <c r="AB97" s="15">
        <f t="shared" si="25"/>
        <v>102.06627546276613</v>
      </c>
      <c r="AC97" s="16">
        <v>3.9199421122781994</v>
      </c>
      <c r="AD97" s="16">
        <v>50.306967809465988</v>
      </c>
      <c r="AE97" s="16">
        <v>56.784717156220971</v>
      </c>
      <c r="AF97" s="16">
        <v>42.568891885622961</v>
      </c>
      <c r="AG97" s="16">
        <v>45.5698056038106</v>
      </c>
      <c r="AH97" s="15">
        <f t="shared" si="26"/>
        <v>53.329917504618315</v>
      </c>
      <c r="AI97" s="15">
        <f t="shared" si="27"/>
        <v>43.969318287443862</v>
      </c>
      <c r="AJ97" s="15">
        <f t="shared" si="28"/>
        <v>48.649617896031089</v>
      </c>
      <c r="AK97" s="15">
        <v>5.0055379447073962</v>
      </c>
      <c r="AL97" s="16">
        <v>71.753794464580025</v>
      </c>
      <c r="AM97" s="16">
        <v>94.868791100634141</v>
      </c>
      <c r="AN97" s="16">
        <v>64.081535567644735</v>
      </c>
      <c r="AO97" s="16">
        <v>80.247229487591866</v>
      </c>
      <c r="AP97" s="16">
        <v>85.462569569260197</v>
      </c>
      <c r="AQ97" s="16">
        <v>101.15694632664076</v>
      </c>
      <c r="AR97" s="15">
        <f t="shared" si="29"/>
        <v>93.309757947950487</v>
      </c>
      <c r="AT97" s="23">
        <f t="shared" si="30"/>
        <v>47727</v>
      </c>
      <c r="AU97" s="1">
        <v>384</v>
      </c>
      <c r="AV97" s="1">
        <v>336</v>
      </c>
      <c r="AW97" s="1">
        <f t="shared" si="31"/>
        <v>720</v>
      </c>
    </row>
    <row r="98" spans="1:49">
      <c r="A98" s="12"/>
      <c r="B98" s="19"/>
      <c r="C98" s="13">
        <f t="shared" si="16"/>
        <v>2030</v>
      </c>
      <c r="D98" s="14">
        <v>47757</v>
      </c>
      <c r="E98" s="15">
        <v>5.0364000000000004</v>
      </c>
      <c r="F98" s="15">
        <v>51.825699999999998</v>
      </c>
      <c r="G98" s="15">
        <v>62.691600000000001</v>
      </c>
      <c r="H98" s="15">
        <v>55.338700000000003</v>
      </c>
      <c r="I98" s="15">
        <v>60.971499999999999</v>
      </c>
      <c r="J98" s="15">
        <f t="shared" si="17"/>
        <v>56.382367741935482</v>
      </c>
      <c r="K98" s="15">
        <f t="shared" si="18"/>
        <v>57.700841935483865</v>
      </c>
      <c r="L98" s="15">
        <f t="shared" si="19"/>
        <v>57.041604838709674</v>
      </c>
      <c r="M98" s="15">
        <v>5.0364116246267319</v>
      </c>
      <c r="N98" s="15">
        <v>53.546099016324604</v>
      </c>
      <c r="O98" s="15">
        <v>65.018644902247132</v>
      </c>
      <c r="P98" s="15">
        <v>55.379745545654757</v>
      </c>
      <c r="Q98" s="15">
        <v>62.988239683531035</v>
      </c>
      <c r="R98" s="15">
        <f t="shared" si="20"/>
        <v>58.357166645905018</v>
      </c>
      <c r="S98" s="15">
        <f t="shared" si="21"/>
        <v>58.570404377667394</v>
      </c>
      <c r="T98" s="15">
        <f t="shared" si="22"/>
        <v>58.463785511786206</v>
      </c>
      <c r="U98" s="15">
        <v>9.6211838187496106</v>
      </c>
      <c r="V98" s="15">
        <v>66.779712141161014</v>
      </c>
      <c r="W98" s="15">
        <v>105.8477143795984</v>
      </c>
      <c r="X98" s="15">
        <v>62.218537368373546</v>
      </c>
      <c r="Y98" s="15">
        <v>92.259199361547559</v>
      </c>
      <c r="Z98" s="15">
        <f t="shared" si="23"/>
        <v>83.163067918570235</v>
      </c>
      <c r="AA98" s="15">
        <f t="shared" si="24"/>
        <v>74.816234333252979</v>
      </c>
      <c r="AB98" s="15">
        <f t="shared" si="25"/>
        <v>78.989651125911607</v>
      </c>
      <c r="AC98" s="16">
        <v>3.9431300615569174</v>
      </c>
      <c r="AD98" s="16">
        <v>43.195222115648505</v>
      </c>
      <c r="AE98" s="16">
        <v>53.530213865427065</v>
      </c>
      <c r="AF98" s="16">
        <v>41.725036207324258</v>
      </c>
      <c r="AG98" s="16">
        <v>46.514466487099313</v>
      </c>
      <c r="AH98" s="15">
        <f t="shared" si="26"/>
        <v>47.529250913942739</v>
      </c>
      <c r="AI98" s="15">
        <f t="shared" si="27"/>
        <v>43.73350696981057</v>
      </c>
      <c r="AJ98" s="15">
        <f t="shared" si="28"/>
        <v>45.631378941876655</v>
      </c>
      <c r="AK98" s="15">
        <v>5.0364116246267319</v>
      </c>
      <c r="AL98" s="16">
        <v>58.080470259863738</v>
      </c>
      <c r="AM98" s="16">
        <v>85.955353484889329</v>
      </c>
      <c r="AN98" s="16">
        <v>57.72760970192153</v>
      </c>
      <c r="AO98" s="16">
        <v>76.374520357212717</v>
      </c>
      <c r="AP98" s="16">
        <v>65.56793288866514</v>
      </c>
      <c r="AQ98" s="16">
        <v>75.190816205195276</v>
      </c>
      <c r="AR98" s="15">
        <f t="shared" si="29"/>
        <v>70.379374546930208</v>
      </c>
      <c r="AT98" s="23">
        <f t="shared" si="30"/>
        <v>47757</v>
      </c>
      <c r="AU98" s="1">
        <v>432</v>
      </c>
      <c r="AV98" s="1">
        <v>312</v>
      </c>
      <c r="AW98" s="1">
        <f t="shared" si="31"/>
        <v>744</v>
      </c>
    </row>
    <row r="99" spans="1:49">
      <c r="A99" s="12"/>
      <c r="B99" s="19"/>
      <c r="C99" s="13">
        <f t="shared" si="16"/>
        <v>2030</v>
      </c>
      <c r="D99" s="14">
        <v>47788</v>
      </c>
      <c r="E99" s="15">
        <v>5.3228</v>
      </c>
      <c r="F99" s="15">
        <v>57.342799999999997</v>
      </c>
      <c r="G99" s="15">
        <v>63.109000000000002</v>
      </c>
      <c r="H99" s="15">
        <v>68.087299999999999</v>
      </c>
      <c r="I99" s="15">
        <v>65.808899999999994</v>
      </c>
      <c r="J99" s="15">
        <f t="shared" si="17"/>
        <v>59.905555555555559</v>
      </c>
      <c r="K99" s="15">
        <f t="shared" si="18"/>
        <v>67.074677777777779</v>
      </c>
      <c r="L99" s="15">
        <f t="shared" si="19"/>
        <v>63.490116666666665</v>
      </c>
      <c r="M99" s="15">
        <v>5.3227565377831221</v>
      </c>
      <c r="N99" s="15">
        <v>59.268892743754812</v>
      </c>
      <c r="O99" s="15">
        <v>65.873095662376826</v>
      </c>
      <c r="P99" s="15">
        <v>66.789592656303739</v>
      </c>
      <c r="Q99" s="15">
        <v>67.769191905348222</v>
      </c>
      <c r="R99" s="15">
        <f t="shared" si="20"/>
        <v>62.204094040920154</v>
      </c>
      <c r="S99" s="15">
        <f t="shared" si="21"/>
        <v>67.224970100323517</v>
      </c>
      <c r="T99" s="15">
        <f t="shared" si="22"/>
        <v>64.714532070621829</v>
      </c>
      <c r="U99" s="15">
        <v>9.4783644205329693</v>
      </c>
      <c r="V99" s="15">
        <v>85.707717199204708</v>
      </c>
      <c r="W99" s="15">
        <v>101.27362389510031</v>
      </c>
      <c r="X99" s="15">
        <v>81.195479102675094</v>
      </c>
      <c r="Y99" s="15">
        <v>87.409882868051383</v>
      </c>
      <c r="Z99" s="15">
        <f t="shared" si="23"/>
        <v>92.625897952936086</v>
      </c>
      <c r="AA99" s="15">
        <f t="shared" si="24"/>
        <v>83.957436331731216</v>
      </c>
      <c r="AB99" s="15">
        <f t="shared" si="25"/>
        <v>88.291667142333651</v>
      </c>
      <c r="AC99" s="16">
        <v>4.1610063754044511</v>
      </c>
      <c r="AD99" s="16">
        <v>49.580614427975469</v>
      </c>
      <c r="AE99" s="16">
        <v>54.177818940069521</v>
      </c>
      <c r="AF99" s="16">
        <v>52.811616263161227</v>
      </c>
      <c r="AG99" s="16">
        <v>49.76290761776702</v>
      </c>
      <c r="AH99" s="15">
        <f t="shared" si="26"/>
        <v>51.623816433350598</v>
      </c>
      <c r="AI99" s="15">
        <f t="shared" si="27"/>
        <v>51.456634642986025</v>
      </c>
      <c r="AJ99" s="15">
        <f t="shared" si="28"/>
        <v>51.540225538168315</v>
      </c>
      <c r="AK99" s="15">
        <v>5.3227565377831221</v>
      </c>
      <c r="AL99" s="16">
        <v>75.038573687376058</v>
      </c>
      <c r="AM99" s="16">
        <v>88.462079112596484</v>
      </c>
      <c r="AN99" s="16">
        <v>77.807805294119916</v>
      </c>
      <c r="AO99" s="16">
        <v>83.183705980313803</v>
      </c>
      <c r="AP99" s="16">
        <v>74.436197462288987</v>
      </c>
      <c r="AQ99" s="16">
        <v>82.471527069092019</v>
      </c>
      <c r="AR99" s="15">
        <f t="shared" si="29"/>
        <v>78.453862265690503</v>
      </c>
      <c r="AT99" s="23">
        <f t="shared" si="30"/>
        <v>47788</v>
      </c>
      <c r="AU99" s="1">
        <v>400</v>
      </c>
      <c r="AV99" s="1">
        <v>320</v>
      </c>
      <c r="AW99" s="1">
        <f t="shared" si="31"/>
        <v>720</v>
      </c>
    </row>
    <row r="100" spans="1:49">
      <c r="A100" s="12"/>
      <c r="B100" s="19"/>
      <c r="C100" s="13">
        <f t="shared" si="16"/>
        <v>2030</v>
      </c>
      <c r="D100" s="14">
        <v>47818</v>
      </c>
      <c r="E100" s="15">
        <v>5.4413</v>
      </c>
      <c r="F100" s="15">
        <v>61.775500000000001</v>
      </c>
      <c r="G100" s="15">
        <v>66.907899999999998</v>
      </c>
      <c r="H100" s="15">
        <v>74.490700000000004</v>
      </c>
      <c r="I100" s="15">
        <v>71.437299999999993</v>
      </c>
      <c r="J100" s="15">
        <f t="shared" si="17"/>
        <v>64.148545161290315</v>
      </c>
      <c r="K100" s="15">
        <f t="shared" si="18"/>
        <v>73.078912903225813</v>
      </c>
      <c r="L100" s="15">
        <f t="shared" si="19"/>
        <v>68.613729032258064</v>
      </c>
      <c r="M100" s="15">
        <v>5.4413291769554331</v>
      </c>
      <c r="N100" s="15">
        <v>64.919827209081561</v>
      </c>
      <c r="O100" s="15">
        <v>70.295493777341235</v>
      </c>
      <c r="P100" s="15">
        <v>73.324616215984335</v>
      </c>
      <c r="Q100" s="15">
        <v>73.365148505997851</v>
      </c>
      <c r="R100" s="15">
        <f t="shared" si="20"/>
        <v>67.405350461072587</v>
      </c>
      <c r="S100" s="15">
        <f t="shared" si="21"/>
        <v>73.34335695222714</v>
      </c>
      <c r="T100" s="15">
        <f t="shared" si="22"/>
        <v>70.374353706649856</v>
      </c>
      <c r="U100" s="15">
        <v>10.229895827546875</v>
      </c>
      <c r="V100" s="15">
        <v>105.65537813124975</v>
      </c>
      <c r="W100" s="15">
        <v>113.49668183378759</v>
      </c>
      <c r="X100" s="15">
        <v>101.98480003113905</v>
      </c>
      <c r="Y100" s="15">
        <v>104.40719754769606</v>
      </c>
      <c r="Z100" s="15">
        <f t="shared" si="23"/>
        <v>109.28092715500379</v>
      </c>
      <c r="AA100" s="15">
        <f t="shared" si="24"/>
        <v>103.10483329148261</v>
      </c>
      <c r="AB100" s="15">
        <f t="shared" si="25"/>
        <v>106.19288022324321</v>
      </c>
      <c r="AC100" s="16">
        <v>4.2580859297047047</v>
      </c>
      <c r="AD100" s="16">
        <v>50.761844011930457</v>
      </c>
      <c r="AE100" s="16">
        <v>54.767661640987306</v>
      </c>
      <c r="AF100" s="16">
        <v>54.878389461401497</v>
      </c>
      <c r="AG100" s="16">
        <v>51.66701368282795</v>
      </c>
      <c r="AH100" s="15">
        <f t="shared" si="26"/>
        <v>52.613996249021255</v>
      </c>
      <c r="AI100" s="15">
        <f t="shared" si="27"/>
        <v>53.393559800340604</v>
      </c>
      <c r="AJ100" s="15">
        <f t="shared" si="28"/>
        <v>53.003778024680926</v>
      </c>
      <c r="AK100" s="15">
        <v>5.4413291769554331</v>
      </c>
      <c r="AL100" s="16">
        <v>81.784791548640968</v>
      </c>
      <c r="AM100" s="16">
        <v>88.247039299411952</v>
      </c>
      <c r="AN100" s="16">
        <v>86.362330154261699</v>
      </c>
      <c r="AO100" s="16">
        <v>84.128924761658439</v>
      </c>
      <c r="AP100" s="16">
        <v>82.282882459122419</v>
      </c>
      <c r="AQ100" s="16">
        <v>87.028655809937177</v>
      </c>
      <c r="AR100" s="15">
        <f t="shared" si="29"/>
        <v>84.655769134529805</v>
      </c>
      <c r="AT100" s="23">
        <f t="shared" si="30"/>
        <v>47818</v>
      </c>
      <c r="AU100" s="1">
        <v>400</v>
      </c>
      <c r="AV100" s="1">
        <v>344</v>
      </c>
      <c r="AW100" s="1">
        <f t="shared" si="31"/>
        <v>744</v>
      </c>
    </row>
    <row r="101" spans="1:49">
      <c r="A101" s="12"/>
      <c r="B101" s="19"/>
      <c r="C101" s="13">
        <f t="shared" si="16"/>
        <v>2031</v>
      </c>
      <c r="D101" s="14">
        <v>47849</v>
      </c>
      <c r="E101" s="15">
        <v>6.1947000000000001</v>
      </c>
      <c r="F101" s="15">
        <v>60.670699999999997</v>
      </c>
      <c r="G101" s="15">
        <v>65.932400000000001</v>
      </c>
      <c r="H101" s="15">
        <v>68.684600000000003</v>
      </c>
      <c r="I101" s="15">
        <v>61.7273</v>
      </c>
      <c r="J101" s="15">
        <f t="shared" si="17"/>
        <v>62.990374193548377</v>
      </c>
      <c r="K101" s="15">
        <f t="shared" si="18"/>
        <v>65.617403225806456</v>
      </c>
      <c r="L101" s="15">
        <f t="shared" si="19"/>
        <v>64.303888709677409</v>
      </c>
      <c r="M101" s="15">
        <v>6.1946889363629545</v>
      </c>
      <c r="N101" s="15">
        <v>63.000956322156945</v>
      </c>
      <c r="O101" s="15">
        <v>69.36482210810648</v>
      </c>
      <c r="P101" s="15">
        <v>68.616339241952062</v>
      </c>
      <c r="Q101" s="15">
        <v>63.771910066735536</v>
      </c>
      <c r="R101" s="15">
        <f t="shared" si="20"/>
        <v>65.806531561123947</v>
      </c>
      <c r="S101" s="15">
        <f t="shared" si="21"/>
        <v>66.480623153953388</v>
      </c>
      <c r="T101" s="15">
        <f t="shared" si="22"/>
        <v>66.143577357538675</v>
      </c>
      <c r="U101" s="15">
        <v>11.032835485446551</v>
      </c>
      <c r="V101" s="15">
        <v>88.897558101694059</v>
      </c>
      <c r="W101" s="15">
        <v>99.183234907477356</v>
      </c>
      <c r="X101" s="15">
        <v>79.693522821630779</v>
      </c>
      <c r="Y101" s="15">
        <v>79.386957900104946</v>
      </c>
      <c r="Z101" s="15">
        <f t="shared" si="23"/>
        <v>93.432103790265202</v>
      </c>
      <c r="AA101" s="15">
        <f t="shared" si="24"/>
        <v>79.558370544398954</v>
      </c>
      <c r="AB101" s="15">
        <f t="shared" si="25"/>
        <v>86.495237167332078</v>
      </c>
      <c r="AC101" s="16">
        <v>4.4154044761644649</v>
      </c>
      <c r="AD101" s="16">
        <v>50.995265898574381</v>
      </c>
      <c r="AE101" s="16">
        <v>54.448608210867661</v>
      </c>
      <c r="AF101" s="16">
        <v>52.084701327389901</v>
      </c>
      <c r="AG101" s="16">
        <v>47.901248917459085</v>
      </c>
      <c r="AH101" s="15">
        <f t="shared" si="26"/>
        <v>52.517707133026256</v>
      </c>
      <c r="AI101" s="15">
        <f t="shared" si="27"/>
        <v>50.240383598280616</v>
      </c>
      <c r="AJ101" s="15">
        <f t="shared" si="28"/>
        <v>51.37904536565344</v>
      </c>
      <c r="AK101" s="15">
        <v>6.1946889363629545</v>
      </c>
      <c r="AL101" s="16">
        <v>69.665099020878685</v>
      </c>
      <c r="AM101" s="16">
        <v>80.317206650716017</v>
      </c>
      <c r="AN101" s="16">
        <v>72.474518814085073</v>
      </c>
      <c r="AO101" s="16">
        <v>67.913067946093605</v>
      </c>
      <c r="AP101" s="16">
        <v>66.07519971269835</v>
      </c>
      <c r="AQ101" s="16">
        <v>77.77816273995785</v>
      </c>
      <c r="AR101" s="15">
        <f t="shared" si="29"/>
        <v>71.9266812263281</v>
      </c>
      <c r="AT101" s="23">
        <f t="shared" si="30"/>
        <v>47849</v>
      </c>
      <c r="AU101" s="1">
        <v>416</v>
      </c>
      <c r="AV101" s="1">
        <v>328</v>
      </c>
      <c r="AW101" s="1">
        <f t="shared" si="31"/>
        <v>744</v>
      </c>
    </row>
    <row r="102" spans="1:49">
      <c r="A102" s="12"/>
      <c r="B102" s="19"/>
      <c r="C102" s="13">
        <f t="shared" si="16"/>
        <v>2031</v>
      </c>
      <c r="D102" s="14">
        <v>47880</v>
      </c>
      <c r="E102" s="15">
        <v>6.0136000000000003</v>
      </c>
      <c r="F102" s="15">
        <v>63.85</v>
      </c>
      <c r="G102" s="15">
        <v>68.239800000000002</v>
      </c>
      <c r="H102" s="15">
        <v>76.696299999999994</v>
      </c>
      <c r="I102" s="15">
        <v>70.264399999999995</v>
      </c>
      <c r="J102" s="15">
        <f t="shared" si="17"/>
        <v>65.731342857142863</v>
      </c>
      <c r="K102" s="15">
        <f t="shared" si="18"/>
        <v>73.939771428571419</v>
      </c>
      <c r="L102" s="15">
        <f t="shared" si="19"/>
        <v>69.835557142857141</v>
      </c>
      <c r="M102" s="15">
        <v>6.013580477961888</v>
      </c>
      <c r="N102" s="15">
        <v>66.816332281740941</v>
      </c>
      <c r="O102" s="15">
        <v>72.567584090132655</v>
      </c>
      <c r="P102" s="15">
        <v>77.160404589490454</v>
      </c>
      <c r="Q102" s="15">
        <v>72.358387033701291</v>
      </c>
      <c r="R102" s="15">
        <f t="shared" si="20"/>
        <v>69.281154485337382</v>
      </c>
      <c r="S102" s="15">
        <f t="shared" si="21"/>
        <v>75.102397065580817</v>
      </c>
      <c r="T102" s="15">
        <f t="shared" si="22"/>
        <v>72.191775775459092</v>
      </c>
      <c r="U102" s="15">
        <v>9.7960950068128394</v>
      </c>
      <c r="V102" s="15">
        <v>92.888908611905009</v>
      </c>
      <c r="W102" s="15">
        <v>100.73414501503819</v>
      </c>
      <c r="X102" s="15">
        <v>90.306400878519071</v>
      </c>
      <c r="Y102" s="15">
        <v>89.546334123990874</v>
      </c>
      <c r="Z102" s="15">
        <f t="shared" si="23"/>
        <v>96.251152784676378</v>
      </c>
      <c r="AA102" s="15">
        <f t="shared" si="24"/>
        <v>89.980657983721272</v>
      </c>
      <c r="AB102" s="15">
        <f t="shared" si="25"/>
        <v>93.115905384198825</v>
      </c>
      <c r="AC102" s="16">
        <v>4.2238181561669146</v>
      </c>
      <c r="AD102" s="16">
        <v>52.625784196488581</v>
      </c>
      <c r="AE102" s="16">
        <v>56.069219773527308</v>
      </c>
      <c r="AF102" s="16">
        <v>57.522119369986427</v>
      </c>
      <c r="AG102" s="16">
        <v>51.453607674100311</v>
      </c>
      <c r="AH102" s="15">
        <f t="shared" si="26"/>
        <v>54.101542300933751</v>
      </c>
      <c r="AI102" s="15">
        <f t="shared" si="27"/>
        <v>54.9213286431781</v>
      </c>
      <c r="AJ102" s="15">
        <f t="shared" si="28"/>
        <v>54.511435472055922</v>
      </c>
      <c r="AK102" s="15">
        <v>6.013580477961888</v>
      </c>
      <c r="AL102" s="16">
        <v>81.045392418483971</v>
      </c>
      <c r="AM102" s="16">
        <v>86.859383489608078</v>
      </c>
      <c r="AN102" s="16">
        <v>88.195886583055866</v>
      </c>
      <c r="AO102" s="16">
        <v>81.612178836554975</v>
      </c>
      <c r="AP102" s="16">
        <v>81.422596791520462</v>
      </c>
      <c r="AQ102" s="16">
        <v>85.354220381326925</v>
      </c>
      <c r="AR102" s="15">
        <f t="shared" si="29"/>
        <v>83.388408586423694</v>
      </c>
      <c r="AT102" s="23">
        <f t="shared" si="30"/>
        <v>47880</v>
      </c>
      <c r="AU102" s="1">
        <v>384</v>
      </c>
      <c r="AV102" s="1">
        <v>288</v>
      </c>
      <c r="AW102" s="1">
        <f t="shared" si="31"/>
        <v>672</v>
      </c>
    </row>
    <row r="103" spans="1:49">
      <c r="A103" s="12"/>
      <c r="B103" s="19"/>
      <c r="C103" s="13">
        <f t="shared" si="16"/>
        <v>2031</v>
      </c>
      <c r="D103" s="14">
        <v>47908</v>
      </c>
      <c r="E103" s="15">
        <v>4.8701999999999996</v>
      </c>
      <c r="F103" s="15">
        <v>40.539200000000001</v>
      </c>
      <c r="G103" s="15">
        <v>49.294400000000003</v>
      </c>
      <c r="H103" s="15">
        <v>43.577100000000002</v>
      </c>
      <c r="I103" s="15">
        <v>48.509</v>
      </c>
      <c r="J103" s="15">
        <f t="shared" si="17"/>
        <v>44.399019354838707</v>
      </c>
      <c r="K103" s="15">
        <f t="shared" si="18"/>
        <v>45.751378494623658</v>
      </c>
      <c r="L103" s="15">
        <f t="shared" si="19"/>
        <v>45.075198924731183</v>
      </c>
      <c r="M103" s="15">
        <v>4.8701696326321988</v>
      </c>
      <c r="N103" s="15">
        <v>41.816889499657535</v>
      </c>
      <c r="O103" s="15">
        <v>52.739411293550035</v>
      </c>
      <c r="P103" s="15">
        <v>43.787846187437026</v>
      </c>
      <c r="Q103" s="15">
        <v>51.453887669187147</v>
      </c>
      <c r="R103" s="15">
        <f t="shared" si="20"/>
        <v>46.632194806642403</v>
      </c>
      <c r="S103" s="15">
        <f t="shared" si="21"/>
        <v>47.167498883692453</v>
      </c>
      <c r="T103" s="15">
        <f t="shared" si="22"/>
        <v>46.899846845167431</v>
      </c>
      <c r="U103" s="15">
        <v>8.4329202223889634</v>
      </c>
      <c r="V103" s="15">
        <v>43.087959271470652</v>
      </c>
      <c r="W103" s="15">
        <v>67.874320607936198</v>
      </c>
      <c r="X103" s="15">
        <v>40.947277066645093</v>
      </c>
      <c r="Y103" s="15">
        <v>58.311013676101965</v>
      </c>
      <c r="Z103" s="15">
        <f t="shared" si="23"/>
        <v>54.015279860665153</v>
      </c>
      <c r="AA103" s="15">
        <f t="shared" si="24"/>
        <v>48.602257722427147</v>
      </c>
      <c r="AB103" s="15">
        <f t="shared" si="25"/>
        <v>51.30876879154615</v>
      </c>
      <c r="AC103" s="16">
        <v>3.7247596860176904</v>
      </c>
      <c r="AD103" s="16">
        <v>33.62938516816704</v>
      </c>
      <c r="AE103" s="16">
        <v>41.059490062692092</v>
      </c>
      <c r="AF103" s="16">
        <v>33.548698220367953</v>
      </c>
      <c r="AG103" s="16">
        <v>36.202303293154884</v>
      </c>
      <c r="AH103" s="15">
        <f t="shared" si="26"/>
        <v>36.90502280983938</v>
      </c>
      <c r="AI103" s="15">
        <f t="shared" si="27"/>
        <v>34.718567123424556</v>
      </c>
      <c r="AJ103" s="15">
        <f t="shared" si="28"/>
        <v>35.811794966631965</v>
      </c>
      <c r="AK103" s="15">
        <v>4.8701696326321988</v>
      </c>
      <c r="AL103" s="16">
        <v>44.262188409471264</v>
      </c>
      <c r="AM103" s="16">
        <v>55.891015627799796</v>
      </c>
      <c r="AN103" s="16">
        <v>46.810836051249353</v>
      </c>
      <c r="AO103" s="16">
        <v>54.296056705914943</v>
      </c>
      <c r="AP103" s="16">
        <v>44.099377435800911</v>
      </c>
      <c r="AQ103" s="16">
        <v>50.592016719967347</v>
      </c>
      <c r="AR103" s="15">
        <f t="shared" si="29"/>
        <v>47.345697077884125</v>
      </c>
      <c r="AT103" s="23">
        <f t="shared" si="30"/>
        <v>47908</v>
      </c>
      <c r="AU103" s="1">
        <v>416</v>
      </c>
      <c r="AV103" s="1">
        <v>328</v>
      </c>
      <c r="AW103" s="1">
        <f t="shared" si="31"/>
        <v>744</v>
      </c>
    </row>
    <row r="104" spans="1:49">
      <c r="A104" s="12"/>
      <c r="B104" s="19"/>
      <c r="C104" s="13">
        <f t="shared" si="16"/>
        <v>2031</v>
      </c>
      <c r="D104" s="14">
        <v>47939</v>
      </c>
      <c r="E104" s="15">
        <v>4.5510999999999999</v>
      </c>
      <c r="F104" s="15">
        <v>32.433300000000003</v>
      </c>
      <c r="G104" s="15">
        <v>44.385300000000001</v>
      </c>
      <c r="H104" s="15">
        <v>35.396599999999999</v>
      </c>
      <c r="I104" s="15">
        <v>41.624099999999999</v>
      </c>
      <c r="J104" s="15">
        <f t="shared" si="17"/>
        <v>37.479700000000001</v>
      </c>
      <c r="K104" s="15">
        <f t="shared" si="18"/>
        <v>38.02598888888889</v>
      </c>
      <c r="L104" s="15">
        <f t="shared" si="19"/>
        <v>37.752844444444449</v>
      </c>
      <c r="M104" s="15">
        <v>4.5511161857008897</v>
      </c>
      <c r="N104" s="15">
        <v>33.756131307752241</v>
      </c>
      <c r="O104" s="15">
        <v>45.444648387776311</v>
      </c>
      <c r="P104" s="15">
        <v>35.331948747336341</v>
      </c>
      <c r="Q104" s="15">
        <v>44.001930430838776</v>
      </c>
      <c r="R104" s="15">
        <f t="shared" si="20"/>
        <v>38.691282963762404</v>
      </c>
      <c r="S104" s="15">
        <f t="shared" si="21"/>
        <v>38.992607680370703</v>
      </c>
      <c r="T104" s="15">
        <f t="shared" si="22"/>
        <v>38.84194532206655</v>
      </c>
      <c r="U104" s="15">
        <v>7.9188321359258484</v>
      </c>
      <c r="V104" s="15">
        <v>33.584807179523402</v>
      </c>
      <c r="W104" s="15">
        <v>53.528378342411202</v>
      </c>
      <c r="X104" s="15">
        <v>32.534992358192085</v>
      </c>
      <c r="Y104" s="15">
        <v>45.621463129569982</v>
      </c>
      <c r="Z104" s="15">
        <f t="shared" si="23"/>
        <v>42.005426114964919</v>
      </c>
      <c r="AA104" s="15">
        <f t="shared" si="24"/>
        <v>38.060391128329421</v>
      </c>
      <c r="AB104" s="15">
        <f t="shared" si="25"/>
        <v>40.032908621647167</v>
      </c>
      <c r="AC104" s="16">
        <v>3.4776452494789973</v>
      </c>
      <c r="AD104" s="16">
        <v>26.452029293127278</v>
      </c>
      <c r="AE104" s="16">
        <v>35.833218860495414</v>
      </c>
      <c r="AF104" s="16">
        <v>25.769984170261395</v>
      </c>
      <c r="AG104" s="16">
        <v>30.729982590278215</v>
      </c>
      <c r="AH104" s="15">
        <f t="shared" si="26"/>
        <v>30.412975999349378</v>
      </c>
      <c r="AI104" s="15">
        <f t="shared" si="27"/>
        <v>27.864205725379609</v>
      </c>
      <c r="AJ104" s="15">
        <f t="shared" si="28"/>
        <v>29.138590862364495</v>
      </c>
      <c r="AK104" s="15">
        <v>4.5511161857008897</v>
      </c>
      <c r="AL104" s="16">
        <v>29.378787391000834</v>
      </c>
      <c r="AM104" s="16">
        <v>46.250835695919548</v>
      </c>
      <c r="AN104" s="16">
        <v>34.13118727199118</v>
      </c>
      <c r="AO104" s="16">
        <v>43.383482373835044</v>
      </c>
      <c r="AP104" s="16">
        <v>38.631309369878778</v>
      </c>
      <c r="AQ104" s="16">
        <v>45.393668518867095</v>
      </c>
      <c r="AR104" s="15">
        <f t="shared" si="29"/>
        <v>42.012488944372933</v>
      </c>
      <c r="AT104" s="23">
        <f t="shared" si="30"/>
        <v>47939</v>
      </c>
      <c r="AU104" s="1">
        <v>416</v>
      </c>
      <c r="AV104" s="1">
        <v>304</v>
      </c>
      <c r="AW104" s="1">
        <f t="shared" si="31"/>
        <v>720</v>
      </c>
    </row>
    <row r="105" spans="1:49">
      <c r="A105" s="12"/>
      <c r="B105" s="19"/>
      <c r="C105" s="13">
        <f t="shared" si="16"/>
        <v>2031</v>
      </c>
      <c r="D105" s="14">
        <v>47969</v>
      </c>
      <c r="E105" s="15">
        <v>4.5793999999999997</v>
      </c>
      <c r="F105" s="15">
        <v>29.270299999999999</v>
      </c>
      <c r="G105" s="15">
        <v>41.138399999999997</v>
      </c>
      <c r="H105" s="15">
        <v>22.151199999999999</v>
      </c>
      <c r="I105" s="15">
        <v>30.035599999999999</v>
      </c>
      <c r="J105" s="15">
        <f t="shared" si="17"/>
        <v>34.502473118279568</v>
      </c>
      <c r="K105" s="15">
        <f t="shared" si="18"/>
        <v>25.627118279569892</v>
      </c>
      <c r="L105" s="15">
        <f t="shared" si="19"/>
        <v>30.06479569892473</v>
      </c>
      <c r="M105" s="15">
        <v>4.5794125528127054</v>
      </c>
      <c r="N105" s="15">
        <v>32.628191463675691</v>
      </c>
      <c r="O105" s="15">
        <v>45.159221396246387</v>
      </c>
      <c r="P105" s="15">
        <v>21.244558488307241</v>
      </c>
      <c r="Q105" s="15">
        <v>32.062331574801092</v>
      </c>
      <c r="R105" s="15">
        <f t="shared" si="20"/>
        <v>38.152624014593954</v>
      </c>
      <c r="S105" s="15">
        <f t="shared" si="21"/>
        <v>26.013684257621737</v>
      </c>
      <c r="T105" s="15">
        <f t="shared" si="22"/>
        <v>32.083154136107844</v>
      </c>
      <c r="U105" s="15">
        <v>7.8207927388976275</v>
      </c>
      <c r="V105" s="15">
        <v>32.074386413699607</v>
      </c>
      <c r="W105" s="15">
        <v>57.819776743114623</v>
      </c>
      <c r="X105" s="15">
        <v>18.28748880793643</v>
      </c>
      <c r="Y105" s="15">
        <v>32.167680561337832</v>
      </c>
      <c r="Z105" s="15">
        <f t="shared" si="23"/>
        <v>43.424504730968593</v>
      </c>
      <c r="AA105" s="15">
        <f t="shared" si="24"/>
        <v>24.406713129328445</v>
      </c>
      <c r="AB105" s="15">
        <f t="shared" si="25"/>
        <v>33.915608930148522</v>
      </c>
      <c r="AC105" s="16">
        <v>3.4979363025169175</v>
      </c>
      <c r="AD105" s="16">
        <v>24.371670888687728</v>
      </c>
      <c r="AE105" s="16">
        <v>35.105335996503221</v>
      </c>
      <c r="AF105" s="16">
        <v>15.066403261822593</v>
      </c>
      <c r="AG105" s="16">
        <v>22.448287911573015</v>
      </c>
      <c r="AH105" s="15">
        <f t="shared" si="26"/>
        <v>29.103716796434345</v>
      </c>
      <c r="AI105" s="15">
        <f t="shared" si="27"/>
        <v>18.32078251601364</v>
      </c>
      <c r="AJ105" s="15">
        <f t="shared" si="28"/>
        <v>23.712249656223992</v>
      </c>
      <c r="AK105" s="15">
        <v>4.5794125528127054</v>
      </c>
      <c r="AL105" s="16">
        <v>26.872001560115926</v>
      </c>
      <c r="AM105" s="16">
        <v>45.162143526789137</v>
      </c>
      <c r="AN105" s="16">
        <v>16.378891685753601</v>
      </c>
      <c r="AO105" s="16">
        <v>27.430726665095566</v>
      </c>
      <c r="AP105" s="16">
        <v>18.194689295306283</v>
      </c>
      <c r="AQ105" s="16">
        <v>49.138129337245992</v>
      </c>
      <c r="AR105" s="15">
        <f t="shared" si="29"/>
        <v>33.666409316276138</v>
      </c>
      <c r="AT105" s="23">
        <f t="shared" si="30"/>
        <v>47969</v>
      </c>
      <c r="AU105" s="1">
        <v>416</v>
      </c>
      <c r="AV105" s="1">
        <v>328</v>
      </c>
      <c r="AW105" s="1">
        <f t="shared" si="31"/>
        <v>744</v>
      </c>
    </row>
    <row r="106" spans="1:49">
      <c r="A106" s="12"/>
      <c r="B106" s="19"/>
      <c r="C106" s="13">
        <f t="shared" si="16"/>
        <v>2031</v>
      </c>
      <c r="D106" s="14">
        <v>48000</v>
      </c>
      <c r="E106" s="15">
        <v>4.7732999999999999</v>
      </c>
      <c r="F106" s="15">
        <v>38.044800000000002</v>
      </c>
      <c r="G106" s="15">
        <v>49.972299999999997</v>
      </c>
      <c r="H106" s="15">
        <v>29.875800000000002</v>
      </c>
      <c r="I106" s="15">
        <v>38.677199999999999</v>
      </c>
      <c r="J106" s="15">
        <f t="shared" si="17"/>
        <v>43.345911111111107</v>
      </c>
      <c r="K106" s="15">
        <f t="shared" si="18"/>
        <v>33.787533333333336</v>
      </c>
      <c r="L106" s="15">
        <f t="shared" si="19"/>
        <v>38.566722222222225</v>
      </c>
      <c r="M106" s="15">
        <v>4.773308832276717</v>
      </c>
      <c r="N106" s="15">
        <v>41.556168256426893</v>
      </c>
      <c r="O106" s="15">
        <v>52.677069114759078</v>
      </c>
      <c r="P106" s="15">
        <v>29.543251414193925</v>
      </c>
      <c r="Q106" s="15">
        <v>40.63052486259599</v>
      </c>
      <c r="R106" s="15">
        <f t="shared" si="20"/>
        <v>46.498790860130086</v>
      </c>
      <c r="S106" s="15">
        <f t="shared" si="21"/>
        <v>34.470928502372622</v>
      </c>
      <c r="T106" s="15">
        <f t="shared" si="22"/>
        <v>40.484859681251351</v>
      </c>
      <c r="U106" s="15">
        <v>8.5725381596334458</v>
      </c>
      <c r="V106" s="15">
        <v>44.028162790490214</v>
      </c>
      <c r="W106" s="15">
        <v>79.913014684251237</v>
      </c>
      <c r="X106" s="15">
        <v>28.40062103470671</v>
      </c>
      <c r="Y106" s="15">
        <v>53.14115693044517</v>
      </c>
      <c r="Z106" s="15">
        <f t="shared" si="23"/>
        <v>59.976985854384012</v>
      </c>
      <c r="AA106" s="15">
        <f t="shared" si="24"/>
        <v>39.39641476614603</v>
      </c>
      <c r="AB106" s="15">
        <f t="shared" si="25"/>
        <v>49.686700310265024</v>
      </c>
      <c r="AC106" s="16">
        <v>3.5238037122503547</v>
      </c>
      <c r="AD106" s="16">
        <v>33.042894732211785</v>
      </c>
      <c r="AE106" s="16">
        <v>42.891454643951818</v>
      </c>
      <c r="AF106" s="16">
        <v>22.517029250803461</v>
      </c>
      <c r="AG106" s="16">
        <v>29.199356357710979</v>
      </c>
      <c r="AH106" s="15">
        <f t="shared" si="26"/>
        <v>37.420032470762905</v>
      </c>
      <c r="AI106" s="15">
        <f t="shared" si="27"/>
        <v>25.486952409429026</v>
      </c>
      <c r="AJ106" s="15">
        <f t="shared" si="28"/>
        <v>31.453492440095964</v>
      </c>
      <c r="AK106" s="15">
        <v>4.773308832276717</v>
      </c>
      <c r="AL106" s="16">
        <v>41.760834483271132</v>
      </c>
      <c r="AM106" s="16">
        <v>63.476810517660027</v>
      </c>
      <c r="AN106" s="16">
        <v>25.993326069398272</v>
      </c>
      <c r="AO106" s="16">
        <v>39.080858964123067</v>
      </c>
      <c r="AP106" s="16">
        <v>26.534318760065812</v>
      </c>
      <c r="AQ106" s="16">
        <v>60.999375165171706</v>
      </c>
      <c r="AR106" s="15">
        <f t="shared" si="29"/>
        <v>43.766846962618757</v>
      </c>
      <c r="AT106" s="23">
        <f t="shared" si="30"/>
        <v>48000</v>
      </c>
      <c r="AU106" s="1">
        <v>400</v>
      </c>
      <c r="AV106" s="1">
        <v>320</v>
      </c>
      <c r="AW106" s="1">
        <f t="shared" si="31"/>
        <v>720</v>
      </c>
    </row>
    <row r="107" spans="1:49">
      <c r="A107" s="12"/>
      <c r="B107" s="19"/>
      <c r="C107" s="13">
        <f t="shared" si="16"/>
        <v>2031</v>
      </c>
      <c r="D107" s="14">
        <v>48030</v>
      </c>
      <c r="E107" s="15">
        <v>4.9302999999999999</v>
      </c>
      <c r="F107" s="15">
        <v>72.149900000000002</v>
      </c>
      <c r="G107" s="15">
        <v>77.016300000000001</v>
      </c>
      <c r="H107" s="15">
        <v>61.953699999999998</v>
      </c>
      <c r="I107" s="15">
        <v>62.391100000000002</v>
      </c>
      <c r="J107" s="15">
        <f t="shared" si="17"/>
        <v>74.295302150537637</v>
      </c>
      <c r="K107" s="15">
        <f t="shared" si="18"/>
        <v>62.146532258064525</v>
      </c>
      <c r="L107" s="15">
        <f t="shared" si="19"/>
        <v>68.220917204301088</v>
      </c>
      <c r="M107" s="15">
        <v>4.9303348496229846</v>
      </c>
      <c r="N107" s="15">
        <v>68.551309110327338</v>
      </c>
      <c r="O107" s="15">
        <v>76.903908726661214</v>
      </c>
      <c r="P107" s="15">
        <v>58.230898932826221</v>
      </c>
      <c r="Q107" s="15">
        <v>62.927108890706421</v>
      </c>
      <c r="R107" s="15">
        <f t="shared" si="20"/>
        <v>72.233637973442285</v>
      </c>
      <c r="S107" s="15">
        <f t="shared" si="21"/>
        <v>60.301271064794911</v>
      </c>
      <c r="T107" s="15">
        <f t="shared" si="22"/>
        <v>66.267454519118601</v>
      </c>
      <c r="U107" s="15">
        <v>9.0293187827530836</v>
      </c>
      <c r="V107" s="15">
        <v>91.320353384869094</v>
      </c>
      <c r="W107" s="15">
        <v>116.98181264271447</v>
      </c>
      <c r="X107" s="15">
        <v>82.197891444095234</v>
      </c>
      <c r="Y107" s="15">
        <v>92.501903700268542</v>
      </c>
      <c r="Z107" s="15">
        <f t="shared" si="23"/>
        <v>102.6334698318762</v>
      </c>
      <c r="AA107" s="15">
        <f t="shared" si="24"/>
        <v>86.740520503268414</v>
      </c>
      <c r="AB107" s="15">
        <f t="shared" si="25"/>
        <v>94.686995167572306</v>
      </c>
      <c r="AC107" s="16">
        <v>3.5582109721325601</v>
      </c>
      <c r="AD107" s="16">
        <v>53.725197632035275</v>
      </c>
      <c r="AE107" s="16">
        <v>61.571851217259862</v>
      </c>
      <c r="AF107" s="16">
        <v>43.062455279717724</v>
      </c>
      <c r="AG107" s="16">
        <v>41.852120517812345</v>
      </c>
      <c r="AH107" s="15">
        <f t="shared" si="26"/>
        <v>57.184475019069765</v>
      </c>
      <c r="AI107" s="15">
        <f t="shared" si="27"/>
        <v>42.528866836297077</v>
      </c>
      <c r="AJ107" s="15">
        <f t="shared" si="28"/>
        <v>49.856670927683425</v>
      </c>
      <c r="AK107" s="15">
        <v>4.9303348496229846</v>
      </c>
      <c r="AL107" s="16">
        <v>79.826354900197458</v>
      </c>
      <c r="AM107" s="16">
        <v>100.328206057369</v>
      </c>
      <c r="AN107" s="16">
        <v>58.958417803205499</v>
      </c>
      <c r="AO107" s="16">
        <v>69.487928311562584</v>
      </c>
      <c r="AP107" s="16">
        <v>72.785148086205851</v>
      </c>
      <c r="AQ107" s="16">
        <v>104.67289604061015</v>
      </c>
      <c r="AR107" s="15">
        <f t="shared" si="29"/>
        <v>88.729022063407996</v>
      </c>
      <c r="AT107" s="23">
        <f t="shared" si="30"/>
        <v>48030</v>
      </c>
      <c r="AU107" s="1">
        <v>416</v>
      </c>
      <c r="AV107" s="1">
        <v>328</v>
      </c>
      <c r="AW107" s="1">
        <f t="shared" si="31"/>
        <v>744</v>
      </c>
    </row>
    <row r="108" spans="1:49">
      <c r="A108" s="12"/>
      <c r="B108" s="19"/>
      <c r="C108" s="13">
        <f t="shared" si="16"/>
        <v>2031</v>
      </c>
      <c r="D108" s="14">
        <v>48061</v>
      </c>
      <c r="E108" s="15">
        <v>5.1702000000000004</v>
      </c>
      <c r="F108" s="15">
        <v>80.5304</v>
      </c>
      <c r="G108" s="15">
        <v>80.264700000000005</v>
      </c>
      <c r="H108" s="15">
        <v>75.017899999999997</v>
      </c>
      <c r="I108" s="15">
        <v>67.940399999999997</v>
      </c>
      <c r="J108" s="15">
        <f t="shared" si="17"/>
        <v>80.41326344086022</v>
      </c>
      <c r="K108" s="15">
        <f t="shared" si="18"/>
        <v>71.897711827956982</v>
      </c>
      <c r="L108" s="15">
        <f t="shared" si="19"/>
        <v>76.155487634408601</v>
      </c>
      <c r="M108" s="15">
        <v>5.1701916862401669</v>
      </c>
      <c r="N108" s="15">
        <v>77.353764105645979</v>
      </c>
      <c r="O108" s="15">
        <v>80.743802074213392</v>
      </c>
      <c r="P108" s="15">
        <v>70.798626039642841</v>
      </c>
      <c r="Q108" s="15">
        <v>67.869393803365526</v>
      </c>
      <c r="R108" s="15">
        <f t="shared" si="20"/>
        <v>78.848296973509022</v>
      </c>
      <c r="S108" s="15">
        <f t="shared" si="21"/>
        <v>69.507244086015206</v>
      </c>
      <c r="T108" s="15">
        <f t="shared" si="22"/>
        <v>74.177770529762114</v>
      </c>
      <c r="U108" s="15">
        <v>9.0855441059397535</v>
      </c>
      <c r="V108" s="15">
        <v>112.16075169165836</v>
      </c>
      <c r="W108" s="15">
        <v>124.14275629698552</v>
      </c>
      <c r="X108" s="15">
        <v>105.15802806004319</v>
      </c>
      <c r="Y108" s="15">
        <v>99.558325212256349</v>
      </c>
      <c r="Z108" s="15">
        <f t="shared" si="23"/>
        <v>117.44314081873807</v>
      </c>
      <c r="AA108" s="15">
        <f t="shared" si="24"/>
        <v>102.68934185833071</v>
      </c>
      <c r="AB108" s="15">
        <f t="shared" si="25"/>
        <v>110.06624133853438</v>
      </c>
      <c r="AC108" s="16">
        <v>3.6643249737558148</v>
      </c>
      <c r="AD108" s="16">
        <v>60.881113519652459</v>
      </c>
      <c r="AE108" s="16">
        <v>64.105083856802196</v>
      </c>
      <c r="AF108" s="16">
        <v>52.633919326466284</v>
      </c>
      <c r="AG108" s="16">
        <v>46.417987671946427</v>
      </c>
      <c r="AH108" s="15">
        <f t="shared" si="26"/>
        <v>62.302433775815246</v>
      </c>
      <c r="AI108" s="15">
        <f t="shared" si="27"/>
        <v>49.89356236049516</v>
      </c>
      <c r="AJ108" s="15">
        <f t="shared" si="28"/>
        <v>56.097998068155206</v>
      </c>
      <c r="AK108" s="15">
        <v>5.1701916862401669</v>
      </c>
      <c r="AL108" s="16">
        <v>89.50888027084811</v>
      </c>
      <c r="AM108" s="16">
        <v>105.6367499977202</v>
      </c>
      <c r="AN108" s="16">
        <v>78.21757949348175</v>
      </c>
      <c r="AO108" s="16">
        <v>80.046069590254703</v>
      </c>
      <c r="AP108" s="16">
        <v>90.007535064234233</v>
      </c>
      <c r="AQ108" s="16">
        <v>111.9269914614647</v>
      </c>
      <c r="AR108" s="15">
        <f t="shared" si="29"/>
        <v>100.96726326284946</v>
      </c>
      <c r="AT108" s="23">
        <f t="shared" si="30"/>
        <v>48061</v>
      </c>
      <c r="AU108" s="1">
        <v>416</v>
      </c>
      <c r="AV108" s="1">
        <v>328</v>
      </c>
      <c r="AW108" s="1">
        <f t="shared" si="31"/>
        <v>744</v>
      </c>
    </row>
    <row r="109" spans="1:49">
      <c r="A109" s="12"/>
      <c r="B109" s="19"/>
      <c r="C109" s="13">
        <f t="shared" ref="C109:C172" si="32">YEAR(D109)</f>
        <v>2031</v>
      </c>
      <c r="D109" s="14">
        <v>48092</v>
      </c>
      <c r="E109" s="15">
        <v>5.0814000000000004</v>
      </c>
      <c r="F109" s="15">
        <v>72.660799999999995</v>
      </c>
      <c r="G109" s="15">
        <v>76.014300000000006</v>
      </c>
      <c r="H109" s="15">
        <v>66.634100000000004</v>
      </c>
      <c r="I109" s="15">
        <v>64.731300000000005</v>
      </c>
      <c r="J109" s="15">
        <f t="shared" ref="J109:J172" si="33">(F109*$AU109+G109*$AV109)/$AW109</f>
        <v>74.151244444444444</v>
      </c>
      <c r="K109" s="15">
        <f t="shared" ref="K109:K172" si="34">(H109*$AU109+I109*$AV109)/$AW109</f>
        <v>65.788411111111117</v>
      </c>
      <c r="L109" s="15">
        <f t="shared" ref="L109:L172" si="35">AVERAGE(J109:K109)</f>
        <v>69.96982777777778</v>
      </c>
      <c r="M109" s="15">
        <v>5.0814186076034495</v>
      </c>
      <c r="N109" s="15">
        <v>66.913979295573299</v>
      </c>
      <c r="O109" s="15">
        <v>74.817996237862729</v>
      </c>
      <c r="P109" s="15">
        <v>60.581218418362283</v>
      </c>
      <c r="Q109" s="15">
        <v>63.305606249103725</v>
      </c>
      <c r="R109" s="15">
        <f t="shared" ref="R109:R172" si="36">(N109*$AU109+O109*$AV109)/$AW109</f>
        <v>70.426875714368606</v>
      </c>
      <c r="S109" s="15">
        <f t="shared" ref="S109:S172" si="37">(P109*$AU109+Q109*$AV109)/$AW109</f>
        <v>61.79205745424737</v>
      </c>
      <c r="T109" s="15">
        <f t="shared" ref="T109:T172" si="38">AVERAGE(R109:S109)</f>
        <v>66.109466584307995</v>
      </c>
      <c r="U109" s="15">
        <v>9.4267845754066837</v>
      </c>
      <c r="V109" s="15">
        <v>87.873110709575656</v>
      </c>
      <c r="W109" s="15">
        <v>123.1728039640366</v>
      </c>
      <c r="X109" s="15">
        <v>82.946214000198253</v>
      </c>
      <c r="Y109" s="15">
        <v>104.47741841366052</v>
      </c>
      <c r="Z109" s="15">
        <f t="shared" ref="Z109:Z172" si="39">(V109*$AU109+W109*$AV109)/$AW109</f>
        <v>103.56186326711385</v>
      </c>
      <c r="AA109" s="15">
        <f t="shared" ref="AA109:AA172" si="40">(X109*$AU109+Y109*$AV109)/$AW109</f>
        <v>92.51563818395924</v>
      </c>
      <c r="AB109" s="15">
        <f t="shared" ref="AB109:AB172" si="41">AVERAGE(Z109:AA109)</f>
        <v>98.038750725536545</v>
      </c>
      <c r="AC109" s="16">
        <v>3.6864334494483502</v>
      </c>
      <c r="AD109" s="16">
        <v>53.167819048882301</v>
      </c>
      <c r="AE109" s="16">
        <v>59.041209804975779</v>
      </c>
      <c r="AF109" s="16">
        <v>45.267060231239803</v>
      </c>
      <c r="AG109" s="16">
        <v>46.753019611225717</v>
      </c>
      <c r="AH109" s="15">
        <f t="shared" ref="AH109:AH172" si="42">(AD109*$AU109+AE109*$AV109)/$AW109</f>
        <v>55.778214940479401</v>
      </c>
      <c r="AI109" s="15">
        <f t="shared" ref="AI109:AI172" si="43">(AF109*$AU109+AG109*$AV109)/$AW109</f>
        <v>45.927486622344652</v>
      </c>
      <c r="AJ109" s="15">
        <f t="shared" ref="AJ109:AJ172" si="44">AVERAGE(AH109:AI109)</f>
        <v>50.85285078141203</v>
      </c>
      <c r="AK109" s="15">
        <v>5.0814186076034495</v>
      </c>
      <c r="AL109" s="16">
        <v>74.062737490606594</v>
      </c>
      <c r="AM109" s="16">
        <v>99.547518665407694</v>
      </c>
      <c r="AN109" s="16">
        <v>65.766493249025046</v>
      </c>
      <c r="AO109" s="16">
        <v>82.592848901180531</v>
      </c>
      <c r="AP109" s="16">
        <v>85.100400386185072</v>
      </c>
      <c r="AQ109" s="16">
        <v>103.2219892956265</v>
      </c>
      <c r="AR109" s="15">
        <f t="shared" ref="AR109:AR172" si="45">AVERAGE(AP109:AQ109)</f>
        <v>94.161194840905779</v>
      </c>
      <c r="AT109" s="23">
        <f t="shared" si="30"/>
        <v>48092</v>
      </c>
      <c r="AU109" s="1">
        <v>400</v>
      </c>
      <c r="AV109" s="1">
        <v>320</v>
      </c>
      <c r="AW109" s="1">
        <f t="shared" si="31"/>
        <v>720</v>
      </c>
    </row>
    <row r="110" spans="1:49">
      <c r="A110" s="12"/>
      <c r="B110" s="19"/>
      <c r="C110" s="13">
        <f t="shared" si="32"/>
        <v>2031</v>
      </c>
      <c r="D110" s="14">
        <v>48122</v>
      </c>
      <c r="E110" s="15">
        <v>5.1128</v>
      </c>
      <c r="F110" s="15">
        <v>51.113199999999999</v>
      </c>
      <c r="G110" s="15">
        <v>63.127899999999997</v>
      </c>
      <c r="H110" s="15">
        <v>53.703600000000002</v>
      </c>
      <c r="I110" s="15">
        <v>59.997900000000001</v>
      </c>
      <c r="J110" s="15">
        <f t="shared" si="33"/>
        <v>56.151622580645153</v>
      </c>
      <c r="K110" s="15">
        <f t="shared" si="34"/>
        <v>56.343145161290323</v>
      </c>
      <c r="L110" s="15">
        <f t="shared" si="35"/>
        <v>56.247383870967738</v>
      </c>
      <c r="M110" s="15">
        <v>5.1127726483341016</v>
      </c>
      <c r="N110" s="15">
        <v>53.411083871153117</v>
      </c>
      <c r="O110" s="15">
        <v>66.121002664709252</v>
      </c>
      <c r="P110" s="15">
        <v>54.175144645775639</v>
      </c>
      <c r="Q110" s="15">
        <v>63.394354509994052</v>
      </c>
      <c r="R110" s="15">
        <f t="shared" si="36"/>
        <v>58.74104981683795</v>
      </c>
      <c r="S110" s="15">
        <f t="shared" si="37"/>
        <v>58.041264911415624</v>
      </c>
      <c r="T110" s="15">
        <f t="shared" si="38"/>
        <v>58.391157364126784</v>
      </c>
      <c r="U110" s="15">
        <v>9.525306551783407</v>
      </c>
      <c r="V110" s="15">
        <v>65.107089040781929</v>
      </c>
      <c r="W110" s="15">
        <v>103.8297146419457</v>
      </c>
      <c r="X110" s="15">
        <v>55.85761044431657</v>
      </c>
      <c r="Y110" s="15">
        <v>86.627035355241262</v>
      </c>
      <c r="Z110" s="15">
        <f t="shared" si="39"/>
        <v>81.345609454173186</v>
      </c>
      <c r="AA110" s="15">
        <f t="shared" si="40"/>
        <v>68.760917665026923</v>
      </c>
      <c r="AB110" s="15">
        <f t="shared" si="41"/>
        <v>75.053263559600055</v>
      </c>
      <c r="AC110" s="16">
        <v>3.7092934574080796</v>
      </c>
      <c r="AD110" s="16">
        <v>44.435271190519423</v>
      </c>
      <c r="AE110" s="16">
        <v>54.735903533249832</v>
      </c>
      <c r="AF110" s="16">
        <v>41.946819947003057</v>
      </c>
      <c r="AG110" s="16">
        <v>46.643210628984868</v>
      </c>
      <c r="AH110" s="15">
        <f t="shared" si="42"/>
        <v>48.754891205212822</v>
      </c>
      <c r="AI110" s="15">
        <f t="shared" si="43"/>
        <v>43.916274103963175</v>
      </c>
      <c r="AJ110" s="15">
        <f t="shared" si="44"/>
        <v>46.335582654587995</v>
      </c>
      <c r="AK110" s="15">
        <v>5.1127726483341016</v>
      </c>
      <c r="AL110" s="16">
        <v>59.750747899959833</v>
      </c>
      <c r="AM110" s="16">
        <v>89.204581610464786</v>
      </c>
      <c r="AN110" s="16">
        <v>58.827527736335021</v>
      </c>
      <c r="AO110" s="16">
        <v>78.851941453057734</v>
      </c>
      <c r="AP110" s="16">
        <v>62.571848528499835</v>
      </c>
      <c r="AQ110" s="16">
        <v>74.328658561228806</v>
      </c>
      <c r="AR110" s="15">
        <f t="shared" si="45"/>
        <v>68.450253544864324</v>
      </c>
      <c r="AT110" s="23">
        <f t="shared" si="30"/>
        <v>48122</v>
      </c>
      <c r="AU110" s="1">
        <v>432</v>
      </c>
      <c r="AV110" s="1">
        <v>312</v>
      </c>
      <c r="AW110" s="1">
        <f t="shared" si="31"/>
        <v>744</v>
      </c>
    </row>
    <row r="111" spans="1:49">
      <c r="A111" s="12"/>
      <c r="B111" s="19"/>
      <c r="C111" s="13">
        <f t="shared" si="32"/>
        <v>2031</v>
      </c>
      <c r="D111" s="14">
        <v>48153</v>
      </c>
      <c r="E111" s="15">
        <v>5.4686000000000003</v>
      </c>
      <c r="F111" s="15">
        <v>60.4054</v>
      </c>
      <c r="G111" s="15">
        <v>63.322400000000002</v>
      </c>
      <c r="H111" s="15">
        <v>69.187700000000007</v>
      </c>
      <c r="I111" s="15">
        <v>64.4542</v>
      </c>
      <c r="J111" s="15">
        <f t="shared" si="33"/>
        <v>61.766666666666666</v>
      </c>
      <c r="K111" s="15">
        <f t="shared" si="34"/>
        <v>66.978733333333338</v>
      </c>
      <c r="L111" s="15">
        <f t="shared" si="35"/>
        <v>64.372700000000009</v>
      </c>
      <c r="M111" s="15">
        <v>5.468561768835742</v>
      </c>
      <c r="N111" s="15">
        <v>64.566938297963119</v>
      </c>
      <c r="O111" s="15">
        <v>68.026033236586187</v>
      </c>
      <c r="P111" s="15">
        <v>70.509452204768948</v>
      </c>
      <c r="Q111" s="15">
        <v>69.2490008677281</v>
      </c>
      <c r="R111" s="15">
        <f t="shared" si="36"/>
        <v>66.181182602653891</v>
      </c>
      <c r="S111" s="15">
        <f t="shared" si="37"/>
        <v>69.921241580816556</v>
      </c>
      <c r="T111" s="15">
        <f t="shared" si="38"/>
        <v>68.051212091735223</v>
      </c>
      <c r="U111" s="15">
        <v>9.6164419867163797</v>
      </c>
      <c r="V111" s="15">
        <v>86.263312165200603</v>
      </c>
      <c r="W111" s="15">
        <v>101.41052219761713</v>
      </c>
      <c r="X111" s="15">
        <v>76.038855521093339</v>
      </c>
      <c r="Y111" s="15">
        <v>83.638781448295319</v>
      </c>
      <c r="Z111" s="15">
        <f t="shared" si="39"/>
        <v>93.332010180328311</v>
      </c>
      <c r="AA111" s="15">
        <f t="shared" si="40"/>
        <v>79.585487620454259</v>
      </c>
      <c r="AB111" s="15">
        <f t="shared" si="41"/>
        <v>86.458748900391285</v>
      </c>
      <c r="AC111" s="16">
        <v>3.9254923000680191</v>
      </c>
      <c r="AD111" s="16">
        <v>50.070742485090804</v>
      </c>
      <c r="AE111" s="16">
        <v>52.717709128909597</v>
      </c>
      <c r="AF111" s="16">
        <v>52.285009812518986</v>
      </c>
      <c r="AG111" s="16">
        <v>47.684715989752334</v>
      </c>
      <c r="AH111" s="15">
        <f t="shared" si="42"/>
        <v>51.305993585539568</v>
      </c>
      <c r="AI111" s="15">
        <f t="shared" si="43"/>
        <v>50.138206028561214</v>
      </c>
      <c r="AJ111" s="15">
        <f t="shared" si="44"/>
        <v>50.722099807050391</v>
      </c>
      <c r="AK111" s="15">
        <v>5.468561768835742</v>
      </c>
      <c r="AL111" s="16">
        <v>77.974920478762442</v>
      </c>
      <c r="AM111" s="16">
        <v>88.587757524964715</v>
      </c>
      <c r="AN111" s="16">
        <v>80.32011859961915</v>
      </c>
      <c r="AO111" s="16">
        <v>83.123378500914953</v>
      </c>
      <c r="AP111" s="16">
        <v>72.596700808389983</v>
      </c>
      <c r="AQ111" s="16">
        <v>82.880622086105888</v>
      </c>
      <c r="AR111" s="15">
        <f t="shared" si="45"/>
        <v>77.738661447247935</v>
      </c>
      <c r="AT111" s="23">
        <f t="shared" si="30"/>
        <v>48153</v>
      </c>
      <c r="AU111" s="1">
        <v>384</v>
      </c>
      <c r="AV111" s="1">
        <v>336</v>
      </c>
      <c r="AW111" s="1">
        <f t="shared" si="31"/>
        <v>720</v>
      </c>
    </row>
    <row r="112" spans="1:49">
      <c r="A112" s="12"/>
      <c r="B112" s="19"/>
      <c r="C112" s="13">
        <f t="shared" si="32"/>
        <v>2031</v>
      </c>
      <c r="D112" s="14">
        <v>48183</v>
      </c>
      <c r="E112" s="15">
        <v>5.5605000000000002</v>
      </c>
      <c r="F112" s="15">
        <v>64.353899999999996</v>
      </c>
      <c r="G112" s="15">
        <v>69.197699999999998</v>
      </c>
      <c r="H112" s="15">
        <v>75.718199999999996</v>
      </c>
      <c r="I112" s="15">
        <v>73.327600000000004</v>
      </c>
      <c r="J112" s="15">
        <f t="shared" si="33"/>
        <v>66.489338709677412</v>
      </c>
      <c r="K112" s="15">
        <f t="shared" si="34"/>
        <v>74.664279569892471</v>
      </c>
      <c r="L112" s="15">
        <f t="shared" si="35"/>
        <v>70.576809139784942</v>
      </c>
      <c r="M112" s="15">
        <v>5.5604606108055981</v>
      </c>
      <c r="N112" s="15">
        <v>67.419589332578411</v>
      </c>
      <c r="O112" s="15">
        <v>72.728581265068613</v>
      </c>
      <c r="P112" s="15">
        <v>76.008555710407222</v>
      </c>
      <c r="Q112" s="15">
        <v>77.087224055428607</v>
      </c>
      <c r="R112" s="15">
        <f t="shared" si="36"/>
        <v>69.76011265765473</v>
      </c>
      <c r="S112" s="15">
        <f t="shared" si="37"/>
        <v>76.484097668965049</v>
      </c>
      <c r="T112" s="15">
        <f t="shared" si="38"/>
        <v>73.122105163309897</v>
      </c>
      <c r="U112" s="15">
        <v>9.9922138463854768</v>
      </c>
      <c r="V112" s="15">
        <v>99.572570976998747</v>
      </c>
      <c r="W112" s="15">
        <v>112.31160484687132</v>
      </c>
      <c r="X112" s="15">
        <v>96.185137951879284</v>
      </c>
      <c r="Y112" s="15">
        <v>99.10294266794179</v>
      </c>
      <c r="Z112" s="15">
        <f t="shared" si="39"/>
        <v>105.18870418844796</v>
      </c>
      <c r="AA112" s="15">
        <f t="shared" si="40"/>
        <v>97.471481966487474</v>
      </c>
      <c r="AB112" s="15">
        <f t="shared" si="41"/>
        <v>101.33009307746772</v>
      </c>
      <c r="AC112" s="16">
        <v>3.9955050715336373</v>
      </c>
      <c r="AD112" s="16">
        <v>51.179670662770533</v>
      </c>
      <c r="AE112" s="16">
        <v>56.363677879312903</v>
      </c>
      <c r="AF112" s="16">
        <v>53.855604071028523</v>
      </c>
      <c r="AG112" s="16">
        <v>52.207588625596451</v>
      </c>
      <c r="AH112" s="15">
        <f t="shared" si="42"/>
        <v>53.465093199095669</v>
      </c>
      <c r="AI112" s="15">
        <f t="shared" si="43"/>
        <v>53.129059627343416</v>
      </c>
      <c r="AJ112" s="15">
        <f t="shared" si="44"/>
        <v>53.297076413219543</v>
      </c>
      <c r="AK112" s="15">
        <v>5.5604606108055981</v>
      </c>
      <c r="AL112" s="16">
        <v>84.07163531612342</v>
      </c>
      <c r="AM112" s="16">
        <v>92.890090757950233</v>
      </c>
      <c r="AN112" s="16">
        <v>89.01188390087826</v>
      </c>
      <c r="AO112" s="16">
        <v>87.883870239915097</v>
      </c>
      <c r="AP112" s="16">
        <v>81.588120042217085</v>
      </c>
      <c r="AQ112" s="16">
        <v>88.457903255029251</v>
      </c>
      <c r="AR112" s="15">
        <f t="shared" si="45"/>
        <v>85.023011648623168</v>
      </c>
      <c r="AT112" s="23">
        <f t="shared" si="30"/>
        <v>48183</v>
      </c>
      <c r="AU112" s="1">
        <v>416</v>
      </c>
      <c r="AV112" s="1">
        <v>328</v>
      </c>
      <c r="AW112" s="1">
        <f t="shared" si="31"/>
        <v>744</v>
      </c>
    </row>
    <row r="113" spans="1:49">
      <c r="A113" s="12"/>
      <c r="B113" s="19"/>
      <c r="C113" s="13">
        <f t="shared" si="32"/>
        <v>2032</v>
      </c>
      <c r="D113" s="14">
        <v>48214</v>
      </c>
      <c r="E113" s="15">
        <v>6.4090999999999996</v>
      </c>
      <c r="F113" s="15">
        <v>64.125299999999996</v>
      </c>
      <c r="G113" s="15">
        <v>67.8352</v>
      </c>
      <c r="H113" s="15">
        <v>68.5047</v>
      </c>
      <c r="I113" s="15">
        <v>62.064100000000003</v>
      </c>
      <c r="J113" s="15">
        <f t="shared" si="33"/>
        <v>65.760847311827959</v>
      </c>
      <c r="K113" s="15">
        <f t="shared" si="34"/>
        <v>65.665295698924737</v>
      </c>
      <c r="L113" s="15">
        <f t="shared" si="35"/>
        <v>65.713071505376348</v>
      </c>
      <c r="M113" s="15">
        <v>6.4090632623109407</v>
      </c>
      <c r="N113" s="15">
        <v>68.418821315129136</v>
      </c>
      <c r="O113" s="15">
        <v>73.093382801244928</v>
      </c>
      <c r="P113" s="15">
        <v>69.286609919791147</v>
      </c>
      <c r="Q113" s="15">
        <v>65.7958321014804</v>
      </c>
      <c r="R113" s="15">
        <f t="shared" si="36"/>
        <v>70.479649497180191</v>
      </c>
      <c r="S113" s="15">
        <f t="shared" si="37"/>
        <v>67.747664860105772</v>
      </c>
      <c r="T113" s="15">
        <f t="shared" si="38"/>
        <v>69.113657178642981</v>
      </c>
      <c r="U113" s="15">
        <v>11.64556814587316</v>
      </c>
      <c r="V113" s="15">
        <v>89.35616969295198</v>
      </c>
      <c r="W113" s="15">
        <v>99.94478475492059</v>
      </c>
      <c r="X113" s="15">
        <v>79.914194765586856</v>
      </c>
      <c r="Y113" s="15">
        <v>79.434280059582917</v>
      </c>
      <c r="Z113" s="15">
        <f t="shared" si="39"/>
        <v>94.02426880629298</v>
      </c>
      <c r="AA113" s="15">
        <f t="shared" si="40"/>
        <v>79.702619465090493</v>
      </c>
      <c r="AB113" s="15">
        <f t="shared" si="41"/>
        <v>86.863444135691736</v>
      </c>
      <c r="AC113" s="16">
        <v>4.1417943877344685</v>
      </c>
      <c r="AD113" s="16">
        <v>52.630197458684123</v>
      </c>
      <c r="AE113" s="16">
        <v>54.317158841084165</v>
      </c>
      <c r="AF113" s="16">
        <v>53.969030981784478</v>
      </c>
      <c r="AG113" s="16">
        <v>47.972858526359019</v>
      </c>
      <c r="AH113" s="15">
        <f t="shared" si="42"/>
        <v>53.373911616516402</v>
      </c>
      <c r="AI113" s="15">
        <f t="shared" si="43"/>
        <v>51.325557103586164</v>
      </c>
      <c r="AJ113" s="15">
        <f t="shared" si="44"/>
        <v>52.349734360051286</v>
      </c>
      <c r="AK113" s="15">
        <v>6.4090632623109407</v>
      </c>
      <c r="AL113" s="16">
        <v>71.480972630673165</v>
      </c>
      <c r="AM113" s="16">
        <v>77.596124966324254</v>
      </c>
      <c r="AN113" s="16">
        <v>69.394637568198632</v>
      </c>
      <c r="AO113" s="16">
        <v>64.338107232600848</v>
      </c>
      <c r="AP113" s="16">
        <v>61.931107416861984</v>
      </c>
      <c r="AQ113" s="16">
        <v>76.884518595799122</v>
      </c>
      <c r="AR113" s="15">
        <f t="shared" si="45"/>
        <v>69.407813006330557</v>
      </c>
      <c r="AT113" s="23">
        <f t="shared" si="30"/>
        <v>48214</v>
      </c>
      <c r="AU113" s="1">
        <v>416</v>
      </c>
      <c r="AV113" s="1">
        <v>328</v>
      </c>
      <c r="AW113" s="1">
        <f t="shared" si="31"/>
        <v>744</v>
      </c>
    </row>
    <row r="114" spans="1:49">
      <c r="A114" s="12"/>
      <c r="B114" s="19"/>
      <c r="C114" s="13">
        <f t="shared" si="32"/>
        <v>2032</v>
      </c>
      <c r="D114" s="14">
        <v>48245</v>
      </c>
      <c r="E114" s="15">
        <v>5.8973000000000004</v>
      </c>
      <c r="F114" s="15">
        <v>64.018500000000003</v>
      </c>
      <c r="G114" s="15">
        <v>68.811800000000005</v>
      </c>
      <c r="H114" s="15">
        <v>76.573899999999995</v>
      </c>
      <c r="I114" s="15">
        <v>70.015600000000006</v>
      </c>
      <c r="J114" s="15">
        <f t="shared" si="33"/>
        <v>66.167220689655181</v>
      </c>
      <c r="K114" s="15">
        <f t="shared" si="34"/>
        <v>73.633972413793103</v>
      </c>
      <c r="L114" s="15">
        <f t="shared" si="35"/>
        <v>69.900596551724135</v>
      </c>
      <c r="M114" s="15">
        <v>5.8973230949638538</v>
      </c>
      <c r="N114" s="15">
        <v>67.886718876084643</v>
      </c>
      <c r="O114" s="15">
        <v>72.60726619527388</v>
      </c>
      <c r="P114" s="15">
        <v>75.06872170740111</v>
      </c>
      <c r="Q114" s="15">
        <v>72.103770798253365</v>
      </c>
      <c r="R114" s="15">
        <f t="shared" si="36"/>
        <v>70.002826295031554</v>
      </c>
      <c r="S114" s="15">
        <f t="shared" si="37"/>
        <v>73.739605782610738</v>
      </c>
      <c r="T114" s="15">
        <f t="shared" si="38"/>
        <v>71.871216038821146</v>
      </c>
      <c r="U114" s="15">
        <v>10.585071408209156</v>
      </c>
      <c r="V114" s="15">
        <v>95.20788936091148</v>
      </c>
      <c r="W114" s="15">
        <v>102.58891813747232</v>
      </c>
      <c r="X114" s="15">
        <v>92.897178496437675</v>
      </c>
      <c r="Y114" s="15">
        <v>91.775380633755361</v>
      </c>
      <c r="Z114" s="15">
        <f t="shared" si="39"/>
        <v>98.516626398680117</v>
      </c>
      <c r="AA114" s="15">
        <f t="shared" si="40"/>
        <v>92.394303592476632</v>
      </c>
      <c r="AB114" s="15">
        <f t="shared" si="41"/>
        <v>95.455464995578382</v>
      </c>
      <c r="AC114" s="16">
        <v>3.7545137969591442</v>
      </c>
      <c r="AD114" s="16">
        <v>50.916196614753247</v>
      </c>
      <c r="AE114" s="16">
        <v>54.734437310978102</v>
      </c>
      <c r="AF114" s="16">
        <v>54.17974817226898</v>
      </c>
      <c r="AG114" s="16">
        <v>50.306475505706132</v>
      </c>
      <c r="AH114" s="15">
        <f t="shared" si="42"/>
        <v>52.627821754440262</v>
      </c>
      <c r="AI114" s="15">
        <f t="shared" si="43"/>
        <v>52.443453528637363</v>
      </c>
      <c r="AJ114" s="15">
        <f t="shared" si="44"/>
        <v>52.535637641538813</v>
      </c>
      <c r="AK114" s="15">
        <v>5.8973230949638538</v>
      </c>
      <c r="AL114" s="16">
        <v>80.071412683733897</v>
      </c>
      <c r="AM114" s="16">
        <v>84.604287808061443</v>
      </c>
      <c r="AN114" s="16">
        <v>84.235380393386691</v>
      </c>
      <c r="AO114" s="16">
        <v>78.578518807975058</v>
      </c>
      <c r="AP114" s="16">
        <v>75.455096228158993</v>
      </c>
      <c r="AQ114" s="16">
        <v>82.157165849838321</v>
      </c>
      <c r="AR114" s="15">
        <f t="shared" si="45"/>
        <v>78.806131038998657</v>
      </c>
      <c r="AT114" s="23">
        <f t="shared" si="30"/>
        <v>48245</v>
      </c>
      <c r="AU114" s="1">
        <v>384</v>
      </c>
      <c r="AV114" s="1">
        <v>312</v>
      </c>
      <c r="AW114" s="1">
        <f t="shared" si="31"/>
        <v>696</v>
      </c>
    </row>
    <row r="115" spans="1:49">
      <c r="A115" s="12"/>
      <c r="B115" s="19"/>
      <c r="C115" s="13">
        <f t="shared" si="32"/>
        <v>2032</v>
      </c>
      <c r="D115" s="14">
        <v>48274</v>
      </c>
      <c r="E115" s="15">
        <v>4.9390999999999998</v>
      </c>
      <c r="F115" s="15">
        <v>41.291400000000003</v>
      </c>
      <c r="G115" s="15">
        <v>50.26</v>
      </c>
      <c r="H115" s="15">
        <v>42.529000000000003</v>
      </c>
      <c r="I115" s="15">
        <v>46.92</v>
      </c>
      <c r="J115" s="15">
        <f t="shared" si="33"/>
        <v>45.052425806451609</v>
      </c>
      <c r="K115" s="15">
        <f t="shared" si="34"/>
        <v>44.370387096774195</v>
      </c>
      <c r="L115" s="15">
        <f t="shared" si="35"/>
        <v>44.711406451612902</v>
      </c>
      <c r="M115" s="15">
        <v>4.9390555409621353</v>
      </c>
      <c r="N115" s="15">
        <v>43.002998205937345</v>
      </c>
      <c r="O115" s="15">
        <v>53.627402592436852</v>
      </c>
      <c r="P115" s="15">
        <v>43.128425477028678</v>
      </c>
      <c r="Q115" s="15">
        <v>50.250771715156716</v>
      </c>
      <c r="R115" s="15">
        <f t="shared" si="36"/>
        <v>47.458393593824233</v>
      </c>
      <c r="S115" s="15">
        <f t="shared" si="37"/>
        <v>46.115215834953339</v>
      </c>
      <c r="T115" s="15">
        <f t="shared" si="38"/>
        <v>46.786804714388786</v>
      </c>
      <c r="U115" s="15">
        <v>8.6826096616292929</v>
      </c>
      <c r="V115" s="15">
        <v>40.537840068267819</v>
      </c>
      <c r="W115" s="15">
        <v>62.416108571473359</v>
      </c>
      <c r="X115" s="15">
        <v>40.791181454164843</v>
      </c>
      <c r="Y115" s="15">
        <v>55.782335261308567</v>
      </c>
      <c r="Z115" s="15">
        <f t="shared" si="39"/>
        <v>49.712597827676596</v>
      </c>
      <c r="AA115" s="15">
        <f t="shared" si="40"/>
        <v>47.077794341031563</v>
      </c>
      <c r="AB115" s="15">
        <f t="shared" si="41"/>
        <v>48.395196084354083</v>
      </c>
      <c r="AC115" s="16">
        <v>3.5402662954220956</v>
      </c>
      <c r="AD115" s="16">
        <v>34.227299823658086</v>
      </c>
      <c r="AE115" s="16">
        <v>41.651340207871634</v>
      </c>
      <c r="AF115" s="16">
        <v>33.658252480896714</v>
      </c>
      <c r="AG115" s="16">
        <v>36.452292849061145</v>
      </c>
      <c r="AH115" s="15">
        <f t="shared" si="42"/>
        <v>37.34060708155409</v>
      </c>
      <c r="AI115" s="15">
        <f t="shared" si="43"/>
        <v>34.829946828836633</v>
      </c>
      <c r="AJ115" s="15">
        <f t="shared" si="44"/>
        <v>36.085276955195361</v>
      </c>
      <c r="AK115" s="15">
        <v>4.9390555409621353</v>
      </c>
      <c r="AL115" s="16">
        <v>39.505478749924002</v>
      </c>
      <c r="AM115" s="16">
        <v>53.147358407911106</v>
      </c>
      <c r="AN115" s="16">
        <v>41.254908996164829</v>
      </c>
      <c r="AO115" s="16">
        <v>49.71575284728771</v>
      </c>
      <c r="AP115" s="16">
        <v>41.019937602490025</v>
      </c>
      <c r="AQ115" s="16">
        <v>49.280955087821624</v>
      </c>
      <c r="AR115" s="15">
        <f t="shared" si="45"/>
        <v>45.150446345155828</v>
      </c>
      <c r="AT115" s="23">
        <f t="shared" si="30"/>
        <v>48274</v>
      </c>
      <c r="AU115" s="1">
        <v>432</v>
      </c>
      <c r="AV115" s="1">
        <v>312</v>
      </c>
      <c r="AW115" s="1">
        <f t="shared" si="31"/>
        <v>744</v>
      </c>
    </row>
    <row r="116" spans="1:49">
      <c r="A116" s="12"/>
      <c r="B116" s="19"/>
      <c r="C116" s="13">
        <f t="shared" si="32"/>
        <v>2032</v>
      </c>
      <c r="D116" s="14">
        <v>48305</v>
      </c>
      <c r="E116" s="15">
        <v>4.6130000000000004</v>
      </c>
      <c r="F116" s="15">
        <v>31.009</v>
      </c>
      <c r="G116" s="15">
        <v>42.672699999999999</v>
      </c>
      <c r="H116" s="15">
        <v>32.634799999999998</v>
      </c>
      <c r="I116" s="15">
        <v>39.455500000000001</v>
      </c>
      <c r="J116" s="15">
        <f t="shared" si="33"/>
        <v>35.933673333333331</v>
      </c>
      <c r="K116" s="15">
        <f t="shared" si="34"/>
        <v>35.514651111111107</v>
      </c>
      <c r="L116" s="15">
        <f t="shared" si="35"/>
        <v>35.724162222222219</v>
      </c>
      <c r="M116" s="15">
        <v>4.6130202809972563</v>
      </c>
      <c r="N116" s="15">
        <v>32.997616253271907</v>
      </c>
      <c r="O116" s="15">
        <v>45.275896178738343</v>
      </c>
      <c r="P116" s="15">
        <v>33.606563987889572</v>
      </c>
      <c r="Q116" s="15">
        <v>43.108877592041111</v>
      </c>
      <c r="R116" s="15">
        <f t="shared" si="36"/>
        <v>38.181778888468848</v>
      </c>
      <c r="S116" s="15">
        <f t="shared" si="37"/>
        <v>37.618651954086886</v>
      </c>
      <c r="T116" s="15">
        <f t="shared" si="38"/>
        <v>37.900215421277863</v>
      </c>
      <c r="U116" s="15">
        <v>8.8022332673606964</v>
      </c>
      <c r="V116" s="15">
        <v>31.548149677248855</v>
      </c>
      <c r="W116" s="15">
        <v>45.956518541883263</v>
      </c>
      <c r="X116" s="15">
        <v>31.267443781258891</v>
      </c>
      <c r="Y116" s="15">
        <v>40.548663059993892</v>
      </c>
      <c r="Z116" s="15">
        <f t="shared" si="39"/>
        <v>37.63168319787227</v>
      </c>
      <c r="AA116" s="15">
        <f t="shared" si="40"/>
        <v>35.186180810058111</v>
      </c>
      <c r="AB116" s="15">
        <f t="shared" si="41"/>
        <v>36.408932003965191</v>
      </c>
      <c r="AC116" s="16">
        <v>3.3138085266421378</v>
      </c>
      <c r="AD116" s="16">
        <v>25.17513440462622</v>
      </c>
      <c r="AE116" s="16">
        <v>32.792945444689799</v>
      </c>
      <c r="AF116" s="16">
        <v>26.635507495036691</v>
      </c>
      <c r="AG116" s="16">
        <v>28.846321989234486</v>
      </c>
      <c r="AH116" s="15">
        <f t="shared" si="42"/>
        <v>28.391543510430843</v>
      </c>
      <c r="AI116" s="15">
        <f t="shared" si="43"/>
        <v>27.568962503697982</v>
      </c>
      <c r="AJ116" s="15">
        <f t="shared" si="44"/>
        <v>27.980253007064412</v>
      </c>
      <c r="AK116" s="15">
        <v>4.6130202809972563</v>
      </c>
      <c r="AL116" s="16">
        <v>27.568061651238803</v>
      </c>
      <c r="AM116" s="16">
        <v>40.381485434381048</v>
      </c>
      <c r="AN116" s="16">
        <v>30.521323409499452</v>
      </c>
      <c r="AO116" s="16">
        <v>37.630412916247259</v>
      </c>
      <c r="AP116" s="16">
        <v>33.420216356404495</v>
      </c>
      <c r="AQ116" s="16">
        <v>41.010164800220799</v>
      </c>
      <c r="AR116" s="15">
        <f t="shared" si="45"/>
        <v>37.215190578312644</v>
      </c>
      <c r="AT116" s="23">
        <f t="shared" si="30"/>
        <v>48305</v>
      </c>
      <c r="AU116" s="1">
        <v>416</v>
      </c>
      <c r="AV116" s="1">
        <v>304</v>
      </c>
      <c r="AW116" s="1">
        <f t="shared" si="31"/>
        <v>720</v>
      </c>
    </row>
    <row r="117" spans="1:49">
      <c r="A117" s="12"/>
      <c r="B117" s="19"/>
      <c r="C117" s="13">
        <f t="shared" si="32"/>
        <v>2032</v>
      </c>
      <c r="D117" s="14">
        <v>48335</v>
      </c>
      <c r="E117" s="15">
        <v>4.6589999999999998</v>
      </c>
      <c r="F117" s="15">
        <v>29.085000000000001</v>
      </c>
      <c r="G117" s="15">
        <v>40.680100000000003</v>
      </c>
      <c r="H117" s="15">
        <v>20.134799999999998</v>
      </c>
      <c r="I117" s="15">
        <v>28.092500000000001</v>
      </c>
      <c r="J117" s="15">
        <f t="shared" si="33"/>
        <v>34.446175268817207</v>
      </c>
      <c r="K117" s="15">
        <f t="shared" si="34"/>
        <v>23.814166666666665</v>
      </c>
      <c r="L117" s="15">
        <f t="shared" si="35"/>
        <v>29.130170967741936</v>
      </c>
      <c r="M117" s="15">
        <v>4.6590396399822298</v>
      </c>
      <c r="N117" s="15">
        <v>27.814216055896182</v>
      </c>
      <c r="O117" s="15">
        <v>41.44467216633565</v>
      </c>
      <c r="P117" s="15">
        <v>17.070809655559401</v>
      </c>
      <c r="Q117" s="15">
        <v>27.89121758872799</v>
      </c>
      <c r="R117" s="15">
        <f t="shared" si="36"/>
        <v>34.116469956421959</v>
      </c>
      <c r="S117" s="15">
        <f t="shared" si="37"/>
        <v>22.073793968744877</v>
      </c>
      <c r="T117" s="15">
        <f t="shared" si="38"/>
        <v>28.095131962583416</v>
      </c>
      <c r="U117" s="15">
        <v>8.4097178649159616</v>
      </c>
      <c r="V117" s="15">
        <v>30.972591235215742</v>
      </c>
      <c r="W117" s="15">
        <v>59.053190958122791</v>
      </c>
      <c r="X117" s="15">
        <v>18.748410996327422</v>
      </c>
      <c r="Y117" s="15">
        <v>31.973705872527127</v>
      </c>
      <c r="Z117" s="15">
        <f t="shared" si="39"/>
        <v>43.956094332903952</v>
      </c>
      <c r="AA117" s="15">
        <f t="shared" si="40"/>
        <v>24.863332283172443</v>
      </c>
      <c r="AB117" s="15">
        <f t="shared" si="41"/>
        <v>34.409713308038199</v>
      </c>
      <c r="AC117" s="16">
        <v>3.33428992924904</v>
      </c>
      <c r="AD117" s="16">
        <v>22.326619312345326</v>
      </c>
      <c r="AE117" s="16">
        <v>31.728573913525256</v>
      </c>
      <c r="AF117" s="16">
        <v>12.424193807073364</v>
      </c>
      <c r="AG117" s="16">
        <v>20.238204992356273</v>
      </c>
      <c r="AH117" s="15">
        <f t="shared" si="42"/>
        <v>26.673759611815616</v>
      </c>
      <c r="AI117" s="15">
        <f t="shared" si="43"/>
        <v>16.037123709946105</v>
      </c>
      <c r="AJ117" s="15">
        <f t="shared" si="44"/>
        <v>21.35544166088086</v>
      </c>
      <c r="AK117" s="15">
        <v>4.6590396399822298</v>
      </c>
      <c r="AL117" s="16">
        <v>26.155101360862261</v>
      </c>
      <c r="AM117" s="16">
        <v>41.28467219390145</v>
      </c>
      <c r="AN117" s="16">
        <v>14.326671467746937</v>
      </c>
      <c r="AO117" s="16">
        <v>23.406705707756572</v>
      </c>
      <c r="AP117" s="16">
        <v>16.00794984554291</v>
      </c>
      <c r="AQ117" s="16">
        <v>47.574709940623173</v>
      </c>
      <c r="AR117" s="15">
        <f t="shared" si="45"/>
        <v>31.791329893083041</v>
      </c>
      <c r="AT117" s="23">
        <f t="shared" si="30"/>
        <v>48335</v>
      </c>
      <c r="AU117" s="1">
        <v>400</v>
      </c>
      <c r="AV117" s="1">
        <v>344</v>
      </c>
      <c r="AW117" s="1">
        <f t="shared" si="31"/>
        <v>744</v>
      </c>
    </row>
    <row r="118" spans="1:49">
      <c r="A118" s="12"/>
      <c r="B118" s="19"/>
      <c r="C118" s="13">
        <f t="shared" si="32"/>
        <v>2032</v>
      </c>
      <c r="D118" s="14">
        <v>48366</v>
      </c>
      <c r="E118" s="15">
        <v>4.8794000000000004</v>
      </c>
      <c r="F118" s="15">
        <v>37.551699999999997</v>
      </c>
      <c r="G118" s="15">
        <v>49.937899999999999</v>
      </c>
      <c r="H118" s="15">
        <v>27.943200000000001</v>
      </c>
      <c r="I118" s="15">
        <v>37.7697</v>
      </c>
      <c r="J118" s="15">
        <f t="shared" si="33"/>
        <v>42.78142888888889</v>
      </c>
      <c r="K118" s="15">
        <f t="shared" si="34"/>
        <v>32.092166666666671</v>
      </c>
      <c r="L118" s="15">
        <f t="shared" si="35"/>
        <v>37.436797777777784</v>
      </c>
      <c r="M118" s="15">
        <v>4.879351751101817</v>
      </c>
      <c r="N118" s="15">
        <v>37.775299537879725</v>
      </c>
      <c r="O118" s="15">
        <v>50.049741234696754</v>
      </c>
      <c r="P118" s="15">
        <v>25.835085792268018</v>
      </c>
      <c r="Q118" s="15">
        <v>38.522709938852927</v>
      </c>
      <c r="R118" s="15">
        <f t="shared" si="36"/>
        <v>42.957841587646911</v>
      </c>
      <c r="S118" s="15">
        <f t="shared" si="37"/>
        <v>31.192082654159428</v>
      </c>
      <c r="T118" s="15">
        <f t="shared" si="38"/>
        <v>37.074962120903166</v>
      </c>
      <c r="U118" s="15">
        <v>9.6044685122352416</v>
      </c>
      <c r="V118" s="15">
        <v>50.384360517445785</v>
      </c>
      <c r="W118" s="15">
        <v>90.236621447850766</v>
      </c>
      <c r="X118" s="15">
        <v>32.016739579205407</v>
      </c>
      <c r="Y118" s="15">
        <v>58.955044715492683</v>
      </c>
      <c r="Z118" s="15">
        <f t="shared" si="39"/>
        <v>67.21087068806122</v>
      </c>
      <c r="AA118" s="15">
        <f t="shared" si="40"/>
        <v>43.390690636748921</v>
      </c>
      <c r="AB118" s="15">
        <f t="shared" si="41"/>
        <v>55.300780662405074</v>
      </c>
      <c r="AC118" s="16">
        <v>3.3550460490353973</v>
      </c>
      <c r="AD118" s="16">
        <v>30.792957507057324</v>
      </c>
      <c r="AE118" s="16">
        <v>40.184254123256004</v>
      </c>
      <c r="AF118" s="16">
        <v>20.453029920761026</v>
      </c>
      <c r="AG118" s="16">
        <v>27.121256943450394</v>
      </c>
      <c r="AH118" s="15">
        <f t="shared" si="42"/>
        <v>34.758171633896765</v>
      </c>
      <c r="AI118" s="15">
        <f t="shared" si="43"/>
        <v>23.268503552563203</v>
      </c>
      <c r="AJ118" s="15">
        <f t="shared" si="44"/>
        <v>29.013337593229984</v>
      </c>
      <c r="AK118" s="15">
        <v>4.879351751101817</v>
      </c>
      <c r="AL118" s="16">
        <v>41.414088722992162</v>
      </c>
      <c r="AM118" s="16">
        <v>62.6000979299534</v>
      </c>
      <c r="AN118" s="16">
        <v>22.461209898645361</v>
      </c>
      <c r="AO118" s="16">
        <v>35.938639426286585</v>
      </c>
      <c r="AP118" s="16">
        <v>25.053778646740721</v>
      </c>
      <c r="AQ118" s="16">
        <v>61.045130662402123</v>
      </c>
      <c r="AR118" s="15">
        <f t="shared" si="45"/>
        <v>43.04945465457142</v>
      </c>
      <c r="AT118" s="23">
        <f t="shared" si="30"/>
        <v>48366</v>
      </c>
      <c r="AU118" s="1">
        <v>416</v>
      </c>
      <c r="AV118" s="1">
        <v>304</v>
      </c>
      <c r="AW118" s="1">
        <f t="shared" si="31"/>
        <v>720</v>
      </c>
    </row>
    <row r="119" spans="1:49">
      <c r="A119" s="12"/>
      <c r="B119" s="19"/>
      <c r="C119" s="13">
        <f t="shared" si="32"/>
        <v>2032</v>
      </c>
      <c r="D119" s="14">
        <v>48396</v>
      </c>
      <c r="E119" s="15">
        <v>5.0160999999999998</v>
      </c>
      <c r="F119" s="15">
        <v>73.450800000000001</v>
      </c>
      <c r="G119" s="15">
        <v>78.676500000000004</v>
      </c>
      <c r="H119" s="15">
        <v>61.880299999999998</v>
      </c>
      <c r="I119" s="15">
        <v>63.009300000000003</v>
      </c>
      <c r="J119" s="15">
        <f t="shared" si="33"/>
        <v>75.754603225806449</v>
      </c>
      <c r="K119" s="15">
        <f t="shared" si="34"/>
        <v>62.378031182795695</v>
      </c>
      <c r="L119" s="15">
        <f t="shared" si="35"/>
        <v>69.066317204301072</v>
      </c>
      <c r="M119" s="15">
        <v>5.0160795328998349</v>
      </c>
      <c r="N119" s="15">
        <v>68.937825864005887</v>
      </c>
      <c r="O119" s="15">
        <v>79.206915477316656</v>
      </c>
      <c r="P119" s="15">
        <v>58.256363630716933</v>
      </c>
      <c r="Q119" s="15">
        <v>63.064403814643534</v>
      </c>
      <c r="R119" s="15">
        <f t="shared" si="36"/>
        <v>73.465058919336443</v>
      </c>
      <c r="S119" s="15">
        <f t="shared" si="37"/>
        <v>60.376037260189953</v>
      </c>
      <c r="T119" s="15">
        <f t="shared" si="38"/>
        <v>66.920548089763201</v>
      </c>
      <c r="U119" s="15">
        <v>11.209253547917806</v>
      </c>
      <c r="V119" s="15">
        <v>96.264330282280355</v>
      </c>
      <c r="W119" s="15">
        <v>132.0317854955745</v>
      </c>
      <c r="X119" s="15">
        <v>86.055904873232578</v>
      </c>
      <c r="Y119" s="15">
        <v>102.13919312001725</v>
      </c>
      <c r="Z119" s="15">
        <f t="shared" si="39"/>
        <v>112.03277827953907</v>
      </c>
      <c r="AA119" s="15">
        <f t="shared" si="40"/>
        <v>93.146386788481735</v>
      </c>
      <c r="AB119" s="15">
        <f t="shared" si="41"/>
        <v>102.5895825340104</v>
      </c>
      <c r="AC119" s="16">
        <v>3.4021707866239734</v>
      </c>
      <c r="AD119" s="16">
        <v>54.080985393288081</v>
      </c>
      <c r="AE119" s="16">
        <v>61.160413256517295</v>
      </c>
      <c r="AF119" s="16">
        <v>42.379679247495559</v>
      </c>
      <c r="AG119" s="16">
        <v>42.270107454183574</v>
      </c>
      <c r="AH119" s="15">
        <f t="shared" si="42"/>
        <v>57.202023483528919</v>
      </c>
      <c r="AI119" s="15">
        <f t="shared" si="43"/>
        <v>42.331373403132211</v>
      </c>
      <c r="AJ119" s="15">
        <f t="shared" si="44"/>
        <v>49.766698443330569</v>
      </c>
      <c r="AK119" s="15">
        <v>5.0160795328998349</v>
      </c>
      <c r="AL119" s="16">
        <v>79.940829583113342</v>
      </c>
      <c r="AM119" s="16">
        <v>99.999657277054936</v>
      </c>
      <c r="AN119" s="16">
        <v>56.168075602511806</v>
      </c>
      <c r="AO119" s="16">
        <v>65.884418627027003</v>
      </c>
      <c r="AP119" s="16">
        <v>71.758047690547698</v>
      </c>
      <c r="AQ119" s="16">
        <v>105.69608946324399</v>
      </c>
      <c r="AR119" s="15">
        <f t="shared" si="45"/>
        <v>88.727068576895846</v>
      </c>
      <c r="AT119" s="23">
        <f t="shared" si="30"/>
        <v>48396</v>
      </c>
      <c r="AU119" s="1">
        <v>416</v>
      </c>
      <c r="AV119" s="1">
        <v>328</v>
      </c>
      <c r="AW119" s="1">
        <f t="shared" si="31"/>
        <v>744</v>
      </c>
    </row>
    <row r="120" spans="1:49">
      <c r="A120" s="12"/>
      <c r="B120" s="19"/>
      <c r="C120" s="13">
        <f t="shared" si="32"/>
        <v>2032</v>
      </c>
      <c r="D120" s="14">
        <v>48427</v>
      </c>
      <c r="E120" s="15">
        <v>5.3164999999999996</v>
      </c>
      <c r="F120" s="15">
        <v>83.213399999999993</v>
      </c>
      <c r="G120" s="15">
        <v>81.756799999999998</v>
      </c>
      <c r="H120" s="15">
        <v>75.022800000000004</v>
      </c>
      <c r="I120" s="15">
        <v>66.656000000000006</v>
      </c>
      <c r="J120" s="15">
        <f t="shared" si="33"/>
        <v>82.571243010752681</v>
      </c>
      <c r="K120" s="15">
        <f t="shared" si="34"/>
        <v>71.334210752688179</v>
      </c>
      <c r="L120" s="15">
        <f t="shared" si="35"/>
        <v>76.952726881720423</v>
      </c>
      <c r="M120" s="15">
        <v>5.3164541251398809</v>
      </c>
      <c r="N120" s="15">
        <v>80.00766788228232</v>
      </c>
      <c r="O120" s="15">
        <v>82.086680625243659</v>
      </c>
      <c r="P120" s="15">
        <v>70.852055170469967</v>
      </c>
      <c r="Q120" s="15">
        <v>66.606219137384386</v>
      </c>
      <c r="R120" s="15">
        <f t="shared" si="36"/>
        <v>80.924221887243775</v>
      </c>
      <c r="S120" s="15">
        <f t="shared" si="37"/>
        <v>68.980234983840845</v>
      </c>
      <c r="T120" s="15">
        <f t="shared" si="38"/>
        <v>74.95222843554231</v>
      </c>
      <c r="U120" s="15">
        <v>11.531082424863037</v>
      </c>
      <c r="V120" s="15">
        <v>121.43655542917837</v>
      </c>
      <c r="W120" s="15">
        <v>141.80715046472196</v>
      </c>
      <c r="X120" s="15">
        <v>111.72100110726274</v>
      </c>
      <c r="Y120" s="15">
        <v>111.31138667681591</v>
      </c>
      <c r="Z120" s="15">
        <f t="shared" si="39"/>
        <v>130.41714033732123</v>
      </c>
      <c r="AA120" s="15">
        <f t="shared" si="40"/>
        <v>111.54041840136684</v>
      </c>
      <c r="AB120" s="15">
        <f t="shared" si="41"/>
        <v>120.97877936934404</v>
      </c>
      <c r="AC120" s="16">
        <v>3.4749268974514314</v>
      </c>
      <c r="AD120" s="16">
        <v>60.425801290966142</v>
      </c>
      <c r="AE120" s="16">
        <v>61.968409862366734</v>
      </c>
      <c r="AF120" s="16">
        <v>50.374214773065617</v>
      </c>
      <c r="AG120" s="16">
        <v>44.408420048593193</v>
      </c>
      <c r="AH120" s="15">
        <f t="shared" si="42"/>
        <v>61.10587603749758</v>
      </c>
      <c r="AI120" s="15">
        <f t="shared" si="43"/>
        <v>47.744133227868097</v>
      </c>
      <c r="AJ120" s="15">
        <f t="shared" si="44"/>
        <v>54.425004632682842</v>
      </c>
      <c r="AK120" s="15">
        <v>5.3164541251398809</v>
      </c>
      <c r="AL120" s="16">
        <v>92.438784301882663</v>
      </c>
      <c r="AM120" s="16">
        <v>101.79862515004478</v>
      </c>
      <c r="AN120" s="16">
        <v>76.780998733580347</v>
      </c>
      <c r="AO120" s="16">
        <v>75.889331867917065</v>
      </c>
      <c r="AP120" s="16">
        <v>91.871582582451438</v>
      </c>
      <c r="AQ120" s="16">
        <v>114.13443891258677</v>
      </c>
      <c r="AR120" s="15">
        <f t="shared" si="45"/>
        <v>103.00301074751911</v>
      </c>
      <c r="AT120" s="23">
        <f t="shared" si="30"/>
        <v>48427</v>
      </c>
      <c r="AU120" s="1">
        <v>416</v>
      </c>
      <c r="AV120" s="1">
        <v>328</v>
      </c>
      <c r="AW120" s="1">
        <f t="shared" si="31"/>
        <v>744</v>
      </c>
    </row>
    <row r="121" spans="1:49">
      <c r="A121" s="12"/>
      <c r="B121" s="19"/>
      <c r="C121" s="13">
        <f t="shared" si="32"/>
        <v>2032</v>
      </c>
      <c r="D121" s="14">
        <v>48458</v>
      </c>
      <c r="E121" s="15">
        <v>5.2615999999999996</v>
      </c>
      <c r="F121" s="15">
        <v>68.362200000000001</v>
      </c>
      <c r="G121" s="15">
        <v>75.184399999999997</v>
      </c>
      <c r="H121" s="15">
        <v>60.734099999999998</v>
      </c>
      <c r="I121" s="15">
        <v>63.071800000000003</v>
      </c>
      <c r="J121" s="15">
        <f t="shared" si="33"/>
        <v>71.394288888888894</v>
      </c>
      <c r="K121" s="15">
        <f t="shared" si="34"/>
        <v>61.773077777777779</v>
      </c>
      <c r="L121" s="15">
        <f t="shared" si="35"/>
        <v>66.58368333333334</v>
      </c>
      <c r="M121" s="15">
        <v>5.26164967530943</v>
      </c>
      <c r="N121" s="15">
        <v>64.793773196898144</v>
      </c>
      <c r="O121" s="15">
        <v>74.966198818399917</v>
      </c>
      <c r="P121" s="15">
        <v>56.965286629618937</v>
      </c>
      <c r="Q121" s="15">
        <v>62.357977050518549</v>
      </c>
      <c r="R121" s="15">
        <f t="shared" si="36"/>
        <v>69.31485125089894</v>
      </c>
      <c r="S121" s="15">
        <f t="shared" si="37"/>
        <v>59.362037927796536</v>
      </c>
      <c r="T121" s="15">
        <f t="shared" si="38"/>
        <v>64.338444589347745</v>
      </c>
      <c r="U121" s="15">
        <v>10.685935209586907</v>
      </c>
      <c r="V121" s="15">
        <v>95.275280938583109</v>
      </c>
      <c r="W121" s="15">
        <v>132.99047491562186</v>
      </c>
      <c r="X121" s="15">
        <v>87.006090916554271</v>
      </c>
      <c r="Y121" s="15">
        <v>109.10688490751119</v>
      </c>
      <c r="Z121" s="15">
        <f t="shared" si="39"/>
        <v>112.03758937282255</v>
      </c>
      <c r="AA121" s="15">
        <f t="shared" si="40"/>
        <v>96.828666023646235</v>
      </c>
      <c r="AB121" s="15">
        <f t="shared" si="41"/>
        <v>104.43312769823439</v>
      </c>
      <c r="AC121" s="16">
        <v>3.4920342262641788</v>
      </c>
      <c r="AD121" s="16">
        <v>50.583088363900195</v>
      </c>
      <c r="AE121" s="16">
        <v>58.210627777257216</v>
      </c>
      <c r="AF121" s="16">
        <v>40.847705225487431</v>
      </c>
      <c r="AG121" s="16">
        <v>45.113175074052762</v>
      </c>
      <c r="AH121" s="15">
        <f t="shared" si="42"/>
        <v>53.973105880947756</v>
      </c>
      <c r="AI121" s="15">
        <f t="shared" si="43"/>
        <v>42.743469602627577</v>
      </c>
      <c r="AJ121" s="15">
        <f t="shared" si="44"/>
        <v>48.358287741787663</v>
      </c>
      <c r="AK121" s="15">
        <v>5.26164967530943</v>
      </c>
      <c r="AL121" s="16">
        <v>71.215431786195239</v>
      </c>
      <c r="AM121" s="16">
        <v>101.31846639152957</v>
      </c>
      <c r="AN121" s="16">
        <v>61.703275234760923</v>
      </c>
      <c r="AO121" s="16">
        <v>81.563551412743536</v>
      </c>
      <c r="AP121" s="16">
        <v>81.983352342921378</v>
      </c>
      <c r="AQ121" s="16">
        <v>101.16240775446686</v>
      </c>
      <c r="AR121" s="15">
        <f t="shared" si="45"/>
        <v>91.572880048694117</v>
      </c>
      <c r="AT121" s="23">
        <f t="shared" si="30"/>
        <v>48458</v>
      </c>
      <c r="AU121" s="1">
        <v>400</v>
      </c>
      <c r="AV121" s="1">
        <v>320</v>
      </c>
      <c r="AW121" s="1">
        <f t="shared" si="31"/>
        <v>720</v>
      </c>
    </row>
    <row r="122" spans="1:49">
      <c r="A122" s="12"/>
      <c r="B122" s="19"/>
      <c r="C122" s="13">
        <f t="shared" si="32"/>
        <v>2032</v>
      </c>
      <c r="D122" s="14">
        <v>48488</v>
      </c>
      <c r="E122" s="15">
        <v>5.2931999999999997</v>
      </c>
      <c r="F122" s="15">
        <v>50.290500000000002</v>
      </c>
      <c r="G122" s="15">
        <v>64.008099999999999</v>
      </c>
      <c r="H122" s="15">
        <v>50.905700000000003</v>
      </c>
      <c r="I122" s="15">
        <v>57.839700000000001</v>
      </c>
      <c r="J122" s="15">
        <f t="shared" si="33"/>
        <v>56.338044086021512</v>
      </c>
      <c r="K122" s="15">
        <f t="shared" si="34"/>
        <v>53.9626247311828</v>
      </c>
      <c r="L122" s="15">
        <f t="shared" si="35"/>
        <v>55.150334408602156</v>
      </c>
      <c r="M122" s="15">
        <v>5.2932027661382124</v>
      </c>
      <c r="N122" s="15">
        <v>52.612001025982195</v>
      </c>
      <c r="O122" s="15">
        <v>66.937822302647561</v>
      </c>
      <c r="P122" s="15">
        <v>51.169285349731965</v>
      </c>
      <c r="Q122" s="15">
        <v>61.6234275798708</v>
      </c>
      <c r="R122" s="15">
        <f t="shared" si="36"/>
        <v>58.92768567483467</v>
      </c>
      <c r="S122" s="15">
        <f t="shared" si="37"/>
        <v>55.778100741513605</v>
      </c>
      <c r="T122" s="15">
        <f t="shared" si="38"/>
        <v>57.352893208174137</v>
      </c>
      <c r="U122" s="15">
        <v>10.658921766550252</v>
      </c>
      <c r="V122" s="15">
        <v>71.753792774208094</v>
      </c>
      <c r="W122" s="15">
        <v>108.83846675506803</v>
      </c>
      <c r="X122" s="15">
        <v>60.622698825125688</v>
      </c>
      <c r="Y122" s="15">
        <v>90.033281773614164</v>
      </c>
      <c r="Z122" s="15">
        <f t="shared" si="39"/>
        <v>88.10295012060871</v>
      </c>
      <c r="AA122" s="15">
        <f t="shared" si="40"/>
        <v>73.588654748652857</v>
      </c>
      <c r="AB122" s="15">
        <f t="shared" si="41"/>
        <v>80.845802434630784</v>
      </c>
      <c r="AC122" s="16">
        <v>3.5124918677880155</v>
      </c>
      <c r="AD122" s="16">
        <v>42.681068730926988</v>
      </c>
      <c r="AE122" s="16">
        <v>53.292268465132345</v>
      </c>
      <c r="AF122" s="16">
        <v>38.473664459468182</v>
      </c>
      <c r="AG122" s="16">
        <v>44.164033728910745</v>
      </c>
      <c r="AH122" s="15">
        <f t="shared" si="42"/>
        <v>47.35912452772719</v>
      </c>
      <c r="AI122" s="15">
        <f t="shared" si="43"/>
        <v>40.982321879329959</v>
      </c>
      <c r="AJ122" s="15">
        <f t="shared" si="44"/>
        <v>44.170723203528574</v>
      </c>
      <c r="AK122" s="15">
        <v>5.2932027661382124</v>
      </c>
      <c r="AL122" s="16">
        <v>57.356853654679036</v>
      </c>
      <c r="AM122" s="16">
        <v>83.907271734804212</v>
      </c>
      <c r="AN122" s="16">
        <v>54.952997611837091</v>
      </c>
      <c r="AO122" s="16">
        <v>71.865795414076388</v>
      </c>
      <c r="AP122" s="16">
        <v>59.391892888896813</v>
      </c>
      <c r="AQ122" s="16">
        <v>73.410290298779415</v>
      </c>
      <c r="AR122" s="15">
        <f t="shared" si="45"/>
        <v>66.401091593838117</v>
      </c>
      <c r="AT122" s="23">
        <f t="shared" si="30"/>
        <v>48488</v>
      </c>
      <c r="AU122" s="1">
        <v>416</v>
      </c>
      <c r="AV122" s="1">
        <v>328</v>
      </c>
      <c r="AW122" s="1">
        <f t="shared" si="31"/>
        <v>744</v>
      </c>
    </row>
    <row r="123" spans="1:49">
      <c r="A123" s="12"/>
      <c r="B123" s="19"/>
      <c r="C123" s="13">
        <f t="shared" si="32"/>
        <v>2032</v>
      </c>
      <c r="D123" s="14">
        <v>48519</v>
      </c>
      <c r="E123" s="15">
        <v>5.5545999999999998</v>
      </c>
      <c r="F123" s="15">
        <v>62.8416</v>
      </c>
      <c r="G123" s="15">
        <v>66.452600000000004</v>
      </c>
      <c r="H123" s="15">
        <v>67.161000000000001</v>
      </c>
      <c r="I123" s="15">
        <v>64.090699999999998</v>
      </c>
      <c r="J123" s="15">
        <f t="shared" si="33"/>
        <v>64.446488888888894</v>
      </c>
      <c r="K123" s="15">
        <f t="shared" si="34"/>
        <v>65.796422222222219</v>
      </c>
      <c r="L123" s="15">
        <f t="shared" si="35"/>
        <v>65.121455555555556</v>
      </c>
      <c r="M123" s="15">
        <v>5.5545782602067204</v>
      </c>
      <c r="N123" s="15">
        <v>65.154889580284475</v>
      </c>
      <c r="O123" s="15">
        <v>71.367419391224715</v>
      </c>
      <c r="P123" s="15">
        <v>66.657855551305317</v>
      </c>
      <c r="Q123" s="15">
        <v>67.704468114091597</v>
      </c>
      <c r="R123" s="15">
        <f t="shared" si="36"/>
        <v>67.916013940702356</v>
      </c>
      <c r="S123" s="15">
        <f t="shared" si="37"/>
        <v>67.123016690321435</v>
      </c>
      <c r="T123" s="15">
        <f t="shared" si="38"/>
        <v>67.519515315511896</v>
      </c>
      <c r="U123" s="15">
        <v>11.705281321825197</v>
      </c>
      <c r="V123" s="15">
        <v>96.419160376011547</v>
      </c>
      <c r="W123" s="15">
        <v>109.67042284433589</v>
      </c>
      <c r="X123" s="15">
        <v>83.648284136008073</v>
      </c>
      <c r="Y123" s="15">
        <v>89.110099770066043</v>
      </c>
      <c r="Z123" s="15">
        <f t="shared" si="39"/>
        <v>102.30861036193348</v>
      </c>
      <c r="AA123" s="15">
        <f t="shared" si="40"/>
        <v>86.075757751144948</v>
      </c>
      <c r="AB123" s="15">
        <f t="shared" si="41"/>
        <v>94.192184056539219</v>
      </c>
      <c r="AC123" s="16">
        <v>3.7102885624921389</v>
      </c>
      <c r="AD123" s="16">
        <v>50.271863745048648</v>
      </c>
      <c r="AE123" s="16">
        <v>54.158203054327394</v>
      </c>
      <c r="AF123" s="16">
        <v>51.063653339287399</v>
      </c>
      <c r="AG123" s="16">
        <v>46.907033988690813</v>
      </c>
      <c r="AH123" s="15">
        <f t="shared" si="42"/>
        <v>51.999125660283646</v>
      </c>
      <c r="AI123" s="15">
        <f t="shared" si="43"/>
        <v>49.216266961244472</v>
      </c>
      <c r="AJ123" s="15">
        <f t="shared" si="44"/>
        <v>50.607696310764055</v>
      </c>
      <c r="AK123" s="15">
        <v>5.5545782602067204</v>
      </c>
      <c r="AL123" s="16">
        <v>78.161214298538084</v>
      </c>
      <c r="AM123" s="16">
        <v>84.031303286386759</v>
      </c>
      <c r="AN123" s="16">
        <v>77.185569906452798</v>
      </c>
      <c r="AO123" s="16">
        <v>76.572286587912785</v>
      </c>
      <c r="AP123" s="16">
        <v>66.690590332395175</v>
      </c>
      <c r="AQ123" s="16">
        <v>81.378500392445204</v>
      </c>
      <c r="AR123" s="15">
        <f t="shared" si="45"/>
        <v>74.034545362420189</v>
      </c>
      <c r="AT123" s="23">
        <f t="shared" si="30"/>
        <v>48519</v>
      </c>
      <c r="AU123" s="1">
        <v>400</v>
      </c>
      <c r="AV123" s="1">
        <v>320</v>
      </c>
      <c r="AW123" s="1">
        <f t="shared" si="31"/>
        <v>720</v>
      </c>
    </row>
    <row r="124" spans="1:49">
      <c r="A124" s="12"/>
      <c r="B124" s="19"/>
      <c r="C124" s="13">
        <f t="shared" si="32"/>
        <v>2032</v>
      </c>
      <c r="D124" s="14">
        <v>48549</v>
      </c>
      <c r="E124" s="15">
        <v>5.7252000000000001</v>
      </c>
      <c r="F124" s="15">
        <v>66.002300000000005</v>
      </c>
      <c r="G124" s="15">
        <v>70.945300000000003</v>
      </c>
      <c r="H124" s="15">
        <v>77.202799999999996</v>
      </c>
      <c r="I124" s="15">
        <v>73.242400000000004</v>
      </c>
      <c r="J124" s="15">
        <f t="shared" si="33"/>
        <v>68.181472043010771</v>
      </c>
      <c r="K124" s="15">
        <f t="shared" si="34"/>
        <v>75.456817204301075</v>
      </c>
      <c r="L124" s="15">
        <f t="shared" si="35"/>
        <v>71.819144623655916</v>
      </c>
      <c r="M124" s="15">
        <v>5.725186742490286</v>
      </c>
      <c r="N124" s="15">
        <v>71.182528219563679</v>
      </c>
      <c r="O124" s="15">
        <v>74.466567689572116</v>
      </c>
      <c r="P124" s="15">
        <v>75.767253282065255</v>
      </c>
      <c r="Q124" s="15">
        <v>75.583013098981127</v>
      </c>
      <c r="R124" s="15">
        <f t="shared" si="36"/>
        <v>72.630330566556651</v>
      </c>
      <c r="S124" s="15">
        <f t="shared" si="37"/>
        <v>75.686029115329234</v>
      </c>
      <c r="T124" s="15">
        <f t="shared" si="38"/>
        <v>74.15817984094295</v>
      </c>
      <c r="U124" s="15">
        <v>10.946700581711278</v>
      </c>
      <c r="V124" s="15">
        <v>104.88731114639438</v>
      </c>
      <c r="W124" s="15">
        <v>114.01570789102011</v>
      </c>
      <c r="X124" s="15">
        <v>99.209983164683607</v>
      </c>
      <c r="Y124" s="15">
        <v>101.38555492544249</v>
      </c>
      <c r="Z124" s="15">
        <f t="shared" si="39"/>
        <v>108.91165809832616</v>
      </c>
      <c r="AA124" s="15">
        <f t="shared" si="40"/>
        <v>100.16910619899666</v>
      </c>
      <c r="AB124" s="15">
        <f t="shared" si="41"/>
        <v>104.54038214866141</v>
      </c>
      <c r="AC124" s="16">
        <v>3.7999309915104815</v>
      </c>
      <c r="AD124" s="16">
        <v>54.399219857135805</v>
      </c>
      <c r="AE124" s="16">
        <v>58.135654724831134</v>
      </c>
      <c r="AF124" s="16">
        <v>56.390427260842785</v>
      </c>
      <c r="AG124" s="16">
        <v>52.815609421206752</v>
      </c>
      <c r="AH124" s="15">
        <f t="shared" si="42"/>
        <v>56.046465336442346</v>
      </c>
      <c r="AI124" s="15">
        <f t="shared" si="43"/>
        <v>54.814432299282814</v>
      </c>
      <c r="AJ124" s="15">
        <f t="shared" si="44"/>
        <v>55.430448817862583</v>
      </c>
      <c r="AK124" s="15">
        <v>5.725186742490286</v>
      </c>
      <c r="AL124" s="16">
        <v>86.609764881374375</v>
      </c>
      <c r="AM124" s="16">
        <v>90.621234610953437</v>
      </c>
      <c r="AN124" s="16">
        <v>88.152665095657611</v>
      </c>
      <c r="AO124" s="16">
        <v>84.057936531045499</v>
      </c>
      <c r="AP124" s="16">
        <v>81.604498238312402</v>
      </c>
      <c r="AQ124" s="16">
        <v>90.201092742306969</v>
      </c>
      <c r="AR124" s="15">
        <f t="shared" si="45"/>
        <v>85.902795490309686</v>
      </c>
      <c r="AT124" s="23">
        <f t="shared" si="30"/>
        <v>48549</v>
      </c>
      <c r="AU124" s="1">
        <v>416</v>
      </c>
      <c r="AV124" s="1">
        <v>328</v>
      </c>
      <c r="AW124" s="1">
        <f t="shared" si="31"/>
        <v>744</v>
      </c>
    </row>
    <row r="125" spans="1:49">
      <c r="A125" s="12"/>
      <c r="B125" s="19"/>
      <c r="C125" s="13">
        <f t="shared" si="32"/>
        <v>2033</v>
      </c>
      <c r="D125" s="14">
        <v>48580</v>
      </c>
      <c r="E125" s="15">
        <v>6.4199000000000002</v>
      </c>
      <c r="F125" s="15">
        <v>67.302300000000002</v>
      </c>
      <c r="G125" s="15">
        <v>68.551299999999998</v>
      </c>
      <c r="H125" s="15">
        <v>62.558</v>
      </c>
      <c r="I125" s="15">
        <v>57.985700000000001</v>
      </c>
      <c r="J125" s="15">
        <f t="shared" si="33"/>
        <v>67.879794623655926</v>
      </c>
      <c r="K125" s="15">
        <f t="shared" si="34"/>
        <v>60.443925806451617</v>
      </c>
      <c r="L125" s="15">
        <f t="shared" si="35"/>
        <v>64.161860215053764</v>
      </c>
      <c r="M125" s="15">
        <v>6.4199323329422144</v>
      </c>
      <c r="N125" s="15">
        <v>68.814896081946401</v>
      </c>
      <c r="O125" s="15">
        <v>72.039534042130313</v>
      </c>
      <c r="P125" s="15">
        <v>61.550616705280355</v>
      </c>
      <c r="Q125" s="15">
        <v>58.923921434494929</v>
      </c>
      <c r="R125" s="15">
        <f t="shared" si="36"/>
        <v>70.305857719450785</v>
      </c>
      <c r="S125" s="15">
        <f t="shared" si="37"/>
        <v>60.336123192981717</v>
      </c>
      <c r="T125" s="15">
        <f t="shared" si="38"/>
        <v>65.320990456216251</v>
      </c>
      <c r="U125" s="15">
        <v>11.982763854191463</v>
      </c>
      <c r="V125" s="15">
        <v>94.882095721863124</v>
      </c>
      <c r="W125" s="15">
        <v>108.22020926033946</v>
      </c>
      <c r="X125" s="15">
        <v>86.669635623676172</v>
      </c>
      <c r="Y125" s="15">
        <v>85.774028304799486</v>
      </c>
      <c r="Z125" s="15">
        <f t="shared" si="39"/>
        <v>101.0491804762124</v>
      </c>
      <c r="AA125" s="15">
        <f t="shared" si="40"/>
        <v>86.255537616023503</v>
      </c>
      <c r="AB125" s="15">
        <f t="shared" si="41"/>
        <v>93.652359046117951</v>
      </c>
      <c r="AC125" s="16">
        <v>3.8633401458556778</v>
      </c>
      <c r="AD125" s="16">
        <v>49.317045883674268</v>
      </c>
      <c r="AE125" s="16">
        <v>50.393138141275799</v>
      </c>
      <c r="AF125" s="16">
        <v>44.042352571585297</v>
      </c>
      <c r="AG125" s="16">
        <v>41.354820402826498</v>
      </c>
      <c r="AH125" s="15">
        <f t="shared" si="42"/>
        <v>49.814593916758852</v>
      </c>
      <c r="AI125" s="15">
        <f t="shared" si="43"/>
        <v>42.799730170976389</v>
      </c>
      <c r="AJ125" s="15">
        <f t="shared" si="44"/>
        <v>46.307162043867621</v>
      </c>
      <c r="AK125" s="15">
        <v>6.4199323329422144</v>
      </c>
      <c r="AL125" s="16">
        <v>64.655253764338738</v>
      </c>
      <c r="AM125" s="16">
        <v>69.319737379621955</v>
      </c>
      <c r="AN125" s="16">
        <v>61.106058225764663</v>
      </c>
      <c r="AO125" s="16">
        <v>56.267497650644316</v>
      </c>
      <c r="AP125" s="16">
        <v>56.311974625040754</v>
      </c>
      <c r="AQ125" s="16">
        <v>74.800062408911089</v>
      </c>
      <c r="AR125" s="15">
        <f t="shared" si="45"/>
        <v>65.556018516975925</v>
      </c>
      <c r="AT125" s="23">
        <f t="shared" si="30"/>
        <v>48580</v>
      </c>
      <c r="AU125" s="1">
        <v>400</v>
      </c>
      <c r="AV125" s="1">
        <v>344</v>
      </c>
      <c r="AW125" s="1">
        <f t="shared" si="31"/>
        <v>744</v>
      </c>
    </row>
    <row r="126" spans="1:49">
      <c r="A126" s="12"/>
      <c r="B126" s="19"/>
      <c r="C126" s="13">
        <f t="shared" si="32"/>
        <v>2033</v>
      </c>
      <c r="D126" s="14">
        <v>48611</v>
      </c>
      <c r="E126" s="15">
        <v>6.2255000000000003</v>
      </c>
      <c r="F126" s="15">
        <v>63.142699999999998</v>
      </c>
      <c r="G126" s="15">
        <v>69.645499999999998</v>
      </c>
      <c r="H126" s="15">
        <v>68.738799999999998</v>
      </c>
      <c r="I126" s="15">
        <v>63.641800000000003</v>
      </c>
      <c r="J126" s="15">
        <f t="shared" si="33"/>
        <v>65.92961428571428</v>
      </c>
      <c r="K126" s="15">
        <f t="shared" si="34"/>
        <v>66.554371428571429</v>
      </c>
      <c r="L126" s="15">
        <f t="shared" si="35"/>
        <v>66.241992857142861</v>
      </c>
      <c r="M126" s="15">
        <v>6.2255282359121962</v>
      </c>
      <c r="N126" s="15">
        <v>68.286794087489042</v>
      </c>
      <c r="O126" s="15">
        <v>74.709841787458998</v>
      </c>
      <c r="P126" s="15">
        <v>69.540287783808182</v>
      </c>
      <c r="Q126" s="15">
        <v>66.404307921458994</v>
      </c>
      <c r="R126" s="15">
        <f t="shared" si="36"/>
        <v>71.039528816047593</v>
      </c>
      <c r="S126" s="15">
        <f t="shared" si="37"/>
        <v>68.196296414229963</v>
      </c>
      <c r="T126" s="15">
        <f t="shared" si="38"/>
        <v>69.617912615138778</v>
      </c>
      <c r="U126" s="15">
        <v>11.788262175328825</v>
      </c>
      <c r="V126" s="15">
        <v>104.08434126207719</v>
      </c>
      <c r="W126" s="15">
        <v>110.60529667283159</v>
      </c>
      <c r="X126" s="15">
        <v>103.17909682735286</v>
      </c>
      <c r="Y126" s="15">
        <v>101.35705219472635</v>
      </c>
      <c r="Z126" s="15">
        <f t="shared" si="39"/>
        <v>106.87903643811478</v>
      </c>
      <c r="AA126" s="15">
        <f t="shared" si="40"/>
        <v>102.3982205562272</v>
      </c>
      <c r="AB126" s="15">
        <f t="shared" si="41"/>
        <v>104.638628497171</v>
      </c>
      <c r="AC126" s="16">
        <v>3.7180700086248542</v>
      </c>
      <c r="AD126" s="16">
        <v>47.458752760265753</v>
      </c>
      <c r="AE126" s="16">
        <v>53.373730582109083</v>
      </c>
      <c r="AF126" s="16">
        <v>47.314058013610385</v>
      </c>
      <c r="AG126" s="16">
        <v>45.131271244098016</v>
      </c>
      <c r="AH126" s="15">
        <f t="shared" si="42"/>
        <v>49.993743255341464</v>
      </c>
      <c r="AI126" s="15">
        <f t="shared" si="43"/>
        <v>46.378577969533659</v>
      </c>
      <c r="AJ126" s="15">
        <f t="shared" si="44"/>
        <v>48.186160612437561</v>
      </c>
      <c r="AK126" s="15">
        <v>6.2255282359121962</v>
      </c>
      <c r="AL126" s="16">
        <v>78.841748148253586</v>
      </c>
      <c r="AM126" s="16">
        <v>81.557010946134895</v>
      </c>
      <c r="AN126" s="16">
        <v>81.222698366414647</v>
      </c>
      <c r="AO126" s="16">
        <v>70.779306145002224</v>
      </c>
      <c r="AP126" s="16">
        <v>70.982735456094247</v>
      </c>
      <c r="AQ126" s="16">
        <v>82.044196512742346</v>
      </c>
      <c r="AR126" s="15">
        <f t="shared" si="45"/>
        <v>76.513465984418303</v>
      </c>
      <c r="AT126" s="23">
        <f t="shared" si="30"/>
        <v>48611</v>
      </c>
      <c r="AU126" s="1">
        <v>384</v>
      </c>
      <c r="AV126" s="1">
        <v>288</v>
      </c>
      <c r="AW126" s="1">
        <f t="shared" si="31"/>
        <v>672</v>
      </c>
    </row>
    <row r="127" spans="1:49">
      <c r="A127" s="12"/>
      <c r="B127" s="19"/>
      <c r="C127" s="13">
        <f t="shared" si="32"/>
        <v>2033</v>
      </c>
      <c r="D127" s="14">
        <v>48639</v>
      </c>
      <c r="E127" s="15">
        <v>5.1402000000000001</v>
      </c>
      <c r="F127" s="15">
        <v>37.8155</v>
      </c>
      <c r="G127" s="15">
        <v>47.593800000000002</v>
      </c>
      <c r="H127" s="15">
        <v>36.440300000000001</v>
      </c>
      <c r="I127" s="15">
        <v>41.366399999999999</v>
      </c>
      <c r="J127" s="15">
        <f t="shared" si="33"/>
        <v>41.916077419354842</v>
      </c>
      <c r="K127" s="15">
        <f t="shared" si="34"/>
        <v>38.506083870967743</v>
      </c>
      <c r="L127" s="15">
        <f t="shared" si="35"/>
        <v>40.211080645161289</v>
      </c>
      <c r="M127" s="15">
        <v>5.1401777841208833</v>
      </c>
      <c r="N127" s="15">
        <v>38.217117032596114</v>
      </c>
      <c r="O127" s="15">
        <v>48.96107624201656</v>
      </c>
      <c r="P127" s="15">
        <v>35.34858190633269</v>
      </c>
      <c r="Q127" s="15">
        <v>42.160289956950912</v>
      </c>
      <c r="R127" s="15">
        <f t="shared" si="36"/>
        <v>42.722648313965976</v>
      </c>
      <c r="S127" s="15">
        <f t="shared" si="37"/>
        <v>38.205104637237106</v>
      </c>
      <c r="T127" s="15">
        <f t="shared" si="38"/>
        <v>40.463876475601538</v>
      </c>
      <c r="U127" s="15">
        <v>8.6594173030449753</v>
      </c>
      <c r="V127" s="15">
        <v>43.484020699973158</v>
      </c>
      <c r="W127" s="15">
        <v>66.412950817648195</v>
      </c>
      <c r="X127" s="15">
        <v>42.910851091189741</v>
      </c>
      <c r="Y127" s="15">
        <v>57.407154286569074</v>
      </c>
      <c r="Z127" s="15">
        <f t="shared" si="39"/>
        <v>53.099378491256246</v>
      </c>
      <c r="AA127" s="15">
        <f t="shared" si="40"/>
        <v>48.989945979574621</v>
      </c>
      <c r="AB127" s="15">
        <f t="shared" si="41"/>
        <v>51.04466223541543</v>
      </c>
      <c r="AC127" s="16">
        <v>3.4277964516695087</v>
      </c>
      <c r="AD127" s="16">
        <v>29.080988224010145</v>
      </c>
      <c r="AE127" s="16">
        <v>36.79715964618363</v>
      </c>
      <c r="AF127" s="16">
        <v>27.260753457784627</v>
      </c>
      <c r="AG127" s="16">
        <v>30.310914881342931</v>
      </c>
      <c r="AH127" s="15">
        <f t="shared" si="42"/>
        <v>32.316802046211933</v>
      </c>
      <c r="AI127" s="15">
        <f t="shared" si="43"/>
        <v>28.539853409599399</v>
      </c>
      <c r="AJ127" s="15">
        <f t="shared" si="44"/>
        <v>30.428327727905668</v>
      </c>
      <c r="AK127" s="15">
        <v>5.1401777841208833</v>
      </c>
      <c r="AL127" s="16">
        <v>32.82627207577773</v>
      </c>
      <c r="AM127" s="16">
        <v>46.073116356140972</v>
      </c>
      <c r="AN127" s="16">
        <v>33.121364861783192</v>
      </c>
      <c r="AO127" s="16">
        <v>41.431184854801295</v>
      </c>
      <c r="AP127" s="16">
        <v>35.547663297288366</v>
      </c>
      <c r="AQ127" s="16">
        <v>45.987225380935634</v>
      </c>
      <c r="AR127" s="15">
        <f t="shared" si="45"/>
        <v>40.767444339112004</v>
      </c>
      <c r="AT127" s="23">
        <f t="shared" si="30"/>
        <v>48639</v>
      </c>
      <c r="AU127" s="1">
        <v>432</v>
      </c>
      <c r="AV127" s="1">
        <v>312</v>
      </c>
      <c r="AW127" s="1">
        <f t="shared" si="31"/>
        <v>744</v>
      </c>
    </row>
    <row r="128" spans="1:49">
      <c r="A128" s="12"/>
      <c r="B128" s="19"/>
      <c r="C128" s="13">
        <f t="shared" si="32"/>
        <v>2033</v>
      </c>
      <c r="D128" s="14">
        <v>48670</v>
      </c>
      <c r="E128" s="15">
        <v>4.7907000000000002</v>
      </c>
      <c r="F128" s="15">
        <v>26.8627</v>
      </c>
      <c r="G128" s="15">
        <v>36.941699999999997</v>
      </c>
      <c r="H128" s="15">
        <v>25.6998</v>
      </c>
      <c r="I128" s="15">
        <v>31.9102</v>
      </c>
      <c r="J128" s="15">
        <f t="shared" si="33"/>
        <v>31.118277777777777</v>
      </c>
      <c r="K128" s="15">
        <f t="shared" si="34"/>
        <v>28.321968888888893</v>
      </c>
      <c r="L128" s="15">
        <f t="shared" si="35"/>
        <v>29.720123333333333</v>
      </c>
      <c r="M128" s="15">
        <v>4.7906949386440738</v>
      </c>
      <c r="N128" s="15">
        <v>27.118139174274734</v>
      </c>
      <c r="O128" s="15">
        <v>37.354982162170401</v>
      </c>
      <c r="P128" s="15">
        <v>25.533420294887865</v>
      </c>
      <c r="Q128" s="15">
        <v>33.057240778763003</v>
      </c>
      <c r="R128" s="15">
        <f t="shared" si="36"/>
        <v>31.440361769164014</v>
      </c>
      <c r="S128" s="15">
        <f t="shared" si="37"/>
        <v>28.710144499190701</v>
      </c>
      <c r="T128" s="15">
        <f t="shared" si="38"/>
        <v>30.075253134177359</v>
      </c>
      <c r="U128" s="15">
        <v>7.8883273583448581</v>
      </c>
      <c r="V128" s="15">
        <v>35.447902670098742</v>
      </c>
      <c r="W128" s="15">
        <v>51.019180764812965</v>
      </c>
      <c r="X128" s="15">
        <v>35.523166743602928</v>
      </c>
      <c r="Y128" s="15">
        <v>44.449839290541682</v>
      </c>
      <c r="Z128" s="15">
        <f t="shared" si="39"/>
        <v>42.02244231008919</v>
      </c>
      <c r="AA128" s="15">
        <f t="shared" si="40"/>
        <v>39.292206263421512</v>
      </c>
      <c r="AB128" s="15">
        <f t="shared" si="41"/>
        <v>40.657324286755355</v>
      </c>
      <c r="AC128" s="16">
        <v>3.1944725764966186</v>
      </c>
      <c r="AD128" s="16">
        <v>19.630725463523483</v>
      </c>
      <c r="AE128" s="16">
        <v>26.908609097915708</v>
      </c>
      <c r="AF128" s="16">
        <v>18.577555594356095</v>
      </c>
      <c r="AG128" s="16">
        <v>22.082704451610127</v>
      </c>
      <c r="AH128" s="15">
        <f t="shared" si="42"/>
        <v>22.703609664711312</v>
      </c>
      <c r="AI128" s="15">
        <f t="shared" si="43"/>
        <v>20.057507334085575</v>
      </c>
      <c r="AJ128" s="15">
        <f t="shared" si="44"/>
        <v>21.380558499398443</v>
      </c>
      <c r="AK128" s="15">
        <v>4.7906949386440738</v>
      </c>
      <c r="AL128" s="16">
        <v>26.437441468130572</v>
      </c>
      <c r="AM128" s="16">
        <v>32.198454361824936</v>
      </c>
      <c r="AN128" s="16">
        <v>26.783736023815774</v>
      </c>
      <c r="AO128" s="16">
        <v>30.168140767117588</v>
      </c>
      <c r="AP128" s="16">
        <v>31.818456601721625</v>
      </c>
      <c r="AQ128" s="16">
        <v>40.994152770497571</v>
      </c>
      <c r="AR128" s="15">
        <f t="shared" si="45"/>
        <v>36.4063046861096</v>
      </c>
      <c r="AT128" s="23">
        <f t="shared" si="30"/>
        <v>48670</v>
      </c>
      <c r="AU128" s="1">
        <v>416</v>
      </c>
      <c r="AV128" s="1">
        <v>304</v>
      </c>
      <c r="AW128" s="1">
        <f t="shared" si="31"/>
        <v>720</v>
      </c>
    </row>
    <row r="129" spans="1:49">
      <c r="A129" s="12"/>
      <c r="B129" s="19"/>
      <c r="C129" s="13">
        <f t="shared" si="32"/>
        <v>2033</v>
      </c>
      <c r="D129" s="14">
        <v>48700</v>
      </c>
      <c r="E129" s="15">
        <v>4.8494000000000002</v>
      </c>
      <c r="F129" s="15">
        <v>26.133400000000002</v>
      </c>
      <c r="G129" s="15">
        <v>37.618699999999997</v>
      </c>
      <c r="H129" s="15">
        <v>14.8872</v>
      </c>
      <c r="I129" s="15">
        <v>21.368600000000001</v>
      </c>
      <c r="J129" s="15">
        <f t="shared" si="33"/>
        <v>31.443807526881717</v>
      </c>
      <c r="K129" s="15">
        <f t="shared" si="34"/>
        <v>17.883976344086022</v>
      </c>
      <c r="L129" s="15">
        <f t="shared" si="35"/>
        <v>24.663891935483868</v>
      </c>
      <c r="M129" s="15">
        <v>4.8493807815725996</v>
      </c>
      <c r="N129" s="15">
        <v>26.443155416206292</v>
      </c>
      <c r="O129" s="15">
        <v>40.09151310058153</v>
      </c>
      <c r="P129" s="15">
        <v>13.336454702877234</v>
      </c>
      <c r="Q129" s="15">
        <v>22.077563230264523</v>
      </c>
      <c r="R129" s="15">
        <f t="shared" si="36"/>
        <v>32.753686388551827</v>
      </c>
      <c r="S129" s="15">
        <f t="shared" si="37"/>
        <v>17.378042516615444</v>
      </c>
      <c r="T129" s="15">
        <f t="shared" si="38"/>
        <v>25.065864452583636</v>
      </c>
      <c r="U129" s="15">
        <v>8.3871080201973012</v>
      </c>
      <c r="V129" s="15">
        <v>34.25614094704207</v>
      </c>
      <c r="W129" s="15">
        <v>59.131490951278678</v>
      </c>
      <c r="X129" s="15">
        <v>21.275401255187621</v>
      </c>
      <c r="Y129" s="15">
        <v>38.84141164476857</v>
      </c>
      <c r="Z129" s="15">
        <f t="shared" si="39"/>
        <v>45.757646862979428</v>
      </c>
      <c r="AA129" s="15">
        <f t="shared" si="40"/>
        <v>29.397320037466983</v>
      </c>
      <c r="AB129" s="15">
        <f t="shared" si="41"/>
        <v>37.577483450223205</v>
      </c>
      <c r="AC129" s="16">
        <v>3.2134121832913567</v>
      </c>
      <c r="AD129" s="16">
        <v>20.669983400837516</v>
      </c>
      <c r="AE129" s="16">
        <v>29.044442930932927</v>
      </c>
      <c r="AF129" s="16">
        <v>9.7715331538300241</v>
      </c>
      <c r="AG129" s="16">
        <v>16.084714551953788</v>
      </c>
      <c r="AH129" s="15">
        <f t="shared" si="42"/>
        <v>24.542045334107438</v>
      </c>
      <c r="AI129" s="15">
        <f t="shared" si="43"/>
        <v>12.690531004575419</v>
      </c>
      <c r="AJ129" s="15">
        <f t="shared" si="44"/>
        <v>18.616288169341431</v>
      </c>
      <c r="AK129" s="15">
        <v>4.8493807815725996</v>
      </c>
      <c r="AL129" s="16">
        <v>24.17389490196971</v>
      </c>
      <c r="AM129" s="16">
        <v>33.512012440993018</v>
      </c>
      <c r="AN129" s="16">
        <v>11.80528177699599</v>
      </c>
      <c r="AO129" s="16">
        <v>16.178100975119168</v>
      </c>
      <c r="AP129" s="16">
        <v>13.544131760929126</v>
      </c>
      <c r="AQ129" s="16">
        <v>46.565060594341602</v>
      </c>
      <c r="AR129" s="15">
        <f t="shared" si="45"/>
        <v>30.054596177635364</v>
      </c>
      <c r="AT129" s="23">
        <f t="shared" si="30"/>
        <v>48700</v>
      </c>
      <c r="AU129" s="1">
        <v>400</v>
      </c>
      <c r="AV129" s="1">
        <v>344</v>
      </c>
      <c r="AW129" s="1">
        <f t="shared" si="31"/>
        <v>744</v>
      </c>
    </row>
    <row r="130" spans="1:49">
      <c r="A130" s="12"/>
      <c r="B130" s="19"/>
      <c r="C130" s="13">
        <f t="shared" si="32"/>
        <v>2033</v>
      </c>
      <c r="D130" s="14">
        <v>48731</v>
      </c>
      <c r="E130" s="15">
        <v>5.1070000000000002</v>
      </c>
      <c r="F130" s="15">
        <v>35.195599999999999</v>
      </c>
      <c r="G130" s="15">
        <v>47.1723</v>
      </c>
      <c r="H130" s="15">
        <v>20.682300000000001</v>
      </c>
      <c r="I130" s="15">
        <v>30.838100000000001</v>
      </c>
      <c r="J130" s="15">
        <f t="shared" si="33"/>
        <v>40.252428888888893</v>
      </c>
      <c r="K130" s="15">
        <f t="shared" si="34"/>
        <v>24.970304444444444</v>
      </c>
      <c r="L130" s="15">
        <f t="shared" si="35"/>
        <v>32.611366666666669</v>
      </c>
      <c r="M130" s="15">
        <v>5.1070248979781745</v>
      </c>
      <c r="N130" s="15">
        <v>36.783821772983146</v>
      </c>
      <c r="O130" s="15">
        <v>50.619959237196312</v>
      </c>
      <c r="P130" s="15">
        <v>19.949334675455319</v>
      </c>
      <c r="Q130" s="15">
        <v>33.818021664860495</v>
      </c>
      <c r="R130" s="15">
        <f t="shared" si="36"/>
        <v>42.625746480095373</v>
      </c>
      <c r="S130" s="15">
        <f t="shared" si="37"/>
        <v>25.805002515426391</v>
      </c>
      <c r="T130" s="15">
        <f t="shared" si="38"/>
        <v>34.215374497760884</v>
      </c>
      <c r="U130" s="15">
        <v>8.6744301855537387</v>
      </c>
      <c r="V130" s="15">
        <v>49.201135634167606</v>
      </c>
      <c r="W130" s="15">
        <v>87.274491195625984</v>
      </c>
      <c r="X130" s="15">
        <v>32.929947459101264</v>
      </c>
      <c r="Y130" s="15">
        <v>58.577976548524802</v>
      </c>
      <c r="Z130" s="15">
        <f t="shared" si="39"/>
        <v>65.276552426783368</v>
      </c>
      <c r="AA130" s="15">
        <f t="shared" si="40"/>
        <v>43.759115296857871</v>
      </c>
      <c r="AB130" s="15">
        <f t="shared" si="41"/>
        <v>54.51783386182062</v>
      </c>
      <c r="AC130" s="16">
        <v>3.2349253975847501</v>
      </c>
      <c r="AD130" s="16">
        <v>26.969960118023586</v>
      </c>
      <c r="AE130" s="16">
        <v>37.851778647170612</v>
      </c>
      <c r="AF130" s="16">
        <v>14.550579430147106</v>
      </c>
      <c r="AG130" s="16">
        <v>23.882081309475296</v>
      </c>
      <c r="AH130" s="15">
        <f t="shared" si="42"/>
        <v>31.564505719219</v>
      </c>
      <c r="AI130" s="15">
        <f t="shared" si="43"/>
        <v>18.490546890307897</v>
      </c>
      <c r="AJ130" s="15">
        <f t="shared" si="44"/>
        <v>25.027526304763448</v>
      </c>
      <c r="AK130" s="15">
        <v>5.1070248979781745</v>
      </c>
      <c r="AL130" s="16">
        <v>36.87920874393641</v>
      </c>
      <c r="AM130" s="16">
        <v>55.265939783326267</v>
      </c>
      <c r="AN130" s="16">
        <v>16.155436979674814</v>
      </c>
      <c r="AO130" s="16">
        <v>27.750781111987582</v>
      </c>
      <c r="AP130" s="16">
        <v>20.5944377367668</v>
      </c>
      <c r="AQ130" s="16">
        <v>60.302393270756291</v>
      </c>
      <c r="AR130" s="15">
        <f t="shared" si="45"/>
        <v>40.448415503761545</v>
      </c>
      <c r="AT130" s="23">
        <f t="shared" si="30"/>
        <v>48731</v>
      </c>
      <c r="AU130" s="1">
        <v>416</v>
      </c>
      <c r="AV130" s="1">
        <v>304</v>
      </c>
      <c r="AW130" s="1">
        <f t="shared" si="31"/>
        <v>720</v>
      </c>
    </row>
    <row r="131" spans="1:49">
      <c r="A131" s="12"/>
      <c r="B131" s="19"/>
      <c r="C131" s="13">
        <f t="shared" si="32"/>
        <v>2033</v>
      </c>
      <c r="D131" s="14">
        <v>48761</v>
      </c>
      <c r="E131" s="15">
        <v>5.2464000000000004</v>
      </c>
      <c r="F131" s="15">
        <v>70.756</v>
      </c>
      <c r="G131" s="15">
        <v>77.259100000000004</v>
      </c>
      <c r="H131" s="15">
        <v>54.142800000000001</v>
      </c>
      <c r="I131" s="15">
        <v>57.086100000000002</v>
      </c>
      <c r="J131" s="15">
        <f t="shared" si="33"/>
        <v>73.762809677419355</v>
      </c>
      <c r="K131" s="15">
        <f t="shared" si="34"/>
        <v>55.503680645161296</v>
      </c>
      <c r="L131" s="15">
        <f t="shared" si="35"/>
        <v>64.633245161290318</v>
      </c>
      <c r="M131" s="15">
        <v>5.2463606539383161</v>
      </c>
      <c r="N131" s="15">
        <v>66.178451137521307</v>
      </c>
      <c r="O131" s="15">
        <v>76.695642527926438</v>
      </c>
      <c r="P131" s="15">
        <v>48.950761833182554</v>
      </c>
      <c r="Q131" s="15">
        <v>57.336871690508289</v>
      </c>
      <c r="R131" s="15">
        <f t="shared" si="36"/>
        <v>71.041238554590336</v>
      </c>
      <c r="S131" s="15">
        <f t="shared" si="37"/>
        <v>52.828210476892302</v>
      </c>
      <c r="T131" s="15">
        <f t="shared" si="38"/>
        <v>61.934724515741323</v>
      </c>
      <c r="U131" s="15">
        <v>8.959046891039133</v>
      </c>
      <c r="V131" s="15">
        <v>97.909125586001068</v>
      </c>
      <c r="W131" s="15">
        <v>122.74583009908109</v>
      </c>
      <c r="X131" s="15">
        <v>83.978357708272682</v>
      </c>
      <c r="Y131" s="15">
        <v>97.550992227170767</v>
      </c>
      <c r="Z131" s="15">
        <f t="shared" si="39"/>
        <v>109.39276315656494</v>
      </c>
      <c r="AA131" s="15">
        <f t="shared" si="40"/>
        <v>90.253876894429865</v>
      </c>
      <c r="AB131" s="15">
        <f t="shared" si="41"/>
        <v>99.823320025497395</v>
      </c>
      <c r="AC131" s="16">
        <v>3.26674436321515</v>
      </c>
      <c r="AD131" s="16">
        <v>48.434359447092767</v>
      </c>
      <c r="AE131" s="16">
        <v>58.712795714827053</v>
      </c>
      <c r="AF131" s="16">
        <v>35.093974240539112</v>
      </c>
      <c r="AG131" s="16">
        <v>37.122641578877911</v>
      </c>
      <c r="AH131" s="15">
        <f t="shared" si="42"/>
        <v>53.186754710668829</v>
      </c>
      <c r="AI131" s="15">
        <f t="shared" si="43"/>
        <v>36.031960214179634</v>
      </c>
      <c r="AJ131" s="15">
        <f t="shared" si="44"/>
        <v>44.609357462424228</v>
      </c>
      <c r="AK131" s="15">
        <v>5.2463606539383161</v>
      </c>
      <c r="AL131" s="16">
        <v>70.034889260316888</v>
      </c>
      <c r="AM131" s="16">
        <v>95.188535792332885</v>
      </c>
      <c r="AN131" s="16">
        <v>47.31038723484663</v>
      </c>
      <c r="AO131" s="16">
        <v>58.013179379669459</v>
      </c>
      <c r="AP131" s="16">
        <v>66.082599199966708</v>
      </c>
      <c r="AQ131" s="16">
        <v>104.20229146570678</v>
      </c>
      <c r="AR131" s="15">
        <f t="shared" si="45"/>
        <v>85.142445332836743</v>
      </c>
      <c r="AT131" s="23">
        <f t="shared" si="30"/>
        <v>48761</v>
      </c>
      <c r="AU131" s="1">
        <v>400</v>
      </c>
      <c r="AV131" s="1">
        <v>344</v>
      </c>
      <c r="AW131" s="1">
        <f t="shared" si="31"/>
        <v>744</v>
      </c>
    </row>
    <row r="132" spans="1:49">
      <c r="A132" s="12"/>
      <c r="B132" s="19"/>
      <c r="C132" s="13">
        <f t="shared" si="32"/>
        <v>2033</v>
      </c>
      <c r="D132" s="14">
        <v>48792</v>
      </c>
      <c r="E132" s="15">
        <v>5.5513000000000003</v>
      </c>
      <c r="F132" s="15">
        <v>80.771799999999999</v>
      </c>
      <c r="G132" s="15">
        <v>80.956000000000003</v>
      </c>
      <c r="H132" s="15">
        <v>68.109099999999998</v>
      </c>
      <c r="I132" s="15">
        <v>60.038200000000003</v>
      </c>
      <c r="J132" s="15">
        <f t="shared" si="33"/>
        <v>80.84904516129032</v>
      </c>
      <c r="K132" s="15">
        <f t="shared" si="34"/>
        <v>64.724529032258062</v>
      </c>
      <c r="L132" s="15">
        <f t="shared" si="35"/>
        <v>72.786787096774191</v>
      </c>
      <c r="M132" s="15">
        <v>5.5512940173027854</v>
      </c>
      <c r="N132" s="15">
        <v>75.413746913479898</v>
      </c>
      <c r="O132" s="15">
        <v>80.150367458315586</v>
      </c>
      <c r="P132" s="15">
        <v>62.238059267614609</v>
      </c>
      <c r="Q132" s="15">
        <v>58.57510155350635</v>
      </c>
      <c r="R132" s="15">
        <f t="shared" si="36"/>
        <v>77.400071658088407</v>
      </c>
      <c r="S132" s="15">
        <f t="shared" si="37"/>
        <v>60.701980226214367</v>
      </c>
      <c r="T132" s="15">
        <f t="shared" si="38"/>
        <v>69.051025942151384</v>
      </c>
      <c r="U132" s="15">
        <v>9.3100757430196506</v>
      </c>
      <c r="V132" s="15">
        <v>122.45457762740668</v>
      </c>
      <c r="W132" s="15">
        <v>136.73813439018502</v>
      </c>
      <c r="X132" s="15">
        <v>113.34348438687397</v>
      </c>
      <c r="Y132" s="15">
        <v>108.61683357783517</v>
      </c>
      <c r="Z132" s="15">
        <f t="shared" si="39"/>
        <v>128.44445626986212</v>
      </c>
      <c r="AA132" s="15">
        <f t="shared" si="40"/>
        <v>111.36134049921255</v>
      </c>
      <c r="AB132" s="15">
        <f t="shared" si="41"/>
        <v>119.90289838453734</v>
      </c>
      <c r="AC132" s="16">
        <v>3.3322929374863364</v>
      </c>
      <c r="AD132" s="16">
        <v>54.180225716657432</v>
      </c>
      <c r="AE132" s="16">
        <v>59.028967508349012</v>
      </c>
      <c r="AF132" s="16">
        <v>41.335321055547176</v>
      </c>
      <c r="AG132" s="16">
        <v>36.24427856314815</v>
      </c>
      <c r="AH132" s="15">
        <f t="shared" si="42"/>
        <v>56.213569048657128</v>
      </c>
      <c r="AI132" s="15">
        <f t="shared" si="43"/>
        <v>39.200367752283071</v>
      </c>
      <c r="AJ132" s="15">
        <f t="shared" si="44"/>
        <v>47.706968400470103</v>
      </c>
      <c r="AK132" s="15">
        <v>5.5512940173027854</v>
      </c>
      <c r="AL132" s="16">
        <v>85.448340114103104</v>
      </c>
      <c r="AM132" s="16">
        <v>99.788762132333119</v>
      </c>
      <c r="AN132" s="16">
        <v>69.58081019785358</v>
      </c>
      <c r="AO132" s="16">
        <v>70.020078280689347</v>
      </c>
      <c r="AP132" s="16">
        <v>87.320202504437347</v>
      </c>
      <c r="AQ132" s="16">
        <v>113.9710122152994</v>
      </c>
      <c r="AR132" s="15">
        <f t="shared" si="45"/>
        <v>100.64560735986836</v>
      </c>
      <c r="AT132" s="23">
        <f t="shared" si="30"/>
        <v>48792</v>
      </c>
      <c r="AU132" s="1">
        <v>432</v>
      </c>
      <c r="AV132" s="1">
        <v>312</v>
      </c>
      <c r="AW132" s="1">
        <f t="shared" si="31"/>
        <v>744</v>
      </c>
    </row>
    <row r="133" spans="1:49">
      <c r="A133" s="12"/>
      <c r="B133" s="19"/>
      <c r="C133" s="13">
        <f t="shared" si="32"/>
        <v>2033</v>
      </c>
      <c r="D133" s="14">
        <v>48823</v>
      </c>
      <c r="E133" s="15">
        <v>5.4634999999999998</v>
      </c>
      <c r="F133" s="15">
        <v>65.891499999999994</v>
      </c>
      <c r="G133" s="15">
        <v>73.967299999999994</v>
      </c>
      <c r="H133" s="15">
        <v>52.879100000000001</v>
      </c>
      <c r="I133" s="15">
        <v>58.978999999999999</v>
      </c>
      <c r="J133" s="15">
        <f t="shared" si="33"/>
        <v>69.48074444444444</v>
      </c>
      <c r="K133" s="15">
        <f t="shared" si="34"/>
        <v>55.590166666666661</v>
      </c>
      <c r="L133" s="15">
        <f t="shared" si="35"/>
        <v>62.535455555555551</v>
      </c>
      <c r="M133" s="15">
        <v>5.4634557178458598</v>
      </c>
      <c r="N133" s="15">
        <v>61.128152158324099</v>
      </c>
      <c r="O133" s="15">
        <v>74.316786092137178</v>
      </c>
      <c r="P133" s="15">
        <v>47.085441485986848</v>
      </c>
      <c r="Q133" s="15">
        <v>59.134722165041488</v>
      </c>
      <c r="R133" s="15">
        <f t="shared" si="36"/>
        <v>66.989767240018807</v>
      </c>
      <c r="S133" s="15">
        <f t="shared" si="37"/>
        <v>52.440677343344468</v>
      </c>
      <c r="T133" s="15">
        <f t="shared" si="38"/>
        <v>59.715222291681641</v>
      </c>
      <c r="U133" s="15">
        <v>9.7886717798433711</v>
      </c>
      <c r="V133" s="15">
        <v>103.21800669596112</v>
      </c>
      <c r="W133" s="15">
        <v>128.66393414064095</v>
      </c>
      <c r="X133" s="15">
        <v>93.80998089875726</v>
      </c>
      <c r="Y133" s="15">
        <v>106.80098571619624</v>
      </c>
      <c r="Z133" s="15">
        <f t="shared" si="39"/>
        <v>114.52730778248549</v>
      </c>
      <c r="AA133" s="15">
        <f t="shared" si="40"/>
        <v>99.583760817619023</v>
      </c>
      <c r="AB133" s="15">
        <f t="shared" si="41"/>
        <v>107.05553430005226</v>
      </c>
      <c r="AC133" s="16">
        <v>3.3453604303932516</v>
      </c>
      <c r="AD133" s="16">
        <v>45.600113336973955</v>
      </c>
      <c r="AE133" s="16">
        <v>54.680469217419784</v>
      </c>
      <c r="AF133" s="16">
        <v>34.481612156765941</v>
      </c>
      <c r="AG133" s="16">
        <v>37.446101653022332</v>
      </c>
      <c r="AH133" s="15">
        <f t="shared" si="42"/>
        <v>49.635827061616553</v>
      </c>
      <c r="AI133" s="15">
        <f t="shared" si="43"/>
        <v>35.799163043991001</v>
      </c>
      <c r="AJ133" s="15">
        <f t="shared" si="44"/>
        <v>42.717495052803777</v>
      </c>
      <c r="AK133" s="15">
        <v>5.4634557178458598</v>
      </c>
      <c r="AL133" s="16">
        <v>65.091783414250628</v>
      </c>
      <c r="AM133" s="16">
        <v>96.058441099372601</v>
      </c>
      <c r="AN133" s="16">
        <v>52.302854133520178</v>
      </c>
      <c r="AO133" s="16">
        <v>73.512933492083448</v>
      </c>
      <c r="AP133" s="16">
        <v>75.207563920282979</v>
      </c>
      <c r="AQ133" s="16">
        <v>100.35066483939401</v>
      </c>
      <c r="AR133" s="15">
        <f t="shared" si="45"/>
        <v>87.779114379838489</v>
      </c>
      <c r="AT133" s="23">
        <f t="shared" ref="AT133:AT196" si="46">D133</f>
        <v>48823</v>
      </c>
      <c r="AU133" s="1">
        <v>400</v>
      </c>
      <c r="AV133" s="1">
        <v>320</v>
      </c>
      <c r="AW133" s="1">
        <f t="shared" ref="AW133:AW196" si="47">SUM(AU133:AV133)</f>
        <v>720</v>
      </c>
    </row>
    <row r="134" spans="1:49">
      <c r="A134" s="12"/>
      <c r="B134" s="19"/>
      <c r="C134" s="13">
        <f t="shared" si="32"/>
        <v>2033</v>
      </c>
      <c r="D134" s="14">
        <v>48853</v>
      </c>
      <c r="E134" s="15">
        <v>5.4970999999999997</v>
      </c>
      <c r="F134" s="15">
        <v>47.372</v>
      </c>
      <c r="G134" s="15">
        <v>62.320799999999998</v>
      </c>
      <c r="H134" s="15">
        <v>45.283700000000003</v>
      </c>
      <c r="I134" s="15">
        <v>51.634900000000002</v>
      </c>
      <c r="J134" s="15">
        <f t="shared" si="33"/>
        <v>53.962331182795701</v>
      </c>
      <c r="K134" s="15">
        <f t="shared" si="34"/>
        <v>48.083691397849471</v>
      </c>
      <c r="L134" s="15">
        <f t="shared" si="35"/>
        <v>51.023011290322586</v>
      </c>
      <c r="M134" s="15">
        <v>5.4971100728581535</v>
      </c>
      <c r="N134" s="15">
        <v>49.034529111125835</v>
      </c>
      <c r="O134" s="15">
        <v>66.218499387111066</v>
      </c>
      <c r="P134" s="15">
        <v>44.132329272822055</v>
      </c>
      <c r="Q134" s="15">
        <v>55.516836712677218</v>
      </c>
      <c r="R134" s="15">
        <f t="shared" si="36"/>
        <v>56.610257942474163</v>
      </c>
      <c r="S134" s="15">
        <f t="shared" si="37"/>
        <v>49.151305671037768</v>
      </c>
      <c r="T134" s="15">
        <f t="shared" si="38"/>
        <v>52.880781806755962</v>
      </c>
      <c r="U134" s="15">
        <v>9.6775156484303757</v>
      </c>
      <c r="V134" s="15">
        <v>74.661245500083837</v>
      </c>
      <c r="W134" s="15">
        <v>107.27773411931352</v>
      </c>
      <c r="X134" s="15">
        <v>63.882554387177635</v>
      </c>
      <c r="Y134" s="15">
        <v>91.017670463866153</v>
      </c>
      <c r="Z134" s="15">
        <f t="shared" si="39"/>
        <v>89.040557687056065</v>
      </c>
      <c r="AA134" s="15">
        <f t="shared" si="40"/>
        <v>75.845347496255371</v>
      </c>
      <c r="AB134" s="15">
        <f t="shared" si="41"/>
        <v>82.442952591655711</v>
      </c>
      <c r="AC134" s="16">
        <v>3.3628662224785395</v>
      </c>
      <c r="AD134" s="16">
        <v>36.688155098277981</v>
      </c>
      <c r="AE134" s="16">
        <v>48.873409094617465</v>
      </c>
      <c r="AF134" s="16">
        <v>30.425889106468876</v>
      </c>
      <c r="AG134" s="16">
        <v>37.139026891052048</v>
      </c>
      <c r="AH134" s="15">
        <f t="shared" si="42"/>
        <v>42.060148795588937</v>
      </c>
      <c r="AI134" s="15">
        <f t="shared" si="43"/>
        <v>33.385444473865761</v>
      </c>
      <c r="AJ134" s="15">
        <f t="shared" si="44"/>
        <v>37.722796634727345</v>
      </c>
      <c r="AK134" s="15">
        <v>5.4971100728581535</v>
      </c>
      <c r="AL134" s="16">
        <v>53.72591756350208</v>
      </c>
      <c r="AM134" s="16">
        <v>76.842516300001748</v>
      </c>
      <c r="AN134" s="16">
        <v>48.958231255282428</v>
      </c>
      <c r="AO134" s="16">
        <v>62.848484735886075</v>
      </c>
      <c r="AP134" s="16">
        <v>54.687862652296026</v>
      </c>
      <c r="AQ134" s="16">
        <v>73.47140200256797</v>
      </c>
      <c r="AR134" s="15">
        <f t="shared" si="45"/>
        <v>64.079632327431995</v>
      </c>
      <c r="AT134" s="23">
        <f t="shared" si="46"/>
        <v>48853</v>
      </c>
      <c r="AU134" s="1">
        <v>416</v>
      </c>
      <c r="AV134" s="1">
        <v>328</v>
      </c>
      <c r="AW134" s="1">
        <f t="shared" si="47"/>
        <v>744</v>
      </c>
    </row>
    <row r="135" spans="1:49">
      <c r="A135" s="12"/>
      <c r="B135" s="19"/>
      <c r="C135" s="13">
        <f t="shared" si="32"/>
        <v>2033</v>
      </c>
      <c r="D135" s="14">
        <v>48884</v>
      </c>
      <c r="E135" s="15">
        <v>5.7979000000000003</v>
      </c>
      <c r="F135" s="15">
        <v>60.817</v>
      </c>
      <c r="G135" s="15">
        <v>65.517200000000003</v>
      </c>
      <c r="H135" s="15">
        <v>61.197400000000002</v>
      </c>
      <c r="I135" s="15">
        <v>57.0535</v>
      </c>
      <c r="J135" s="15">
        <f t="shared" si="33"/>
        <v>62.905977777777785</v>
      </c>
      <c r="K135" s="15">
        <f t="shared" si="34"/>
        <v>59.355666666666671</v>
      </c>
      <c r="L135" s="15">
        <f t="shared" si="35"/>
        <v>61.130822222222228</v>
      </c>
      <c r="M135" s="15">
        <v>5.7978964951192005</v>
      </c>
      <c r="N135" s="15">
        <v>64.660437607208422</v>
      </c>
      <c r="O135" s="15">
        <v>71.662546661397087</v>
      </c>
      <c r="P135" s="15">
        <v>61.599050739738338</v>
      </c>
      <c r="Q135" s="15">
        <v>61.635108549133442</v>
      </c>
      <c r="R135" s="15">
        <f t="shared" si="36"/>
        <v>67.772486075736722</v>
      </c>
      <c r="S135" s="15">
        <f t="shared" si="37"/>
        <v>61.615076432802823</v>
      </c>
      <c r="T135" s="15">
        <f t="shared" si="38"/>
        <v>64.693781254269766</v>
      </c>
      <c r="U135" s="15">
        <v>9.8493292734807607</v>
      </c>
      <c r="V135" s="15">
        <v>93.653649779401405</v>
      </c>
      <c r="W135" s="15">
        <v>106.18889298939227</v>
      </c>
      <c r="X135" s="15">
        <v>81.127825850634068</v>
      </c>
      <c r="Y135" s="15">
        <v>87.598839959606565</v>
      </c>
      <c r="Z135" s="15">
        <f t="shared" si="39"/>
        <v>99.224868983841787</v>
      </c>
      <c r="AA135" s="15">
        <f t="shared" si="40"/>
        <v>84.003832121288511</v>
      </c>
      <c r="AB135" s="15">
        <f t="shared" si="41"/>
        <v>91.614350552565156</v>
      </c>
      <c r="AC135" s="16">
        <v>3.5470791135176047</v>
      </c>
      <c r="AD135" s="16">
        <v>47.826944123961297</v>
      </c>
      <c r="AE135" s="16">
        <v>50.785362716877565</v>
      </c>
      <c r="AF135" s="16">
        <v>43.071532814684694</v>
      </c>
      <c r="AG135" s="16">
        <v>40.752069472739642</v>
      </c>
      <c r="AH135" s="15">
        <f t="shared" si="42"/>
        <v>49.141796831924076</v>
      </c>
      <c r="AI135" s="15">
        <f t="shared" si="43"/>
        <v>42.040660218264669</v>
      </c>
      <c r="AJ135" s="15">
        <f t="shared" si="44"/>
        <v>45.591228525094373</v>
      </c>
      <c r="AK135" s="15">
        <v>5.7978964951192005</v>
      </c>
      <c r="AL135" s="16">
        <v>74.135932309966876</v>
      </c>
      <c r="AM135" s="16">
        <v>78.921631539812608</v>
      </c>
      <c r="AN135" s="16">
        <v>69.429578374938217</v>
      </c>
      <c r="AO135" s="16">
        <v>67.944351452045154</v>
      </c>
      <c r="AP135" s="16">
        <v>61.978662516670276</v>
      </c>
      <c r="AQ135" s="16">
        <v>83.091354375437831</v>
      </c>
      <c r="AR135" s="15">
        <f t="shared" si="45"/>
        <v>72.53500844605405</v>
      </c>
      <c r="AT135" s="23">
        <f t="shared" si="46"/>
        <v>48884</v>
      </c>
      <c r="AU135" s="1">
        <v>400</v>
      </c>
      <c r="AV135" s="1">
        <v>320</v>
      </c>
      <c r="AW135" s="1">
        <f t="shared" si="47"/>
        <v>720</v>
      </c>
    </row>
    <row r="136" spans="1:49">
      <c r="A136" s="12"/>
      <c r="B136" s="19"/>
      <c r="C136" s="13">
        <f t="shared" si="32"/>
        <v>2033</v>
      </c>
      <c r="D136" s="14">
        <v>48914</v>
      </c>
      <c r="E136" s="15">
        <v>5.9318999999999997</v>
      </c>
      <c r="F136" s="15">
        <v>65.415599999999998</v>
      </c>
      <c r="G136" s="15">
        <v>73.269300000000001</v>
      </c>
      <c r="H136" s="15">
        <v>71.2727</v>
      </c>
      <c r="I136" s="15">
        <v>68.152000000000001</v>
      </c>
      <c r="J136" s="15">
        <f t="shared" si="33"/>
        <v>68.877983870967739</v>
      </c>
      <c r="K136" s="15">
        <f t="shared" si="34"/>
        <v>69.896907526881719</v>
      </c>
      <c r="L136" s="15">
        <f t="shared" si="35"/>
        <v>69.387445698924722</v>
      </c>
      <c r="M136" s="15">
        <v>5.9318865796103823</v>
      </c>
      <c r="N136" s="15">
        <v>69.093843301850768</v>
      </c>
      <c r="O136" s="15">
        <v>76.938814306032796</v>
      </c>
      <c r="P136" s="15">
        <v>70.378258913910102</v>
      </c>
      <c r="Q136" s="15">
        <v>71.352672198061953</v>
      </c>
      <c r="R136" s="15">
        <f t="shared" si="36"/>
        <v>72.552378905844989</v>
      </c>
      <c r="S136" s="15">
        <f t="shared" si="37"/>
        <v>70.807838963912531</v>
      </c>
      <c r="T136" s="15">
        <f t="shared" si="38"/>
        <v>71.68010893487876</v>
      </c>
      <c r="U136" s="15">
        <v>10.145738604666768</v>
      </c>
      <c r="V136" s="15">
        <v>104.27376623846438</v>
      </c>
      <c r="W136" s="15">
        <v>114.10985769210258</v>
      </c>
      <c r="X136" s="15">
        <v>97.369572484371858</v>
      </c>
      <c r="Y136" s="15">
        <v>101.54923768869223</v>
      </c>
      <c r="Z136" s="15">
        <f t="shared" si="39"/>
        <v>108.61010763200379</v>
      </c>
      <c r="AA136" s="15">
        <f t="shared" si="40"/>
        <v>99.21222058520128</v>
      </c>
      <c r="AB136" s="15">
        <f t="shared" si="41"/>
        <v>103.91116410860253</v>
      </c>
      <c r="AC136" s="16">
        <v>3.6176976512736729</v>
      </c>
      <c r="AD136" s="16">
        <v>50.542121678794473</v>
      </c>
      <c r="AE136" s="16">
        <v>56.238520341941445</v>
      </c>
      <c r="AF136" s="16">
        <v>47.670075604482591</v>
      </c>
      <c r="AG136" s="16">
        <v>46.45754119283113</v>
      </c>
      <c r="AH136" s="15">
        <f t="shared" si="42"/>
        <v>53.053437218461426</v>
      </c>
      <c r="AI136" s="15">
        <f t="shared" si="43"/>
        <v>47.135517423001843</v>
      </c>
      <c r="AJ136" s="15">
        <f t="shared" si="44"/>
        <v>50.094477320731635</v>
      </c>
      <c r="AK136" s="15">
        <v>5.9318865796103823</v>
      </c>
      <c r="AL136" s="16">
        <v>82.713428793608131</v>
      </c>
      <c r="AM136" s="16">
        <v>87.298226141881287</v>
      </c>
      <c r="AN136" s="16">
        <v>82.399467991649232</v>
      </c>
      <c r="AO136" s="16">
        <v>75.936132296016325</v>
      </c>
      <c r="AP136" s="16">
        <v>76.540906842097627</v>
      </c>
      <c r="AQ136" s="16">
        <v>89.017108869056159</v>
      </c>
      <c r="AR136" s="15">
        <f t="shared" si="45"/>
        <v>82.779007855576893</v>
      </c>
      <c r="AT136" s="23">
        <f t="shared" si="46"/>
        <v>48914</v>
      </c>
      <c r="AU136" s="1">
        <v>416</v>
      </c>
      <c r="AV136" s="1">
        <v>328</v>
      </c>
      <c r="AW136" s="1">
        <f t="shared" si="47"/>
        <v>744</v>
      </c>
    </row>
    <row r="137" spans="1:49">
      <c r="A137" s="12"/>
      <c r="B137" s="19"/>
      <c r="C137" s="13">
        <f t="shared" si="32"/>
        <v>2034</v>
      </c>
      <c r="D137" s="14">
        <v>48945</v>
      </c>
      <c r="E137" s="15">
        <v>6.5296000000000003</v>
      </c>
      <c r="F137" s="15">
        <v>67.974699999999999</v>
      </c>
      <c r="G137" s="15">
        <v>70.9041</v>
      </c>
      <c r="H137" s="15">
        <v>64.259100000000004</v>
      </c>
      <c r="I137" s="15">
        <v>59.397300000000001</v>
      </c>
      <c r="J137" s="15">
        <f t="shared" si="33"/>
        <v>69.329153763440871</v>
      </c>
      <c r="K137" s="15">
        <f t="shared" si="34"/>
        <v>62.01117096774194</v>
      </c>
      <c r="L137" s="15">
        <f t="shared" si="35"/>
        <v>65.670162365591409</v>
      </c>
      <c r="M137" s="15">
        <v>6.5296469168137179</v>
      </c>
      <c r="N137" s="15">
        <v>71.05951300143002</v>
      </c>
      <c r="O137" s="15">
        <v>73.135669593557196</v>
      </c>
      <c r="P137" s="15">
        <v>63.807048162071226</v>
      </c>
      <c r="Q137" s="15">
        <v>61.364847297491558</v>
      </c>
      <c r="R137" s="15">
        <f t="shared" si="36"/>
        <v>72.019456371983438</v>
      </c>
      <c r="S137" s="15">
        <f t="shared" si="37"/>
        <v>62.6778585150075</v>
      </c>
      <c r="T137" s="15">
        <f t="shared" si="38"/>
        <v>67.348657443495469</v>
      </c>
      <c r="U137" s="15">
        <v>10.467016592911374</v>
      </c>
      <c r="V137" s="15">
        <v>89.375871530195724</v>
      </c>
      <c r="W137" s="15">
        <v>102.62293281081479</v>
      </c>
      <c r="X137" s="15">
        <v>83.285920300452716</v>
      </c>
      <c r="Y137" s="15">
        <v>82.667715086701918</v>
      </c>
      <c r="Z137" s="15">
        <f t="shared" si="39"/>
        <v>95.500856853492706</v>
      </c>
      <c r="AA137" s="15">
        <f t="shared" si="40"/>
        <v>83.000083481191595</v>
      </c>
      <c r="AB137" s="15">
        <f t="shared" si="41"/>
        <v>89.250470167342144</v>
      </c>
      <c r="AC137" s="16">
        <v>3.7231618436112033</v>
      </c>
      <c r="AD137" s="16">
        <v>51.076077696966564</v>
      </c>
      <c r="AE137" s="16">
        <v>51.865315909172629</v>
      </c>
      <c r="AF137" s="16">
        <v>42.787061855911354</v>
      </c>
      <c r="AG137" s="16">
        <v>40.493463194074174</v>
      </c>
      <c r="AH137" s="15">
        <f t="shared" si="42"/>
        <v>51.440994289707014</v>
      </c>
      <c r="AI137" s="15">
        <f t="shared" si="43"/>
        <v>41.726580754201684</v>
      </c>
      <c r="AJ137" s="15">
        <f t="shared" si="44"/>
        <v>46.583787521954349</v>
      </c>
      <c r="AK137" s="15">
        <v>6.5296469168137179</v>
      </c>
      <c r="AL137" s="16">
        <v>65.707786420409946</v>
      </c>
      <c r="AM137" s="16">
        <v>68.994447670001477</v>
      </c>
      <c r="AN137" s="16">
        <v>63.121431836146577</v>
      </c>
      <c r="AO137" s="16">
        <v>58.396162745758872</v>
      </c>
      <c r="AP137" s="16">
        <v>48.819366990471337</v>
      </c>
      <c r="AQ137" s="16">
        <v>73.943796251072811</v>
      </c>
      <c r="AR137" s="15">
        <f t="shared" si="45"/>
        <v>61.381581620772074</v>
      </c>
      <c r="AT137" s="23">
        <f t="shared" si="46"/>
        <v>48945</v>
      </c>
      <c r="AU137" s="1">
        <v>400</v>
      </c>
      <c r="AV137" s="1">
        <v>344</v>
      </c>
      <c r="AW137" s="1">
        <f t="shared" si="47"/>
        <v>744</v>
      </c>
    </row>
    <row r="138" spans="1:49">
      <c r="A138" s="12"/>
      <c r="B138" s="19"/>
      <c r="C138" s="13">
        <f t="shared" si="32"/>
        <v>2034</v>
      </c>
      <c r="D138" s="14">
        <v>48976</v>
      </c>
      <c r="E138" s="15">
        <v>6.3479999999999999</v>
      </c>
      <c r="F138" s="15">
        <v>67.9619</v>
      </c>
      <c r="G138" s="15">
        <v>73.546599999999998</v>
      </c>
      <c r="H138" s="15">
        <v>73.952799999999996</v>
      </c>
      <c r="I138" s="15">
        <v>68.215999999999994</v>
      </c>
      <c r="J138" s="15">
        <f t="shared" si="33"/>
        <v>70.355342857142858</v>
      </c>
      <c r="K138" s="15">
        <f t="shared" si="34"/>
        <v>71.49417142857142</v>
      </c>
      <c r="L138" s="15">
        <f t="shared" si="35"/>
        <v>70.924757142857146</v>
      </c>
      <c r="M138" s="15">
        <v>6.3480493024727647</v>
      </c>
      <c r="N138" s="15">
        <v>70.935761320940088</v>
      </c>
      <c r="O138" s="15">
        <v>77.595603276431817</v>
      </c>
      <c r="P138" s="15">
        <v>73.408927330140756</v>
      </c>
      <c r="Q138" s="15">
        <v>70.426663198544176</v>
      </c>
      <c r="R138" s="15">
        <f t="shared" si="36"/>
        <v>73.789979301865117</v>
      </c>
      <c r="S138" s="15">
        <f t="shared" si="37"/>
        <v>72.130814130885071</v>
      </c>
      <c r="T138" s="15">
        <f t="shared" si="38"/>
        <v>72.960396716375101</v>
      </c>
      <c r="U138" s="15">
        <v>9.514151087557277</v>
      </c>
      <c r="V138" s="15">
        <v>96.437644411281667</v>
      </c>
      <c r="W138" s="15">
        <v>101.28412827304096</v>
      </c>
      <c r="X138" s="15">
        <v>94.545756593393151</v>
      </c>
      <c r="Y138" s="15">
        <v>91.736203712113877</v>
      </c>
      <c r="Z138" s="15">
        <f t="shared" si="39"/>
        <v>98.514708923464212</v>
      </c>
      <c r="AA138" s="15">
        <f t="shared" si="40"/>
        <v>93.341662501416323</v>
      </c>
      <c r="AB138" s="15">
        <f t="shared" si="41"/>
        <v>95.928185712440268</v>
      </c>
      <c r="AC138" s="16">
        <v>3.5473946959353668</v>
      </c>
      <c r="AD138" s="16">
        <v>49.278307936944657</v>
      </c>
      <c r="AE138" s="16">
        <v>54.38627180308206</v>
      </c>
      <c r="AF138" s="16">
        <v>47.857673710074025</v>
      </c>
      <c r="AG138" s="16">
        <v>45.972605873085669</v>
      </c>
      <c r="AH138" s="15">
        <f t="shared" si="42"/>
        <v>51.467435308146399</v>
      </c>
      <c r="AI138" s="15">
        <f t="shared" si="43"/>
        <v>47.049787494221867</v>
      </c>
      <c r="AJ138" s="15">
        <f t="shared" si="44"/>
        <v>49.258611401184133</v>
      </c>
      <c r="AK138" s="15">
        <v>6.3480493024727647</v>
      </c>
      <c r="AL138" s="16">
        <v>80.419834638997187</v>
      </c>
      <c r="AM138" s="16">
        <v>82.475382285741802</v>
      </c>
      <c r="AN138" s="16">
        <v>84.015265261046622</v>
      </c>
      <c r="AO138" s="16">
        <v>72.958073299886749</v>
      </c>
      <c r="AP138" s="16">
        <v>66.646675445210761</v>
      </c>
      <c r="AQ138" s="16">
        <v>80.096328177019771</v>
      </c>
      <c r="AR138" s="15">
        <f t="shared" si="45"/>
        <v>73.371501811115266</v>
      </c>
      <c r="AT138" s="23">
        <f t="shared" si="46"/>
        <v>48976</v>
      </c>
      <c r="AU138" s="1">
        <v>384</v>
      </c>
      <c r="AV138" s="1">
        <v>288</v>
      </c>
      <c r="AW138" s="1">
        <f t="shared" si="47"/>
        <v>672</v>
      </c>
    </row>
    <row r="139" spans="1:49">
      <c r="A139" s="12"/>
      <c r="B139" s="19"/>
      <c r="C139" s="13">
        <f t="shared" si="32"/>
        <v>2034</v>
      </c>
      <c r="D139" s="14">
        <v>49004</v>
      </c>
      <c r="E139" s="15">
        <v>5.2705000000000002</v>
      </c>
      <c r="F139" s="15">
        <v>40.098799999999997</v>
      </c>
      <c r="G139" s="15">
        <v>48.885399999999997</v>
      </c>
      <c r="H139" s="15">
        <v>37.952399999999997</v>
      </c>
      <c r="I139" s="15">
        <v>42.028500000000001</v>
      </c>
      <c r="J139" s="15">
        <f t="shared" si="33"/>
        <v>43.783503225806449</v>
      </c>
      <c r="K139" s="15">
        <f t="shared" si="34"/>
        <v>39.661732258064518</v>
      </c>
      <c r="L139" s="15">
        <f t="shared" si="35"/>
        <v>41.72261774193548</v>
      </c>
      <c r="M139" s="15">
        <v>5.270455327414278</v>
      </c>
      <c r="N139" s="15">
        <v>40.127960689142405</v>
      </c>
      <c r="O139" s="15">
        <v>49.946304567424761</v>
      </c>
      <c r="P139" s="15">
        <v>36.912698409379438</v>
      </c>
      <c r="Q139" s="15">
        <v>43.173799469691801</v>
      </c>
      <c r="R139" s="15">
        <f t="shared" si="36"/>
        <v>44.245330702615654</v>
      </c>
      <c r="S139" s="15">
        <f t="shared" si="37"/>
        <v>39.538321434671715</v>
      </c>
      <c r="T139" s="15">
        <f t="shared" si="38"/>
        <v>41.891826068643681</v>
      </c>
      <c r="U139" s="15">
        <v>9.0388462376382535</v>
      </c>
      <c r="V139" s="15">
        <v>47.23980545917199</v>
      </c>
      <c r="W139" s="15">
        <v>63.117004683050062</v>
      </c>
      <c r="X139" s="15">
        <v>46.296332125593281</v>
      </c>
      <c r="Y139" s="15">
        <v>56.473810749452291</v>
      </c>
      <c r="Z139" s="15">
        <f t="shared" si="39"/>
        <v>53.897985778862804</v>
      </c>
      <c r="AA139" s="15">
        <f t="shared" si="40"/>
        <v>50.564307032372867</v>
      </c>
      <c r="AB139" s="15">
        <f t="shared" si="41"/>
        <v>52.231146405617835</v>
      </c>
      <c r="AC139" s="16">
        <v>3.3308540974328151</v>
      </c>
      <c r="AD139" s="16">
        <v>30.815023291255976</v>
      </c>
      <c r="AE139" s="16">
        <v>37.514985990222492</v>
      </c>
      <c r="AF139" s="16">
        <v>28.132247700570755</v>
      </c>
      <c r="AG139" s="16">
        <v>29.602836159782953</v>
      </c>
      <c r="AH139" s="15">
        <f t="shared" si="42"/>
        <v>33.624685068241938</v>
      </c>
      <c r="AI139" s="15">
        <f t="shared" si="43"/>
        <v>28.748946086691998</v>
      </c>
      <c r="AJ139" s="15">
        <f t="shared" si="44"/>
        <v>31.186815577466966</v>
      </c>
      <c r="AK139" s="15">
        <v>5.270455327414278</v>
      </c>
      <c r="AL139" s="16">
        <v>34.497425296289776</v>
      </c>
      <c r="AM139" s="16">
        <v>45.007031861490688</v>
      </c>
      <c r="AN139" s="16">
        <v>35.29620025032883</v>
      </c>
      <c r="AO139" s="16">
        <v>41.410612990144706</v>
      </c>
      <c r="AP139" s="16">
        <v>36.968705063051665</v>
      </c>
      <c r="AQ139" s="16">
        <v>49.738893068818058</v>
      </c>
      <c r="AR139" s="15">
        <f t="shared" si="45"/>
        <v>43.353799065934865</v>
      </c>
      <c r="AT139" s="23">
        <f t="shared" si="46"/>
        <v>49004</v>
      </c>
      <c r="AU139" s="1">
        <v>432</v>
      </c>
      <c r="AV139" s="1">
        <v>312</v>
      </c>
      <c r="AW139" s="1">
        <f t="shared" si="47"/>
        <v>744</v>
      </c>
    </row>
    <row r="140" spans="1:49">
      <c r="A140" s="12"/>
      <c r="B140" s="19"/>
      <c r="C140" s="13">
        <f t="shared" si="32"/>
        <v>2034</v>
      </c>
      <c r="D140" s="14">
        <v>49035</v>
      </c>
      <c r="E140" s="15">
        <v>4.9017999999999997</v>
      </c>
      <c r="F140" s="15">
        <v>30.823499999999999</v>
      </c>
      <c r="G140" s="15">
        <v>36.1083</v>
      </c>
      <c r="H140" s="15">
        <v>29.484300000000001</v>
      </c>
      <c r="I140" s="15">
        <v>30.9788</v>
      </c>
      <c r="J140" s="15">
        <f t="shared" si="33"/>
        <v>33.172299999999993</v>
      </c>
      <c r="K140" s="15">
        <f t="shared" si="34"/>
        <v>30.148522222222223</v>
      </c>
      <c r="L140" s="15">
        <f t="shared" si="35"/>
        <v>31.66041111111111</v>
      </c>
      <c r="M140" s="15">
        <v>4.9017532632934353</v>
      </c>
      <c r="N140" s="15">
        <v>27.954011631185022</v>
      </c>
      <c r="O140" s="15">
        <v>34.475174713646211</v>
      </c>
      <c r="P140" s="15">
        <v>26.624639368265953</v>
      </c>
      <c r="Q140" s="15">
        <v>30.863063641351129</v>
      </c>
      <c r="R140" s="15">
        <f t="shared" si="36"/>
        <v>30.852306334501105</v>
      </c>
      <c r="S140" s="15">
        <f t="shared" si="37"/>
        <v>28.508383489637144</v>
      </c>
      <c r="T140" s="15">
        <f t="shared" si="38"/>
        <v>29.680344912069124</v>
      </c>
      <c r="U140" s="15">
        <v>8.5583138835174388</v>
      </c>
      <c r="V140" s="15">
        <v>34.687796950968327</v>
      </c>
      <c r="W140" s="15">
        <v>55.172661366101359</v>
      </c>
      <c r="X140" s="15">
        <v>34.92549175993512</v>
      </c>
      <c r="Y140" s="15">
        <v>50.298386887026744</v>
      </c>
      <c r="Z140" s="15">
        <f t="shared" si="39"/>
        <v>43.792181135471893</v>
      </c>
      <c r="AA140" s="15">
        <f t="shared" si="40"/>
        <v>41.757889594198062</v>
      </c>
      <c r="AB140" s="15">
        <f t="shared" si="41"/>
        <v>42.775035364834977</v>
      </c>
      <c r="AC140" s="16">
        <v>3.1088920803554823</v>
      </c>
      <c r="AD140" s="16">
        <v>20.640135129281035</v>
      </c>
      <c r="AE140" s="16">
        <v>23.901272050281595</v>
      </c>
      <c r="AF140" s="16">
        <v>19.257091128747113</v>
      </c>
      <c r="AG140" s="16">
        <v>18.558737821188107</v>
      </c>
      <c r="AH140" s="15">
        <f t="shared" si="42"/>
        <v>22.089529316392394</v>
      </c>
      <c r="AI140" s="15">
        <f t="shared" si="43"/>
        <v>18.946711880943113</v>
      </c>
      <c r="AJ140" s="15">
        <f t="shared" si="44"/>
        <v>20.518120598667753</v>
      </c>
      <c r="AK140" s="15">
        <v>4.9017532632934353</v>
      </c>
      <c r="AL140" s="16">
        <v>27.002172379095402</v>
      </c>
      <c r="AM140" s="16">
        <v>31.061843317322946</v>
      </c>
      <c r="AN140" s="16">
        <v>28.989487265189688</v>
      </c>
      <c r="AO140" s="16">
        <v>29.643765470863691</v>
      </c>
      <c r="AP140" s="16">
        <v>28.567912494579076</v>
      </c>
      <c r="AQ140" s="16">
        <v>38.207505431169238</v>
      </c>
      <c r="AR140" s="15">
        <f t="shared" si="45"/>
        <v>33.387708962874157</v>
      </c>
      <c r="AT140" s="23">
        <f t="shared" si="46"/>
        <v>49035</v>
      </c>
      <c r="AU140" s="1">
        <v>400</v>
      </c>
      <c r="AV140" s="1">
        <v>320</v>
      </c>
      <c r="AW140" s="1">
        <f t="shared" si="47"/>
        <v>720</v>
      </c>
    </row>
    <row r="141" spans="1:49">
      <c r="A141" s="12"/>
      <c r="B141" s="19"/>
      <c r="C141" s="13">
        <f t="shared" si="32"/>
        <v>2034</v>
      </c>
      <c r="D141" s="14">
        <v>49065</v>
      </c>
      <c r="E141" s="15">
        <v>4.9610000000000003</v>
      </c>
      <c r="F141" s="15">
        <v>26.473199999999999</v>
      </c>
      <c r="G141" s="15">
        <v>38.933100000000003</v>
      </c>
      <c r="H141" s="15">
        <v>16.2758</v>
      </c>
      <c r="I141" s="15">
        <v>23.095400000000001</v>
      </c>
      <c r="J141" s="15">
        <f t="shared" si="33"/>
        <v>31.966274193548387</v>
      </c>
      <c r="K141" s="15">
        <f t="shared" si="34"/>
        <v>19.282290322580646</v>
      </c>
      <c r="L141" s="15">
        <f t="shared" si="35"/>
        <v>25.624282258064518</v>
      </c>
      <c r="M141" s="15">
        <v>4.9609753955448115</v>
      </c>
      <c r="N141" s="15">
        <v>26.619491215595023</v>
      </c>
      <c r="O141" s="15">
        <v>38.847162376489514</v>
      </c>
      <c r="P141" s="15">
        <v>13.821607016793509</v>
      </c>
      <c r="Q141" s="15">
        <v>22.077246983883363</v>
      </c>
      <c r="R141" s="15">
        <f t="shared" si="36"/>
        <v>32.010184953193672</v>
      </c>
      <c r="S141" s="15">
        <f t="shared" si="37"/>
        <v>17.461190228091187</v>
      </c>
      <c r="T141" s="15">
        <f t="shared" si="38"/>
        <v>24.735687590642428</v>
      </c>
      <c r="U141" s="15">
        <v>8.6392781852271412</v>
      </c>
      <c r="V141" s="15">
        <v>34.382945303038447</v>
      </c>
      <c r="W141" s="15">
        <v>62.502859355236815</v>
      </c>
      <c r="X141" s="15">
        <v>22.679802045366603</v>
      </c>
      <c r="Y141" s="15">
        <v>39.946127479108327</v>
      </c>
      <c r="Z141" s="15">
        <f t="shared" si="39"/>
        <v>46.779896659383958</v>
      </c>
      <c r="AA141" s="15">
        <f t="shared" si="40"/>
        <v>30.291837989274246</v>
      </c>
      <c r="AB141" s="15">
        <f t="shared" si="41"/>
        <v>38.535867324329104</v>
      </c>
      <c r="AC141" s="16">
        <v>3.1273162597314936</v>
      </c>
      <c r="AD141" s="16">
        <v>19.246326562030845</v>
      </c>
      <c r="AE141" s="16">
        <v>26.800370783787471</v>
      </c>
      <c r="AF141" s="16">
        <v>7.6704922499051191</v>
      </c>
      <c r="AG141" s="16">
        <v>11.69804712783661</v>
      </c>
      <c r="AH141" s="15">
        <f t="shared" si="42"/>
        <v>22.576604122160109</v>
      </c>
      <c r="AI141" s="15">
        <f t="shared" si="43"/>
        <v>9.4460809595308302</v>
      </c>
      <c r="AJ141" s="15">
        <f t="shared" si="44"/>
        <v>16.011342540845469</v>
      </c>
      <c r="AK141" s="15">
        <v>4.9609753955448115</v>
      </c>
      <c r="AL141" s="16">
        <v>25.725215443184226</v>
      </c>
      <c r="AM141" s="16">
        <v>35.668620500335535</v>
      </c>
      <c r="AN141" s="16">
        <v>12.319359188247988</v>
      </c>
      <c r="AO141" s="16">
        <v>17.004195814653094</v>
      </c>
      <c r="AP141" s="16">
        <v>11.786569885752586</v>
      </c>
      <c r="AQ141" s="16">
        <v>46.772556007989074</v>
      </c>
      <c r="AR141" s="15">
        <f t="shared" si="45"/>
        <v>29.279562946870829</v>
      </c>
      <c r="AT141" s="23">
        <f t="shared" si="46"/>
        <v>49065</v>
      </c>
      <c r="AU141" s="1">
        <v>416</v>
      </c>
      <c r="AV141" s="1">
        <v>328</v>
      </c>
      <c r="AW141" s="1">
        <f t="shared" si="47"/>
        <v>744</v>
      </c>
    </row>
    <row r="142" spans="1:49">
      <c r="A142" s="12"/>
      <c r="B142" s="19"/>
      <c r="C142" s="13">
        <f t="shared" si="32"/>
        <v>2034</v>
      </c>
      <c r="D142" s="14">
        <v>49096</v>
      </c>
      <c r="E142" s="15">
        <v>5.2393999999999998</v>
      </c>
      <c r="F142" s="15">
        <v>37.580500000000001</v>
      </c>
      <c r="G142" s="15">
        <v>49.805700000000002</v>
      </c>
      <c r="H142" s="15">
        <v>24.326899999999998</v>
      </c>
      <c r="I142" s="15">
        <v>33.679200000000002</v>
      </c>
      <c r="J142" s="15">
        <f t="shared" si="33"/>
        <v>42.742251111111109</v>
      </c>
      <c r="K142" s="15">
        <f t="shared" si="34"/>
        <v>28.275648888888888</v>
      </c>
      <c r="L142" s="15">
        <f t="shared" si="35"/>
        <v>35.508949999999999</v>
      </c>
      <c r="M142" s="15">
        <v>5.2393863893926333</v>
      </c>
      <c r="N142" s="15">
        <v>38.471614031602428</v>
      </c>
      <c r="O142" s="15">
        <v>50.176798061727091</v>
      </c>
      <c r="P142" s="15">
        <v>21.075562397446532</v>
      </c>
      <c r="Q142" s="15">
        <v>33.902687068887545</v>
      </c>
      <c r="R142" s="15">
        <f t="shared" si="36"/>
        <v>43.413802844321729</v>
      </c>
      <c r="S142" s="15">
        <f t="shared" si="37"/>
        <v>26.491459480943853</v>
      </c>
      <c r="T142" s="15">
        <f t="shared" si="38"/>
        <v>34.952631162632791</v>
      </c>
      <c r="U142" s="15">
        <v>8.6154713505021654</v>
      </c>
      <c r="V142" s="15">
        <v>46.239531287804986</v>
      </c>
      <c r="W142" s="15">
        <v>83.058509152053119</v>
      </c>
      <c r="X142" s="15">
        <v>31.577576741358328</v>
      </c>
      <c r="Y142" s="15">
        <v>59.179097673627901</v>
      </c>
      <c r="Z142" s="15">
        <f t="shared" si="39"/>
        <v>61.785321941598646</v>
      </c>
      <c r="AA142" s="15">
        <f t="shared" si="40"/>
        <v>43.231552246094374</v>
      </c>
      <c r="AB142" s="15">
        <f t="shared" si="41"/>
        <v>52.50843709384651</v>
      </c>
      <c r="AC142" s="16">
        <v>3.1476029351127628</v>
      </c>
      <c r="AD142" s="16">
        <v>28.524895752980672</v>
      </c>
      <c r="AE142" s="16">
        <v>37.348219602064795</v>
      </c>
      <c r="AF142" s="16">
        <v>12.723128448304911</v>
      </c>
      <c r="AG142" s="16">
        <v>19.771141387424382</v>
      </c>
      <c r="AH142" s="15">
        <f t="shared" si="42"/>
        <v>32.250299155927301</v>
      </c>
      <c r="AI142" s="15">
        <f t="shared" si="43"/>
        <v>15.698956133710908</v>
      </c>
      <c r="AJ142" s="15">
        <f t="shared" si="44"/>
        <v>23.974627644819105</v>
      </c>
      <c r="AK142" s="15">
        <v>5.2393863893926333</v>
      </c>
      <c r="AL142" s="16">
        <v>38.609604124820315</v>
      </c>
      <c r="AM142" s="16">
        <v>51.092020363302041</v>
      </c>
      <c r="AN142" s="16">
        <v>22.318711951090755</v>
      </c>
      <c r="AO142" s="16">
        <v>30.073509624962192</v>
      </c>
      <c r="AP142" s="16">
        <v>18.839689632933862</v>
      </c>
      <c r="AQ142" s="16">
        <v>62.819161378260262</v>
      </c>
      <c r="AR142" s="15">
        <f t="shared" si="45"/>
        <v>40.829425505597058</v>
      </c>
      <c r="AT142" s="23">
        <f t="shared" si="46"/>
        <v>49096</v>
      </c>
      <c r="AU142" s="1">
        <v>416</v>
      </c>
      <c r="AV142" s="1">
        <v>304</v>
      </c>
      <c r="AW142" s="1">
        <f t="shared" si="47"/>
        <v>720</v>
      </c>
    </row>
    <row r="143" spans="1:49">
      <c r="A143" s="12"/>
      <c r="B143" s="19"/>
      <c r="C143" s="13">
        <f t="shared" si="32"/>
        <v>2034</v>
      </c>
      <c r="D143" s="14">
        <v>49126</v>
      </c>
      <c r="E143" s="15">
        <v>5.4420999999999999</v>
      </c>
      <c r="F143" s="15">
        <v>73.905299999999997</v>
      </c>
      <c r="G143" s="15">
        <v>80.0107</v>
      </c>
      <c r="H143" s="15">
        <v>58.044899999999998</v>
      </c>
      <c r="I143" s="15">
        <v>60.704500000000003</v>
      </c>
      <c r="J143" s="15">
        <f t="shared" si="33"/>
        <v>76.728226881720431</v>
      </c>
      <c r="K143" s="15">
        <f t="shared" si="34"/>
        <v>59.274607526881724</v>
      </c>
      <c r="L143" s="15">
        <f t="shared" si="35"/>
        <v>68.001417204301077</v>
      </c>
      <c r="M143" s="15">
        <v>5.4421357375554704</v>
      </c>
      <c r="N143" s="15">
        <v>69.810387670359702</v>
      </c>
      <c r="O143" s="15">
        <v>79.152539677612054</v>
      </c>
      <c r="P143" s="15">
        <v>51.604995254287715</v>
      </c>
      <c r="Q143" s="15">
        <v>59.267003669840278</v>
      </c>
      <c r="R143" s="15">
        <f t="shared" si="36"/>
        <v>74.129877308121536</v>
      </c>
      <c r="S143" s="15">
        <f t="shared" si="37"/>
        <v>55.147644306639975</v>
      </c>
      <c r="T143" s="15">
        <f t="shared" si="38"/>
        <v>64.638760807380748</v>
      </c>
      <c r="U143" s="15">
        <v>9.2541393427113956</v>
      </c>
      <c r="V143" s="15">
        <v>97.795090634461914</v>
      </c>
      <c r="W143" s="15">
        <v>129.14527031987265</v>
      </c>
      <c r="X143" s="15">
        <v>86.220307101160373</v>
      </c>
      <c r="Y143" s="15">
        <v>102.35568949509363</v>
      </c>
      <c r="Z143" s="15">
        <f t="shared" si="39"/>
        <v>112.29033500513572</v>
      </c>
      <c r="AA143" s="15">
        <f t="shared" si="40"/>
        <v>93.680752724161763</v>
      </c>
      <c r="AB143" s="15">
        <f t="shared" si="41"/>
        <v>102.98554386464875</v>
      </c>
      <c r="AC143" s="16">
        <v>3.1819993874664769</v>
      </c>
      <c r="AD143" s="16">
        <v>49.088482398537444</v>
      </c>
      <c r="AE143" s="16">
        <v>58.886165604890074</v>
      </c>
      <c r="AF143" s="16">
        <v>33.707473802222374</v>
      </c>
      <c r="AG143" s="16">
        <v>34.808261008185774</v>
      </c>
      <c r="AH143" s="15">
        <f t="shared" si="42"/>
        <v>53.618593988571455</v>
      </c>
      <c r="AI143" s="15">
        <f t="shared" si="43"/>
        <v>34.21643992971083</v>
      </c>
      <c r="AJ143" s="15">
        <f t="shared" si="44"/>
        <v>43.917516959141139</v>
      </c>
      <c r="AK143" s="15">
        <v>5.4421357375554704</v>
      </c>
      <c r="AL143" s="16">
        <v>69.847216971962766</v>
      </c>
      <c r="AM143" s="16">
        <v>96.767759414684363</v>
      </c>
      <c r="AN143" s="16">
        <v>50.295725561078527</v>
      </c>
      <c r="AO143" s="16">
        <v>61.723312269554931</v>
      </c>
      <c r="AP143" s="16">
        <v>61.694941441588064</v>
      </c>
      <c r="AQ143" s="16">
        <v>103.87677257292677</v>
      </c>
      <c r="AR143" s="15">
        <f t="shared" si="45"/>
        <v>82.78585700725742</v>
      </c>
      <c r="AT143" s="23">
        <f t="shared" si="46"/>
        <v>49126</v>
      </c>
      <c r="AU143" s="1">
        <v>400</v>
      </c>
      <c r="AV143" s="1">
        <v>344</v>
      </c>
      <c r="AW143" s="1">
        <f t="shared" si="47"/>
        <v>744</v>
      </c>
    </row>
    <row r="144" spans="1:49">
      <c r="A144" s="12"/>
      <c r="B144" s="19"/>
      <c r="C144" s="13">
        <f t="shared" si="32"/>
        <v>2034</v>
      </c>
      <c r="D144" s="14">
        <v>49157</v>
      </c>
      <c r="E144" s="15">
        <v>5.8075000000000001</v>
      </c>
      <c r="F144" s="15">
        <v>85.140900000000002</v>
      </c>
      <c r="G144" s="15">
        <v>85.749099999999999</v>
      </c>
      <c r="H144" s="15">
        <v>71.445599999999999</v>
      </c>
      <c r="I144" s="15">
        <v>63.8294</v>
      </c>
      <c r="J144" s="15">
        <f t="shared" si="33"/>
        <v>85.395951612903232</v>
      </c>
      <c r="K144" s="15">
        <f t="shared" si="34"/>
        <v>68.251709677419356</v>
      </c>
      <c r="L144" s="15">
        <f t="shared" si="35"/>
        <v>76.823830645161294</v>
      </c>
      <c r="M144" s="15">
        <v>5.8075334281679742</v>
      </c>
      <c r="N144" s="15">
        <v>80.049091418099536</v>
      </c>
      <c r="O144" s="15">
        <v>84.813476667966228</v>
      </c>
      <c r="P144" s="15">
        <v>65.081644733960445</v>
      </c>
      <c r="Q144" s="15">
        <v>62.599396632052184</v>
      </c>
      <c r="R144" s="15">
        <f t="shared" si="36"/>
        <v>82.047059426108135</v>
      </c>
      <c r="S144" s="15">
        <f t="shared" si="37"/>
        <v>64.040701981547301</v>
      </c>
      <c r="T144" s="15">
        <f t="shared" si="38"/>
        <v>73.04388070382771</v>
      </c>
      <c r="U144" s="15">
        <v>9.2686768695369057</v>
      </c>
      <c r="V144" s="15">
        <v>115.57779938167934</v>
      </c>
      <c r="W144" s="15">
        <v>134.81732792119203</v>
      </c>
      <c r="X144" s="15">
        <v>104.996232802275</v>
      </c>
      <c r="Y144" s="15">
        <v>109.2934443960729</v>
      </c>
      <c r="Z144" s="15">
        <f t="shared" si="39"/>
        <v>123.64598876921691</v>
      </c>
      <c r="AA144" s="15">
        <f t="shared" si="40"/>
        <v>106.79828927709349</v>
      </c>
      <c r="AB144" s="15">
        <f t="shared" si="41"/>
        <v>115.22213902315519</v>
      </c>
      <c r="AC144" s="16">
        <v>3.2305746989576436</v>
      </c>
      <c r="AD144" s="16">
        <v>56.687242859119422</v>
      </c>
      <c r="AE144" s="16">
        <v>61.003071826407691</v>
      </c>
      <c r="AF144" s="16">
        <v>43.139344144359988</v>
      </c>
      <c r="AG144" s="16">
        <v>37.396551254294138</v>
      </c>
      <c r="AH144" s="15">
        <f t="shared" si="42"/>
        <v>58.497106619595151</v>
      </c>
      <c r="AI144" s="15">
        <f t="shared" si="43"/>
        <v>40.731076158203344</v>
      </c>
      <c r="AJ144" s="15">
        <f t="shared" si="44"/>
        <v>49.614091388899247</v>
      </c>
      <c r="AK144" s="15">
        <v>5.8075334281679742</v>
      </c>
      <c r="AL144" s="16">
        <v>91.443932499751426</v>
      </c>
      <c r="AM144" s="16">
        <v>104.56312431380613</v>
      </c>
      <c r="AN144" s="16">
        <v>73.452666209469058</v>
      </c>
      <c r="AO144" s="16">
        <v>73.497483178939063</v>
      </c>
      <c r="AP144" s="16">
        <v>81.665127314832532</v>
      </c>
      <c r="AQ144" s="16">
        <v>116.88776770525617</v>
      </c>
      <c r="AR144" s="15">
        <f t="shared" si="45"/>
        <v>99.276447510044349</v>
      </c>
      <c r="AT144" s="23">
        <f t="shared" si="46"/>
        <v>49157</v>
      </c>
      <c r="AU144" s="1">
        <v>432</v>
      </c>
      <c r="AV144" s="1">
        <v>312</v>
      </c>
      <c r="AW144" s="1">
        <f t="shared" si="47"/>
        <v>744</v>
      </c>
    </row>
    <row r="145" spans="1:49">
      <c r="A145" s="12"/>
      <c r="B145" s="19"/>
      <c r="C145" s="13">
        <f t="shared" si="32"/>
        <v>2034</v>
      </c>
      <c r="D145" s="14">
        <v>49188</v>
      </c>
      <c r="E145" s="15">
        <v>5.6656000000000004</v>
      </c>
      <c r="F145" s="15">
        <v>69.289500000000004</v>
      </c>
      <c r="G145" s="15">
        <v>78.364000000000004</v>
      </c>
      <c r="H145" s="15">
        <v>55.2592</v>
      </c>
      <c r="I145" s="15">
        <v>62.476199999999999</v>
      </c>
      <c r="J145" s="15">
        <f t="shared" si="33"/>
        <v>73.322611111111115</v>
      </c>
      <c r="K145" s="15">
        <f t="shared" si="34"/>
        <v>58.466755555555551</v>
      </c>
      <c r="L145" s="15">
        <f t="shared" si="35"/>
        <v>65.894683333333333</v>
      </c>
      <c r="M145" s="15">
        <v>5.6656083739946412</v>
      </c>
      <c r="N145" s="15">
        <v>65.758826910242348</v>
      </c>
      <c r="O145" s="15">
        <v>77.883763703507299</v>
      </c>
      <c r="P145" s="15">
        <v>49.887260075026312</v>
      </c>
      <c r="Q145" s="15">
        <v>61.634647522762549</v>
      </c>
      <c r="R145" s="15">
        <f t="shared" si="36"/>
        <v>71.147687707248991</v>
      </c>
      <c r="S145" s="15">
        <f t="shared" si="37"/>
        <v>55.108321162909085</v>
      </c>
      <c r="T145" s="15">
        <f t="shared" si="38"/>
        <v>63.128004435079035</v>
      </c>
      <c r="U145" s="15">
        <v>9.2195461954402962</v>
      </c>
      <c r="V145" s="15">
        <v>101.26488305502068</v>
      </c>
      <c r="W145" s="15">
        <v>130.57922044890597</v>
      </c>
      <c r="X145" s="15">
        <v>94.594389923760048</v>
      </c>
      <c r="Y145" s="15">
        <v>110.32383624499974</v>
      </c>
      <c r="Z145" s="15">
        <f t="shared" si="39"/>
        <v>114.29347745230302</v>
      </c>
      <c r="AA145" s="15">
        <f t="shared" si="40"/>
        <v>101.58525495542213</v>
      </c>
      <c r="AB145" s="15">
        <f t="shared" si="41"/>
        <v>107.93936620386258</v>
      </c>
      <c r="AC145" s="16">
        <v>3.2491455503194482</v>
      </c>
      <c r="AD145" s="16">
        <v>47.457081548994779</v>
      </c>
      <c r="AE145" s="16">
        <v>55.568773341364817</v>
      </c>
      <c r="AF145" s="16">
        <v>32.541157228312088</v>
      </c>
      <c r="AG145" s="16">
        <v>37.042115508012344</v>
      </c>
      <c r="AH145" s="15">
        <f t="shared" si="42"/>
        <v>51.062277901159241</v>
      </c>
      <c r="AI145" s="15">
        <f t="shared" si="43"/>
        <v>34.541583130401087</v>
      </c>
      <c r="AJ145" s="15">
        <f t="shared" si="44"/>
        <v>42.801930515780164</v>
      </c>
      <c r="AK145" s="15">
        <v>5.6656083739946412</v>
      </c>
      <c r="AL145" s="16">
        <v>67.127364336737898</v>
      </c>
      <c r="AM145" s="16">
        <v>96.588611324598062</v>
      </c>
      <c r="AN145" s="16">
        <v>53.899546773573114</v>
      </c>
      <c r="AO145" s="16">
        <v>74.139202723443958</v>
      </c>
      <c r="AP145" s="16">
        <v>70.203437880773564</v>
      </c>
      <c r="AQ145" s="16">
        <v>101.01452963209992</v>
      </c>
      <c r="AR145" s="15">
        <f t="shared" si="45"/>
        <v>85.608983756436743</v>
      </c>
      <c r="AT145" s="23">
        <f t="shared" si="46"/>
        <v>49188</v>
      </c>
      <c r="AU145" s="1">
        <v>400</v>
      </c>
      <c r="AV145" s="1">
        <v>320</v>
      </c>
      <c r="AW145" s="1">
        <f t="shared" si="47"/>
        <v>720</v>
      </c>
    </row>
    <row r="146" spans="1:49">
      <c r="A146" s="12"/>
      <c r="B146" s="19"/>
      <c r="C146" s="13">
        <f t="shared" si="32"/>
        <v>2034</v>
      </c>
      <c r="D146" s="14">
        <v>49218</v>
      </c>
      <c r="E146" s="15">
        <v>5.6772</v>
      </c>
      <c r="F146" s="15">
        <v>51.210700000000003</v>
      </c>
      <c r="G146" s="15">
        <v>65.532399999999996</v>
      </c>
      <c r="H146" s="15">
        <v>48.882100000000001</v>
      </c>
      <c r="I146" s="15">
        <v>55.291800000000002</v>
      </c>
      <c r="J146" s="15">
        <f t="shared" si="33"/>
        <v>57.524567741935478</v>
      </c>
      <c r="K146" s="15">
        <f t="shared" si="34"/>
        <v>51.707881720430116</v>
      </c>
      <c r="L146" s="15">
        <f t="shared" si="35"/>
        <v>54.616224731182797</v>
      </c>
      <c r="M146" s="15">
        <v>5.6772407216014154</v>
      </c>
      <c r="N146" s="15">
        <v>52.905095736393953</v>
      </c>
      <c r="O146" s="15">
        <v>68.348219748541084</v>
      </c>
      <c r="P146" s="15">
        <v>47.078285321433711</v>
      </c>
      <c r="Q146" s="15">
        <v>56.985993616120616</v>
      </c>
      <c r="R146" s="15">
        <f t="shared" si="36"/>
        <v>59.713354709491085</v>
      </c>
      <c r="S146" s="15">
        <f t="shared" si="37"/>
        <v>51.446199730919339</v>
      </c>
      <c r="T146" s="15">
        <f t="shared" si="38"/>
        <v>55.579777220205216</v>
      </c>
      <c r="U146" s="15">
        <v>9.2841747354374977</v>
      </c>
      <c r="V146" s="15">
        <v>69.867396414265514</v>
      </c>
      <c r="W146" s="15">
        <v>107.50682249937313</v>
      </c>
      <c r="X146" s="15">
        <v>63.345794117021498</v>
      </c>
      <c r="Y146" s="15">
        <v>92.195281472339133</v>
      </c>
      <c r="Z146" s="15">
        <f t="shared" si="39"/>
        <v>86.46112189264629</v>
      </c>
      <c r="AA146" s="15">
        <f t="shared" si="40"/>
        <v>76.064385316677658</v>
      </c>
      <c r="AB146" s="15">
        <f t="shared" si="41"/>
        <v>81.262753604661981</v>
      </c>
      <c r="AC146" s="16">
        <v>3.2682591901205753</v>
      </c>
      <c r="AD146" s="16">
        <v>39.311876398941926</v>
      </c>
      <c r="AE146" s="16">
        <v>49.779859428349695</v>
      </c>
      <c r="AF146" s="16">
        <v>31.173667945009662</v>
      </c>
      <c r="AG146" s="16">
        <v>37.45337695006296</v>
      </c>
      <c r="AH146" s="15">
        <f t="shared" si="42"/>
        <v>43.926793648465775</v>
      </c>
      <c r="AI146" s="15">
        <f t="shared" si="43"/>
        <v>33.942141807452515</v>
      </c>
      <c r="AJ146" s="15">
        <f t="shared" si="44"/>
        <v>38.934467727959145</v>
      </c>
      <c r="AK146" s="15">
        <v>5.6772407216014154</v>
      </c>
      <c r="AL146" s="16">
        <v>55.608755239896951</v>
      </c>
      <c r="AM146" s="16">
        <v>76.336867697382772</v>
      </c>
      <c r="AN146" s="16">
        <v>51.533051794488614</v>
      </c>
      <c r="AO146" s="16">
        <v>64.068147437613945</v>
      </c>
      <c r="AP146" s="16">
        <v>50.548947429104707</v>
      </c>
      <c r="AQ146" s="16">
        <v>74.386132247669579</v>
      </c>
      <c r="AR146" s="15">
        <f t="shared" si="45"/>
        <v>62.46753983838714</v>
      </c>
      <c r="AT146" s="23">
        <f t="shared" si="46"/>
        <v>49218</v>
      </c>
      <c r="AU146" s="1">
        <v>416</v>
      </c>
      <c r="AV146" s="1">
        <v>328</v>
      </c>
      <c r="AW146" s="1">
        <f t="shared" si="47"/>
        <v>744</v>
      </c>
    </row>
    <row r="147" spans="1:49">
      <c r="A147" s="12"/>
      <c r="B147" s="19"/>
      <c r="C147" s="13">
        <f t="shared" si="32"/>
        <v>2034</v>
      </c>
      <c r="D147" s="14">
        <v>49249</v>
      </c>
      <c r="E147" s="15">
        <v>5.9214000000000002</v>
      </c>
      <c r="F147" s="15">
        <v>65.986699999999999</v>
      </c>
      <c r="G147" s="15">
        <v>68.915000000000006</v>
      </c>
      <c r="H147" s="15">
        <v>65.053899999999999</v>
      </c>
      <c r="I147" s="15">
        <v>61.095599999999997</v>
      </c>
      <c r="J147" s="15">
        <f t="shared" si="33"/>
        <v>67.288166666666669</v>
      </c>
      <c r="K147" s="15">
        <f t="shared" si="34"/>
        <v>63.294655555555558</v>
      </c>
      <c r="L147" s="15">
        <f t="shared" si="35"/>
        <v>65.291411111111117</v>
      </c>
      <c r="M147" s="15">
        <v>5.9213638207833821</v>
      </c>
      <c r="N147" s="15">
        <v>70.745282394568122</v>
      </c>
      <c r="O147" s="15">
        <v>74.477913599378425</v>
      </c>
      <c r="P147" s="15">
        <v>65.075943923969575</v>
      </c>
      <c r="Q147" s="15">
        <v>65.17954947555188</v>
      </c>
      <c r="R147" s="15">
        <f t="shared" si="36"/>
        <v>72.404229596706031</v>
      </c>
      <c r="S147" s="15">
        <f t="shared" si="37"/>
        <v>65.121990835783933</v>
      </c>
      <c r="T147" s="15">
        <f t="shared" si="38"/>
        <v>68.763110216244982</v>
      </c>
      <c r="U147" s="15">
        <v>10.183261823319057</v>
      </c>
      <c r="V147" s="15">
        <v>90.051110877993082</v>
      </c>
      <c r="W147" s="15">
        <v>107.59205026692069</v>
      </c>
      <c r="X147" s="15">
        <v>79.662590910384409</v>
      </c>
      <c r="Y147" s="15">
        <v>89.563403956356325</v>
      </c>
      <c r="Z147" s="15">
        <f t="shared" si="39"/>
        <v>97.847083939738695</v>
      </c>
      <c r="AA147" s="15">
        <f t="shared" si="40"/>
        <v>84.0629522641497</v>
      </c>
      <c r="AB147" s="15">
        <f t="shared" si="41"/>
        <v>90.955018101944205</v>
      </c>
      <c r="AC147" s="16">
        <v>3.4351896058818201</v>
      </c>
      <c r="AD147" s="16">
        <v>50.980971633823337</v>
      </c>
      <c r="AE147" s="16">
        <v>53.640456666021429</v>
      </c>
      <c r="AF147" s="16">
        <v>45.313890074152262</v>
      </c>
      <c r="AG147" s="16">
        <v>42.742582470223091</v>
      </c>
      <c r="AH147" s="15">
        <f t="shared" si="42"/>
        <v>52.162964981466942</v>
      </c>
      <c r="AI147" s="15">
        <f t="shared" si="43"/>
        <v>44.171086694628187</v>
      </c>
      <c r="AJ147" s="15">
        <f t="shared" si="44"/>
        <v>48.167025838047564</v>
      </c>
      <c r="AK147" s="15">
        <v>5.9213638207833821</v>
      </c>
      <c r="AL147" s="16">
        <v>77.007624892013084</v>
      </c>
      <c r="AM147" s="16">
        <v>80.951115282790241</v>
      </c>
      <c r="AN147" s="16">
        <v>73.787799786297654</v>
      </c>
      <c r="AO147" s="16">
        <v>70.656928007058838</v>
      </c>
      <c r="AP147" s="16">
        <v>56.612235315764885</v>
      </c>
      <c r="AQ147" s="16">
        <v>83.64022460296114</v>
      </c>
      <c r="AR147" s="15">
        <f t="shared" si="45"/>
        <v>70.126229959363016</v>
      </c>
      <c r="AT147" s="23">
        <f t="shared" si="46"/>
        <v>49249</v>
      </c>
      <c r="AU147" s="1">
        <v>400</v>
      </c>
      <c r="AV147" s="1">
        <v>320</v>
      </c>
      <c r="AW147" s="1">
        <f t="shared" si="47"/>
        <v>720</v>
      </c>
    </row>
    <row r="148" spans="1:49">
      <c r="A148" s="12"/>
      <c r="B148" s="19"/>
      <c r="C148" s="13">
        <f t="shared" si="32"/>
        <v>2034</v>
      </c>
      <c r="D148" s="14">
        <v>49279</v>
      </c>
      <c r="E148" s="15">
        <v>6.1196999999999999</v>
      </c>
      <c r="F148" s="15">
        <v>68.591499999999996</v>
      </c>
      <c r="G148" s="15">
        <v>75.115799999999993</v>
      </c>
      <c r="H148" s="15">
        <v>75.635900000000007</v>
      </c>
      <c r="I148" s="15">
        <v>72.05</v>
      </c>
      <c r="J148" s="15">
        <f t="shared" si="33"/>
        <v>71.608111827956975</v>
      </c>
      <c r="K148" s="15">
        <f t="shared" si="34"/>
        <v>73.977903225806457</v>
      </c>
      <c r="L148" s="15">
        <f t="shared" si="35"/>
        <v>72.793007526881723</v>
      </c>
      <c r="M148" s="15">
        <v>6.1197460190767643</v>
      </c>
      <c r="N148" s="15">
        <v>72.304979359898724</v>
      </c>
      <c r="O148" s="15">
        <v>79.770764479890843</v>
      </c>
      <c r="P148" s="15">
        <v>76.102720675378578</v>
      </c>
      <c r="Q148" s="15">
        <v>74.976965881818998</v>
      </c>
      <c r="R148" s="15">
        <f t="shared" si="36"/>
        <v>75.756901512153135</v>
      </c>
      <c r="S148" s="15">
        <f t="shared" si="37"/>
        <v>75.582210394485443</v>
      </c>
      <c r="T148" s="15">
        <f t="shared" si="38"/>
        <v>75.669555953319289</v>
      </c>
      <c r="U148" s="15">
        <v>9.9873041550633399</v>
      </c>
      <c r="V148" s="15">
        <v>106.49149640624516</v>
      </c>
      <c r="W148" s="15">
        <v>115.08981203389575</v>
      </c>
      <c r="X148" s="15">
        <v>104.03358682385606</v>
      </c>
      <c r="Y148" s="15">
        <v>105.26570798090511</v>
      </c>
      <c r="Z148" s="15">
        <f t="shared" si="39"/>
        <v>110.46706169644921</v>
      </c>
      <c r="AA148" s="15">
        <f t="shared" si="40"/>
        <v>104.60327725130884</v>
      </c>
      <c r="AB148" s="15">
        <f t="shared" si="41"/>
        <v>107.53516947387902</v>
      </c>
      <c r="AC148" s="16">
        <v>3.5301050975353299</v>
      </c>
      <c r="AD148" s="16">
        <v>53.586927857023937</v>
      </c>
      <c r="AE148" s="16">
        <v>57.194457046217344</v>
      </c>
      <c r="AF148" s="16">
        <v>52.130117716514704</v>
      </c>
      <c r="AG148" s="16">
        <v>48.728645311748373</v>
      </c>
      <c r="AH148" s="15">
        <f t="shared" si="42"/>
        <v>55.254925224070348</v>
      </c>
      <c r="AI148" s="15">
        <f t="shared" si="43"/>
        <v>50.55739391646145</v>
      </c>
      <c r="AJ148" s="15">
        <f t="shared" si="44"/>
        <v>52.906159570265899</v>
      </c>
      <c r="AK148" s="15">
        <v>6.1197460190767643</v>
      </c>
      <c r="AL148" s="16">
        <v>83.7896885111779</v>
      </c>
      <c r="AM148" s="16">
        <v>87.827500899540581</v>
      </c>
      <c r="AN148" s="16">
        <v>84.805592453193753</v>
      </c>
      <c r="AO148" s="16">
        <v>78.153155561300451</v>
      </c>
      <c r="AP148" s="16">
        <v>72.370751954767243</v>
      </c>
      <c r="AQ148" s="16">
        <v>87.480847068825867</v>
      </c>
      <c r="AR148" s="15">
        <f t="shared" si="45"/>
        <v>79.925799511796555</v>
      </c>
      <c r="AT148" s="23">
        <f t="shared" si="46"/>
        <v>49279</v>
      </c>
      <c r="AU148" s="1">
        <v>400</v>
      </c>
      <c r="AV148" s="1">
        <v>344</v>
      </c>
      <c r="AW148" s="1">
        <f t="shared" si="47"/>
        <v>744</v>
      </c>
    </row>
    <row r="149" spans="1:49">
      <c r="A149" s="12"/>
      <c r="B149" s="19"/>
      <c r="C149" s="13">
        <f t="shared" si="32"/>
        <v>2035</v>
      </c>
      <c r="D149" s="14">
        <v>49310</v>
      </c>
      <c r="E149" s="15">
        <v>6.7980999999999998</v>
      </c>
      <c r="F149" s="15">
        <v>70.191800000000001</v>
      </c>
      <c r="G149" s="15">
        <v>73.834199999999996</v>
      </c>
      <c r="H149" s="15">
        <v>65.527699999999996</v>
      </c>
      <c r="I149" s="15">
        <v>60.533999999999999</v>
      </c>
      <c r="J149" s="15">
        <f t="shared" si="33"/>
        <v>71.797589247311834</v>
      </c>
      <c r="K149" s="15">
        <f t="shared" si="34"/>
        <v>63.326176344086022</v>
      </c>
      <c r="L149" s="15">
        <f t="shared" si="35"/>
        <v>67.561882795698921</v>
      </c>
      <c r="M149" s="15">
        <v>6.798117176327704</v>
      </c>
      <c r="N149" s="15">
        <v>73.368635094105073</v>
      </c>
      <c r="O149" s="15">
        <v>77.44598178846465</v>
      </c>
      <c r="P149" s="15">
        <v>66.232107012257401</v>
      </c>
      <c r="Q149" s="15">
        <v>63.493301378107311</v>
      </c>
      <c r="R149" s="15">
        <f t="shared" si="36"/>
        <v>75.166175034629191</v>
      </c>
      <c r="S149" s="15">
        <f t="shared" si="37"/>
        <v>65.024676571395531</v>
      </c>
      <c r="T149" s="15">
        <f t="shared" si="38"/>
        <v>70.095425803012361</v>
      </c>
      <c r="U149" s="15">
        <v>11.507610485616949</v>
      </c>
      <c r="V149" s="15">
        <v>94.049478614127153</v>
      </c>
      <c r="W149" s="15">
        <v>106.76437777868927</v>
      </c>
      <c r="X149" s="15">
        <v>89.663936581951191</v>
      </c>
      <c r="Y149" s="15">
        <v>87.271223218930473</v>
      </c>
      <c r="Z149" s="15">
        <f t="shared" si="39"/>
        <v>99.654971794202922</v>
      </c>
      <c r="AA149" s="15">
        <f t="shared" si="40"/>
        <v>88.609084454167856</v>
      </c>
      <c r="AB149" s="15">
        <f t="shared" si="41"/>
        <v>94.132028124185382</v>
      </c>
      <c r="AC149" s="16">
        <v>3.6290523393620076</v>
      </c>
      <c r="AD149" s="16">
        <v>49.514389030883208</v>
      </c>
      <c r="AE149" s="16">
        <v>53.143132877882032</v>
      </c>
      <c r="AF149" s="16">
        <v>43.69378433690833</v>
      </c>
      <c r="AG149" s="16">
        <v>40.934216853702253</v>
      </c>
      <c r="AH149" s="15">
        <f t="shared" si="42"/>
        <v>51.114157823646131</v>
      </c>
      <c r="AI149" s="15">
        <f t="shared" si="43"/>
        <v>42.477200822806722</v>
      </c>
      <c r="AJ149" s="15">
        <f t="shared" si="44"/>
        <v>46.795679323226423</v>
      </c>
      <c r="AK149" s="15">
        <v>6.798117176327704</v>
      </c>
      <c r="AL149" s="16">
        <v>67.5036659290502</v>
      </c>
      <c r="AM149" s="16">
        <v>72.976441483914272</v>
      </c>
      <c r="AN149" s="16">
        <v>66.559577742155767</v>
      </c>
      <c r="AO149" s="16">
        <v>59.71574665802973</v>
      </c>
      <c r="AP149" s="16">
        <v>53.835107604876946</v>
      </c>
      <c r="AQ149" s="16">
        <v>79.238461354518151</v>
      </c>
      <c r="AR149" s="15">
        <f t="shared" si="45"/>
        <v>66.536784479697545</v>
      </c>
      <c r="AT149" s="23">
        <f t="shared" si="46"/>
        <v>49310</v>
      </c>
      <c r="AU149" s="1">
        <v>416</v>
      </c>
      <c r="AV149" s="1">
        <v>328</v>
      </c>
      <c r="AW149" s="1">
        <f t="shared" si="47"/>
        <v>744</v>
      </c>
    </row>
    <row r="150" spans="1:49">
      <c r="A150" s="12"/>
      <c r="B150" s="19"/>
      <c r="C150" s="13">
        <f t="shared" si="32"/>
        <v>2035</v>
      </c>
      <c r="D150" s="14">
        <v>49341</v>
      </c>
      <c r="E150" s="15">
        <v>6.6189999999999998</v>
      </c>
      <c r="F150" s="15">
        <v>66.725700000000003</v>
      </c>
      <c r="G150" s="15">
        <v>75.808400000000006</v>
      </c>
      <c r="H150" s="15">
        <v>75.573700000000002</v>
      </c>
      <c r="I150" s="15">
        <v>69.247</v>
      </c>
      <c r="J150" s="15">
        <f t="shared" si="33"/>
        <v>70.618285714285705</v>
      </c>
      <c r="K150" s="15">
        <f t="shared" si="34"/>
        <v>72.862257142857132</v>
      </c>
      <c r="L150" s="15">
        <f t="shared" si="35"/>
        <v>71.740271428571418</v>
      </c>
      <c r="M150" s="15">
        <v>6.6189871034145495</v>
      </c>
      <c r="N150" s="15">
        <v>72.397001704094095</v>
      </c>
      <c r="O150" s="15">
        <v>80.705235950265546</v>
      </c>
      <c r="P150" s="15">
        <v>75.473377975951763</v>
      </c>
      <c r="Q150" s="15">
        <v>72.008764586714477</v>
      </c>
      <c r="R150" s="15">
        <f t="shared" si="36"/>
        <v>75.957673523881866</v>
      </c>
      <c r="S150" s="15">
        <f t="shared" si="37"/>
        <v>73.988543666278645</v>
      </c>
      <c r="T150" s="15">
        <f t="shared" si="38"/>
        <v>74.973108595080248</v>
      </c>
      <c r="U150" s="15">
        <v>10.210262652220841</v>
      </c>
      <c r="V150" s="15">
        <v>100.07587684354533</v>
      </c>
      <c r="W150" s="15">
        <v>102.14144254802011</v>
      </c>
      <c r="X150" s="15">
        <v>100.31956753251377</v>
      </c>
      <c r="Y150" s="15">
        <v>95.468633668877089</v>
      </c>
      <c r="Z150" s="15">
        <f t="shared" si="39"/>
        <v>100.96111928832025</v>
      </c>
      <c r="AA150" s="15">
        <f t="shared" si="40"/>
        <v>98.240595876669474</v>
      </c>
      <c r="AB150" s="15">
        <f t="shared" si="41"/>
        <v>99.600857582494854</v>
      </c>
      <c r="AC150" s="16">
        <v>3.4781098431783803</v>
      </c>
      <c r="AD150" s="16">
        <v>50.010742461666581</v>
      </c>
      <c r="AE150" s="16">
        <v>54.739135334574151</v>
      </c>
      <c r="AF150" s="16">
        <v>49.633011474283848</v>
      </c>
      <c r="AG150" s="16">
        <v>46.570658214921728</v>
      </c>
      <c r="AH150" s="15">
        <f t="shared" si="42"/>
        <v>52.037196550055533</v>
      </c>
      <c r="AI150" s="15">
        <f t="shared" si="43"/>
        <v>48.32057436312865</v>
      </c>
      <c r="AJ150" s="15">
        <f t="shared" si="44"/>
        <v>50.178885456592091</v>
      </c>
      <c r="AK150" s="15">
        <v>6.6189871034145495</v>
      </c>
      <c r="AL150" s="16">
        <v>82.309557614767712</v>
      </c>
      <c r="AM150" s="16">
        <v>82.487021063775074</v>
      </c>
      <c r="AN150" s="16">
        <v>85.754833714948418</v>
      </c>
      <c r="AO150" s="16">
        <v>72.094477468250489</v>
      </c>
      <c r="AP150" s="16">
        <v>70.884925660745793</v>
      </c>
      <c r="AQ150" s="16">
        <v>83.303476449190441</v>
      </c>
      <c r="AR150" s="15">
        <f t="shared" si="45"/>
        <v>77.094201054968124</v>
      </c>
      <c r="AT150" s="23">
        <f t="shared" si="46"/>
        <v>49341</v>
      </c>
      <c r="AU150" s="1">
        <v>384</v>
      </c>
      <c r="AV150" s="1">
        <v>288</v>
      </c>
      <c r="AW150" s="1">
        <f t="shared" si="47"/>
        <v>672</v>
      </c>
    </row>
    <row r="151" spans="1:49">
      <c r="A151" s="12"/>
      <c r="B151" s="19"/>
      <c r="C151" s="13">
        <f t="shared" si="32"/>
        <v>2035</v>
      </c>
      <c r="D151" s="14">
        <v>49369</v>
      </c>
      <c r="E151" s="15">
        <v>5.3897000000000004</v>
      </c>
      <c r="F151" s="15">
        <v>41.212499999999999</v>
      </c>
      <c r="G151" s="15">
        <v>48.532299999999999</v>
      </c>
      <c r="H151" s="15">
        <v>37.977800000000002</v>
      </c>
      <c r="I151" s="15">
        <v>41.326099999999997</v>
      </c>
      <c r="J151" s="15">
        <f t="shared" si="33"/>
        <v>44.282093548387095</v>
      </c>
      <c r="K151" s="15">
        <f t="shared" si="34"/>
        <v>39.381925806451605</v>
      </c>
      <c r="L151" s="15">
        <f t="shared" si="35"/>
        <v>41.83200967741935</v>
      </c>
      <c r="M151" s="15">
        <v>5.3896895536202702</v>
      </c>
      <c r="N151" s="15">
        <v>41.336151449358823</v>
      </c>
      <c r="O151" s="15">
        <v>49.062208089461073</v>
      </c>
      <c r="P151" s="15">
        <v>37.341593393254762</v>
      </c>
      <c r="Q151" s="15">
        <v>43.655911073795146</v>
      </c>
      <c r="R151" s="15">
        <f t="shared" si="36"/>
        <v>44.576110685530736</v>
      </c>
      <c r="S151" s="15">
        <f t="shared" si="37"/>
        <v>39.989533065739437</v>
      </c>
      <c r="T151" s="15">
        <f t="shared" si="38"/>
        <v>42.282821875635086</v>
      </c>
      <c r="U151" s="15">
        <v>9.0917879010537384</v>
      </c>
      <c r="V151" s="15">
        <v>48.848429731532001</v>
      </c>
      <c r="W151" s="15">
        <v>64.159886387295757</v>
      </c>
      <c r="X151" s="15">
        <v>50.097776544981897</v>
      </c>
      <c r="Y151" s="15">
        <v>58.043790673930509</v>
      </c>
      <c r="Z151" s="15">
        <f t="shared" si="39"/>
        <v>55.269363167820025</v>
      </c>
      <c r="AA151" s="15">
        <f t="shared" si="40"/>
        <v>53.429976018411956</v>
      </c>
      <c r="AB151" s="15">
        <f t="shared" si="41"/>
        <v>54.349669593115991</v>
      </c>
      <c r="AC151" s="16">
        <v>3.2738965935737818</v>
      </c>
      <c r="AD151" s="16">
        <v>30.024443902244368</v>
      </c>
      <c r="AE151" s="16">
        <v>37.074950262400087</v>
      </c>
      <c r="AF151" s="16">
        <v>28.111641003931762</v>
      </c>
      <c r="AG151" s="16">
        <v>30.928769614619934</v>
      </c>
      <c r="AH151" s="15">
        <f t="shared" si="42"/>
        <v>32.981107859729022</v>
      </c>
      <c r="AI151" s="15">
        <f t="shared" si="43"/>
        <v>29.293017518091322</v>
      </c>
      <c r="AJ151" s="15">
        <f t="shared" si="44"/>
        <v>31.13706268891017</v>
      </c>
      <c r="AK151" s="15">
        <v>5.3896895536202702</v>
      </c>
      <c r="AL151" s="16">
        <v>35.186108908454926</v>
      </c>
      <c r="AM151" s="16">
        <v>45.104109865845729</v>
      </c>
      <c r="AN151" s="16">
        <v>35.946295302906556</v>
      </c>
      <c r="AO151" s="16">
        <v>41.444612773387668</v>
      </c>
      <c r="AP151" s="16">
        <v>33.237663488102037</v>
      </c>
      <c r="AQ151" s="16">
        <v>46.403171894342059</v>
      </c>
      <c r="AR151" s="15">
        <f t="shared" si="45"/>
        <v>39.820417691222048</v>
      </c>
      <c r="AT151" s="23">
        <f t="shared" si="46"/>
        <v>49369</v>
      </c>
      <c r="AU151" s="1">
        <v>432</v>
      </c>
      <c r="AV151" s="1">
        <v>312</v>
      </c>
      <c r="AW151" s="1">
        <f t="shared" si="47"/>
        <v>744</v>
      </c>
    </row>
    <row r="152" spans="1:49">
      <c r="A152" s="12"/>
      <c r="B152" s="19"/>
      <c r="C152" s="13">
        <f t="shared" si="32"/>
        <v>2035</v>
      </c>
      <c r="D152" s="14">
        <v>49400</v>
      </c>
      <c r="E152" s="15">
        <v>4.9829999999999997</v>
      </c>
      <c r="F152" s="15">
        <v>36.2134</v>
      </c>
      <c r="G152" s="15">
        <v>38.266599999999997</v>
      </c>
      <c r="H152" s="15">
        <v>33.8506</v>
      </c>
      <c r="I152" s="15">
        <v>33.380299999999998</v>
      </c>
      <c r="J152" s="15">
        <f t="shared" si="33"/>
        <v>37.125933333333329</v>
      </c>
      <c r="K152" s="15">
        <f t="shared" si="34"/>
        <v>33.641577777777783</v>
      </c>
      <c r="L152" s="15">
        <f t="shared" si="35"/>
        <v>35.383755555555553</v>
      </c>
      <c r="M152" s="15">
        <v>4.9830298426917965</v>
      </c>
      <c r="N152" s="15">
        <v>31.188465233133201</v>
      </c>
      <c r="O152" s="15">
        <v>35.282628413112526</v>
      </c>
      <c r="P152" s="15">
        <v>29.504254132562142</v>
      </c>
      <c r="Q152" s="15">
        <v>30.895186725567925</v>
      </c>
      <c r="R152" s="15">
        <f t="shared" si="36"/>
        <v>33.008093313124014</v>
      </c>
      <c r="S152" s="15">
        <f t="shared" si="37"/>
        <v>30.122446396120267</v>
      </c>
      <c r="T152" s="15">
        <f t="shared" si="38"/>
        <v>31.565269854622141</v>
      </c>
      <c r="U152" s="15">
        <v>8.2903915367118337</v>
      </c>
      <c r="V152" s="15">
        <v>35.763577817386491</v>
      </c>
      <c r="W152" s="15">
        <v>56.631779205978418</v>
      </c>
      <c r="X152" s="15">
        <v>36.87137939758523</v>
      </c>
      <c r="Y152" s="15">
        <v>51.716333730058857</v>
      </c>
      <c r="Z152" s="15">
        <f t="shared" si="39"/>
        <v>45.038333990094017</v>
      </c>
      <c r="AA152" s="15">
        <f t="shared" si="40"/>
        <v>43.469136878684623</v>
      </c>
      <c r="AB152" s="15">
        <f t="shared" si="41"/>
        <v>44.25373543438932</v>
      </c>
      <c r="AC152" s="16">
        <v>3.0747976395730827</v>
      </c>
      <c r="AD152" s="16">
        <v>21.588367916659404</v>
      </c>
      <c r="AE152" s="16">
        <v>25.877744507593803</v>
      </c>
      <c r="AF152" s="16">
        <v>22.369608306260758</v>
      </c>
      <c r="AG152" s="16">
        <v>23.496531256770346</v>
      </c>
      <c r="AH152" s="15">
        <f t="shared" si="42"/>
        <v>23.494757512630247</v>
      </c>
      <c r="AI152" s="15">
        <f t="shared" si="43"/>
        <v>22.870462950931689</v>
      </c>
      <c r="AJ152" s="15">
        <f t="shared" si="44"/>
        <v>23.18261023178097</v>
      </c>
      <c r="AK152" s="15">
        <v>4.9830298426917965</v>
      </c>
      <c r="AL152" s="16">
        <v>25.158441872192064</v>
      </c>
      <c r="AM152" s="16">
        <v>32.694111076572099</v>
      </c>
      <c r="AN152" s="16">
        <v>27.838228430735345</v>
      </c>
      <c r="AO152" s="16">
        <v>29.460690976481835</v>
      </c>
      <c r="AP152" s="16">
        <v>29.252811093339016</v>
      </c>
      <c r="AQ152" s="16">
        <v>39.56925642376234</v>
      </c>
      <c r="AR152" s="15">
        <f t="shared" si="45"/>
        <v>34.41103375855068</v>
      </c>
      <c r="AT152" s="23">
        <f t="shared" si="46"/>
        <v>49400</v>
      </c>
      <c r="AU152" s="1">
        <v>400</v>
      </c>
      <c r="AV152" s="1">
        <v>320</v>
      </c>
      <c r="AW152" s="1">
        <f t="shared" si="47"/>
        <v>720</v>
      </c>
    </row>
    <row r="153" spans="1:49">
      <c r="A153" s="12"/>
      <c r="B153" s="19"/>
      <c r="C153" s="13">
        <f t="shared" si="32"/>
        <v>2035</v>
      </c>
      <c r="D153" s="14">
        <v>49430</v>
      </c>
      <c r="E153" s="15">
        <v>5.0491999999999999</v>
      </c>
      <c r="F153" s="15">
        <v>29.738099999999999</v>
      </c>
      <c r="G153" s="15">
        <v>36.069600000000001</v>
      </c>
      <c r="H153" s="15">
        <v>17.232500000000002</v>
      </c>
      <c r="I153" s="15">
        <v>22.694299999999998</v>
      </c>
      <c r="J153" s="15">
        <f t="shared" si="33"/>
        <v>32.529406451612907</v>
      </c>
      <c r="K153" s="15">
        <f t="shared" si="34"/>
        <v>19.640390322580647</v>
      </c>
      <c r="L153" s="15">
        <f t="shared" si="35"/>
        <v>26.084898387096779</v>
      </c>
      <c r="M153" s="15">
        <v>5.0491685881595565</v>
      </c>
      <c r="N153" s="15">
        <v>29.376822788851712</v>
      </c>
      <c r="O153" s="15">
        <v>38.059023511313299</v>
      </c>
      <c r="P153" s="15">
        <v>14.230337448942988</v>
      </c>
      <c r="Q153" s="15">
        <v>22.176453829680067</v>
      </c>
      <c r="R153" s="15">
        <f t="shared" si="36"/>
        <v>33.204459666496071</v>
      </c>
      <c r="S153" s="15">
        <f t="shared" si="37"/>
        <v>17.73346402539697</v>
      </c>
      <c r="T153" s="15">
        <f t="shared" si="38"/>
        <v>25.46896184594652</v>
      </c>
      <c r="U153" s="15">
        <v>8.5380097703246491</v>
      </c>
      <c r="V153" s="15">
        <v>34.46395703096475</v>
      </c>
      <c r="W153" s="15">
        <v>63.701517488904258</v>
      </c>
      <c r="X153" s="15">
        <v>23.522413939040483</v>
      </c>
      <c r="Y153" s="15">
        <v>41.343925342651509</v>
      </c>
      <c r="Z153" s="15">
        <f t="shared" si="39"/>
        <v>47.353634222099373</v>
      </c>
      <c r="AA153" s="15">
        <f t="shared" si="40"/>
        <v>31.379209289019538</v>
      </c>
      <c r="AB153" s="15">
        <f t="shared" si="41"/>
        <v>39.366421755559458</v>
      </c>
      <c r="AC153" s="16">
        <v>3.0930352072627385</v>
      </c>
      <c r="AD153" s="16">
        <v>20.668462470460597</v>
      </c>
      <c r="AE153" s="16">
        <v>27.068420691599304</v>
      </c>
      <c r="AF153" s="16">
        <v>9.5878675245244089</v>
      </c>
      <c r="AG153" s="16">
        <v>13.96431478074429</v>
      </c>
      <c r="AH153" s="15">
        <f t="shared" si="42"/>
        <v>23.489949428166909</v>
      </c>
      <c r="AI153" s="15">
        <f t="shared" si="43"/>
        <v>11.517269003072958</v>
      </c>
      <c r="AJ153" s="15">
        <f t="shared" si="44"/>
        <v>17.503609215619932</v>
      </c>
      <c r="AK153" s="15">
        <v>5.0491685881595565</v>
      </c>
      <c r="AL153" s="16">
        <v>20.756513911917644</v>
      </c>
      <c r="AM153" s="16">
        <v>29.909240959311372</v>
      </c>
      <c r="AN153" s="16">
        <v>11.04694458504814</v>
      </c>
      <c r="AO153" s="16">
        <v>16.982114369651427</v>
      </c>
      <c r="AP153" s="16">
        <v>13.067245044535438</v>
      </c>
      <c r="AQ153" s="16">
        <v>48.338201775824167</v>
      </c>
      <c r="AR153" s="15">
        <f t="shared" si="45"/>
        <v>30.702723410179804</v>
      </c>
      <c r="AT153" s="23">
        <f t="shared" si="46"/>
        <v>49430</v>
      </c>
      <c r="AU153" s="1">
        <v>416</v>
      </c>
      <c r="AV153" s="1">
        <v>328</v>
      </c>
      <c r="AW153" s="1">
        <f t="shared" si="47"/>
        <v>744</v>
      </c>
    </row>
    <row r="154" spans="1:49">
      <c r="A154" s="12"/>
      <c r="B154" s="19"/>
      <c r="C154" s="13">
        <f t="shared" si="32"/>
        <v>2035</v>
      </c>
      <c r="D154" s="14">
        <v>49461</v>
      </c>
      <c r="E154" s="15">
        <v>5.3541999999999996</v>
      </c>
      <c r="F154" s="15">
        <v>39.838900000000002</v>
      </c>
      <c r="G154" s="15">
        <v>48.720599999999997</v>
      </c>
      <c r="H154" s="15">
        <v>24.112100000000002</v>
      </c>
      <c r="I154" s="15">
        <v>30.007200000000001</v>
      </c>
      <c r="J154" s="15">
        <f t="shared" si="33"/>
        <v>43.588951111111108</v>
      </c>
      <c r="K154" s="15">
        <f t="shared" si="34"/>
        <v>26.601142222222222</v>
      </c>
      <c r="L154" s="15">
        <f t="shared" si="35"/>
        <v>35.095046666666661</v>
      </c>
      <c r="M154" s="15">
        <v>5.3541753702133343</v>
      </c>
      <c r="N154" s="15">
        <v>40.709283837990903</v>
      </c>
      <c r="O154" s="15">
        <v>49.120542708505397</v>
      </c>
      <c r="P154" s="15">
        <v>22.289401683004378</v>
      </c>
      <c r="Q154" s="15">
        <v>30.844253140896186</v>
      </c>
      <c r="R154" s="15">
        <f t="shared" si="36"/>
        <v>44.260704249985913</v>
      </c>
      <c r="S154" s="15">
        <f t="shared" si="37"/>
        <v>25.901450076336474</v>
      </c>
      <c r="T154" s="15">
        <f t="shared" si="38"/>
        <v>35.081077163161197</v>
      </c>
      <c r="U154" s="15">
        <v>9.0609897128234298</v>
      </c>
      <c r="V154" s="15">
        <v>48.821095301293596</v>
      </c>
      <c r="W154" s="15">
        <v>91.505105331334889</v>
      </c>
      <c r="X154" s="15">
        <v>33.881800201322093</v>
      </c>
      <c r="Y154" s="15">
        <v>65.046193145090371</v>
      </c>
      <c r="Z154" s="15">
        <f t="shared" si="39"/>
        <v>66.843232869533253</v>
      </c>
      <c r="AA154" s="15">
        <f t="shared" si="40"/>
        <v>47.040099444246479</v>
      </c>
      <c r="AB154" s="15">
        <f t="shared" si="41"/>
        <v>56.941666156889866</v>
      </c>
      <c r="AC154" s="16">
        <v>3.1119930541904384</v>
      </c>
      <c r="AD154" s="16">
        <v>29.992839259597954</v>
      </c>
      <c r="AE154" s="16">
        <v>38.521526948044823</v>
      </c>
      <c r="AF154" s="16">
        <v>15.990615045271735</v>
      </c>
      <c r="AG154" s="16">
        <v>22.097574384391955</v>
      </c>
      <c r="AH154" s="15">
        <f t="shared" si="42"/>
        <v>33.593840728053301</v>
      </c>
      <c r="AI154" s="15">
        <f t="shared" si="43"/>
        <v>18.569108988455827</v>
      </c>
      <c r="AJ154" s="15">
        <f t="shared" si="44"/>
        <v>26.081474858254566</v>
      </c>
      <c r="AK154" s="15">
        <v>5.3541753702133343</v>
      </c>
      <c r="AL154" s="16">
        <v>40.447954983696981</v>
      </c>
      <c r="AM154" s="16">
        <v>49.252459190339444</v>
      </c>
      <c r="AN154" s="16">
        <v>20.83728674212686</v>
      </c>
      <c r="AO154" s="16">
        <v>27.347587151668851</v>
      </c>
      <c r="AP154" s="16">
        <v>18.851811203525255</v>
      </c>
      <c r="AQ154" s="16">
        <v>64.261799460583447</v>
      </c>
      <c r="AR154" s="15">
        <f t="shared" si="45"/>
        <v>41.556805332054353</v>
      </c>
      <c r="AT154" s="23">
        <f t="shared" si="46"/>
        <v>49461</v>
      </c>
      <c r="AU154" s="1">
        <v>416</v>
      </c>
      <c r="AV154" s="1">
        <v>304</v>
      </c>
      <c r="AW154" s="1">
        <f t="shared" si="47"/>
        <v>720</v>
      </c>
    </row>
    <row r="155" spans="1:49">
      <c r="A155" s="12"/>
      <c r="B155" s="19"/>
      <c r="C155" s="13">
        <f t="shared" si="32"/>
        <v>2035</v>
      </c>
      <c r="D155" s="14">
        <v>49491</v>
      </c>
      <c r="E155" s="15">
        <v>5.5404</v>
      </c>
      <c r="F155" s="15">
        <v>75.773499999999999</v>
      </c>
      <c r="G155" s="15">
        <v>78.727699999999999</v>
      </c>
      <c r="H155" s="15">
        <v>56.011200000000002</v>
      </c>
      <c r="I155" s="15">
        <v>59.194299999999998</v>
      </c>
      <c r="J155" s="15">
        <f t="shared" si="33"/>
        <v>77.139420430107521</v>
      </c>
      <c r="K155" s="15">
        <f t="shared" si="34"/>
        <v>57.482955913978493</v>
      </c>
      <c r="L155" s="15">
        <f t="shared" si="35"/>
        <v>67.311188172043003</v>
      </c>
      <c r="M155" s="15">
        <v>5.5404157225774036</v>
      </c>
      <c r="N155" s="15">
        <v>70.776186305847062</v>
      </c>
      <c r="O155" s="15">
        <v>78.43614558784482</v>
      </c>
      <c r="P155" s="15">
        <v>49.703477112074459</v>
      </c>
      <c r="Q155" s="15">
        <v>58.075159925101282</v>
      </c>
      <c r="R155" s="15">
        <f t="shared" si="36"/>
        <v>74.317887909351398</v>
      </c>
      <c r="S155" s="15">
        <f t="shared" si="37"/>
        <v>53.574255186914819</v>
      </c>
      <c r="T155" s="15">
        <f t="shared" si="38"/>
        <v>63.946071548133105</v>
      </c>
      <c r="U155" s="15">
        <v>9.4104504546883234</v>
      </c>
      <c r="V155" s="15">
        <v>102.9829716312906</v>
      </c>
      <c r="W155" s="15">
        <v>132.57006065463364</v>
      </c>
      <c r="X155" s="15">
        <v>92.304552107012711</v>
      </c>
      <c r="Y155" s="15">
        <v>106.62248072731228</v>
      </c>
      <c r="Z155" s="15">
        <f t="shared" si="39"/>
        <v>116.66302354530943</v>
      </c>
      <c r="AA155" s="15">
        <f t="shared" si="40"/>
        <v>98.924669641129725</v>
      </c>
      <c r="AB155" s="15">
        <f t="shared" si="41"/>
        <v>107.79384659321957</v>
      </c>
      <c r="AC155" s="16">
        <v>3.1435705689853295</v>
      </c>
      <c r="AD155" s="16">
        <v>50.436402102472051</v>
      </c>
      <c r="AE155" s="16">
        <v>58.248043636297723</v>
      </c>
      <c r="AF155" s="16">
        <v>34.177083600799406</v>
      </c>
      <c r="AG155" s="16">
        <v>37.514248952263756</v>
      </c>
      <c r="AH155" s="15">
        <f t="shared" si="42"/>
        <v>54.048236360047355</v>
      </c>
      <c r="AI155" s="15">
        <f t="shared" si="43"/>
        <v>35.72007403212163</v>
      </c>
      <c r="AJ155" s="15">
        <f t="shared" si="44"/>
        <v>44.884155196084492</v>
      </c>
      <c r="AK155" s="15">
        <v>5.5404157225774036</v>
      </c>
      <c r="AL155" s="16">
        <v>75.231236164151909</v>
      </c>
      <c r="AM155" s="16">
        <v>95.468836010996242</v>
      </c>
      <c r="AN155" s="16">
        <v>52.808060784860942</v>
      </c>
      <c r="AO155" s="16">
        <v>61.636854852433444</v>
      </c>
      <c r="AP155" s="16">
        <v>63.519328473115444</v>
      </c>
      <c r="AQ155" s="16">
        <v>106.45286611395051</v>
      </c>
      <c r="AR155" s="15">
        <f t="shared" si="45"/>
        <v>84.986097293532978</v>
      </c>
      <c r="AT155" s="23">
        <f t="shared" si="46"/>
        <v>49491</v>
      </c>
      <c r="AU155" s="1">
        <v>400</v>
      </c>
      <c r="AV155" s="1">
        <v>344</v>
      </c>
      <c r="AW155" s="1">
        <f t="shared" si="47"/>
        <v>744</v>
      </c>
    </row>
    <row r="156" spans="1:49">
      <c r="A156" s="12"/>
      <c r="B156" s="19"/>
      <c r="C156" s="13">
        <f t="shared" si="32"/>
        <v>2035</v>
      </c>
      <c r="D156" s="14">
        <v>49522</v>
      </c>
      <c r="E156" s="15">
        <v>5.7869000000000002</v>
      </c>
      <c r="F156" s="15">
        <v>86.297700000000006</v>
      </c>
      <c r="G156" s="15">
        <v>86.910300000000007</v>
      </c>
      <c r="H156" s="15">
        <v>70.825699999999998</v>
      </c>
      <c r="I156" s="15">
        <v>64.481200000000001</v>
      </c>
      <c r="J156" s="15">
        <f t="shared" si="33"/>
        <v>86.554596774193556</v>
      </c>
      <c r="K156" s="15">
        <f t="shared" si="34"/>
        <v>68.165103225806448</v>
      </c>
      <c r="L156" s="15">
        <f t="shared" si="35"/>
        <v>77.359849999999994</v>
      </c>
      <c r="M156" s="15">
        <v>5.7868854700790422</v>
      </c>
      <c r="N156" s="15">
        <v>80.876283314587482</v>
      </c>
      <c r="O156" s="15">
        <v>85.846617670544902</v>
      </c>
      <c r="P156" s="15">
        <v>64.060671350743789</v>
      </c>
      <c r="Q156" s="15">
        <v>62.771839643956191</v>
      </c>
      <c r="R156" s="15">
        <f t="shared" si="36"/>
        <v>82.960617076763171</v>
      </c>
      <c r="S156" s="15">
        <f t="shared" si="37"/>
        <v>63.520193538219957</v>
      </c>
      <c r="T156" s="15">
        <f t="shared" si="38"/>
        <v>73.240405307491557</v>
      </c>
      <c r="U156" s="15">
        <v>9.3711947410935394</v>
      </c>
      <c r="V156" s="15">
        <v>127.38275144131887</v>
      </c>
      <c r="W156" s="15">
        <v>141.01197651158282</v>
      </c>
      <c r="X156" s="15">
        <v>114.56376814954371</v>
      </c>
      <c r="Y156" s="15">
        <v>114.43365471514305</v>
      </c>
      <c r="Z156" s="15">
        <f t="shared" si="39"/>
        <v>133.0982329223973</v>
      </c>
      <c r="AA156" s="15">
        <f t="shared" si="40"/>
        <v>114.50920445124665</v>
      </c>
      <c r="AB156" s="15">
        <f t="shared" si="41"/>
        <v>123.80371868682198</v>
      </c>
      <c r="AC156" s="16">
        <v>3.1889711153188975</v>
      </c>
      <c r="AD156" s="16">
        <v>56.425419281238398</v>
      </c>
      <c r="AE156" s="16">
        <v>61.516473967783398</v>
      </c>
      <c r="AF156" s="16">
        <v>41.94267734557679</v>
      </c>
      <c r="AG156" s="16">
        <v>37.890207586678287</v>
      </c>
      <c r="AH156" s="15">
        <f t="shared" si="42"/>
        <v>58.560377698176623</v>
      </c>
      <c r="AI156" s="15">
        <f t="shared" si="43"/>
        <v>40.243254543458065</v>
      </c>
      <c r="AJ156" s="15">
        <f t="shared" si="44"/>
        <v>49.401816120817344</v>
      </c>
      <c r="AK156" s="15">
        <v>5.7868854700790422</v>
      </c>
      <c r="AL156" s="16">
        <v>96.007898418328907</v>
      </c>
      <c r="AM156" s="16">
        <v>107.26034204358676</v>
      </c>
      <c r="AN156" s="16">
        <v>74.207311405719778</v>
      </c>
      <c r="AO156" s="16">
        <v>72.617218647150693</v>
      </c>
      <c r="AP156" s="16">
        <v>79.895438488803947</v>
      </c>
      <c r="AQ156" s="16">
        <v>149.40510376917123</v>
      </c>
      <c r="AR156" s="15">
        <f t="shared" si="45"/>
        <v>114.65027112898758</v>
      </c>
      <c r="AT156" s="23">
        <f t="shared" si="46"/>
        <v>49522</v>
      </c>
      <c r="AU156" s="1">
        <v>432</v>
      </c>
      <c r="AV156" s="1">
        <v>312</v>
      </c>
      <c r="AW156" s="1">
        <f t="shared" si="47"/>
        <v>744</v>
      </c>
    </row>
    <row r="157" spans="1:49">
      <c r="A157" s="12"/>
      <c r="B157" s="19"/>
      <c r="C157" s="13">
        <f t="shared" si="32"/>
        <v>2035</v>
      </c>
      <c r="D157" s="14">
        <v>49553</v>
      </c>
      <c r="E157" s="15">
        <v>5.6999000000000004</v>
      </c>
      <c r="F157" s="15">
        <v>75.672899999999998</v>
      </c>
      <c r="G157" s="15">
        <v>76.805000000000007</v>
      </c>
      <c r="H157" s="15">
        <v>59.160800000000002</v>
      </c>
      <c r="I157" s="15">
        <v>60.495100000000001</v>
      </c>
      <c r="J157" s="15">
        <f t="shared" si="33"/>
        <v>76.201213333333342</v>
      </c>
      <c r="K157" s="15">
        <f t="shared" si="34"/>
        <v>59.783473333333333</v>
      </c>
      <c r="L157" s="15">
        <f t="shared" si="35"/>
        <v>67.992343333333338</v>
      </c>
      <c r="M157" s="15">
        <v>5.699858626707611</v>
      </c>
      <c r="N157" s="15">
        <v>71.09129786481185</v>
      </c>
      <c r="O157" s="15">
        <v>75.912214796753133</v>
      </c>
      <c r="P157" s="15">
        <v>52.907012057955313</v>
      </c>
      <c r="Q157" s="15">
        <v>60.406007189377981</v>
      </c>
      <c r="R157" s="15">
        <f t="shared" si="36"/>
        <v>73.341059099717782</v>
      </c>
      <c r="S157" s="15">
        <f t="shared" si="37"/>
        <v>56.406543119285885</v>
      </c>
      <c r="T157" s="15">
        <f t="shared" si="38"/>
        <v>64.873801109501841</v>
      </c>
      <c r="U157" s="15">
        <v>9.9212908238337434</v>
      </c>
      <c r="V157" s="15">
        <v>106.19944808176557</v>
      </c>
      <c r="W157" s="15">
        <v>138.18778003608119</v>
      </c>
      <c r="X157" s="15">
        <v>99.874689791210059</v>
      </c>
      <c r="Y157" s="15">
        <v>117.64042229395959</v>
      </c>
      <c r="Z157" s="15">
        <f t="shared" si="39"/>
        <v>121.12733632711287</v>
      </c>
      <c r="AA157" s="15">
        <f t="shared" si="40"/>
        <v>108.16536495915983</v>
      </c>
      <c r="AB157" s="15">
        <f t="shared" si="41"/>
        <v>114.64635064313634</v>
      </c>
      <c r="AC157" s="16">
        <v>3.2017772002172689</v>
      </c>
      <c r="AD157" s="16">
        <v>48.647160307714891</v>
      </c>
      <c r="AE157" s="16">
        <v>54.673650092094434</v>
      </c>
      <c r="AF157" s="16">
        <v>33.689143977513382</v>
      </c>
      <c r="AG157" s="16">
        <v>37.88012993761884</v>
      </c>
      <c r="AH157" s="15">
        <f t="shared" si="42"/>
        <v>51.459522207092007</v>
      </c>
      <c r="AI157" s="15">
        <f t="shared" si="43"/>
        <v>35.644937425562595</v>
      </c>
      <c r="AJ157" s="15">
        <f t="shared" si="44"/>
        <v>43.552229816327298</v>
      </c>
      <c r="AK157" s="15">
        <v>5.699858626707611</v>
      </c>
      <c r="AL157" s="16">
        <v>73.965269758294795</v>
      </c>
      <c r="AM157" s="16">
        <v>94.605730721264109</v>
      </c>
      <c r="AN157" s="16">
        <v>59.433650389992273</v>
      </c>
      <c r="AO157" s="16">
        <v>70.521084336863794</v>
      </c>
      <c r="AP157" s="16">
        <v>73.104292807154891</v>
      </c>
      <c r="AQ157" s="16">
        <v>104.80379061330923</v>
      </c>
      <c r="AR157" s="15">
        <f t="shared" si="45"/>
        <v>88.954041710232062</v>
      </c>
      <c r="AT157" s="23">
        <f t="shared" si="46"/>
        <v>49553</v>
      </c>
      <c r="AU157" s="1">
        <v>384</v>
      </c>
      <c r="AV157" s="1">
        <v>336</v>
      </c>
      <c r="AW157" s="1">
        <f t="shared" si="47"/>
        <v>720</v>
      </c>
    </row>
    <row r="158" spans="1:49">
      <c r="A158" s="12"/>
      <c r="B158" s="19"/>
      <c r="C158" s="13">
        <f t="shared" si="32"/>
        <v>2035</v>
      </c>
      <c r="D158" s="14">
        <v>49583</v>
      </c>
      <c r="E158" s="15">
        <v>5.7131999999999996</v>
      </c>
      <c r="F158" s="15">
        <v>55.793799999999997</v>
      </c>
      <c r="G158" s="15">
        <v>66.360399999999998</v>
      </c>
      <c r="H158" s="15">
        <v>51.005600000000001</v>
      </c>
      <c r="I158" s="15">
        <v>54.423400000000001</v>
      </c>
      <c r="J158" s="15">
        <f t="shared" si="33"/>
        <v>60.224954838709678</v>
      </c>
      <c r="K158" s="15">
        <f t="shared" si="34"/>
        <v>52.438870967741941</v>
      </c>
      <c r="L158" s="15">
        <f t="shared" si="35"/>
        <v>56.331912903225813</v>
      </c>
      <c r="M158" s="15">
        <v>5.7131763150628574</v>
      </c>
      <c r="N158" s="15">
        <v>57.448659583108352</v>
      </c>
      <c r="O158" s="15">
        <v>69.217739925080778</v>
      </c>
      <c r="P158" s="15">
        <v>50.007759789167622</v>
      </c>
      <c r="Q158" s="15">
        <v>57.250356379419763</v>
      </c>
      <c r="R158" s="15">
        <f t="shared" si="36"/>
        <v>62.384080371677435</v>
      </c>
      <c r="S158" s="15">
        <f t="shared" si="37"/>
        <v>53.044977714112072</v>
      </c>
      <c r="T158" s="15">
        <f t="shared" si="38"/>
        <v>57.714529042894753</v>
      </c>
      <c r="U158" s="15">
        <v>9.7626109330054707</v>
      </c>
      <c r="V158" s="15">
        <v>72.386327744310776</v>
      </c>
      <c r="W158" s="15">
        <v>113.29449415941116</v>
      </c>
      <c r="X158" s="15">
        <v>65.832440443112418</v>
      </c>
      <c r="Y158" s="15">
        <v>96.991419970195963</v>
      </c>
      <c r="Z158" s="15">
        <f t="shared" si="39"/>
        <v>89.541365273223832</v>
      </c>
      <c r="AA158" s="15">
        <f t="shared" si="40"/>
        <v>78.899109277050684</v>
      </c>
      <c r="AB158" s="15">
        <f t="shared" si="41"/>
        <v>84.220237275137265</v>
      </c>
      <c r="AC158" s="16">
        <v>3.2206279269106317</v>
      </c>
      <c r="AD158" s="16">
        <v>40.152534071444961</v>
      </c>
      <c r="AE158" s="16">
        <v>48.851345386088909</v>
      </c>
      <c r="AF158" s="16">
        <v>32.292746861384209</v>
      </c>
      <c r="AG158" s="16">
        <v>36.507427260857419</v>
      </c>
      <c r="AH158" s="15">
        <f t="shared" si="42"/>
        <v>43.800422687263392</v>
      </c>
      <c r="AI158" s="15">
        <f t="shared" si="43"/>
        <v>34.060193480518137</v>
      </c>
      <c r="AJ158" s="15">
        <f t="shared" si="44"/>
        <v>38.930308083890765</v>
      </c>
      <c r="AK158" s="15">
        <v>5.7131763150628574</v>
      </c>
      <c r="AL158" s="16">
        <v>59.025703149493836</v>
      </c>
      <c r="AM158" s="16">
        <v>74.095210776066949</v>
      </c>
      <c r="AN158" s="16">
        <v>53.244532613475535</v>
      </c>
      <c r="AO158" s="16">
        <v>61.351208313772183</v>
      </c>
      <c r="AP158" s="16">
        <v>50.856311094546093</v>
      </c>
      <c r="AQ158" s="16">
        <v>74.749818431694706</v>
      </c>
      <c r="AR158" s="15">
        <f t="shared" si="45"/>
        <v>62.803064763120403</v>
      </c>
      <c r="AT158" s="23">
        <f t="shared" si="46"/>
        <v>49583</v>
      </c>
      <c r="AU158" s="1">
        <v>432</v>
      </c>
      <c r="AV158" s="1">
        <v>312</v>
      </c>
      <c r="AW158" s="1">
        <f t="shared" si="47"/>
        <v>744</v>
      </c>
    </row>
    <row r="159" spans="1:49">
      <c r="A159" s="12"/>
      <c r="B159" s="19"/>
      <c r="C159" s="13">
        <f t="shared" si="32"/>
        <v>2035</v>
      </c>
      <c r="D159" s="14">
        <v>49614</v>
      </c>
      <c r="E159" s="15">
        <v>6.0461</v>
      </c>
      <c r="F159" s="15">
        <v>68.173199999999994</v>
      </c>
      <c r="G159" s="15">
        <v>70.927999999999997</v>
      </c>
      <c r="H159" s="15">
        <v>67.004999999999995</v>
      </c>
      <c r="I159" s="15">
        <v>61.971899999999998</v>
      </c>
      <c r="J159" s="15">
        <f t="shared" si="33"/>
        <v>69.397555555555556</v>
      </c>
      <c r="K159" s="15">
        <f t="shared" si="34"/>
        <v>64.76806666666667</v>
      </c>
      <c r="L159" s="15">
        <f t="shared" si="35"/>
        <v>67.082811111111113</v>
      </c>
      <c r="M159" s="15">
        <v>6.0460816578892258</v>
      </c>
      <c r="N159" s="15">
        <v>71.254493455073572</v>
      </c>
      <c r="O159" s="15">
        <v>74.671690142138061</v>
      </c>
      <c r="P159" s="15">
        <v>66.978643228275573</v>
      </c>
      <c r="Q159" s="15">
        <v>64.998081912640373</v>
      </c>
      <c r="R159" s="15">
        <f t="shared" si="36"/>
        <v>72.77324753821334</v>
      </c>
      <c r="S159" s="15">
        <f t="shared" si="37"/>
        <v>66.098393754659938</v>
      </c>
      <c r="T159" s="15">
        <f t="shared" si="38"/>
        <v>69.435820646436639</v>
      </c>
      <c r="U159" s="15">
        <v>10.593018742336618</v>
      </c>
      <c r="V159" s="15">
        <v>95.963087311966817</v>
      </c>
      <c r="W159" s="15">
        <v>106.37894915152164</v>
      </c>
      <c r="X159" s="15">
        <v>85.983850058610386</v>
      </c>
      <c r="Y159" s="15">
        <v>90.082108958377276</v>
      </c>
      <c r="Z159" s="15">
        <f t="shared" si="39"/>
        <v>100.59235924065784</v>
      </c>
      <c r="AA159" s="15">
        <f t="shared" si="40"/>
        <v>87.805298458506769</v>
      </c>
      <c r="AB159" s="15">
        <f t="shared" si="41"/>
        <v>94.198828849582299</v>
      </c>
      <c r="AC159" s="16">
        <v>3.4145558950535788</v>
      </c>
      <c r="AD159" s="16">
        <v>52.062698717904816</v>
      </c>
      <c r="AE159" s="16">
        <v>53.929645808887877</v>
      </c>
      <c r="AF159" s="16">
        <v>48.539005041498442</v>
      </c>
      <c r="AG159" s="16">
        <v>43.34869858873423</v>
      </c>
      <c r="AH159" s="15">
        <f t="shared" si="42"/>
        <v>52.892452980563959</v>
      </c>
      <c r="AI159" s="15">
        <f t="shared" si="43"/>
        <v>46.232202173603241</v>
      </c>
      <c r="AJ159" s="15">
        <f t="shared" si="44"/>
        <v>49.5623275770836</v>
      </c>
      <c r="AK159" s="15">
        <v>6.0460816578892258</v>
      </c>
      <c r="AL159" s="16">
        <v>78.775246514614494</v>
      </c>
      <c r="AM159" s="16">
        <v>79.113679678884495</v>
      </c>
      <c r="AN159" s="16">
        <v>74.78111415710417</v>
      </c>
      <c r="AO159" s="16">
        <v>68.864827443940214</v>
      </c>
      <c r="AP159" s="16">
        <v>56.953987374485479</v>
      </c>
      <c r="AQ159" s="16">
        <v>84.358683192121163</v>
      </c>
      <c r="AR159" s="15">
        <f t="shared" si="45"/>
        <v>70.656335283303321</v>
      </c>
      <c r="AT159" s="23">
        <f t="shared" si="46"/>
        <v>49614</v>
      </c>
      <c r="AU159" s="1">
        <v>400</v>
      </c>
      <c r="AV159" s="1">
        <v>320</v>
      </c>
      <c r="AW159" s="1">
        <f t="shared" si="47"/>
        <v>720</v>
      </c>
    </row>
    <row r="160" spans="1:49">
      <c r="A160" s="12"/>
      <c r="B160" s="19"/>
      <c r="C160" s="13">
        <f t="shared" si="32"/>
        <v>2035</v>
      </c>
      <c r="D160" s="14">
        <v>49644</v>
      </c>
      <c r="E160" s="15">
        <v>6.1631999999999998</v>
      </c>
      <c r="F160" s="15">
        <v>70.742099999999994</v>
      </c>
      <c r="G160" s="15">
        <v>76.563400000000001</v>
      </c>
      <c r="H160" s="15">
        <v>76.615099999999998</v>
      </c>
      <c r="I160" s="15">
        <v>72.037000000000006</v>
      </c>
      <c r="J160" s="15">
        <f t="shared" si="33"/>
        <v>73.433668817204293</v>
      </c>
      <c r="K160" s="15">
        <f t="shared" si="34"/>
        <v>74.498344086021504</v>
      </c>
      <c r="L160" s="15">
        <f t="shared" si="35"/>
        <v>73.966006451612898</v>
      </c>
      <c r="M160" s="15">
        <v>6.1631939842200687</v>
      </c>
      <c r="N160" s="15">
        <v>77.352422697556108</v>
      </c>
      <c r="O160" s="15">
        <v>80.601398881547865</v>
      </c>
      <c r="P160" s="15">
        <v>78.389864081921687</v>
      </c>
      <c r="Q160" s="15">
        <v>75.805934830223578</v>
      </c>
      <c r="R160" s="15">
        <f t="shared" si="36"/>
        <v>78.854637492304974</v>
      </c>
      <c r="S160" s="15">
        <f t="shared" si="37"/>
        <v>77.195144105330087</v>
      </c>
      <c r="T160" s="15">
        <f t="shared" si="38"/>
        <v>78.024890798817523</v>
      </c>
      <c r="U160" s="15">
        <v>10.694459862048452</v>
      </c>
      <c r="V160" s="15">
        <v>115.31977787281029</v>
      </c>
      <c r="W160" s="15">
        <v>122.13396579911955</v>
      </c>
      <c r="X160" s="15">
        <v>111.5795585204162</v>
      </c>
      <c r="Y160" s="15">
        <v>111.83711016315252</v>
      </c>
      <c r="Z160" s="15">
        <f t="shared" si="39"/>
        <v>118.47042390325437</v>
      </c>
      <c r="AA160" s="15">
        <f t="shared" si="40"/>
        <v>111.69864153802546</v>
      </c>
      <c r="AB160" s="15">
        <f t="shared" si="41"/>
        <v>115.08453272063991</v>
      </c>
      <c r="AC160" s="16">
        <v>3.4589141058601225</v>
      </c>
      <c r="AD160" s="16">
        <v>52.31972606876262</v>
      </c>
      <c r="AE160" s="16">
        <v>56.924449326708505</v>
      </c>
      <c r="AF160" s="16">
        <v>50.538152413377887</v>
      </c>
      <c r="AG160" s="16">
        <v>47.324178113750449</v>
      </c>
      <c r="AH160" s="15">
        <f t="shared" si="42"/>
        <v>54.44879166114621</v>
      </c>
      <c r="AI160" s="15">
        <f t="shared" si="43"/>
        <v>49.052121285593159</v>
      </c>
      <c r="AJ160" s="15">
        <f t="shared" si="44"/>
        <v>51.750456473369681</v>
      </c>
      <c r="AK160" s="15">
        <v>6.1631939842200687</v>
      </c>
      <c r="AL160" s="16">
        <v>87.57470354969621</v>
      </c>
      <c r="AM160" s="16">
        <v>88.510773021905592</v>
      </c>
      <c r="AN160" s="16">
        <v>87.585927524380139</v>
      </c>
      <c r="AO160" s="16">
        <v>77.325962608501897</v>
      </c>
      <c r="AP160" s="16">
        <v>73.63265960274363</v>
      </c>
      <c r="AQ160" s="16">
        <v>89.213253652630414</v>
      </c>
      <c r="AR160" s="15">
        <f t="shared" si="45"/>
        <v>81.422956627687029</v>
      </c>
      <c r="AT160" s="23">
        <f t="shared" si="46"/>
        <v>49644</v>
      </c>
      <c r="AU160" s="1">
        <v>400</v>
      </c>
      <c r="AV160" s="1">
        <v>344</v>
      </c>
      <c r="AW160" s="1">
        <f t="shared" si="47"/>
        <v>744</v>
      </c>
    </row>
    <row r="161" spans="1:49">
      <c r="A161" s="12"/>
      <c r="B161" s="19"/>
      <c r="C161" s="13">
        <f t="shared" si="32"/>
        <v>2036</v>
      </c>
      <c r="D161" s="14">
        <v>49675</v>
      </c>
      <c r="E161" s="15">
        <v>6.8422999999999998</v>
      </c>
      <c r="F161" s="15">
        <v>67.891499999999994</v>
      </c>
      <c r="G161" s="15">
        <v>70.649100000000004</v>
      </c>
      <c r="H161" s="15">
        <v>64.660300000000007</v>
      </c>
      <c r="I161" s="15">
        <v>58.406199999999998</v>
      </c>
      <c r="J161" s="15">
        <f t="shared" si="33"/>
        <v>69.107216129032253</v>
      </c>
      <c r="K161" s="15">
        <f t="shared" si="34"/>
        <v>61.903116129032263</v>
      </c>
      <c r="L161" s="15">
        <f t="shared" si="35"/>
        <v>65.505166129032261</v>
      </c>
      <c r="M161" s="15">
        <v>6.8422807990550485</v>
      </c>
      <c r="N161" s="15">
        <v>70.974121817244409</v>
      </c>
      <c r="O161" s="15">
        <v>74.067842891717717</v>
      </c>
      <c r="P161" s="15">
        <v>64.117757176007927</v>
      </c>
      <c r="Q161" s="15">
        <v>59.793640513691386</v>
      </c>
      <c r="R161" s="15">
        <f t="shared" si="36"/>
        <v>72.338020355453082</v>
      </c>
      <c r="S161" s="15">
        <f t="shared" si="37"/>
        <v>62.21142617434149</v>
      </c>
      <c r="T161" s="15">
        <f t="shared" si="38"/>
        <v>67.27472326489729</v>
      </c>
      <c r="U161" s="15">
        <v>11.717470111656832</v>
      </c>
      <c r="V161" s="15">
        <v>100.19604030154903</v>
      </c>
      <c r="W161" s="15">
        <v>104.92853233357989</v>
      </c>
      <c r="X161" s="15">
        <v>93.566403994066007</v>
      </c>
      <c r="Y161" s="15">
        <v>86.902970170937493</v>
      </c>
      <c r="Z161" s="15">
        <f t="shared" si="39"/>
        <v>102.28240775653039</v>
      </c>
      <c r="AA161" s="15">
        <f t="shared" si="40"/>
        <v>90.628761125805042</v>
      </c>
      <c r="AB161" s="15">
        <f t="shared" si="41"/>
        <v>96.455584441167716</v>
      </c>
      <c r="AC161" s="16">
        <v>3.5523784290971046</v>
      </c>
      <c r="AD161" s="16">
        <v>49.202045764831745</v>
      </c>
      <c r="AE161" s="16">
        <v>51.718720626341806</v>
      </c>
      <c r="AF161" s="16">
        <v>45.556444885117699</v>
      </c>
      <c r="AG161" s="16">
        <v>41.990331673817536</v>
      </c>
      <c r="AH161" s="15">
        <f t="shared" si="42"/>
        <v>50.311547585497465</v>
      </c>
      <c r="AI161" s="15">
        <f t="shared" si="43"/>
        <v>43.984287447877847</v>
      </c>
      <c r="AJ161" s="15">
        <f t="shared" si="44"/>
        <v>47.147917516687656</v>
      </c>
      <c r="AK161" s="15">
        <v>6.8422807990550485</v>
      </c>
      <c r="AL161" s="16">
        <v>64.193219469126319</v>
      </c>
      <c r="AM161" s="16">
        <v>66.917128718642587</v>
      </c>
      <c r="AN161" s="16">
        <v>63.20491455360488</v>
      </c>
      <c r="AO161" s="16">
        <v>56.612003197408598</v>
      </c>
      <c r="AP161" s="16">
        <v>54.167799887673816</v>
      </c>
      <c r="AQ161" s="16">
        <v>78.001858538792106</v>
      </c>
      <c r="AR161" s="15">
        <f t="shared" si="45"/>
        <v>66.084829213232965</v>
      </c>
      <c r="AT161" s="23">
        <f t="shared" si="46"/>
        <v>49675</v>
      </c>
      <c r="AU161" s="1">
        <v>416</v>
      </c>
      <c r="AV161" s="1">
        <v>328</v>
      </c>
      <c r="AW161" s="1">
        <f t="shared" si="47"/>
        <v>744</v>
      </c>
    </row>
    <row r="162" spans="1:49">
      <c r="A162" s="12"/>
      <c r="B162" s="19"/>
      <c r="C162" s="13">
        <f t="shared" si="32"/>
        <v>2036</v>
      </c>
      <c r="D162" s="14">
        <v>49706</v>
      </c>
      <c r="E162" s="15">
        <v>6.3804999999999996</v>
      </c>
      <c r="F162" s="15">
        <v>64.909499999999994</v>
      </c>
      <c r="G162" s="15">
        <v>71.468699999999998</v>
      </c>
      <c r="H162" s="15">
        <v>73.067800000000005</v>
      </c>
      <c r="I162" s="15">
        <v>64.882099999999994</v>
      </c>
      <c r="J162" s="15">
        <f t="shared" si="33"/>
        <v>67.699044827586206</v>
      </c>
      <c r="K162" s="15">
        <f t="shared" si="34"/>
        <v>69.586525287356324</v>
      </c>
      <c r="L162" s="15">
        <f t="shared" si="35"/>
        <v>68.642785057471258</v>
      </c>
      <c r="M162" s="15">
        <v>6.380515993901013</v>
      </c>
      <c r="N162" s="15">
        <v>68.895931626416484</v>
      </c>
      <c r="O162" s="15">
        <v>74.384134553960124</v>
      </c>
      <c r="P162" s="15">
        <v>72.687255637063302</v>
      </c>
      <c r="Q162" s="15">
        <v>67.032878853991377</v>
      </c>
      <c r="R162" s="15">
        <f t="shared" si="36"/>
        <v>71.229994940429293</v>
      </c>
      <c r="S162" s="15">
        <f t="shared" si="37"/>
        <v>70.282520683343066</v>
      </c>
      <c r="T162" s="15">
        <f t="shared" si="38"/>
        <v>70.756257811886172</v>
      </c>
      <c r="U162" s="15">
        <v>11.38311657906568</v>
      </c>
      <c r="V162" s="15">
        <v>104.42222657862828</v>
      </c>
      <c r="W162" s="15">
        <v>108.690563073777</v>
      </c>
      <c r="X162" s="15">
        <v>102.92699492160851</v>
      </c>
      <c r="Y162" s="15">
        <v>102.08771287573819</v>
      </c>
      <c r="Z162" s="15">
        <f t="shared" si="39"/>
        <v>106.23749612254211</v>
      </c>
      <c r="AA162" s="15">
        <f t="shared" si="40"/>
        <v>102.57005887911194</v>
      </c>
      <c r="AB162" s="15">
        <f t="shared" si="41"/>
        <v>104.40377750082703</v>
      </c>
      <c r="AC162" s="16">
        <v>3.2925055832863697</v>
      </c>
      <c r="AD162" s="16">
        <v>47.111455599999111</v>
      </c>
      <c r="AE162" s="16">
        <v>51.863315970406376</v>
      </c>
      <c r="AF162" s="16">
        <v>49.598083605828123</v>
      </c>
      <c r="AG162" s="16">
        <v>45.732112603904653</v>
      </c>
      <c r="AH162" s="15">
        <f t="shared" si="42"/>
        <v>49.132361734540126</v>
      </c>
      <c r="AI162" s="15">
        <f t="shared" si="43"/>
        <v>47.9539350188032</v>
      </c>
      <c r="AJ162" s="15">
        <f t="shared" si="44"/>
        <v>48.543148376671667</v>
      </c>
      <c r="AK162" s="15">
        <v>6.380515993901013</v>
      </c>
      <c r="AL162" s="16">
        <v>80.397033930214931</v>
      </c>
      <c r="AM162" s="16">
        <v>78.808604362139519</v>
      </c>
      <c r="AN162" s="16">
        <v>83.802109403512532</v>
      </c>
      <c r="AO162" s="16">
        <v>68.89767586101884</v>
      </c>
      <c r="AP162" s="16">
        <v>72.039611441193742</v>
      </c>
      <c r="AQ162" s="16">
        <v>85.106428468310284</v>
      </c>
      <c r="AR162" s="15">
        <f t="shared" si="45"/>
        <v>78.573019954752013</v>
      </c>
      <c r="AT162" s="23">
        <f t="shared" si="46"/>
        <v>49706</v>
      </c>
      <c r="AU162" s="1">
        <v>400</v>
      </c>
      <c r="AV162" s="1">
        <v>296</v>
      </c>
      <c r="AW162" s="1">
        <f t="shared" si="47"/>
        <v>696</v>
      </c>
    </row>
    <row r="163" spans="1:49">
      <c r="A163" s="12"/>
      <c r="B163" s="19"/>
      <c r="C163" s="13">
        <f t="shared" si="32"/>
        <v>2036</v>
      </c>
      <c r="D163" s="14">
        <v>49735</v>
      </c>
      <c r="E163" s="15">
        <v>5.4922000000000004</v>
      </c>
      <c r="F163" s="15">
        <v>37.477800000000002</v>
      </c>
      <c r="G163" s="15">
        <v>41.7819</v>
      </c>
      <c r="H163" s="15">
        <v>36.430799999999998</v>
      </c>
      <c r="I163" s="15">
        <v>36.428699999999999</v>
      </c>
      <c r="J163" s="15">
        <f t="shared" si="33"/>
        <v>39.375306451612907</v>
      </c>
      <c r="K163" s="15">
        <f t="shared" si="34"/>
        <v>36.429874193548386</v>
      </c>
      <c r="L163" s="15">
        <f t="shared" si="35"/>
        <v>37.90259032258065</v>
      </c>
      <c r="M163" s="15">
        <v>5.4921903075006284</v>
      </c>
      <c r="N163" s="15">
        <v>37.495018669365408</v>
      </c>
      <c r="O163" s="15">
        <v>40.832409885930559</v>
      </c>
      <c r="P163" s="15">
        <v>35.402360421812297</v>
      </c>
      <c r="Q163" s="15">
        <v>37.559521260373913</v>
      </c>
      <c r="R163" s="15">
        <f t="shared" si="36"/>
        <v>38.966341678818864</v>
      </c>
      <c r="S163" s="15">
        <f t="shared" si="37"/>
        <v>36.353366813006133</v>
      </c>
      <c r="T163" s="15">
        <f t="shared" si="38"/>
        <v>37.659854245912499</v>
      </c>
      <c r="U163" s="15">
        <v>9.6614872598485917</v>
      </c>
      <c r="V163" s="15">
        <v>50.214920126542332</v>
      </c>
      <c r="W163" s="15">
        <v>65.800912551437833</v>
      </c>
      <c r="X163" s="15">
        <v>49.958309650569255</v>
      </c>
      <c r="Y163" s="15">
        <v>62.294497321867865</v>
      </c>
      <c r="Z163" s="15">
        <f t="shared" si="39"/>
        <v>57.086164098808098</v>
      </c>
      <c r="AA163" s="15">
        <f t="shared" si="40"/>
        <v>55.396844000281554</v>
      </c>
      <c r="AB163" s="15">
        <f t="shared" si="41"/>
        <v>56.24150404954483</v>
      </c>
      <c r="AC163" s="16">
        <v>3.2147333866484118</v>
      </c>
      <c r="AD163" s="16">
        <v>28.545234453420409</v>
      </c>
      <c r="AE163" s="16">
        <v>32.283967234113014</v>
      </c>
      <c r="AF163" s="16">
        <v>27.869306614991661</v>
      </c>
      <c r="AG163" s="16">
        <v>28.404681529289132</v>
      </c>
      <c r="AH163" s="15">
        <f t="shared" si="42"/>
        <v>30.193492991145106</v>
      </c>
      <c r="AI163" s="15">
        <f t="shared" si="43"/>
        <v>28.105332114843236</v>
      </c>
      <c r="AJ163" s="15">
        <f t="shared" si="44"/>
        <v>29.149412552994171</v>
      </c>
      <c r="AK163" s="15">
        <v>5.4921903075006284</v>
      </c>
      <c r="AL163" s="16">
        <v>32.282569573812737</v>
      </c>
      <c r="AM163" s="16">
        <v>39.347770799009133</v>
      </c>
      <c r="AN163" s="16">
        <v>35.155769965109386</v>
      </c>
      <c r="AO163" s="16">
        <v>37.583130924509859</v>
      </c>
      <c r="AP163" s="16">
        <v>34.490655983289493</v>
      </c>
      <c r="AQ163" s="16">
        <v>47.805380822799087</v>
      </c>
      <c r="AR163" s="15">
        <f t="shared" si="45"/>
        <v>41.14801840304429</v>
      </c>
      <c r="AT163" s="23">
        <f t="shared" si="46"/>
        <v>49735</v>
      </c>
      <c r="AU163" s="1">
        <v>416</v>
      </c>
      <c r="AV163" s="1">
        <v>328</v>
      </c>
      <c r="AW163" s="1">
        <f t="shared" si="47"/>
        <v>744</v>
      </c>
    </row>
    <row r="164" spans="1:49">
      <c r="A164" s="12"/>
      <c r="B164" s="19"/>
      <c r="C164" s="13">
        <f t="shared" si="32"/>
        <v>2036</v>
      </c>
      <c r="D164" s="14">
        <v>49766</v>
      </c>
      <c r="E164" s="15">
        <v>5.1624999999999996</v>
      </c>
      <c r="F164" s="15">
        <v>24.172999999999998</v>
      </c>
      <c r="G164" s="15">
        <v>29.469799999999999</v>
      </c>
      <c r="H164" s="15">
        <v>25.3901</v>
      </c>
      <c r="I164" s="15">
        <v>27.506499999999999</v>
      </c>
      <c r="J164" s="15">
        <f t="shared" si="33"/>
        <v>26.409426666666665</v>
      </c>
      <c r="K164" s="15">
        <f t="shared" si="34"/>
        <v>26.283691111111111</v>
      </c>
      <c r="L164" s="15">
        <f t="shared" si="35"/>
        <v>26.346558888888886</v>
      </c>
      <c r="M164" s="15">
        <v>5.1624781235647097</v>
      </c>
      <c r="N164" s="15">
        <v>24.479872437655196</v>
      </c>
      <c r="O164" s="15">
        <v>31.278469960589995</v>
      </c>
      <c r="P164" s="15">
        <v>23.89501693980343</v>
      </c>
      <c r="Q164" s="15">
        <v>28.984361138793414</v>
      </c>
      <c r="R164" s="15">
        <f t="shared" si="36"/>
        <v>27.350391391783219</v>
      </c>
      <c r="S164" s="15">
        <f t="shared" si="37"/>
        <v>26.043851157154759</v>
      </c>
      <c r="T164" s="15">
        <f t="shared" si="38"/>
        <v>26.697121274468991</v>
      </c>
      <c r="U164" s="15">
        <v>9.344487875782443</v>
      </c>
      <c r="V164" s="15">
        <v>37.063082543094872</v>
      </c>
      <c r="W164" s="15">
        <v>54.770205963008934</v>
      </c>
      <c r="X164" s="15">
        <v>38.216631536046222</v>
      </c>
      <c r="Y164" s="15">
        <v>52.808344718788106</v>
      </c>
      <c r="Z164" s="15">
        <f t="shared" si="39"/>
        <v>44.539423542614145</v>
      </c>
      <c r="AA164" s="15">
        <f t="shared" si="40"/>
        <v>44.377577102092793</v>
      </c>
      <c r="AB164" s="15">
        <f t="shared" si="41"/>
        <v>44.458500322353473</v>
      </c>
      <c r="AC164" s="16">
        <v>3.028778163654855</v>
      </c>
      <c r="AD164" s="16">
        <v>16.00501290763782</v>
      </c>
      <c r="AE164" s="16">
        <v>20.774074158365558</v>
      </c>
      <c r="AF164" s="16">
        <v>18.802107570738588</v>
      </c>
      <c r="AG164" s="16">
        <v>20.026243515347115</v>
      </c>
      <c r="AH164" s="15">
        <f t="shared" si="42"/>
        <v>18.018616546833979</v>
      </c>
      <c r="AI164" s="15">
        <f t="shared" si="43"/>
        <v>19.318964969573301</v>
      </c>
      <c r="AJ164" s="15">
        <f t="shared" si="44"/>
        <v>18.668790758203642</v>
      </c>
      <c r="AK164" s="15">
        <v>5.1624781235647097</v>
      </c>
      <c r="AL164" s="16">
        <v>17.425532907901356</v>
      </c>
      <c r="AM164" s="16">
        <v>26.087659032733679</v>
      </c>
      <c r="AN164" s="16">
        <v>23.005779720376957</v>
      </c>
      <c r="AO164" s="16">
        <v>26.855397812710869</v>
      </c>
      <c r="AP164" s="16">
        <v>27.857849492773205</v>
      </c>
      <c r="AQ164" s="16">
        <v>38.686292818170145</v>
      </c>
      <c r="AR164" s="15">
        <f t="shared" si="45"/>
        <v>33.272071155471679</v>
      </c>
      <c r="AT164" s="23">
        <f t="shared" si="46"/>
        <v>49766</v>
      </c>
      <c r="AU164" s="1">
        <v>416</v>
      </c>
      <c r="AV164" s="1">
        <v>304</v>
      </c>
      <c r="AW164" s="1">
        <f t="shared" si="47"/>
        <v>720</v>
      </c>
    </row>
    <row r="165" spans="1:49">
      <c r="A165" s="12"/>
      <c r="B165" s="19"/>
      <c r="C165" s="13">
        <f t="shared" si="32"/>
        <v>2036</v>
      </c>
      <c r="D165" s="14">
        <v>49796</v>
      </c>
      <c r="E165" s="15">
        <v>5.2310999999999996</v>
      </c>
      <c r="F165" s="15">
        <v>24.461099999999998</v>
      </c>
      <c r="G165" s="15">
        <v>31.186800000000002</v>
      </c>
      <c r="H165" s="15">
        <v>14.055300000000001</v>
      </c>
      <c r="I165" s="15">
        <v>17.830500000000001</v>
      </c>
      <c r="J165" s="15">
        <f t="shared" si="33"/>
        <v>27.426193548387097</v>
      </c>
      <c r="K165" s="15">
        <f t="shared" si="34"/>
        <v>15.719635483870968</v>
      </c>
      <c r="L165" s="15">
        <f t="shared" si="35"/>
        <v>21.572914516129032</v>
      </c>
      <c r="M165" s="15">
        <v>5.2311467081305079</v>
      </c>
      <c r="N165" s="15">
        <v>25.35778775641819</v>
      </c>
      <c r="O165" s="15">
        <v>36.275099852227818</v>
      </c>
      <c r="P165" s="15">
        <v>11.631955408630871</v>
      </c>
      <c r="Q165" s="15">
        <v>17.976996539902451</v>
      </c>
      <c r="R165" s="15">
        <f t="shared" si="36"/>
        <v>30.170796314785875</v>
      </c>
      <c r="S165" s="15">
        <f t="shared" si="37"/>
        <v>14.429231606288235</v>
      </c>
      <c r="T165" s="15">
        <f t="shared" si="38"/>
        <v>22.300013960537054</v>
      </c>
      <c r="U165" s="15">
        <v>9.045407684384049</v>
      </c>
      <c r="V165" s="15">
        <v>35.471323009093361</v>
      </c>
      <c r="W165" s="15">
        <v>64.593288850948937</v>
      </c>
      <c r="X165" s="15">
        <v>24.003722782352948</v>
      </c>
      <c r="Y165" s="15">
        <v>39.710679647924188</v>
      </c>
      <c r="Z165" s="15">
        <f t="shared" si="39"/>
        <v>48.310039132922164</v>
      </c>
      <c r="AA165" s="15">
        <f t="shared" si="40"/>
        <v>30.928295163948871</v>
      </c>
      <c r="AB165" s="15">
        <f t="shared" si="41"/>
        <v>39.619167148435515</v>
      </c>
      <c r="AC165" s="16">
        <v>3.0480414451499827</v>
      </c>
      <c r="AD165" s="16">
        <v>20.712635341002912</v>
      </c>
      <c r="AE165" s="16">
        <v>21.993815427192583</v>
      </c>
      <c r="AF165" s="16">
        <v>8.9295131702396198</v>
      </c>
      <c r="AG165" s="16">
        <v>12.312644382553691</v>
      </c>
      <c r="AH165" s="15">
        <f t="shared" si="42"/>
        <v>21.27745666932309</v>
      </c>
      <c r="AI165" s="15">
        <f t="shared" si="43"/>
        <v>10.4210011240555</v>
      </c>
      <c r="AJ165" s="15">
        <f t="shared" si="44"/>
        <v>15.849228896689295</v>
      </c>
      <c r="AK165" s="15">
        <v>5.2311467081305079</v>
      </c>
      <c r="AL165" s="16">
        <v>16.25652926466687</v>
      </c>
      <c r="AM165" s="16">
        <v>25.079227240734998</v>
      </c>
      <c r="AN165" s="16">
        <v>10.15404185171087</v>
      </c>
      <c r="AO165" s="16">
        <v>16.287294835908945</v>
      </c>
      <c r="AP165" s="16">
        <v>13.774046758384355</v>
      </c>
      <c r="AQ165" s="16">
        <v>49.305599386954071</v>
      </c>
      <c r="AR165" s="15">
        <f t="shared" si="45"/>
        <v>31.539823072669215</v>
      </c>
      <c r="AT165" s="23">
        <f t="shared" si="46"/>
        <v>49796</v>
      </c>
      <c r="AU165" s="1">
        <v>416</v>
      </c>
      <c r="AV165" s="1">
        <v>328</v>
      </c>
      <c r="AW165" s="1">
        <f t="shared" si="47"/>
        <v>744</v>
      </c>
    </row>
    <row r="166" spans="1:49">
      <c r="A166" s="12"/>
      <c r="B166" s="19"/>
      <c r="C166" s="13">
        <f t="shared" si="32"/>
        <v>2036</v>
      </c>
      <c r="D166" s="14">
        <v>49827</v>
      </c>
      <c r="E166" s="15">
        <v>5.5514000000000001</v>
      </c>
      <c r="F166" s="15">
        <v>34.701099999999997</v>
      </c>
      <c r="G166" s="15">
        <v>43.364400000000003</v>
      </c>
      <c r="H166" s="15">
        <v>19.866900000000001</v>
      </c>
      <c r="I166" s="15">
        <v>28.3292</v>
      </c>
      <c r="J166" s="15">
        <f t="shared" si="33"/>
        <v>38.551455555555556</v>
      </c>
      <c r="K166" s="15">
        <f t="shared" si="34"/>
        <v>23.627922222222221</v>
      </c>
      <c r="L166" s="15">
        <f t="shared" si="35"/>
        <v>31.089688888888887</v>
      </c>
      <c r="M166" s="15">
        <v>5.5514403092914577</v>
      </c>
      <c r="N166" s="15">
        <v>37.467917695251991</v>
      </c>
      <c r="O166" s="15">
        <v>49.833538232496871</v>
      </c>
      <c r="P166" s="15">
        <v>18.699977521384358</v>
      </c>
      <c r="Q166" s="15">
        <v>30.304871726723245</v>
      </c>
      <c r="R166" s="15">
        <f t="shared" si="36"/>
        <v>42.963749045138606</v>
      </c>
      <c r="S166" s="15">
        <f t="shared" si="37"/>
        <v>23.857708279312753</v>
      </c>
      <c r="T166" s="15">
        <f t="shared" si="38"/>
        <v>33.410728662225679</v>
      </c>
      <c r="U166" s="15">
        <v>9.6792370752786958</v>
      </c>
      <c r="V166" s="15">
        <v>50.777825354483745</v>
      </c>
      <c r="W166" s="15">
        <v>91.426140436421861</v>
      </c>
      <c r="X166" s="15">
        <v>34.91724613563882</v>
      </c>
      <c r="Y166" s="15">
        <v>61.050758582625178</v>
      </c>
      <c r="Z166" s="15">
        <f t="shared" si="39"/>
        <v>68.843743168678458</v>
      </c>
      <c r="AA166" s="15">
        <f t="shared" si="40"/>
        <v>46.532140556521647</v>
      </c>
      <c r="AB166" s="15">
        <f t="shared" si="41"/>
        <v>57.687941862600056</v>
      </c>
      <c r="AC166" s="16">
        <v>3.0667017725826575</v>
      </c>
      <c r="AD166" s="16">
        <v>27.919613863479675</v>
      </c>
      <c r="AE166" s="16">
        <v>36.422703574865274</v>
      </c>
      <c r="AF166" s="16">
        <v>14.791113688419022</v>
      </c>
      <c r="AG166" s="16">
        <v>22.890407407832942</v>
      </c>
      <c r="AH166" s="15">
        <f t="shared" si="42"/>
        <v>31.698764846317722</v>
      </c>
      <c r="AI166" s="15">
        <f t="shared" si="43"/>
        <v>18.39079978593632</v>
      </c>
      <c r="AJ166" s="15">
        <f t="shared" si="44"/>
        <v>25.044782316127019</v>
      </c>
      <c r="AK166" s="15">
        <v>5.5514403092914577</v>
      </c>
      <c r="AL166" s="16">
        <v>31.118954876898382</v>
      </c>
      <c r="AM166" s="16">
        <v>43.778672117187803</v>
      </c>
      <c r="AN166" s="16">
        <v>20.322972194546381</v>
      </c>
      <c r="AO166" s="16">
        <v>31.017221115373047</v>
      </c>
      <c r="AP166" s="16">
        <v>20.148993307711379</v>
      </c>
      <c r="AQ166" s="16">
        <v>65.232099613729218</v>
      </c>
      <c r="AR166" s="15">
        <f t="shared" si="45"/>
        <v>42.690546460720299</v>
      </c>
      <c r="AT166" s="23">
        <f t="shared" si="46"/>
        <v>49827</v>
      </c>
      <c r="AU166" s="1">
        <v>400</v>
      </c>
      <c r="AV166" s="1">
        <v>320</v>
      </c>
      <c r="AW166" s="1">
        <f t="shared" si="47"/>
        <v>720</v>
      </c>
    </row>
    <row r="167" spans="1:49">
      <c r="A167" s="12"/>
      <c r="B167" s="19"/>
      <c r="C167" s="13">
        <f t="shared" si="32"/>
        <v>2036</v>
      </c>
      <c r="D167" s="14">
        <v>49857</v>
      </c>
      <c r="E167" s="15">
        <v>5.7915999999999999</v>
      </c>
      <c r="F167" s="15">
        <v>72.277900000000002</v>
      </c>
      <c r="G167" s="15">
        <v>78.000900000000001</v>
      </c>
      <c r="H167" s="15">
        <v>54.467799999999997</v>
      </c>
      <c r="I167" s="15">
        <v>56.494999999999997</v>
      </c>
      <c r="J167" s="15">
        <f t="shared" si="33"/>
        <v>74.80094301075269</v>
      </c>
      <c r="K167" s="15">
        <f t="shared" si="34"/>
        <v>55.361511827956988</v>
      </c>
      <c r="L167" s="15">
        <f t="shared" si="35"/>
        <v>65.081227419354832</v>
      </c>
      <c r="M167" s="15">
        <v>5.7915687176856503</v>
      </c>
      <c r="N167" s="15">
        <v>67.906365407697407</v>
      </c>
      <c r="O167" s="15">
        <v>77.330709270243815</v>
      </c>
      <c r="P167" s="15">
        <v>48.383420218681081</v>
      </c>
      <c r="Q167" s="15">
        <v>55.775679635668155</v>
      </c>
      <c r="R167" s="15">
        <f t="shared" si="36"/>
        <v>72.061183669680233</v>
      </c>
      <c r="S167" s="15">
        <f t="shared" si="37"/>
        <v>51.642373294987216</v>
      </c>
      <c r="T167" s="15">
        <f t="shared" si="38"/>
        <v>61.851778482333728</v>
      </c>
      <c r="U167" s="15">
        <v>10.304577892906797</v>
      </c>
      <c r="V167" s="15">
        <v>107.78940922813851</v>
      </c>
      <c r="W167" s="15">
        <v>143.21410353558176</v>
      </c>
      <c r="X167" s="15">
        <v>95.722297492419486</v>
      </c>
      <c r="Y167" s="15">
        <v>112.72475517587912</v>
      </c>
      <c r="Z167" s="15">
        <f t="shared" si="39"/>
        <v>123.40674757873177</v>
      </c>
      <c r="AA167" s="15">
        <f t="shared" si="40"/>
        <v>103.21800464319202</v>
      </c>
      <c r="AB167" s="15">
        <f t="shared" si="41"/>
        <v>113.31237611096189</v>
      </c>
      <c r="AC167" s="16">
        <v>3.0955096961532007</v>
      </c>
      <c r="AD167" s="16">
        <v>45.503194595834955</v>
      </c>
      <c r="AE167" s="16">
        <v>54.88221676645199</v>
      </c>
      <c r="AF167" s="16">
        <v>32.671698654951413</v>
      </c>
      <c r="AG167" s="16">
        <v>34.504880699619562</v>
      </c>
      <c r="AH167" s="15">
        <f t="shared" si="42"/>
        <v>49.638032326967192</v>
      </c>
      <c r="AI167" s="15">
        <f t="shared" si="43"/>
        <v>33.479875685396507</v>
      </c>
      <c r="AJ167" s="15">
        <f t="shared" si="44"/>
        <v>41.55895400618185</v>
      </c>
      <c r="AK167" s="15">
        <v>5.7915687176856503</v>
      </c>
      <c r="AL167" s="16">
        <v>69.865782880738735</v>
      </c>
      <c r="AM167" s="16">
        <v>91.7328089288294</v>
      </c>
      <c r="AN167" s="16">
        <v>50.97957990783226</v>
      </c>
      <c r="AO167" s="16">
        <v>57.155715780366762</v>
      </c>
      <c r="AP167" s="16">
        <v>66.328494618010737</v>
      </c>
      <c r="AQ167" s="16">
        <v>111.34293673670084</v>
      </c>
      <c r="AR167" s="15">
        <f t="shared" si="45"/>
        <v>88.835715677355779</v>
      </c>
      <c r="AT167" s="23">
        <f t="shared" si="46"/>
        <v>49857</v>
      </c>
      <c r="AU167" s="1">
        <v>416</v>
      </c>
      <c r="AV167" s="1">
        <v>328</v>
      </c>
      <c r="AW167" s="1">
        <f t="shared" si="47"/>
        <v>744</v>
      </c>
    </row>
    <row r="168" spans="1:49">
      <c r="A168" s="12"/>
      <c r="B168" s="19"/>
      <c r="C168" s="13">
        <f t="shared" si="32"/>
        <v>2036</v>
      </c>
      <c r="D168" s="14">
        <v>49888</v>
      </c>
      <c r="E168" s="15">
        <v>6.0385999999999997</v>
      </c>
      <c r="F168" s="15">
        <v>80.242999999999995</v>
      </c>
      <c r="G168" s="15">
        <v>83.390600000000006</v>
      </c>
      <c r="H168" s="15">
        <v>66.338200000000001</v>
      </c>
      <c r="I168" s="15">
        <v>63.060200000000002</v>
      </c>
      <c r="J168" s="15">
        <f t="shared" si="33"/>
        <v>81.630651612903222</v>
      </c>
      <c r="K168" s="15">
        <f t="shared" si="34"/>
        <v>64.893060215053765</v>
      </c>
      <c r="L168" s="15">
        <f t="shared" si="35"/>
        <v>73.261855913978494</v>
      </c>
      <c r="M168" s="15">
        <v>6.0386069512275515</v>
      </c>
      <c r="N168" s="15">
        <v>75.288290092627335</v>
      </c>
      <c r="O168" s="15">
        <v>82.256603914981611</v>
      </c>
      <c r="P168" s="15">
        <v>60.819057287265125</v>
      </c>
      <c r="Q168" s="15">
        <v>62.653690966919754</v>
      </c>
      <c r="R168" s="15">
        <f t="shared" si="36"/>
        <v>78.360342422912552</v>
      </c>
      <c r="S168" s="15">
        <f t="shared" si="37"/>
        <v>61.627874285822543</v>
      </c>
      <c r="T168" s="15">
        <f t="shared" si="38"/>
        <v>69.99410835436754</v>
      </c>
      <c r="U168" s="15">
        <v>10.192290251286087</v>
      </c>
      <c r="V168" s="15">
        <v>129.21065830696224</v>
      </c>
      <c r="W168" s="15">
        <v>144.58031277412243</v>
      </c>
      <c r="X168" s="15">
        <v>118.56468922902691</v>
      </c>
      <c r="Y168" s="15">
        <v>115.82199243655351</v>
      </c>
      <c r="Z168" s="15">
        <f t="shared" si="39"/>
        <v>135.98652748065652</v>
      </c>
      <c r="AA168" s="15">
        <f t="shared" si="40"/>
        <v>117.35554333126981</v>
      </c>
      <c r="AB168" s="15">
        <f t="shared" si="41"/>
        <v>126.67103540596317</v>
      </c>
      <c r="AC168" s="16">
        <v>3.1449071870982093</v>
      </c>
      <c r="AD168" s="16">
        <v>52.277307496559715</v>
      </c>
      <c r="AE168" s="16">
        <v>59.244115709241015</v>
      </c>
      <c r="AF168" s="16">
        <v>41.063912997401069</v>
      </c>
      <c r="AG168" s="16">
        <v>38.935287723301691</v>
      </c>
      <c r="AH168" s="15">
        <f t="shared" si="42"/>
        <v>55.348696063440713</v>
      </c>
      <c r="AI168" s="15">
        <f t="shared" si="43"/>
        <v>40.125486801292737</v>
      </c>
      <c r="AJ168" s="15">
        <f t="shared" si="44"/>
        <v>47.737091432366725</v>
      </c>
      <c r="AK168" s="15">
        <v>6.0386069512275515</v>
      </c>
      <c r="AL168" s="16">
        <v>84.532409636546234</v>
      </c>
      <c r="AM168" s="16">
        <v>103.79523092644091</v>
      </c>
      <c r="AN168" s="16">
        <v>69.99943556733092</v>
      </c>
      <c r="AO168" s="16">
        <v>71.222501960916972</v>
      </c>
      <c r="AP168" s="16">
        <v>85.097405487864762</v>
      </c>
      <c r="AQ168" s="16">
        <v>123.16375085949382</v>
      </c>
      <c r="AR168" s="15">
        <f t="shared" si="45"/>
        <v>104.13057817367928</v>
      </c>
      <c r="AT168" s="23">
        <f t="shared" si="46"/>
        <v>49888</v>
      </c>
      <c r="AU168" s="1">
        <v>416</v>
      </c>
      <c r="AV168" s="1">
        <v>328</v>
      </c>
      <c r="AW168" s="1">
        <f t="shared" si="47"/>
        <v>744</v>
      </c>
    </row>
    <row r="169" spans="1:49">
      <c r="A169" s="12"/>
      <c r="B169" s="19"/>
      <c r="C169" s="13">
        <f t="shared" si="32"/>
        <v>2036</v>
      </c>
      <c r="D169" s="14">
        <v>49919</v>
      </c>
      <c r="E169" s="15">
        <v>5.8981000000000003</v>
      </c>
      <c r="F169" s="15">
        <v>69.339600000000004</v>
      </c>
      <c r="G169" s="15">
        <v>74.966700000000003</v>
      </c>
      <c r="H169" s="15">
        <v>56.855400000000003</v>
      </c>
      <c r="I169" s="15">
        <v>59.6999</v>
      </c>
      <c r="J169" s="15">
        <f t="shared" si="33"/>
        <v>71.84053333333334</v>
      </c>
      <c r="K169" s="15">
        <f t="shared" si="34"/>
        <v>58.119622222222219</v>
      </c>
      <c r="L169" s="15">
        <f t="shared" si="35"/>
        <v>64.98007777777778</v>
      </c>
      <c r="M169" s="15">
        <v>5.8980977039807163</v>
      </c>
      <c r="N169" s="15">
        <v>65.566863874647282</v>
      </c>
      <c r="O169" s="15">
        <v>73.463661615365581</v>
      </c>
      <c r="P169" s="15">
        <v>50.823098769670118</v>
      </c>
      <c r="Q169" s="15">
        <v>58.849969823041157</v>
      </c>
      <c r="R169" s="15">
        <f t="shared" si="36"/>
        <v>69.076551759410961</v>
      </c>
      <c r="S169" s="15">
        <f t="shared" si="37"/>
        <v>54.390597015612798</v>
      </c>
      <c r="T169" s="15">
        <f t="shared" si="38"/>
        <v>61.733574387511879</v>
      </c>
      <c r="U169" s="15">
        <v>10.620138425919993</v>
      </c>
      <c r="V169" s="15">
        <v>104.09146747705815</v>
      </c>
      <c r="W169" s="15">
        <v>142.49988649652119</v>
      </c>
      <c r="X169" s="15">
        <v>98.008440930226769</v>
      </c>
      <c r="Y169" s="15">
        <v>122.15359993295772</v>
      </c>
      <c r="Z169" s="15">
        <f t="shared" si="39"/>
        <v>121.16187593015283</v>
      </c>
      <c r="AA169" s="15">
        <f t="shared" si="40"/>
        <v>108.73962270921831</v>
      </c>
      <c r="AB169" s="15">
        <f t="shared" si="41"/>
        <v>114.95074931968557</v>
      </c>
      <c r="AC169" s="16">
        <v>3.1640575478678556</v>
      </c>
      <c r="AD169" s="16">
        <v>46.022104390010647</v>
      </c>
      <c r="AE169" s="16">
        <v>54.40026258781522</v>
      </c>
      <c r="AF169" s="16">
        <v>35.200321807564464</v>
      </c>
      <c r="AG169" s="16">
        <v>38.847246487481556</v>
      </c>
      <c r="AH169" s="15">
        <f t="shared" si="42"/>
        <v>49.745730255701567</v>
      </c>
      <c r="AI169" s="15">
        <f t="shared" si="43"/>
        <v>36.821177220860946</v>
      </c>
      <c r="AJ169" s="15">
        <f t="shared" si="44"/>
        <v>43.283453738281253</v>
      </c>
      <c r="AK169" s="15">
        <v>5.8980977039807163</v>
      </c>
      <c r="AL169" s="16">
        <v>69.641998149421852</v>
      </c>
      <c r="AM169" s="16">
        <v>88.567653777306077</v>
      </c>
      <c r="AN169" s="16">
        <v>57.560542972925695</v>
      </c>
      <c r="AO169" s="16">
        <v>67.736771261515671</v>
      </c>
      <c r="AP169" s="16">
        <v>78.365096220364407</v>
      </c>
      <c r="AQ169" s="16">
        <v>109.86003516619118</v>
      </c>
      <c r="AR169" s="15">
        <f t="shared" si="45"/>
        <v>94.112565693277787</v>
      </c>
      <c r="AT169" s="23">
        <f t="shared" si="46"/>
        <v>49919</v>
      </c>
      <c r="AU169" s="1">
        <v>400</v>
      </c>
      <c r="AV169" s="1">
        <v>320</v>
      </c>
      <c r="AW169" s="1">
        <f t="shared" si="47"/>
        <v>720</v>
      </c>
    </row>
    <row r="170" spans="1:49">
      <c r="A170" s="12"/>
      <c r="B170" s="19"/>
      <c r="C170" s="13">
        <f t="shared" si="32"/>
        <v>2036</v>
      </c>
      <c r="D170" s="14">
        <v>49949</v>
      </c>
      <c r="E170" s="15">
        <v>5.9208999999999996</v>
      </c>
      <c r="F170" s="15">
        <v>50.0685</v>
      </c>
      <c r="G170" s="15">
        <v>63.265799999999999</v>
      </c>
      <c r="H170" s="15">
        <v>46.704500000000003</v>
      </c>
      <c r="I170" s="15">
        <v>53.040999999999997</v>
      </c>
      <c r="J170" s="15">
        <f t="shared" si="33"/>
        <v>55.602851612903223</v>
      </c>
      <c r="K170" s="15">
        <f t="shared" si="34"/>
        <v>49.36174193548387</v>
      </c>
      <c r="L170" s="15">
        <f t="shared" si="35"/>
        <v>52.482296774193543</v>
      </c>
      <c r="M170" s="15">
        <v>5.9208562015161759</v>
      </c>
      <c r="N170" s="15">
        <v>50.589246338955235</v>
      </c>
      <c r="O170" s="15">
        <v>66.091702362006771</v>
      </c>
      <c r="P170" s="15">
        <v>44.60707276312089</v>
      </c>
      <c r="Q170" s="15">
        <v>54.788488303150167</v>
      </c>
      <c r="R170" s="15">
        <f t="shared" si="36"/>
        <v>57.090276284105883</v>
      </c>
      <c r="S170" s="15">
        <f t="shared" si="37"/>
        <v>48.87669863474607</v>
      </c>
      <c r="T170" s="15">
        <f t="shared" si="38"/>
        <v>52.983487459425973</v>
      </c>
      <c r="U170" s="15">
        <v>10.388931234920392</v>
      </c>
      <c r="V170" s="15">
        <v>76.799934115712247</v>
      </c>
      <c r="W170" s="15">
        <v>116.64278284582372</v>
      </c>
      <c r="X170" s="15">
        <v>68.010025949188247</v>
      </c>
      <c r="Y170" s="15">
        <v>95.669516813220639</v>
      </c>
      <c r="Z170" s="15">
        <f t="shared" si="39"/>
        <v>93.508225518662215</v>
      </c>
      <c r="AA170" s="15">
        <f t="shared" si="40"/>
        <v>79.609167279266345</v>
      </c>
      <c r="AB170" s="15">
        <f t="shared" si="41"/>
        <v>86.558696398964287</v>
      </c>
      <c r="AC170" s="16">
        <v>3.1826965695032809</v>
      </c>
      <c r="AD170" s="16">
        <v>36.711988008502225</v>
      </c>
      <c r="AE170" s="16">
        <v>48.79783217923373</v>
      </c>
      <c r="AF170" s="16">
        <v>30.87725054970015</v>
      </c>
      <c r="AG170" s="16">
        <v>37.302044961658183</v>
      </c>
      <c r="AH170" s="15">
        <f t="shared" si="42"/>
        <v>41.780245241389629</v>
      </c>
      <c r="AI170" s="15">
        <f t="shared" si="43"/>
        <v>33.57151917406965</v>
      </c>
      <c r="AJ170" s="15">
        <f t="shared" si="44"/>
        <v>37.675882207729643</v>
      </c>
      <c r="AK170" s="15">
        <v>5.9208562015161759</v>
      </c>
      <c r="AL170" s="16">
        <v>51.42764366496214</v>
      </c>
      <c r="AM170" s="16">
        <v>69.273174913457581</v>
      </c>
      <c r="AN170" s="16">
        <v>49.569994042721916</v>
      </c>
      <c r="AO170" s="16">
        <v>59.109343758099392</v>
      </c>
      <c r="AP170" s="16">
        <v>53.735064622605044</v>
      </c>
      <c r="AQ170" s="16">
        <v>78.354014165762877</v>
      </c>
      <c r="AR170" s="15">
        <f t="shared" si="45"/>
        <v>66.044539394183957</v>
      </c>
      <c r="AT170" s="23">
        <f t="shared" si="46"/>
        <v>49949</v>
      </c>
      <c r="AU170" s="1">
        <v>432</v>
      </c>
      <c r="AV170" s="1">
        <v>312</v>
      </c>
      <c r="AW170" s="1">
        <f t="shared" si="47"/>
        <v>744</v>
      </c>
    </row>
    <row r="171" spans="1:49">
      <c r="A171" s="12"/>
      <c r="B171" s="19"/>
      <c r="C171" s="13">
        <f t="shared" si="32"/>
        <v>2036</v>
      </c>
      <c r="D171" s="14">
        <v>49980</v>
      </c>
      <c r="E171" s="15">
        <v>6.2587999999999999</v>
      </c>
      <c r="F171" s="15">
        <v>65.772599999999997</v>
      </c>
      <c r="G171" s="15">
        <v>66.751300000000001</v>
      </c>
      <c r="H171" s="15">
        <v>63.465400000000002</v>
      </c>
      <c r="I171" s="15">
        <v>57.433</v>
      </c>
      <c r="J171" s="15">
        <f t="shared" si="33"/>
        <v>66.229326666666665</v>
      </c>
      <c r="K171" s="15">
        <f t="shared" si="34"/>
        <v>60.650280000000002</v>
      </c>
      <c r="L171" s="15">
        <f t="shared" si="35"/>
        <v>63.43980333333333</v>
      </c>
      <c r="M171" s="15">
        <v>6.2588144391845644</v>
      </c>
      <c r="N171" s="15">
        <v>69.186912001515253</v>
      </c>
      <c r="O171" s="15">
        <v>71.022125198855505</v>
      </c>
      <c r="P171" s="15">
        <v>63.670522924584539</v>
      </c>
      <c r="Q171" s="15">
        <v>61.481690308204193</v>
      </c>
      <c r="R171" s="15">
        <f t="shared" si="36"/>
        <v>70.043344826940711</v>
      </c>
      <c r="S171" s="15">
        <f t="shared" si="37"/>
        <v>62.649067703607045</v>
      </c>
      <c r="T171" s="15">
        <f t="shared" si="38"/>
        <v>66.346206265273878</v>
      </c>
      <c r="U171" s="15">
        <v>10.897156369323165</v>
      </c>
      <c r="V171" s="15">
        <v>103.62280424227626</v>
      </c>
      <c r="W171" s="15">
        <v>110.62705430848047</v>
      </c>
      <c r="X171" s="15">
        <v>88.316336629165221</v>
      </c>
      <c r="Y171" s="15">
        <v>91.523559756685074</v>
      </c>
      <c r="Z171" s="15">
        <f t="shared" si="39"/>
        <v>106.89145427317155</v>
      </c>
      <c r="AA171" s="15">
        <f t="shared" si="40"/>
        <v>89.813040755341149</v>
      </c>
      <c r="AB171" s="15">
        <f t="shared" si="41"/>
        <v>98.352247514256348</v>
      </c>
      <c r="AC171" s="16">
        <v>3.3515208662107385</v>
      </c>
      <c r="AD171" s="16">
        <v>48.862863154014114</v>
      </c>
      <c r="AE171" s="16">
        <v>50.615034875957583</v>
      </c>
      <c r="AF171" s="16">
        <v>44.69912801114468</v>
      </c>
      <c r="AG171" s="16">
        <v>41.454502235845133</v>
      </c>
      <c r="AH171" s="15">
        <f t="shared" si="42"/>
        <v>49.680543290921065</v>
      </c>
      <c r="AI171" s="15">
        <f t="shared" si="43"/>
        <v>43.184969316004889</v>
      </c>
      <c r="AJ171" s="15">
        <f t="shared" si="44"/>
        <v>46.43275630346298</v>
      </c>
      <c r="AK171" s="15">
        <v>6.2588144391845644</v>
      </c>
      <c r="AL171" s="16">
        <v>72.522206727630149</v>
      </c>
      <c r="AM171" s="16">
        <v>73.819690009882564</v>
      </c>
      <c r="AN171" s="16">
        <v>72.637530747033807</v>
      </c>
      <c r="AO171" s="16">
        <v>66.560577621899441</v>
      </c>
      <c r="AP171" s="16">
        <v>58.492328920111049</v>
      </c>
      <c r="AQ171" s="16">
        <v>83.955443266606821</v>
      </c>
      <c r="AR171" s="15">
        <f t="shared" si="45"/>
        <v>71.223886093358942</v>
      </c>
      <c r="AT171" s="23">
        <f t="shared" si="46"/>
        <v>49980</v>
      </c>
      <c r="AU171" s="1">
        <v>384</v>
      </c>
      <c r="AV171" s="1">
        <v>336</v>
      </c>
      <c r="AW171" s="1">
        <f t="shared" si="47"/>
        <v>720</v>
      </c>
    </row>
    <row r="172" spans="1:49">
      <c r="A172" s="12"/>
      <c r="B172" s="19"/>
      <c r="C172" s="13">
        <f t="shared" si="32"/>
        <v>2036</v>
      </c>
      <c r="D172" s="14">
        <v>50010</v>
      </c>
      <c r="E172" s="15">
        <v>6.3560999999999996</v>
      </c>
      <c r="F172" s="15">
        <v>71.579700000000003</v>
      </c>
      <c r="G172" s="15">
        <v>77.184899999999999</v>
      </c>
      <c r="H172" s="15">
        <v>76.429100000000005</v>
      </c>
      <c r="I172" s="15">
        <v>71.618099999999998</v>
      </c>
      <c r="J172" s="15">
        <f t="shared" si="33"/>
        <v>74.050809677419352</v>
      </c>
      <c r="K172" s="15">
        <f t="shared" si="34"/>
        <v>74.308121505376349</v>
      </c>
      <c r="L172" s="15">
        <f t="shared" si="35"/>
        <v>74.179465591397843</v>
      </c>
      <c r="M172" s="15">
        <v>6.3560597794206384</v>
      </c>
      <c r="N172" s="15">
        <v>75.91062390824419</v>
      </c>
      <c r="O172" s="15">
        <v>80.401454172952995</v>
      </c>
      <c r="P172" s="15">
        <v>75.490763345139214</v>
      </c>
      <c r="Q172" s="15">
        <v>74.050042608301069</v>
      </c>
      <c r="R172" s="15">
        <f t="shared" si="36"/>
        <v>77.890452304513659</v>
      </c>
      <c r="S172" s="15">
        <f t="shared" si="37"/>
        <v>74.85560689126433</v>
      </c>
      <c r="T172" s="15">
        <f t="shared" si="38"/>
        <v>76.373029597889001</v>
      </c>
      <c r="U172" s="15">
        <v>10.842373423510548</v>
      </c>
      <c r="V172" s="15">
        <v>119.40959055756129</v>
      </c>
      <c r="W172" s="15">
        <v>122.4938881016601</v>
      </c>
      <c r="X172" s="15">
        <v>110.69015432255298</v>
      </c>
      <c r="Y172" s="15">
        <v>109.99266258066335</v>
      </c>
      <c r="Z172" s="15">
        <f t="shared" si="39"/>
        <v>120.76933463614249</v>
      </c>
      <c r="AA172" s="15">
        <f t="shared" si="40"/>
        <v>110.38265796322531</v>
      </c>
      <c r="AB172" s="15">
        <f t="shared" si="41"/>
        <v>115.57599629968391</v>
      </c>
      <c r="AC172" s="16">
        <v>3.4041699769141038</v>
      </c>
      <c r="AD172" s="16">
        <v>51.519775613856091</v>
      </c>
      <c r="AE172" s="16">
        <v>55.969443078260412</v>
      </c>
      <c r="AF172" s="16">
        <v>50.337735663472017</v>
      </c>
      <c r="AG172" s="16">
        <v>46.91689674097568</v>
      </c>
      <c r="AH172" s="15">
        <f t="shared" si="42"/>
        <v>53.481456969131116</v>
      </c>
      <c r="AI172" s="15">
        <f t="shared" si="43"/>
        <v>48.829623880435996</v>
      </c>
      <c r="AJ172" s="15">
        <f t="shared" si="44"/>
        <v>51.155540424783553</v>
      </c>
      <c r="AK172" s="15">
        <v>6.3560597794206384</v>
      </c>
      <c r="AL172" s="16">
        <v>82.535488278783234</v>
      </c>
      <c r="AM172" s="16">
        <v>85.461268536942114</v>
      </c>
      <c r="AN172" s="16">
        <v>84.510922029817266</v>
      </c>
      <c r="AO172" s="16">
        <v>75.266421822320666</v>
      </c>
      <c r="AP172" s="16">
        <v>77.927625482635349</v>
      </c>
      <c r="AQ172" s="16">
        <v>94.033060609854886</v>
      </c>
      <c r="AR172" s="15">
        <f t="shared" si="45"/>
        <v>85.98034304624511</v>
      </c>
      <c r="AT172" s="23">
        <f t="shared" si="46"/>
        <v>50010</v>
      </c>
      <c r="AU172" s="1">
        <v>416</v>
      </c>
      <c r="AV172" s="1">
        <v>328</v>
      </c>
      <c r="AW172" s="1">
        <f t="shared" si="47"/>
        <v>744</v>
      </c>
    </row>
    <row r="173" spans="1:49">
      <c r="A173" s="12"/>
      <c r="B173" s="19"/>
      <c r="C173" s="13">
        <f t="shared" ref="C173:C236" si="48">YEAR(D173)</f>
        <v>2037</v>
      </c>
      <c r="D173" s="14">
        <v>50041</v>
      </c>
      <c r="E173" s="15">
        <v>7.2015000000000002</v>
      </c>
      <c r="F173" s="15">
        <v>71.996899999999997</v>
      </c>
      <c r="G173" s="15">
        <v>71.693100000000001</v>
      </c>
      <c r="H173" s="15">
        <v>68.738200000000006</v>
      </c>
      <c r="I173" s="15">
        <v>61.288899999999998</v>
      </c>
      <c r="J173" s="15">
        <f t="shared" ref="J173:J236" si="49">(F173*$AU173+G173*$AV173)/$AW173</f>
        <v>71.862966666666665</v>
      </c>
      <c r="K173" s="15">
        <f t="shared" ref="K173:K236" si="50">(H173*$AU173+I173*$AV173)/$AW173</f>
        <v>65.454100000000011</v>
      </c>
      <c r="L173" s="15">
        <f t="shared" ref="L173:L236" si="51">AVERAGE(J173:K173)</f>
        <v>68.658533333333338</v>
      </c>
      <c r="M173" s="15">
        <v>7.2014575334781865</v>
      </c>
      <c r="N173" s="15">
        <v>73.952214313044237</v>
      </c>
      <c r="O173" s="15">
        <v>75.477892280071728</v>
      </c>
      <c r="P173" s="15">
        <v>69.237891496199879</v>
      </c>
      <c r="Q173" s="15">
        <v>62.812205234931874</v>
      </c>
      <c r="R173" s="15">
        <f t="shared" ref="R173:R236" si="52">(N173*$AU173+O173*$AV173)/$AW173</f>
        <v>74.624825029690754</v>
      </c>
      <c r="S173" s="15">
        <f t="shared" ref="S173:S236" si="53">(P173*$AU173+Q173*$AV173)/$AW173</f>
        <v>66.405062069189256</v>
      </c>
      <c r="T173" s="15">
        <f t="shared" ref="T173:T236" si="54">AVERAGE(R173:S173)</f>
        <v>70.514943549440005</v>
      </c>
      <c r="U173" s="15">
        <v>11.848428170450667</v>
      </c>
      <c r="V173" s="15">
        <v>98.34986489596858</v>
      </c>
      <c r="W173" s="15">
        <v>104.87187875551604</v>
      </c>
      <c r="X173" s="15">
        <v>86.495024075003712</v>
      </c>
      <c r="Y173" s="15">
        <v>85.069272323549811</v>
      </c>
      <c r="Z173" s="15">
        <f t="shared" ref="Z173:Z236" si="55">(V173*$AU173+W173*$AV173)/$AW173</f>
        <v>101.2251613286723</v>
      </c>
      <c r="AA173" s="15">
        <f t="shared" ref="AA173:AA236" si="56">(X173*$AU173+Y173*$AV173)/$AW173</f>
        <v>85.866466851244454</v>
      </c>
      <c r="AB173" s="15">
        <f t="shared" ref="AB173:AB236" si="57">AVERAGE(Z173:AA173)</f>
        <v>93.545814089958384</v>
      </c>
      <c r="AC173" s="16">
        <v>3.4960504641358541</v>
      </c>
      <c r="AD173" s="16">
        <v>51.006042980694204</v>
      </c>
      <c r="AE173" s="16">
        <v>52.461228916440149</v>
      </c>
      <c r="AF173" s="16">
        <v>48.189821941469759</v>
      </c>
      <c r="AG173" s="16">
        <v>43.381246777336017</v>
      </c>
      <c r="AH173" s="15">
        <f t="shared" ref="AH173:AH236" si="58">(AD173*$AU173+AE173*$AV173)/$AW173</f>
        <v>51.647576565270377</v>
      </c>
      <c r="AI173" s="15">
        <f t="shared" ref="AI173:AI236" si="59">(AF173*$AU173+AG173*$AV173)/$AW173</f>
        <v>46.069912460507574</v>
      </c>
      <c r="AJ173" s="15">
        <f t="shared" ref="AJ173:AJ236" si="60">AVERAGE(AH173:AI173)</f>
        <v>48.858744512888975</v>
      </c>
      <c r="AK173" s="15">
        <v>7.2014575334781865</v>
      </c>
      <c r="AL173" s="16">
        <v>65.822496892370282</v>
      </c>
      <c r="AM173" s="16">
        <v>68.633471055171526</v>
      </c>
      <c r="AN173" s="16">
        <v>67.367404704995153</v>
      </c>
      <c r="AO173" s="16">
        <v>59.823098312371563</v>
      </c>
      <c r="AP173" s="16">
        <v>58.34179312413508</v>
      </c>
      <c r="AQ173" s="16">
        <v>84.578326136002161</v>
      </c>
      <c r="AR173" s="15">
        <f t="shared" ref="AR173:AR236" si="61">AVERAGE(AP173:AQ173)</f>
        <v>71.460059630068628</v>
      </c>
      <c r="AT173" s="23">
        <f t="shared" si="46"/>
        <v>50041</v>
      </c>
      <c r="AU173" s="1">
        <v>416</v>
      </c>
      <c r="AV173" s="1">
        <v>328</v>
      </c>
      <c r="AW173" s="1">
        <f t="shared" si="47"/>
        <v>744</v>
      </c>
    </row>
    <row r="174" spans="1:49">
      <c r="A174" s="12"/>
      <c r="B174" s="19"/>
      <c r="C174" s="13">
        <f t="shared" si="48"/>
        <v>2037</v>
      </c>
      <c r="D174" s="14">
        <v>50072</v>
      </c>
      <c r="E174" s="15">
        <v>6.7908999999999997</v>
      </c>
      <c r="F174" s="15">
        <v>71.205500000000001</v>
      </c>
      <c r="G174" s="15">
        <v>73.557500000000005</v>
      </c>
      <c r="H174" s="15">
        <v>78.658699999999996</v>
      </c>
      <c r="I174" s="15">
        <v>69.924999999999997</v>
      </c>
      <c r="J174" s="15">
        <f t="shared" si="49"/>
        <v>72.213499999999996</v>
      </c>
      <c r="K174" s="15">
        <f t="shared" si="50"/>
        <v>74.915685714285701</v>
      </c>
      <c r="L174" s="15">
        <f t="shared" si="51"/>
        <v>73.564592857142856</v>
      </c>
      <c r="M174" s="15">
        <v>6.7908836525082883</v>
      </c>
      <c r="N174" s="15">
        <v>75.759784994038469</v>
      </c>
      <c r="O174" s="15">
        <v>76.847306723509448</v>
      </c>
      <c r="P174" s="15">
        <v>78.475288629286069</v>
      </c>
      <c r="Q174" s="15">
        <v>71.864856629682407</v>
      </c>
      <c r="R174" s="15">
        <f t="shared" si="52"/>
        <v>76.225865735240319</v>
      </c>
      <c r="S174" s="15">
        <f t="shared" si="53"/>
        <v>75.642246343741647</v>
      </c>
      <c r="T174" s="15">
        <f t="shared" si="54"/>
        <v>75.934056039490983</v>
      </c>
      <c r="U174" s="15">
        <v>11.423053344253072</v>
      </c>
      <c r="V174" s="15">
        <v>101.26010188366914</v>
      </c>
      <c r="W174" s="15">
        <v>106.70740361483922</v>
      </c>
      <c r="X174" s="15">
        <v>100.58338869732624</v>
      </c>
      <c r="Y174" s="15">
        <v>97.142377035533215</v>
      </c>
      <c r="Z174" s="15">
        <f t="shared" si="55"/>
        <v>103.59465976845632</v>
      </c>
      <c r="AA174" s="15">
        <f t="shared" si="56"/>
        <v>99.108669413700653</v>
      </c>
      <c r="AB174" s="15">
        <f t="shared" si="57"/>
        <v>101.35166459107849</v>
      </c>
      <c r="AC174" s="16">
        <v>3.3467519587168475</v>
      </c>
      <c r="AD174" s="16">
        <v>49.613367095070871</v>
      </c>
      <c r="AE174" s="16">
        <v>52.406242579662816</v>
      </c>
      <c r="AF174" s="16">
        <v>52.581474910221708</v>
      </c>
      <c r="AG174" s="16">
        <v>48.299142018454354</v>
      </c>
      <c r="AH174" s="15">
        <f t="shared" si="58"/>
        <v>50.810313731324555</v>
      </c>
      <c r="AI174" s="15">
        <f t="shared" si="59"/>
        <v>50.746189385178553</v>
      </c>
      <c r="AJ174" s="15">
        <f t="shared" si="60"/>
        <v>50.778251558251554</v>
      </c>
      <c r="AK174" s="15">
        <v>6.7908836525082883</v>
      </c>
      <c r="AL174" s="16">
        <v>83.049578724345054</v>
      </c>
      <c r="AM174" s="16">
        <v>80.006402000634736</v>
      </c>
      <c r="AN174" s="16">
        <v>88.259938743864836</v>
      </c>
      <c r="AO174" s="16">
        <v>71.828931913608841</v>
      </c>
      <c r="AP174" s="16">
        <v>75.752214510324421</v>
      </c>
      <c r="AQ174" s="16">
        <v>88.595756368553864</v>
      </c>
      <c r="AR174" s="15">
        <f t="shared" si="61"/>
        <v>82.17398543943915</v>
      </c>
      <c r="AT174" s="23">
        <f t="shared" si="46"/>
        <v>50072</v>
      </c>
      <c r="AU174" s="1">
        <v>384</v>
      </c>
      <c r="AV174" s="1">
        <v>288</v>
      </c>
      <c r="AW174" s="1">
        <f t="shared" si="47"/>
        <v>672</v>
      </c>
    </row>
    <row r="175" spans="1:49">
      <c r="A175" s="12"/>
      <c r="B175" s="19"/>
      <c r="C175" s="13">
        <f t="shared" si="48"/>
        <v>2037</v>
      </c>
      <c r="D175" s="14">
        <v>50100</v>
      </c>
      <c r="E175" s="15">
        <v>5.7941000000000003</v>
      </c>
      <c r="F175" s="15">
        <v>40.220100000000002</v>
      </c>
      <c r="G175" s="15">
        <v>41.0505</v>
      </c>
      <c r="H175" s="15">
        <v>40.698599999999999</v>
      </c>
      <c r="I175" s="15">
        <v>37.381300000000003</v>
      </c>
      <c r="J175" s="15">
        <f t="shared" si="49"/>
        <v>40.586190322580642</v>
      </c>
      <c r="K175" s="15">
        <f t="shared" si="50"/>
        <v>39.236134408602155</v>
      </c>
      <c r="L175" s="15">
        <f t="shared" si="51"/>
        <v>39.911162365591395</v>
      </c>
      <c r="M175" s="15">
        <v>5.7941417314668451</v>
      </c>
      <c r="N175" s="15">
        <v>41.05087953386527</v>
      </c>
      <c r="O175" s="15">
        <v>41.750320935921202</v>
      </c>
      <c r="P175" s="15">
        <v>39.288242302040388</v>
      </c>
      <c r="Q175" s="15">
        <v>38.724929644066457</v>
      </c>
      <c r="R175" s="15">
        <f t="shared" si="52"/>
        <v>41.359235420793155</v>
      </c>
      <c r="S175" s="15">
        <f t="shared" si="53"/>
        <v>39.039900162503493</v>
      </c>
      <c r="T175" s="15">
        <f t="shared" si="54"/>
        <v>40.19956779164832</v>
      </c>
      <c r="U175" s="15">
        <v>10.29416818802332</v>
      </c>
      <c r="V175" s="15">
        <v>42.515970260796827</v>
      </c>
      <c r="W175" s="15">
        <v>64.066306261735434</v>
      </c>
      <c r="X175" s="15">
        <v>44.09657295578058</v>
      </c>
      <c r="Y175" s="15">
        <v>61.769891389503584</v>
      </c>
      <c r="Z175" s="15">
        <f t="shared" si="55"/>
        <v>52.016656024651482</v>
      </c>
      <c r="AA175" s="15">
        <f t="shared" si="56"/>
        <v>51.888035921185349</v>
      </c>
      <c r="AB175" s="15">
        <f t="shared" si="57"/>
        <v>51.952345972918415</v>
      </c>
      <c r="AC175" s="16">
        <v>3.197304443747667</v>
      </c>
      <c r="AD175" s="16">
        <v>30.183368679540344</v>
      </c>
      <c r="AE175" s="16">
        <v>31.576430322247361</v>
      </c>
      <c r="AF175" s="16">
        <v>29.736485050520493</v>
      </c>
      <c r="AG175" s="16">
        <v>28.683519034540588</v>
      </c>
      <c r="AH175" s="15">
        <f t="shared" si="58"/>
        <v>30.797514134927304</v>
      </c>
      <c r="AI175" s="15">
        <f t="shared" si="59"/>
        <v>29.272274226271289</v>
      </c>
      <c r="AJ175" s="15">
        <f t="shared" si="60"/>
        <v>30.034894180599295</v>
      </c>
      <c r="AK175" s="15">
        <v>5.7941417314668451</v>
      </c>
      <c r="AL175" s="16">
        <v>34.818660601537637</v>
      </c>
      <c r="AM175" s="16">
        <v>38.536207417297476</v>
      </c>
      <c r="AN175" s="16">
        <v>37.121502771898683</v>
      </c>
      <c r="AO175" s="16">
        <v>37.551955469499411</v>
      </c>
      <c r="AP175" s="16">
        <v>38.439847166109978</v>
      </c>
      <c r="AQ175" s="16">
        <v>50.61249044347629</v>
      </c>
      <c r="AR175" s="15">
        <f t="shared" si="61"/>
        <v>44.52616880479313</v>
      </c>
      <c r="AT175" s="23">
        <f t="shared" si="46"/>
        <v>50100</v>
      </c>
      <c r="AU175" s="1">
        <v>416</v>
      </c>
      <c r="AV175" s="1">
        <v>328</v>
      </c>
      <c r="AW175" s="1">
        <f t="shared" si="47"/>
        <v>744</v>
      </c>
    </row>
    <row r="176" spans="1:49">
      <c r="A176" s="12"/>
      <c r="B176" s="19"/>
      <c r="C176" s="13">
        <f t="shared" si="48"/>
        <v>2037</v>
      </c>
      <c r="D176" s="14">
        <v>50131</v>
      </c>
      <c r="E176" s="15">
        <v>5.4993999999999996</v>
      </c>
      <c r="F176" s="15">
        <v>25.679099999999998</v>
      </c>
      <c r="G176" s="15">
        <v>28.601600000000001</v>
      </c>
      <c r="H176" s="15">
        <v>28.340900000000001</v>
      </c>
      <c r="I176" s="15">
        <v>27.904900000000001</v>
      </c>
      <c r="J176" s="15">
        <f t="shared" si="49"/>
        <v>26.913044444444445</v>
      </c>
      <c r="K176" s="15">
        <f t="shared" si="50"/>
        <v>28.156811111111114</v>
      </c>
      <c r="L176" s="15">
        <f t="shared" si="51"/>
        <v>27.534927777777781</v>
      </c>
      <c r="M176" s="15">
        <v>5.4993609603489828</v>
      </c>
      <c r="N176" s="15">
        <v>29.611363435253342</v>
      </c>
      <c r="O176" s="15">
        <v>33.653001309413554</v>
      </c>
      <c r="P176" s="15">
        <v>27.427433061241906</v>
      </c>
      <c r="Q176" s="15">
        <v>29.518920955784772</v>
      </c>
      <c r="R176" s="15">
        <f t="shared" si="52"/>
        <v>31.317832759898767</v>
      </c>
      <c r="S176" s="15">
        <f t="shared" si="53"/>
        <v>28.310505727826673</v>
      </c>
      <c r="T176" s="15">
        <f t="shared" si="54"/>
        <v>29.814169243862722</v>
      </c>
      <c r="U176" s="15">
        <v>9.1969208885600899</v>
      </c>
      <c r="V176" s="15">
        <v>35.592632137854011</v>
      </c>
      <c r="W176" s="15">
        <v>51.412391994674067</v>
      </c>
      <c r="X176" s="15">
        <v>35.56944051456221</v>
      </c>
      <c r="Y176" s="15">
        <v>49.466319137438227</v>
      </c>
      <c r="Z176" s="15">
        <f t="shared" si="55"/>
        <v>42.27208629962248</v>
      </c>
      <c r="AA176" s="15">
        <f t="shared" si="56"/>
        <v>41.437011488665412</v>
      </c>
      <c r="AB176" s="15">
        <f t="shared" si="57"/>
        <v>41.854548894143946</v>
      </c>
      <c r="AC176" s="16">
        <v>3.0136121050422742</v>
      </c>
      <c r="AD176" s="16">
        <v>17.446667525862917</v>
      </c>
      <c r="AE176" s="16">
        <v>18.738240250426024</v>
      </c>
      <c r="AF176" s="16">
        <v>20.846927690125916</v>
      </c>
      <c r="AG176" s="16">
        <v>20.268924358252995</v>
      </c>
      <c r="AH176" s="15">
        <f t="shared" si="58"/>
        <v>17.991998231789562</v>
      </c>
      <c r="AI176" s="15">
        <f t="shared" si="59"/>
        <v>20.602881838890685</v>
      </c>
      <c r="AJ176" s="15">
        <f t="shared" si="60"/>
        <v>19.297440035340124</v>
      </c>
      <c r="AK176" s="15">
        <v>5.4993609603489828</v>
      </c>
      <c r="AL176" s="16">
        <v>19.414537677678904</v>
      </c>
      <c r="AM176" s="16">
        <v>25.648730352077223</v>
      </c>
      <c r="AN176" s="16">
        <v>25.190781585658609</v>
      </c>
      <c r="AO176" s="16">
        <v>26.584118769139618</v>
      </c>
      <c r="AP176" s="16">
        <v>32.827238996005811</v>
      </c>
      <c r="AQ176" s="16">
        <v>44.401717465236665</v>
      </c>
      <c r="AR176" s="15">
        <f t="shared" si="61"/>
        <v>38.614478230621238</v>
      </c>
      <c r="AT176" s="23">
        <f t="shared" si="46"/>
        <v>50131</v>
      </c>
      <c r="AU176" s="1">
        <v>416</v>
      </c>
      <c r="AV176" s="1">
        <v>304</v>
      </c>
      <c r="AW176" s="1">
        <f t="shared" si="47"/>
        <v>720</v>
      </c>
    </row>
    <row r="177" spans="1:49">
      <c r="A177" s="12"/>
      <c r="B177" s="19"/>
      <c r="C177" s="13">
        <f t="shared" si="48"/>
        <v>2037</v>
      </c>
      <c r="D177" s="14">
        <v>50161</v>
      </c>
      <c r="E177" s="15">
        <v>5.56</v>
      </c>
      <c r="F177" s="15">
        <v>25.379799999999999</v>
      </c>
      <c r="G177" s="15">
        <v>29.165299999999998</v>
      </c>
      <c r="H177" s="15">
        <v>14.870799999999999</v>
      </c>
      <c r="I177" s="15">
        <v>17.761099999999999</v>
      </c>
      <c r="J177" s="15">
        <f t="shared" si="49"/>
        <v>27.130084946236558</v>
      </c>
      <c r="K177" s="15">
        <f t="shared" si="50"/>
        <v>16.207175268817203</v>
      </c>
      <c r="L177" s="15">
        <f t="shared" si="51"/>
        <v>21.66863010752688</v>
      </c>
      <c r="M177" s="15">
        <v>5.5600223494100725</v>
      </c>
      <c r="N177" s="15">
        <v>29.130277945104844</v>
      </c>
      <c r="O177" s="15">
        <v>37.299609427794948</v>
      </c>
      <c r="P177" s="15">
        <v>12.758931493282244</v>
      </c>
      <c r="Q177" s="15">
        <v>18.294754474214141</v>
      </c>
      <c r="R177" s="15">
        <f t="shared" si="52"/>
        <v>32.907495727423928</v>
      </c>
      <c r="S177" s="15">
        <f t="shared" si="53"/>
        <v>15.318505559734628</v>
      </c>
      <c r="T177" s="15">
        <f t="shared" si="54"/>
        <v>24.113000643579277</v>
      </c>
      <c r="U177" s="15">
        <v>8.8767848062600727</v>
      </c>
      <c r="V177" s="15">
        <v>34.950239394108053</v>
      </c>
      <c r="W177" s="15">
        <v>62.086694111302357</v>
      </c>
      <c r="X177" s="15">
        <v>21.559814251817816</v>
      </c>
      <c r="Y177" s="15">
        <v>35.751178344871256</v>
      </c>
      <c r="Z177" s="15">
        <f t="shared" si="55"/>
        <v>47.497202327864557</v>
      </c>
      <c r="AA177" s="15">
        <f t="shared" si="56"/>
        <v>28.121412703444676</v>
      </c>
      <c r="AB177" s="15">
        <f t="shared" si="57"/>
        <v>37.809307515654616</v>
      </c>
      <c r="AC177" s="16">
        <v>3.031460258679314</v>
      </c>
      <c r="AD177" s="16">
        <v>21.104803400100462</v>
      </c>
      <c r="AE177" s="16">
        <v>22.434716898260852</v>
      </c>
      <c r="AF177" s="16">
        <v>8.5444628439409254</v>
      </c>
      <c r="AG177" s="16">
        <v>11.41519744998295</v>
      </c>
      <c r="AH177" s="15">
        <f t="shared" si="58"/>
        <v>21.719709641185375</v>
      </c>
      <c r="AI177" s="15">
        <f t="shared" si="59"/>
        <v>9.8717917478098194</v>
      </c>
      <c r="AJ177" s="15">
        <f t="shared" si="60"/>
        <v>15.795750694497597</v>
      </c>
      <c r="AK177" s="15">
        <v>5.5600223494100725</v>
      </c>
      <c r="AL177" s="16">
        <v>15.506074460460175</v>
      </c>
      <c r="AM177" s="16">
        <v>19.94373983804395</v>
      </c>
      <c r="AN177" s="16">
        <v>9.9008507347333623</v>
      </c>
      <c r="AO177" s="16">
        <v>12.479773884051204</v>
      </c>
      <c r="AP177" s="16">
        <v>15.709663358178423</v>
      </c>
      <c r="AQ177" s="16">
        <v>53.544546092925671</v>
      </c>
      <c r="AR177" s="15">
        <f t="shared" si="61"/>
        <v>34.627104725552044</v>
      </c>
      <c r="AT177" s="23">
        <f t="shared" si="46"/>
        <v>50161</v>
      </c>
      <c r="AU177" s="1">
        <v>400</v>
      </c>
      <c r="AV177" s="1">
        <v>344</v>
      </c>
      <c r="AW177" s="1">
        <f t="shared" si="47"/>
        <v>744</v>
      </c>
    </row>
    <row r="178" spans="1:49">
      <c r="A178" s="12"/>
      <c r="B178" s="19"/>
      <c r="C178" s="13">
        <f t="shared" si="48"/>
        <v>2037</v>
      </c>
      <c r="D178" s="14">
        <v>50192</v>
      </c>
      <c r="E178" s="15">
        <v>5.8806000000000003</v>
      </c>
      <c r="F178" s="15">
        <v>36.956200000000003</v>
      </c>
      <c r="G178" s="15">
        <v>44.332500000000003</v>
      </c>
      <c r="H178" s="15">
        <v>21.707899999999999</v>
      </c>
      <c r="I178" s="15">
        <v>29.276</v>
      </c>
      <c r="J178" s="15">
        <f t="shared" si="49"/>
        <v>40.070637777777783</v>
      </c>
      <c r="K178" s="15">
        <f t="shared" si="50"/>
        <v>24.903320000000001</v>
      </c>
      <c r="L178" s="15">
        <f t="shared" si="51"/>
        <v>32.486978888888892</v>
      </c>
      <c r="M178" s="15">
        <v>5.880611139551279</v>
      </c>
      <c r="N178" s="15">
        <v>40.360664397095185</v>
      </c>
      <c r="O178" s="15">
        <v>52.394037573588371</v>
      </c>
      <c r="P178" s="15">
        <v>20.035030847120083</v>
      </c>
      <c r="Q178" s="15">
        <v>31.375128934037001</v>
      </c>
      <c r="R178" s="15">
        <f t="shared" si="52"/>
        <v>45.441421960503419</v>
      </c>
      <c r="S178" s="15">
        <f t="shared" si="53"/>
        <v>24.823072261596117</v>
      </c>
      <c r="T178" s="15">
        <f t="shared" si="54"/>
        <v>35.132247111049764</v>
      </c>
      <c r="U178" s="15">
        <v>10.003951477002973</v>
      </c>
      <c r="V178" s="15">
        <v>49.48549024603642</v>
      </c>
      <c r="W178" s="15">
        <v>92.380298830299282</v>
      </c>
      <c r="X178" s="15">
        <v>31.51694243574353</v>
      </c>
      <c r="Y178" s="15">
        <v>56.337114735231928</v>
      </c>
      <c r="Z178" s="15">
        <f t="shared" si="55"/>
        <v>67.596631648280734</v>
      </c>
      <c r="AA178" s="15">
        <f t="shared" si="56"/>
        <v>41.996570739971965</v>
      </c>
      <c r="AB178" s="15">
        <f t="shared" si="57"/>
        <v>54.796601194126353</v>
      </c>
      <c r="AC178" s="16">
        <v>3.0508784508977853</v>
      </c>
      <c r="AD178" s="16">
        <v>28.524279670591515</v>
      </c>
      <c r="AE178" s="16">
        <v>34.197026113206206</v>
      </c>
      <c r="AF178" s="16">
        <v>14.755913252980532</v>
      </c>
      <c r="AG178" s="16">
        <v>21.423227019843836</v>
      </c>
      <c r="AH178" s="15">
        <f t="shared" si="58"/>
        <v>30.919439279695496</v>
      </c>
      <c r="AI178" s="15">
        <f t="shared" si="59"/>
        <v>17.571001287878371</v>
      </c>
      <c r="AJ178" s="15">
        <f t="shared" si="60"/>
        <v>24.245220283786935</v>
      </c>
      <c r="AK178" s="15">
        <v>5.880611139551279</v>
      </c>
      <c r="AL178" s="16">
        <v>30.119785470613721</v>
      </c>
      <c r="AM178" s="16">
        <v>41.045168588770103</v>
      </c>
      <c r="AN178" s="16">
        <v>19.398580966434068</v>
      </c>
      <c r="AO178" s="16">
        <v>26.943838699835219</v>
      </c>
      <c r="AP178" s="16">
        <v>22.575181558483649</v>
      </c>
      <c r="AQ178" s="16">
        <v>67.817123128295606</v>
      </c>
      <c r="AR178" s="15">
        <f t="shared" si="61"/>
        <v>45.196152343389628</v>
      </c>
      <c r="AT178" s="23">
        <f t="shared" si="46"/>
        <v>50192</v>
      </c>
      <c r="AU178" s="1">
        <v>416</v>
      </c>
      <c r="AV178" s="1">
        <v>304</v>
      </c>
      <c r="AW178" s="1">
        <f t="shared" si="47"/>
        <v>720</v>
      </c>
    </row>
    <row r="179" spans="1:49">
      <c r="A179" s="12"/>
      <c r="B179" s="19"/>
      <c r="C179" s="13">
        <f t="shared" si="48"/>
        <v>2037</v>
      </c>
      <c r="D179" s="14">
        <v>50222</v>
      </c>
      <c r="E179" s="15">
        <v>6.1200999999999999</v>
      </c>
      <c r="F179" s="15">
        <v>77.073400000000007</v>
      </c>
      <c r="G179" s="15">
        <v>79.915899999999993</v>
      </c>
      <c r="H179" s="15">
        <v>58.5946</v>
      </c>
      <c r="I179" s="15">
        <v>60.129800000000003</v>
      </c>
      <c r="J179" s="15">
        <f t="shared" si="49"/>
        <v>78.326545161290326</v>
      </c>
      <c r="K179" s="15">
        <f t="shared" si="50"/>
        <v>59.271408602150537</v>
      </c>
      <c r="L179" s="15">
        <f t="shared" si="51"/>
        <v>68.798976881720435</v>
      </c>
      <c r="M179" s="15">
        <v>6.1201274952423175</v>
      </c>
      <c r="N179" s="15">
        <v>72.691827003241613</v>
      </c>
      <c r="O179" s="15">
        <v>80.911330110236676</v>
      </c>
      <c r="P179" s="15">
        <v>53.043443671511831</v>
      </c>
      <c r="Q179" s="15">
        <v>60.440327048747967</v>
      </c>
      <c r="R179" s="15">
        <f t="shared" si="52"/>
        <v>76.315478910626538</v>
      </c>
      <c r="S179" s="15">
        <f t="shared" si="53"/>
        <v>56.304435267927765</v>
      </c>
      <c r="T179" s="15">
        <f t="shared" si="54"/>
        <v>66.309957089277148</v>
      </c>
      <c r="U179" s="15">
        <v>10.330335998362155</v>
      </c>
      <c r="V179" s="15">
        <v>102.36011462564475</v>
      </c>
      <c r="W179" s="15">
        <v>143.43522156027373</v>
      </c>
      <c r="X179" s="15">
        <v>88.100598008189905</v>
      </c>
      <c r="Y179" s="15">
        <v>107.43021812509308</v>
      </c>
      <c r="Z179" s="15">
        <f t="shared" si="55"/>
        <v>120.46849510220163</v>
      </c>
      <c r="AA179" s="15">
        <f t="shared" si="56"/>
        <v>96.622258489835389</v>
      </c>
      <c r="AB179" s="15">
        <f t="shared" si="57"/>
        <v>108.5453767960185</v>
      </c>
      <c r="AC179" s="16">
        <v>3.0788041457909028</v>
      </c>
      <c r="AD179" s="16">
        <v>47.621221801063896</v>
      </c>
      <c r="AE179" s="16">
        <v>56.662639833522221</v>
      </c>
      <c r="AF179" s="16">
        <v>36.154198031917318</v>
      </c>
      <c r="AG179" s="16">
        <v>37.728606109937132</v>
      </c>
      <c r="AH179" s="15">
        <f t="shared" si="58"/>
        <v>51.607223299244446</v>
      </c>
      <c r="AI179" s="15">
        <f t="shared" si="59"/>
        <v>36.848291915775519</v>
      </c>
      <c r="AJ179" s="15">
        <f t="shared" si="60"/>
        <v>44.227757607509986</v>
      </c>
      <c r="AK179" s="15">
        <v>6.1201274952423175</v>
      </c>
      <c r="AL179" s="16">
        <v>77.570099481056175</v>
      </c>
      <c r="AM179" s="16">
        <v>95.551507536841982</v>
      </c>
      <c r="AN179" s="16">
        <v>57.064244862297755</v>
      </c>
      <c r="AO179" s="16">
        <v>61.969015661285169</v>
      </c>
      <c r="AP179" s="16">
        <v>72.109055267982114</v>
      </c>
      <c r="AQ179" s="16">
        <v>117.69530177031653</v>
      </c>
      <c r="AR179" s="15">
        <f t="shared" si="61"/>
        <v>94.902178519149317</v>
      </c>
      <c r="AT179" s="23">
        <f t="shared" si="46"/>
        <v>50222</v>
      </c>
      <c r="AU179" s="1">
        <v>416</v>
      </c>
      <c r="AV179" s="1">
        <v>328</v>
      </c>
      <c r="AW179" s="1">
        <f t="shared" si="47"/>
        <v>744</v>
      </c>
    </row>
    <row r="180" spans="1:49">
      <c r="A180" s="12"/>
      <c r="B180" s="19"/>
      <c r="C180" s="13">
        <f t="shared" si="48"/>
        <v>2037</v>
      </c>
      <c r="D180" s="14">
        <v>50253</v>
      </c>
      <c r="E180" s="15">
        <v>6.3423999999999996</v>
      </c>
      <c r="F180" s="15">
        <v>85.563800000000001</v>
      </c>
      <c r="G180" s="15">
        <v>85.396100000000004</v>
      </c>
      <c r="H180" s="15">
        <v>71.068299999999994</v>
      </c>
      <c r="I180" s="15">
        <v>66.594800000000006</v>
      </c>
      <c r="J180" s="15">
        <f t="shared" si="49"/>
        <v>85.489867741935484</v>
      </c>
      <c r="K180" s="15">
        <f t="shared" si="50"/>
        <v>69.096111827956989</v>
      </c>
      <c r="L180" s="15">
        <f t="shared" si="51"/>
        <v>77.292989784946229</v>
      </c>
      <c r="M180" s="15">
        <v>6.3424330666130437</v>
      </c>
      <c r="N180" s="15">
        <v>79.928809718671147</v>
      </c>
      <c r="O180" s="15">
        <v>82.691491735289205</v>
      </c>
      <c r="P180" s="15">
        <v>65.014622944665263</v>
      </c>
      <c r="Q180" s="15">
        <v>65.503525091508237</v>
      </c>
      <c r="R180" s="15">
        <f t="shared" si="52"/>
        <v>81.146766306642547</v>
      </c>
      <c r="S180" s="15">
        <f t="shared" si="53"/>
        <v>65.230160450262701</v>
      </c>
      <c r="T180" s="15">
        <f t="shared" si="54"/>
        <v>73.188463378452624</v>
      </c>
      <c r="U180" s="15">
        <v>10.423027413943801</v>
      </c>
      <c r="V180" s="15">
        <v>121.96728672324639</v>
      </c>
      <c r="W180" s="15">
        <v>145.8955818538121</v>
      </c>
      <c r="X180" s="15">
        <v>111.61794255023084</v>
      </c>
      <c r="Y180" s="15">
        <v>117.20124936840013</v>
      </c>
      <c r="Z180" s="15">
        <f t="shared" si="55"/>
        <v>132.5163200603775</v>
      </c>
      <c r="AA180" s="15">
        <f t="shared" si="56"/>
        <v>114.07940039480009</v>
      </c>
      <c r="AB180" s="15">
        <f t="shared" si="57"/>
        <v>123.29786022758879</v>
      </c>
      <c r="AC180" s="16">
        <v>3.142104200316882</v>
      </c>
      <c r="AD180" s="16">
        <v>54.19422376183897</v>
      </c>
      <c r="AE180" s="16">
        <v>59.662101288327158</v>
      </c>
      <c r="AF180" s="16">
        <v>44.455400428623349</v>
      </c>
      <c r="AG180" s="16">
        <v>40.531392361106271</v>
      </c>
      <c r="AH180" s="15">
        <f t="shared" si="58"/>
        <v>56.604793424054193</v>
      </c>
      <c r="AI180" s="15">
        <f t="shared" si="59"/>
        <v>42.725461388105074</v>
      </c>
      <c r="AJ180" s="15">
        <f t="shared" si="60"/>
        <v>49.665127406079634</v>
      </c>
      <c r="AK180" s="15">
        <v>6.3424330666130437</v>
      </c>
      <c r="AL180" s="16">
        <v>93.222393278785745</v>
      </c>
      <c r="AM180" s="16">
        <v>98.339446490935273</v>
      </c>
      <c r="AN180" s="16">
        <v>77.714076786553761</v>
      </c>
      <c r="AO180" s="16">
        <v>73.506453150124855</v>
      </c>
      <c r="AP180" s="16">
        <v>91.551435903310804</v>
      </c>
      <c r="AQ180" s="16">
        <v>160.42266445463591</v>
      </c>
      <c r="AR180" s="15">
        <f t="shared" si="61"/>
        <v>125.98705017897336</v>
      </c>
      <c r="AT180" s="23">
        <f t="shared" si="46"/>
        <v>50253</v>
      </c>
      <c r="AU180" s="1">
        <v>416</v>
      </c>
      <c r="AV180" s="1">
        <v>328</v>
      </c>
      <c r="AW180" s="1">
        <f t="shared" si="47"/>
        <v>744</v>
      </c>
    </row>
    <row r="181" spans="1:49">
      <c r="A181" s="12"/>
      <c r="B181" s="19"/>
      <c r="C181" s="13">
        <f t="shared" si="48"/>
        <v>2037</v>
      </c>
      <c r="D181" s="14">
        <v>50284</v>
      </c>
      <c r="E181" s="15">
        <v>6.2117000000000004</v>
      </c>
      <c r="F181" s="15">
        <v>74.380300000000005</v>
      </c>
      <c r="G181" s="15">
        <v>78.030699999999996</v>
      </c>
      <c r="H181" s="15">
        <v>60.759099999999997</v>
      </c>
      <c r="I181" s="15">
        <v>62.390900000000002</v>
      </c>
      <c r="J181" s="15">
        <f t="shared" si="49"/>
        <v>76.002700000000004</v>
      </c>
      <c r="K181" s="15">
        <f t="shared" si="50"/>
        <v>61.484344444444446</v>
      </c>
      <c r="L181" s="15">
        <f t="shared" si="51"/>
        <v>68.743522222222225</v>
      </c>
      <c r="M181" s="15">
        <v>6.2116614152639258</v>
      </c>
      <c r="N181" s="15">
        <v>72.306644204597603</v>
      </c>
      <c r="O181" s="15">
        <v>76.921314074981666</v>
      </c>
      <c r="P181" s="15">
        <v>56.554018759974859</v>
      </c>
      <c r="Q181" s="15">
        <v>62.701258017165983</v>
      </c>
      <c r="R181" s="15">
        <f t="shared" si="52"/>
        <v>74.357608591434953</v>
      </c>
      <c r="S181" s="15">
        <f t="shared" si="53"/>
        <v>59.28612509650425</v>
      </c>
      <c r="T181" s="15">
        <f t="shared" si="54"/>
        <v>66.821866843969602</v>
      </c>
      <c r="U181" s="15">
        <v>10.639307737317512</v>
      </c>
      <c r="V181" s="15">
        <v>96.946440199375147</v>
      </c>
      <c r="W181" s="15">
        <v>141.99840121611652</v>
      </c>
      <c r="X181" s="15">
        <v>90.458120050293857</v>
      </c>
      <c r="Y181" s="15">
        <v>117.84843046929092</v>
      </c>
      <c r="Z181" s="15">
        <f t="shared" si="55"/>
        <v>116.96953398459353</v>
      </c>
      <c r="AA181" s="15">
        <f t="shared" si="56"/>
        <v>102.63159134762589</v>
      </c>
      <c r="AB181" s="15">
        <f t="shared" si="57"/>
        <v>109.8005626661097</v>
      </c>
      <c r="AC181" s="16">
        <v>3.1604120719821513</v>
      </c>
      <c r="AD181" s="16">
        <v>47.33383567419191</v>
      </c>
      <c r="AE181" s="16">
        <v>54.791190099822863</v>
      </c>
      <c r="AF181" s="16">
        <v>36.418499642784901</v>
      </c>
      <c r="AG181" s="16">
        <v>40.449765582125131</v>
      </c>
      <c r="AH181" s="15">
        <f t="shared" si="58"/>
        <v>50.648215418916777</v>
      </c>
      <c r="AI181" s="15">
        <f t="shared" si="59"/>
        <v>38.21017339360278</v>
      </c>
      <c r="AJ181" s="15">
        <f t="shared" si="60"/>
        <v>44.429194406259782</v>
      </c>
      <c r="AK181" s="15">
        <v>6.2116614152639258</v>
      </c>
      <c r="AL181" s="16">
        <v>73.876124453406362</v>
      </c>
      <c r="AM181" s="16">
        <v>88.158075670354009</v>
      </c>
      <c r="AN181" s="16">
        <v>62.545371549372433</v>
      </c>
      <c r="AO181" s="16">
        <v>69.342248938822848</v>
      </c>
      <c r="AP181" s="16">
        <v>80.662736145427971</v>
      </c>
      <c r="AQ181" s="16">
        <v>113.44181786984775</v>
      </c>
      <c r="AR181" s="15">
        <f t="shared" si="61"/>
        <v>97.052277007637855</v>
      </c>
      <c r="AT181" s="23">
        <f t="shared" si="46"/>
        <v>50284</v>
      </c>
      <c r="AU181" s="1">
        <v>400</v>
      </c>
      <c r="AV181" s="1">
        <v>320</v>
      </c>
      <c r="AW181" s="1">
        <f t="shared" si="47"/>
        <v>720</v>
      </c>
    </row>
    <row r="182" spans="1:49">
      <c r="A182" s="12"/>
      <c r="B182" s="19"/>
      <c r="C182" s="13">
        <f t="shared" si="48"/>
        <v>2037</v>
      </c>
      <c r="D182" s="14">
        <v>50314</v>
      </c>
      <c r="E182" s="15">
        <v>6.2172999999999998</v>
      </c>
      <c r="F182" s="15">
        <v>53.823099999999997</v>
      </c>
      <c r="G182" s="15">
        <v>63.477499999999999</v>
      </c>
      <c r="H182" s="15">
        <v>50.477899999999998</v>
      </c>
      <c r="I182" s="15">
        <v>55.480600000000003</v>
      </c>
      <c r="J182" s="15">
        <f t="shared" si="49"/>
        <v>57.871719354838717</v>
      </c>
      <c r="K182" s="15">
        <f t="shared" si="50"/>
        <v>52.575806451612905</v>
      </c>
      <c r="L182" s="15">
        <f t="shared" si="51"/>
        <v>55.223762903225811</v>
      </c>
      <c r="M182" s="15">
        <v>6.2173491569254971</v>
      </c>
      <c r="N182" s="15">
        <v>57.01017506114772</v>
      </c>
      <c r="O182" s="15">
        <v>66.590089679343194</v>
      </c>
      <c r="P182" s="15">
        <v>49.958239728690636</v>
      </c>
      <c r="Q182" s="15">
        <v>58.523218758579226</v>
      </c>
      <c r="R182" s="15">
        <f t="shared" si="52"/>
        <v>61.027558610713562</v>
      </c>
      <c r="S182" s="15">
        <f t="shared" si="53"/>
        <v>53.550005128321338</v>
      </c>
      <c r="T182" s="15">
        <f t="shared" si="54"/>
        <v>57.28878186951745</v>
      </c>
      <c r="U182" s="15">
        <v>11.087156736479701</v>
      </c>
      <c r="V182" s="15">
        <v>75.804782622910793</v>
      </c>
      <c r="W182" s="15">
        <v>119.08506562286975</v>
      </c>
      <c r="X182" s="15">
        <v>67.349928539188113</v>
      </c>
      <c r="Y182" s="15">
        <v>96.910006194468863</v>
      </c>
      <c r="Z182" s="15">
        <f t="shared" si="55"/>
        <v>93.954578719667765</v>
      </c>
      <c r="AA182" s="15">
        <f t="shared" si="56"/>
        <v>79.746090136563922</v>
      </c>
      <c r="AB182" s="15">
        <f t="shared" si="57"/>
        <v>86.850334428115843</v>
      </c>
      <c r="AC182" s="16">
        <v>3.1790400785203974</v>
      </c>
      <c r="AD182" s="16">
        <v>39.79679195628551</v>
      </c>
      <c r="AE182" s="16">
        <v>50.185772598587455</v>
      </c>
      <c r="AF182" s="16">
        <v>36.174150084385424</v>
      </c>
      <c r="AG182" s="16">
        <v>40.73986651072849</v>
      </c>
      <c r="AH182" s="15">
        <f t="shared" si="58"/>
        <v>44.153461257895998</v>
      </c>
      <c r="AI182" s="15">
        <f t="shared" si="59"/>
        <v>38.088805359948644</v>
      </c>
      <c r="AJ182" s="15">
        <f t="shared" si="60"/>
        <v>41.121133308922325</v>
      </c>
      <c r="AK182" s="15">
        <v>6.2173491569254971</v>
      </c>
      <c r="AL182" s="16">
        <v>55.03562087023991</v>
      </c>
      <c r="AM182" s="16">
        <v>68.757580420647884</v>
      </c>
      <c r="AN182" s="16">
        <v>52.125080773854414</v>
      </c>
      <c r="AO182" s="16">
        <v>59.781250919871042</v>
      </c>
      <c r="AP182" s="16">
        <v>54.731864596085693</v>
      </c>
      <c r="AQ182" s="16">
        <v>81.177533010070377</v>
      </c>
      <c r="AR182" s="15">
        <f t="shared" si="61"/>
        <v>67.954698803078031</v>
      </c>
      <c r="AT182" s="23">
        <f t="shared" si="46"/>
        <v>50314</v>
      </c>
      <c r="AU182" s="1">
        <v>432</v>
      </c>
      <c r="AV182" s="1">
        <v>312</v>
      </c>
      <c r="AW182" s="1">
        <f t="shared" si="47"/>
        <v>744</v>
      </c>
    </row>
    <row r="183" spans="1:49">
      <c r="A183" s="12"/>
      <c r="B183" s="19"/>
      <c r="C183" s="13">
        <f t="shared" si="48"/>
        <v>2037</v>
      </c>
      <c r="D183" s="14">
        <v>50345</v>
      </c>
      <c r="E183" s="15">
        <v>6.5414000000000003</v>
      </c>
      <c r="F183" s="15">
        <v>68.944900000000004</v>
      </c>
      <c r="G183" s="15">
        <v>68.814700000000002</v>
      </c>
      <c r="H183" s="15">
        <v>67.226100000000002</v>
      </c>
      <c r="I183" s="15">
        <v>60.145000000000003</v>
      </c>
      <c r="J183" s="15">
        <f t="shared" si="49"/>
        <v>68.884139999999988</v>
      </c>
      <c r="K183" s="15">
        <f t="shared" si="50"/>
        <v>63.921586666666677</v>
      </c>
      <c r="L183" s="15">
        <f t="shared" si="51"/>
        <v>66.402863333333329</v>
      </c>
      <c r="M183" s="15">
        <v>6.5414344144675276</v>
      </c>
      <c r="N183" s="15">
        <v>72.945544947957899</v>
      </c>
      <c r="O183" s="15">
        <v>71.785732921101172</v>
      </c>
      <c r="P183" s="15">
        <v>68.720275100275046</v>
      </c>
      <c r="Q183" s="15">
        <v>63.829124716811762</v>
      </c>
      <c r="R183" s="15">
        <f t="shared" si="52"/>
        <v>72.404299335424767</v>
      </c>
      <c r="S183" s="15">
        <f t="shared" si="53"/>
        <v>66.437738254658854</v>
      </c>
      <c r="T183" s="15">
        <f t="shared" si="54"/>
        <v>69.421018795041817</v>
      </c>
      <c r="U183" s="15">
        <v>11.634760155018856</v>
      </c>
      <c r="V183" s="15">
        <v>102.51382920640496</v>
      </c>
      <c r="W183" s="15">
        <v>113.43962266461031</v>
      </c>
      <c r="X183" s="15">
        <v>89.656463194305971</v>
      </c>
      <c r="Y183" s="15">
        <v>91.043136351034605</v>
      </c>
      <c r="Z183" s="15">
        <f t="shared" si="55"/>
        <v>107.61253282023412</v>
      </c>
      <c r="AA183" s="15">
        <f t="shared" si="56"/>
        <v>90.303577334112674</v>
      </c>
      <c r="AB183" s="15">
        <f t="shared" si="57"/>
        <v>98.958055077173398</v>
      </c>
      <c r="AC183" s="16">
        <v>3.3484588613011614</v>
      </c>
      <c r="AD183" s="16">
        <v>49.761718247802385</v>
      </c>
      <c r="AE183" s="16">
        <v>50.280082954460909</v>
      </c>
      <c r="AF183" s="16">
        <v>46.326429600088609</v>
      </c>
      <c r="AG183" s="16">
        <v>42.880151226135347</v>
      </c>
      <c r="AH183" s="15">
        <f t="shared" si="58"/>
        <v>50.003621777576356</v>
      </c>
      <c r="AI183" s="15">
        <f t="shared" si="59"/>
        <v>44.718166358910423</v>
      </c>
      <c r="AJ183" s="15">
        <f t="shared" si="60"/>
        <v>47.36089406824339</v>
      </c>
      <c r="AK183" s="15">
        <v>6.5414344144675276</v>
      </c>
      <c r="AL183" s="16">
        <v>75.272118430034666</v>
      </c>
      <c r="AM183" s="16">
        <v>72.43618897439498</v>
      </c>
      <c r="AN183" s="16">
        <v>74.926833935468409</v>
      </c>
      <c r="AO183" s="16">
        <v>67.464145620538361</v>
      </c>
      <c r="AP183" s="16">
        <v>59.693498110869122</v>
      </c>
      <c r="AQ183" s="16">
        <v>87.619660976414096</v>
      </c>
      <c r="AR183" s="15">
        <f t="shared" si="61"/>
        <v>73.656579543641612</v>
      </c>
      <c r="AT183" s="23">
        <f t="shared" si="46"/>
        <v>50345</v>
      </c>
      <c r="AU183" s="1">
        <v>384</v>
      </c>
      <c r="AV183" s="1">
        <v>336</v>
      </c>
      <c r="AW183" s="1">
        <f t="shared" si="47"/>
        <v>720</v>
      </c>
    </row>
    <row r="184" spans="1:49">
      <c r="A184" s="12"/>
      <c r="B184" s="19"/>
      <c r="C184" s="13">
        <f t="shared" si="48"/>
        <v>2037</v>
      </c>
      <c r="D184" s="14">
        <v>50375</v>
      </c>
      <c r="E184" s="15">
        <v>6.7115</v>
      </c>
      <c r="F184" s="15">
        <v>76.178200000000004</v>
      </c>
      <c r="G184" s="15">
        <v>80.795699999999997</v>
      </c>
      <c r="H184" s="15">
        <v>84.6006</v>
      </c>
      <c r="I184" s="15">
        <v>77.284300000000002</v>
      </c>
      <c r="J184" s="15">
        <f t="shared" si="49"/>
        <v>78.213872043010753</v>
      </c>
      <c r="K184" s="15">
        <f t="shared" si="50"/>
        <v>81.375134408602165</v>
      </c>
      <c r="L184" s="15">
        <f t="shared" si="51"/>
        <v>79.794503225806466</v>
      </c>
      <c r="M184" s="15">
        <v>6.7115206585179781</v>
      </c>
      <c r="N184" s="15">
        <v>82.182164766018417</v>
      </c>
      <c r="O184" s="15">
        <v>84.807987130395972</v>
      </c>
      <c r="P184" s="15">
        <v>84.044234511684223</v>
      </c>
      <c r="Q184" s="15">
        <v>79.514495009140347</v>
      </c>
      <c r="R184" s="15">
        <f t="shared" si="52"/>
        <v>83.339785378270889</v>
      </c>
      <c r="S184" s="15">
        <f t="shared" si="53"/>
        <v>82.047252580455194</v>
      </c>
      <c r="T184" s="15">
        <f t="shared" si="54"/>
        <v>82.693518979363034</v>
      </c>
      <c r="U184" s="15">
        <v>11.771858986000135</v>
      </c>
      <c r="V184" s="15">
        <v>118.31331174864738</v>
      </c>
      <c r="W184" s="15">
        <v>128.86534833356578</v>
      </c>
      <c r="X184" s="15">
        <v>112.21231164476293</v>
      </c>
      <c r="Y184" s="15">
        <v>115.13602335260769</v>
      </c>
      <c r="Z184" s="15">
        <f t="shared" si="55"/>
        <v>122.96528486672968</v>
      </c>
      <c r="AA184" s="15">
        <f t="shared" si="56"/>
        <v>113.50125981703859</v>
      </c>
      <c r="AB184" s="15">
        <f t="shared" si="57"/>
        <v>118.23327234188413</v>
      </c>
      <c r="AC184" s="16">
        <v>3.3959968958923241</v>
      </c>
      <c r="AD184" s="16">
        <v>52.635707135406889</v>
      </c>
      <c r="AE184" s="16">
        <v>57.06161707344242</v>
      </c>
      <c r="AF184" s="16">
        <v>53.981622301464867</v>
      </c>
      <c r="AG184" s="16">
        <v>49.654100722758358</v>
      </c>
      <c r="AH184" s="15">
        <f t="shared" si="58"/>
        <v>54.586914742497818</v>
      </c>
      <c r="AI184" s="15">
        <f t="shared" si="59"/>
        <v>52.073790207626509</v>
      </c>
      <c r="AJ184" s="15">
        <f t="shared" si="60"/>
        <v>53.330352475062163</v>
      </c>
      <c r="AK184" s="15">
        <v>6.7115206585179781</v>
      </c>
      <c r="AL184" s="16">
        <v>92.113158936322037</v>
      </c>
      <c r="AM184" s="16">
        <v>92.873819697506335</v>
      </c>
      <c r="AN184" s="16">
        <v>94.126607882804407</v>
      </c>
      <c r="AO184" s="16">
        <v>82.850313437433343</v>
      </c>
      <c r="AP184" s="16">
        <v>86.478214093757614</v>
      </c>
      <c r="AQ184" s="16">
        <v>101.85419850756702</v>
      </c>
      <c r="AR184" s="15">
        <f t="shared" si="61"/>
        <v>94.16620630066231</v>
      </c>
      <c r="AT184" s="23">
        <f t="shared" si="46"/>
        <v>50375</v>
      </c>
      <c r="AU184" s="1">
        <v>416</v>
      </c>
      <c r="AV184" s="1">
        <v>328</v>
      </c>
      <c r="AW184" s="1">
        <f t="shared" si="47"/>
        <v>744</v>
      </c>
    </row>
    <row r="185" spans="1:49">
      <c r="A185" s="12"/>
      <c r="B185" s="19"/>
      <c r="C185" s="13">
        <f t="shared" si="48"/>
        <v>2038</v>
      </c>
      <c r="D185" s="14">
        <v>50406</v>
      </c>
      <c r="E185" s="15">
        <v>7.4025999999999996</v>
      </c>
      <c r="F185" s="15">
        <v>71.486999999999995</v>
      </c>
      <c r="G185" s="15">
        <v>72.758499999999998</v>
      </c>
      <c r="H185" s="15">
        <v>70.747799999999998</v>
      </c>
      <c r="I185" s="15">
        <v>63.448399999999999</v>
      </c>
      <c r="J185" s="15">
        <f t="shared" si="49"/>
        <v>72.074897849462374</v>
      </c>
      <c r="K185" s="15">
        <f t="shared" si="50"/>
        <v>67.372808602150542</v>
      </c>
      <c r="L185" s="15">
        <f t="shared" si="51"/>
        <v>69.723853225806465</v>
      </c>
      <c r="M185" s="15">
        <v>7.4025674418785954</v>
      </c>
      <c r="N185" s="15">
        <v>75.570283259519314</v>
      </c>
      <c r="O185" s="15">
        <v>75.369557832738792</v>
      </c>
      <c r="P185" s="15">
        <v>71.68896387139462</v>
      </c>
      <c r="Q185" s="15">
        <v>65.974641278617653</v>
      </c>
      <c r="R185" s="15">
        <f t="shared" si="52"/>
        <v>75.477474728857345</v>
      </c>
      <c r="S185" s="15">
        <f t="shared" si="53"/>
        <v>69.046857726347199</v>
      </c>
      <c r="T185" s="15">
        <f t="shared" si="54"/>
        <v>72.262166227602279</v>
      </c>
      <c r="U185" s="15">
        <v>12.169789741212359</v>
      </c>
      <c r="V185" s="15">
        <v>97.026119766107712</v>
      </c>
      <c r="W185" s="15">
        <v>104.89504979633767</v>
      </c>
      <c r="X185" s="15">
        <v>84.737161564426529</v>
      </c>
      <c r="Y185" s="15">
        <v>85.258452710964534</v>
      </c>
      <c r="Z185" s="15">
        <f t="shared" si="55"/>
        <v>100.66444225320329</v>
      </c>
      <c r="AA185" s="15">
        <f t="shared" si="56"/>
        <v>84.978188653686033</v>
      </c>
      <c r="AB185" s="15">
        <f t="shared" si="57"/>
        <v>92.821315453444669</v>
      </c>
      <c r="AC185" s="16">
        <v>3.4898027137677192</v>
      </c>
      <c r="AD185" s="16">
        <v>51.498216417216639</v>
      </c>
      <c r="AE185" s="16">
        <v>53.028523475048516</v>
      </c>
      <c r="AF185" s="16">
        <v>49.777572307056978</v>
      </c>
      <c r="AG185" s="16">
        <v>46.31473442855858</v>
      </c>
      <c r="AH185" s="15">
        <f t="shared" si="58"/>
        <v>52.205777745031376</v>
      </c>
      <c r="AI185" s="15">
        <f t="shared" si="59"/>
        <v>48.17647522345019</v>
      </c>
      <c r="AJ185" s="15">
        <f t="shared" si="60"/>
        <v>50.191126484240783</v>
      </c>
      <c r="AK185" s="15">
        <v>7.4025674418785954</v>
      </c>
      <c r="AL185" s="16">
        <v>66.907474661190662</v>
      </c>
      <c r="AM185" s="16">
        <v>68.337078451737767</v>
      </c>
      <c r="AN185" s="16">
        <v>68.611991323440307</v>
      </c>
      <c r="AO185" s="16">
        <v>61.099591548899561</v>
      </c>
      <c r="AP185" s="16">
        <v>62.14625939601666</v>
      </c>
      <c r="AQ185" s="16">
        <v>87.453362971136286</v>
      </c>
      <c r="AR185" s="15">
        <f t="shared" si="61"/>
        <v>74.79981118357648</v>
      </c>
      <c r="AT185" s="23">
        <f t="shared" si="46"/>
        <v>50406</v>
      </c>
      <c r="AU185" s="1">
        <v>400</v>
      </c>
      <c r="AV185" s="1">
        <v>344</v>
      </c>
      <c r="AW185" s="1">
        <f t="shared" si="47"/>
        <v>744</v>
      </c>
    </row>
    <row r="186" spans="1:49">
      <c r="A186" s="12"/>
      <c r="B186" s="19"/>
      <c r="C186" s="13">
        <f t="shared" si="48"/>
        <v>2038</v>
      </c>
      <c r="D186" s="14">
        <v>50437</v>
      </c>
      <c r="E186" s="15">
        <v>7.0955000000000004</v>
      </c>
      <c r="F186" s="15">
        <v>74.44</v>
      </c>
      <c r="G186" s="15">
        <v>76.861999999999995</v>
      </c>
      <c r="H186" s="15">
        <v>81.421400000000006</v>
      </c>
      <c r="I186" s="15">
        <v>73.951300000000003</v>
      </c>
      <c r="J186" s="15">
        <f t="shared" si="49"/>
        <v>75.477999999999994</v>
      </c>
      <c r="K186" s="15">
        <f t="shared" si="50"/>
        <v>78.219928571428568</v>
      </c>
      <c r="L186" s="15">
        <f t="shared" si="51"/>
        <v>76.848964285714288</v>
      </c>
      <c r="M186" s="15">
        <v>7.0955470009318198</v>
      </c>
      <c r="N186" s="15">
        <v>78.601278070372501</v>
      </c>
      <c r="O186" s="15">
        <v>79.488187019932226</v>
      </c>
      <c r="P186" s="15">
        <v>81.433324257373215</v>
      </c>
      <c r="Q186" s="15">
        <v>76.309966318461775</v>
      </c>
      <c r="R186" s="15">
        <f t="shared" si="52"/>
        <v>78.98138190589809</v>
      </c>
      <c r="S186" s="15">
        <f t="shared" si="53"/>
        <v>79.237599426411165</v>
      </c>
      <c r="T186" s="15">
        <f t="shared" si="54"/>
        <v>79.109490666154628</v>
      </c>
      <c r="U186" s="15">
        <v>10.642384310636395</v>
      </c>
      <c r="V186" s="15">
        <v>100.6403734134181</v>
      </c>
      <c r="W186" s="15">
        <v>106.55992996640252</v>
      </c>
      <c r="X186" s="15">
        <v>96.159822997292764</v>
      </c>
      <c r="Y186" s="15">
        <v>96.052381288054377</v>
      </c>
      <c r="Z186" s="15">
        <f t="shared" si="55"/>
        <v>103.17732622184</v>
      </c>
      <c r="AA186" s="15">
        <f t="shared" si="56"/>
        <v>96.113776550476317</v>
      </c>
      <c r="AB186" s="15">
        <f t="shared" si="57"/>
        <v>99.645551386158161</v>
      </c>
      <c r="AC186" s="16">
        <v>3.3549322665112804</v>
      </c>
      <c r="AD186" s="16">
        <v>49.265776068988245</v>
      </c>
      <c r="AE186" s="16">
        <v>53.628508365112154</v>
      </c>
      <c r="AF186" s="16">
        <v>54.316107407557382</v>
      </c>
      <c r="AG186" s="16">
        <v>50.297168709979765</v>
      </c>
      <c r="AH186" s="15">
        <f t="shared" si="58"/>
        <v>51.135518481612777</v>
      </c>
      <c r="AI186" s="15">
        <f t="shared" si="59"/>
        <v>52.593705108595543</v>
      </c>
      <c r="AJ186" s="15">
        <f t="shared" si="60"/>
        <v>51.86461179510416</v>
      </c>
      <c r="AK186" s="15">
        <v>7.0955470009318198</v>
      </c>
      <c r="AL186" s="16">
        <v>83.560885851435899</v>
      </c>
      <c r="AM186" s="16">
        <v>82.199617901501341</v>
      </c>
      <c r="AN186" s="16">
        <v>91.048197168632868</v>
      </c>
      <c r="AO186" s="16">
        <v>73.8154593837005</v>
      </c>
      <c r="AP186" s="16">
        <v>81.84358593247741</v>
      </c>
      <c r="AQ186" s="16">
        <v>92.533614760633597</v>
      </c>
      <c r="AR186" s="15">
        <f t="shared" si="61"/>
        <v>87.188600346555504</v>
      </c>
      <c r="AT186" s="23">
        <f t="shared" si="46"/>
        <v>50437</v>
      </c>
      <c r="AU186" s="1">
        <v>384</v>
      </c>
      <c r="AV186" s="1">
        <v>288</v>
      </c>
      <c r="AW186" s="1">
        <f t="shared" si="47"/>
        <v>672</v>
      </c>
    </row>
    <row r="187" spans="1:49">
      <c r="A187" s="12"/>
      <c r="B187" s="19"/>
      <c r="C187" s="13">
        <f t="shared" si="48"/>
        <v>2038</v>
      </c>
      <c r="D187" s="14">
        <v>50465</v>
      </c>
      <c r="E187" s="15">
        <v>6.0007000000000001</v>
      </c>
      <c r="F187" s="15">
        <v>42.155500000000004</v>
      </c>
      <c r="G187" s="15">
        <v>41.833799999999997</v>
      </c>
      <c r="H187" s="15">
        <v>43.362200000000001</v>
      </c>
      <c r="I187" s="15">
        <v>40.407400000000003</v>
      </c>
      <c r="J187" s="15">
        <f t="shared" si="49"/>
        <v>42.020593548387097</v>
      </c>
      <c r="K187" s="15">
        <f t="shared" si="50"/>
        <v>42.123090322580644</v>
      </c>
      <c r="L187" s="15">
        <f t="shared" si="51"/>
        <v>42.071841935483874</v>
      </c>
      <c r="M187" s="15">
        <v>6.000668450987023</v>
      </c>
      <c r="N187" s="15">
        <v>43.42456309510537</v>
      </c>
      <c r="O187" s="15">
        <v>44.667220565578774</v>
      </c>
      <c r="P187" s="15">
        <v>41.685733406977079</v>
      </c>
      <c r="Q187" s="15">
        <v>41.710439851691525</v>
      </c>
      <c r="R187" s="15">
        <f t="shared" si="52"/>
        <v>43.94567751820712</v>
      </c>
      <c r="S187" s="15">
        <f t="shared" si="53"/>
        <v>41.696094174115395</v>
      </c>
      <c r="T187" s="15">
        <f t="shared" si="54"/>
        <v>42.820885846161261</v>
      </c>
      <c r="U187" s="15">
        <v>10.018167786832295</v>
      </c>
      <c r="V187" s="15">
        <v>42.027808618845143</v>
      </c>
      <c r="W187" s="15">
        <v>59.95235240153648</v>
      </c>
      <c r="X187" s="15">
        <v>43.862031497486917</v>
      </c>
      <c r="Y187" s="15">
        <v>58.702282542421131</v>
      </c>
      <c r="Z187" s="15">
        <f t="shared" si="55"/>
        <v>49.544552785780219</v>
      </c>
      <c r="AA187" s="15">
        <f t="shared" si="56"/>
        <v>50.085362580846422</v>
      </c>
      <c r="AB187" s="15">
        <f t="shared" si="57"/>
        <v>49.814957683313324</v>
      </c>
      <c r="AC187" s="16">
        <v>3.2013332058915061</v>
      </c>
      <c r="AD187" s="16">
        <v>30.222923262454938</v>
      </c>
      <c r="AE187" s="16">
        <v>31.950473213328365</v>
      </c>
      <c r="AF187" s="16">
        <v>30.650863286334818</v>
      </c>
      <c r="AG187" s="16">
        <v>29.934583683292818</v>
      </c>
      <c r="AH187" s="15">
        <f t="shared" si="58"/>
        <v>30.947379693466374</v>
      </c>
      <c r="AI187" s="15">
        <f t="shared" si="59"/>
        <v>30.350487968930107</v>
      </c>
      <c r="AJ187" s="15">
        <f t="shared" si="60"/>
        <v>30.648933831198242</v>
      </c>
      <c r="AK187" s="15">
        <v>6.000668450987023</v>
      </c>
      <c r="AL187" s="16">
        <v>37.275033354472711</v>
      </c>
      <c r="AM187" s="16">
        <v>38.931212093064907</v>
      </c>
      <c r="AN187" s="16">
        <v>38.988114206835355</v>
      </c>
      <c r="AO187" s="16">
        <v>39.439170436808965</v>
      </c>
      <c r="AP187" s="16">
        <v>41.004160806029802</v>
      </c>
      <c r="AQ187" s="16">
        <v>52.64878818595858</v>
      </c>
      <c r="AR187" s="15">
        <f t="shared" si="61"/>
        <v>46.826474495994191</v>
      </c>
      <c r="AT187" s="23">
        <f t="shared" si="46"/>
        <v>50465</v>
      </c>
      <c r="AU187" s="1">
        <v>432</v>
      </c>
      <c r="AV187" s="1">
        <v>312</v>
      </c>
      <c r="AW187" s="1">
        <f t="shared" si="47"/>
        <v>744</v>
      </c>
    </row>
    <row r="188" spans="1:49">
      <c r="A188" s="12"/>
      <c r="B188" s="19"/>
      <c r="C188" s="13">
        <f t="shared" si="48"/>
        <v>2038</v>
      </c>
      <c r="D188" s="14">
        <v>50496</v>
      </c>
      <c r="E188" s="15">
        <v>5.6585000000000001</v>
      </c>
      <c r="F188" s="15">
        <v>25.342199999999998</v>
      </c>
      <c r="G188" s="15">
        <v>26.6783</v>
      </c>
      <c r="H188" s="15">
        <v>29.436399999999999</v>
      </c>
      <c r="I188" s="15">
        <v>27.258400000000002</v>
      </c>
      <c r="J188" s="15">
        <f t="shared" si="49"/>
        <v>25.906331111111115</v>
      </c>
      <c r="K188" s="15">
        <f t="shared" si="50"/>
        <v>28.516800000000003</v>
      </c>
      <c r="L188" s="15">
        <f t="shared" si="51"/>
        <v>27.211565555555559</v>
      </c>
      <c r="M188" s="15">
        <v>5.658479897752497</v>
      </c>
      <c r="N188" s="15">
        <v>31.353485197536685</v>
      </c>
      <c r="O188" s="15">
        <v>31.553733848864823</v>
      </c>
      <c r="P188" s="15">
        <v>29.693933494719229</v>
      </c>
      <c r="Q188" s="15">
        <v>29.793523298835815</v>
      </c>
      <c r="R188" s="15">
        <f t="shared" si="52"/>
        <v>31.438034628097455</v>
      </c>
      <c r="S188" s="15">
        <f t="shared" si="53"/>
        <v>29.735982523124008</v>
      </c>
      <c r="T188" s="15">
        <f t="shared" si="54"/>
        <v>30.587008575610731</v>
      </c>
      <c r="U188" s="15">
        <v>9.9147137455493084</v>
      </c>
      <c r="V188" s="15">
        <v>37.011324871451514</v>
      </c>
      <c r="W188" s="15">
        <v>51.101684891592896</v>
      </c>
      <c r="X188" s="15">
        <v>38.056355008690481</v>
      </c>
      <c r="Y188" s="15">
        <v>48.322998178969605</v>
      </c>
      <c r="Z188" s="15">
        <f t="shared" si="55"/>
        <v>42.960587991066767</v>
      </c>
      <c r="AA188" s="15">
        <f t="shared" si="56"/>
        <v>42.391159902808333</v>
      </c>
      <c r="AB188" s="15">
        <f t="shared" si="57"/>
        <v>42.67587394693755</v>
      </c>
      <c r="AC188" s="16">
        <v>3.0318713669643733</v>
      </c>
      <c r="AD188" s="16">
        <v>17.796025771855437</v>
      </c>
      <c r="AE188" s="16">
        <v>16.766876344560632</v>
      </c>
      <c r="AF188" s="16">
        <v>19.354160524878552</v>
      </c>
      <c r="AG188" s="16">
        <v>19.592298017977978</v>
      </c>
      <c r="AH188" s="15">
        <f t="shared" si="58"/>
        <v>17.361496013664297</v>
      </c>
      <c r="AI188" s="15">
        <f t="shared" si="59"/>
        <v>19.45470746640942</v>
      </c>
      <c r="AJ188" s="15">
        <f t="shared" si="60"/>
        <v>18.408101740036859</v>
      </c>
      <c r="AK188" s="15">
        <v>5.658479897752497</v>
      </c>
      <c r="AL188" s="16">
        <v>20.321117407684703</v>
      </c>
      <c r="AM188" s="16">
        <v>23.880296502279432</v>
      </c>
      <c r="AN188" s="16">
        <v>26.65604468850524</v>
      </c>
      <c r="AO188" s="16">
        <v>27.631853011231268</v>
      </c>
      <c r="AP188" s="16">
        <v>33.617501276868232</v>
      </c>
      <c r="AQ188" s="16">
        <v>43.337879666592933</v>
      </c>
      <c r="AR188" s="15">
        <f t="shared" si="61"/>
        <v>38.477690471730583</v>
      </c>
      <c r="AT188" s="23">
        <f t="shared" si="46"/>
        <v>50496</v>
      </c>
      <c r="AU188" s="1">
        <v>416</v>
      </c>
      <c r="AV188" s="1">
        <v>304</v>
      </c>
      <c r="AW188" s="1">
        <f t="shared" si="47"/>
        <v>720</v>
      </c>
    </row>
    <row r="189" spans="1:49">
      <c r="A189" s="12"/>
      <c r="B189" s="19"/>
      <c r="C189" s="13">
        <f t="shared" si="48"/>
        <v>2038</v>
      </c>
      <c r="D189" s="14">
        <v>50526</v>
      </c>
      <c r="E189" s="15">
        <v>5.7187999999999999</v>
      </c>
      <c r="F189" s="15">
        <v>27.5258</v>
      </c>
      <c r="G189" s="15">
        <v>29.6294</v>
      </c>
      <c r="H189" s="15">
        <v>15.699400000000001</v>
      </c>
      <c r="I189" s="15">
        <v>17.137699999999999</v>
      </c>
      <c r="J189" s="15">
        <f t="shared" si="49"/>
        <v>28.498432258064515</v>
      </c>
      <c r="K189" s="15">
        <f t="shared" si="50"/>
        <v>16.364420430107526</v>
      </c>
      <c r="L189" s="15">
        <f t="shared" si="51"/>
        <v>22.43142634408602</v>
      </c>
      <c r="M189" s="15">
        <v>5.7188267881996815</v>
      </c>
      <c r="N189" s="15">
        <v>31.304418784678848</v>
      </c>
      <c r="O189" s="15">
        <v>39.029344918780417</v>
      </c>
      <c r="P189" s="15">
        <v>14.210070257135103</v>
      </c>
      <c r="Q189" s="15">
        <v>18.391709318164203</v>
      </c>
      <c r="R189" s="15">
        <f t="shared" si="52"/>
        <v>34.87615882517742</v>
      </c>
      <c r="S189" s="15">
        <f t="shared" si="53"/>
        <v>16.14351627460017</v>
      </c>
      <c r="T189" s="15">
        <f t="shared" si="54"/>
        <v>25.509837549888793</v>
      </c>
      <c r="U189" s="15">
        <v>9.5255572337041325</v>
      </c>
      <c r="V189" s="15">
        <v>35.320172605944578</v>
      </c>
      <c r="W189" s="15">
        <v>66.164518120283745</v>
      </c>
      <c r="X189" s="15">
        <v>22.906016866045512</v>
      </c>
      <c r="Y189" s="15">
        <v>36.42028622240462</v>
      </c>
      <c r="Z189" s="15">
        <f t="shared" si="55"/>
        <v>49.581536660961611</v>
      </c>
      <c r="AA189" s="15">
        <f t="shared" si="56"/>
        <v>29.154550009308323</v>
      </c>
      <c r="AB189" s="15">
        <f t="shared" si="57"/>
        <v>39.368043335134971</v>
      </c>
      <c r="AC189" s="16">
        <v>3.049765808369747</v>
      </c>
      <c r="AD189" s="16">
        <v>23.269273224025373</v>
      </c>
      <c r="AE189" s="16">
        <v>21.617669752972883</v>
      </c>
      <c r="AF189" s="16">
        <v>7.0899500717085076</v>
      </c>
      <c r="AG189" s="16">
        <v>9.5838069927318976</v>
      </c>
      <c r="AH189" s="15">
        <f t="shared" si="58"/>
        <v>22.505628608377449</v>
      </c>
      <c r="AI189" s="15">
        <f t="shared" si="59"/>
        <v>8.2430237018591068</v>
      </c>
      <c r="AJ189" s="15">
        <f t="shared" si="60"/>
        <v>15.374326155118279</v>
      </c>
      <c r="AK189" s="15">
        <v>5.7188267881996815</v>
      </c>
      <c r="AL189" s="16">
        <v>15.352653744694068</v>
      </c>
      <c r="AM189" s="16">
        <v>17.975983333745425</v>
      </c>
      <c r="AN189" s="16">
        <v>9.9196671662043929</v>
      </c>
      <c r="AO189" s="16">
        <v>11.565027395968562</v>
      </c>
      <c r="AP189" s="16">
        <v>14.745267304709762</v>
      </c>
      <c r="AQ189" s="16">
        <v>56.98308328680276</v>
      </c>
      <c r="AR189" s="15">
        <f t="shared" si="61"/>
        <v>35.864175295756262</v>
      </c>
      <c r="AT189" s="23">
        <f t="shared" si="46"/>
        <v>50526</v>
      </c>
      <c r="AU189" s="1">
        <v>400</v>
      </c>
      <c r="AV189" s="1">
        <v>344</v>
      </c>
      <c r="AW189" s="1">
        <f t="shared" si="47"/>
        <v>744</v>
      </c>
    </row>
    <row r="190" spans="1:49">
      <c r="A190" s="12"/>
      <c r="B190" s="19"/>
      <c r="C190" s="13">
        <f t="shared" si="48"/>
        <v>2038</v>
      </c>
      <c r="D190" s="14">
        <v>50557</v>
      </c>
      <c r="E190" s="15">
        <v>6.1045999999999996</v>
      </c>
      <c r="F190" s="15">
        <v>39.622799999999998</v>
      </c>
      <c r="G190" s="15">
        <v>40.910699999999999</v>
      </c>
      <c r="H190" s="15">
        <v>22.7133</v>
      </c>
      <c r="I190" s="15">
        <v>28.835699999999999</v>
      </c>
      <c r="J190" s="15">
        <f t="shared" si="49"/>
        <v>40.166579999999996</v>
      </c>
      <c r="K190" s="15">
        <f t="shared" si="50"/>
        <v>25.298313333333333</v>
      </c>
      <c r="L190" s="15">
        <f t="shared" si="51"/>
        <v>32.732446666666661</v>
      </c>
      <c r="M190" s="15">
        <v>6.1046151239500483</v>
      </c>
      <c r="N190" s="15">
        <v>43.163002897406962</v>
      </c>
      <c r="O190" s="15">
        <v>51.851261236341578</v>
      </c>
      <c r="P190" s="15">
        <v>22.142581757988562</v>
      </c>
      <c r="Q190" s="15">
        <v>31.293562518788519</v>
      </c>
      <c r="R190" s="15">
        <f t="shared" si="52"/>
        <v>46.831378640512696</v>
      </c>
      <c r="S190" s="15">
        <f t="shared" si="53"/>
        <v>26.006329190326323</v>
      </c>
      <c r="T190" s="15">
        <f t="shared" si="54"/>
        <v>36.418853915419511</v>
      </c>
      <c r="U190" s="15">
        <v>10.236799129501582</v>
      </c>
      <c r="V190" s="15">
        <v>51.680987697125403</v>
      </c>
      <c r="W190" s="15">
        <v>97.217482439352381</v>
      </c>
      <c r="X190" s="15">
        <v>31.335161384608519</v>
      </c>
      <c r="Y190" s="15">
        <v>57.033453560162236</v>
      </c>
      <c r="Z190" s="15">
        <f t="shared" si="55"/>
        <v>70.907507699399019</v>
      </c>
      <c r="AA190" s="15">
        <f t="shared" si="56"/>
        <v>42.185551414286756</v>
      </c>
      <c r="AB190" s="15">
        <f t="shared" si="57"/>
        <v>56.546529556842884</v>
      </c>
      <c r="AC190" s="16">
        <v>3.0797834131698458</v>
      </c>
      <c r="AD190" s="16">
        <v>28.371740402510358</v>
      </c>
      <c r="AE190" s="16">
        <v>30.46052327266872</v>
      </c>
      <c r="AF190" s="16">
        <v>14.877852024256265</v>
      </c>
      <c r="AG190" s="16">
        <v>19.921675822101342</v>
      </c>
      <c r="AH190" s="15">
        <f t="shared" si="58"/>
        <v>29.253670947688331</v>
      </c>
      <c r="AI190" s="15">
        <f t="shared" si="59"/>
        <v>17.007466516679742</v>
      </c>
      <c r="AJ190" s="15">
        <f t="shared" si="60"/>
        <v>23.130568732184038</v>
      </c>
      <c r="AK190" s="15">
        <v>6.1046151239500483</v>
      </c>
      <c r="AL190" s="16">
        <v>29.078140981272561</v>
      </c>
      <c r="AM190" s="16">
        <v>36.44251826521652</v>
      </c>
      <c r="AN190" s="16">
        <v>18.665517610713046</v>
      </c>
      <c r="AO190" s="16">
        <v>24.368037790040638</v>
      </c>
      <c r="AP190" s="16">
        <v>20.68249459262211</v>
      </c>
      <c r="AQ190" s="16">
        <v>69.537712345589938</v>
      </c>
      <c r="AR190" s="15">
        <f t="shared" si="61"/>
        <v>45.110103469106022</v>
      </c>
      <c r="AT190" s="23">
        <f t="shared" si="46"/>
        <v>50557</v>
      </c>
      <c r="AU190" s="1">
        <v>416</v>
      </c>
      <c r="AV190" s="1">
        <v>304</v>
      </c>
      <c r="AW190" s="1">
        <f t="shared" si="47"/>
        <v>720</v>
      </c>
    </row>
    <row r="191" spans="1:49">
      <c r="A191" s="12"/>
      <c r="B191" s="19"/>
      <c r="C191" s="13">
        <f t="shared" si="48"/>
        <v>2038</v>
      </c>
      <c r="D191" s="14">
        <v>50587</v>
      </c>
      <c r="E191" s="15">
        <v>6.2784000000000004</v>
      </c>
      <c r="F191" s="15">
        <v>80.324299999999994</v>
      </c>
      <c r="G191" s="15">
        <v>82.936499999999995</v>
      </c>
      <c r="H191" s="15">
        <v>62.002200000000002</v>
      </c>
      <c r="I191" s="15">
        <v>63.257199999999997</v>
      </c>
      <c r="J191" s="15">
        <f t="shared" si="49"/>
        <v>81.47591505376343</v>
      </c>
      <c r="K191" s="15">
        <f t="shared" si="50"/>
        <v>62.555479569892469</v>
      </c>
      <c r="L191" s="15">
        <f t="shared" si="51"/>
        <v>72.01569731182795</v>
      </c>
      <c r="M191" s="15">
        <v>6.2784493787492668</v>
      </c>
      <c r="N191" s="15">
        <v>77.899624516766536</v>
      </c>
      <c r="O191" s="15">
        <v>84.045070572002828</v>
      </c>
      <c r="P191" s="15">
        <v>56.104169343483235</v>
      </c>
      <c r="Q191" s="15">
        <v>63.942713140818363</v>
      </c>
      <c r="R191" s="15">
        <f t="shared" si="52"/>
        <v>80.608907186279311</v>
      </c>
      <c r="S191" s="15">
        <f t="shared" si="53"/>
        <v>59.559871447684749</v>
      </c>
      <c r="T191" s="15">
        <f t="shared" si="54"/>
        <v>70.084389316982026</v>
      </c>
      <c r="U191" s="15">
        <v>10.576153142782628</v>
      </c>
      <c r="V191" s="15">
        <v>108.67428296015586</v>
      </c>
      <c r="W191" s="15">
        <v>153.11085586970114</v>
      </c>
      <c r="X191" s="15">
        <v>91.599932561995416</v>
      </c>
      <c r="Y191" s="15">
        <v>104.52972881297427</v>
      </c>
      <c r="Z191" s="15">
        <f t="shared" si="55"/>
        <v>128.26460004931025</v>
      </c>
      <c r="AA191" s="15">
        <f t="shared" si="56"/>
        <v>97.300165317803305</v>
      </c>
      <c r="AB191" s="15">
        <f t="shared" si="57"/>
        <v>112.78238268355678</v>
      </c>
      <c r="AC191" s="16">
        <v>3.1025096480376497</v>
      </c>
      <c r="AD191" s="16">
        <v>48.621806422440962</v>
      </c>
      <c r="AE191" s="16">
        <v>57.00547631943661</v>
      </c>
      <c r="AF191" s="16">
        <v>36.980625993311229</v>
      </c>
      <c r="AG191" s="16">
        <v>38.602086002689703</v>
      </c>
      <c r="AH191" s="15">
        <f t="shared" si="58"/>
        <v>52.317832936170227</v>
      </c>
      <c r="AI191" s="15">
        <f t="shared" si="59"/>
        <v>37.695463201746904</v>
      </c>
      <c r="AJ191" s="15">
        <f t="shared" si="60"/>
        <v>45.006648068958569</v>
      </c>
      <c r="AK191" s="15">
        <v>6.2784493787492668</v>
      </c>
      <c r="AL191" s="16">
        <v>81.107269074725252</v>
      </c>
      <c r="AM191" s="16">
        <v>95.292629925807802</v>
      </c>
      <c r="AN191" s="16">
        <v>60.111049471855907</v>
      </c>
      <c r="AO191" s="16">
        <v>60.126353667742791</v>
      </c>
      <c r="AP191" s="16">
        <v>75.090926582110143</v>
      </c>
      <c r="AQ191" s="16">
        <v>126.02776288611174</v>
      </c>
      <c r="AR191" s="15">
        <f t="shared" si="61"/>
        <v>100.55934473411094</v>
      </c>
      <c r="AT191" s="23">
        <f t="shared" si="46"/>
        <v>50587</v>
      </c>
      <c r="AU191" s="1">
        <v>416</v>
      </c>
      <c r="AV191" s="1">
        <v>328</v>
      </c>
      <c r="AW191" s="1">
        <f t="shared" si="47"/>
        <v>744</v>
      </c>
    </row>
    <row r="192" spans="1:49">
      <c r="A192" s="12"/>
      <c r="B192" s="19"/>
      <c r="C192" s="13">
        <f t="shared" si="48"/>
        <v>2038</v>
      </c>
      <c r="D192" s="14">
        <v>50618</v>
      </c>
      <c r="E192" s="15">
        <v>6.6410999999999998</v>
      </c>
      <c r="F192" s="15">
        <v>87.369</v>
      </c>
      <c r="G192" s="15">
        <v>85.520099999999999</v>
      </c>
      <c r="H192" s="15">
        <v>75.119399999999999</v>
      </c>
      <c r="I192" s="15">
        <v>67.519099999999995</v>
      </c>
      <c r="J192" s="15">
        <f t="shared" si="49"/>
        <v>86.553893548387094</v>
      </c>
      <c r="K192" s="15">
        <f t="shared" si="50"/>
        <v>71.768730107526878</v>
      </c>
      <c r="L192" s="15">
        <f t="shared" si="51"/>
        <v>79.161311827956979</v>
      </c>
      <c r="M192" s="15">
        <v>6.6411400167697003</v>
      </c>
      <c r="N192" s="15">
        <v>87.101402592609929</v>
      </c>
      <c r="O192" s="15">
        <v>86.492800208345287</v>
      </c>
      <c r="P192" s="15">
        <v>69.760647035005775</v>
      </c>
      <c r="Q192" s="15">
        <v>67.695717744156482</v>
      </c>
      <c r="R192" s="15">
        <f t="shared" si="52"/>
        <v>86.833094014600789</v>
      </c>
      <c r="S192" s="15">
        <f t="shared" si="53"/>
        <v>68.850301863771151</v>
      </c>
      <c r="T192" s="15">
        <f t="shared" si="54"/>
        <v>77.841697939185963</v>
      </c>
      <c r="U192" s="15">
        <v>10.668633191859405</v>
      </c>
      <c r="V192" s="15">
        <v>122.90092426637936</v>
      </c>
      <c r="W192" s="15">
        <v>157.65142248289948</v>
      </c>
      <c r="X192" s="15">
        <v>108.64479779707131</v>
      </c>
      <c r="Y192" s="15">
        <v>121.72031553713173</v>
      </c>
      <c r="Z192" s="15">
        <f t="shared" si="55"/>
        <v>138.22103638333982</v>
      </c>
      <c r="AA192" s="15">
        <f t="shared" si="56"/>
        <v>114.40927335989365</v>
      </c>
      <c r="AB192" s="15">
        <f t="shared" si="57"/>
        <v>126.31515487161673</v>
      </c>
      <c r="AC192" s="16">
        <v>3.1653377697403733</v>
      </c>
      <c r="AD192" s="16">
        <v>54.00488852935856</v>
      </c>
      <c r="AE192" s="16">
        <v>58.371766698981169</v>
      </c>
      <c r="AF192" s="16">
        <v>44.658416507070264</v>
      </c>
      <c r="AG192" s="16">
        <v>39.859778187272546</v>
      </c>
      <c r="AH192" s="15">
        <f t="shared" si="58"/>
        <v>55.930071378331974</v>
      </c>
      <c r="AI192" s="15">
        <f t="shared" si="59"/>
        <v>42.542887785439007</v>
      </c>
      <c r="AJ192" s="15">
        <f t="shared" si="60"/>
        <v>49.23647958188549</v>
      </c>
      <c r="AK192" s="15">
        <v>6.6411400167697003</v>
      </c>
      <c r="AL192" s="16">
        <v>98.514352685633185</v>
      </c>
      <c r="AM192" s="16">
        <v>96.365706363491</v>
      </c>
      <c r="AN192" s="16">
        <v>81.662294928033177</v>
      </c>
      <c r="AO192" s="16">
        <v>70.731047954154178</v>
      </c>
      <c r="AP192" s="16">
        <v>94.530040137375636</v>
      </c>
      <c r="AQ192" s="16">
        <v>133.18455810960069</v>
      </c>
      <c r="AR192" s="15">
        <f t="shared" si="61"/>
        <v>113.85729912348816</v>
      </c>
      <c r="AT192" s="23">
        <f t="shared" si="46"/>
        <v>50618</v>
      </c>
      <c r="AU192" s="1">
        <v>416</v>
      </c>
      <c r="AV192" s="1">
        <v>328</v>
      </c>
      <c r="AW192" s="1">
        <f t="shared" si="47"/>
        <v>744</v>
      </c>
    </row>
    <row r="193" spans="1:49">
      <c r="A193" s="12"/>
      <c r="B193" s="19"/>
      <c r="C193" s="13">
        <f t="shared" si="48"/>
        <v>2038</v>
      </c>
      <c r="D193" s="14">
        <v>50649</v>
      </c>
      <c r="E193" s="15">
        <v>6.4832000000000001</v>
      </c>
      <c r="F193" s="15">
        <v>76.3001</v>
      </c>
      <c r="G193" s="15">
        <v>80.005399999999995</v>
      </c>
      <c r="H193" s="15">
        <v>63.286999999999999</v>
      </c>
      <c r="I193" s="15">
        <v>64.105900000000005</v>
      </c>
      <c r="J193" s="15">
        <f t="shared" si="49"/>
        <v>77.946899999999999</v>
      </c>
      <c r="K193" s="15">
        <f t="shared" si="50"/>
        <v>63.650955555555555</v>
      </c>
      <c r="L193" s="15">
        <f t="shared" si="51"/>
        <v>70.798927777777777</v>
      </c>
      <c r="M193" s="15">
        <v>6.4832081481764394</v>
      </c>
      <c r="N193" s="15">
        <v>73.784412713871248</v>
      </c>
      <c r="O193" s="15">
        <v>78.482167124753204</v>
      </c>
      <c r="P193" s="15">
        <v>58.432799879559184</v>
      </c>
      <c r="Q193" s="15">
        <v>64.464187032168425</v>
      </c>
      <c r="R193" s="15">
        <f t="shared" si="52"/>
        <v>75.87230356315213</v>
      </c>
      <c r="S193" s="15">
        <f t="shared" si="53"/>
        <v>61.113416391829965</v>
      </c>
      <c r="T193" s="15">
        <f t="shared" si="54"/>
        <v>68.492859977491051</v>
      </c>
      <c r="U193" s="15">
        <v>10.53798543462706</v>
      </c>
      <c r="V193" s="15">
        <v>105.97619169640373</v>
      </c>
      <c r="W193" s="15">
        <v>142.97993452219774</v>
      </c>
      <c r="X193" s="15">
        <v>94.759392107256332</v>
      </c>
      <c r="Y193" s="15">
        <v>112.08681581298444</v>
      </c>
      <c r="Z193" s="15">
        <f t="shared" si="55"/>
        <v>122.42229961897885</v>
      </c>
      <c r="AA193" s="15">
        <f t="shared" si="56"/>
        <v>102.46046930980216</v>
      </c>
      <c r="AB193" s="15">
        <f t="shared" si="57"/>
        <v>112.44138446439051</v>
      </c>
      <c r="AC193" s="16">
        <v>3.1846264461933322</v>
      </c>
      <c r="AD193" s="16">
        <v>47.213308089340963</v>
      </c>
      <c r="AE193" s="16">
        <v>54.130899393015</v>
      </c>
      <c r="AF193" s="16">
        <v>36.027981258090456</v>
      </c>
      <c r="AG193" s="16">
        <v>39.807575717246799</v>
      </c>
      <c r="AH193" s="15">
        <f t="shared" si="58"/>
        <v>50.287793113196088</v>
      </c>
      <c r="AI193" s="15">
        <f t="shared" si="59"/>
        <v>37.707801017715497</v>
      </c>
      <c r="AJ193" s="15">
        <f t="shared" si="60"/>
        <v>43.997797065455792</v>
      </c>
      <c r="AK193" s="15">
        <v>6.4832081481764394</v>
      </c>
      <c r="AL193" s="16">
        <v>73.381350892322189</v>
      </c>
      <c r="AM193" s="16">
        <v>83.797070341983655</v>
      </c>
      <c r="AN193" s="16">
        <v>63.837295423097764</v>
      </c>
      <c r="AO193" s="16">
        <v>67.431062948025044</v>
      </c>
      <c r="AP193" s="16">
        <v>83.038625172057593</v>
      </c>
      <c r="AQ193" s="16">
        <v>116.52332063602378</v>
      </c>
      <c r="AR193" s="15">
        <f t="shared" si="61"/>
        <v>99.780972904040681</v>
      </c>
      <c r="AT193" s="23">
        <f t="shared" si="46"/>
        <v>50649</v>
      </c>
      <c r="AU193" s="1">
        <v>400</v>
      </c>
      <c r="AV193" s="1">
        <v>320</v>
      </c>
      <c r="AW193" s="1">
        <f t="shared" si="47"/>
        <v>720</v>
      </c>
    </row>
    <row r="194" spans="1:49">
      <c r="A194" s="12"/>
      <c r="B194" s="19"/>
      <c r="C194" s="13">
        <f t="shared" si="48"/>
        <v>2038</v>
      </c>
      <c r="D194" s="14">
        <v>50679</v>
      </c>
      <c r="E194" s="15">
        <v>6.4945000000000004</v>
      </c>
      <c r="F194" s="15">
        <v>57.142000000000003</v>
      </c>
      <c r="G194" s="15">
        <v>65.045500000000004</v>
      </c>
      <c r="H194" s="15">
        <v>54.756399999999999</v>
      </c>
      <c r="I194" s="15">
        <v>58.427300000000002</v>
      </c>
      <c r="J194" s="15">
        <f t="shared" si="49"/>
        <v>60.62633870967742</v>
      </c>
      <c r="K194" s="15">
        <f t="shared" si="50"/>
        <v>56.374753763440864</v>
      </c>
      <c r="L194" s="15">
        <f t="shared" si="51"/>
        <v>58.500546236559146</v>
      </c>
      <c r="M194" s="15">
        <v>6.4944730787402047</v>
      </c>
      <c r="N194" s="15">
        <v>59.367457446471789</v>
      </c>
      <c r="O194" s="15">
        <v>68.965462575267765</v>
      </c>
      <c r="P194" s="15">
        <v>53.636717194639601</v>
      </c>
      <c r="Q194" s="15">
        <v>61.611186415969684</v>
      </c>
      <c r="R194" s="15">
        <f t="shared" si="52"/>
        <v>63.598836051639907</v>
      </c>
      <c r="S194" s="15">
        <f t="shared" si="53"/>
        <v>57.152343410494801</v>
      </c>
      <c r="T194" s="15">
        <f t="shared" si="54"/>
        <v>60.37558973106735</v>
      </c>
      <c r="U194" s="15">
        <v>10.921815240057589</v>
      </c>
      <c r="V194" s="15">
        <v>81.618468263084964</v>
      </c>
      <c r="W194" s="15">
        <v>118.65280654102328</v>
      </c>
      <c r="X194" s="15">
        <v>69.809800852361732</v>
      </c>
      <c r="Y194" s="15">
        <v>96.364347032432065</v>
      </c>
      <c r="Z194" s="15">
        <f t="shared" si="55"/>
        <v>97.945434600670666</v>
      </c>
      <c r="AA194" s="15">
        <f t="shared" si="56"/>
        <v>81.516643791962636</v>
      </c>
      <c r="AB194" s="15">
        <f t="shared" si="57"/>
        <v>89.731039196316658</v>
      </c>
      <c r="AC194" s="16">
        <v>3.2034046619717738</v>
      </c>
      <c r="AD194" s="16">
        <v>39.297873145294929</v>
      </c>
      <c r="AE194" s="16">
        <v>47.658083320963947</v>
      </c>
      <c r="AF194" s="16">
        <v>35.956139193033479</v>
      </c>
      <c r="AG194" s="16">
        <v>39.708749938389317</v>
      </c>
      <c r="AH194" s="15">
        <f t="shared" si="58"/>
        <v>42.983557201235037</v>
      </c>
      <c r="AI194" s="15">
        <f t="shared" si="59"/>
        <v>37.610515973244119</v>
      </c>
      <c r="AJ194" s="15">
        <f t="shared" si="60"/>
        <v>40.297036587239575</v>
      </c>
      <c r="AK194" s="15">
        <v>6.4944730787402047</v>
      </c>
      <c r="AL194" s="16">
        <v>54.243661229504859</v>
      </c>
      <c r="AM194" s="16">
        <v>66.545237848251418</v>
      </c>
      <c r="AN194" s="16">
        <v>53.062436720268238</v>
      </c>
      <c r="AO194" s="16">
        <v>60.262723292469737</v>
      </c>
      <c r="AP194" s="16">
        <v>59.04880991952755</v>
      </c>
      <c r="AQ194" s="16">
        <v>83.625857630448337</v>
      </c>
      <c r="AR194" s="15">
        <f t="shared" si="61"/>
        <v>71.33733377498794</v>
      </c>
      <c r="AT194" s="23">
        <f t="shared" si="46"/>
        <v>50679</v>
      </c>
      <c r="AU194" s="1">
        <v>416</v>
      </c>
      <c r="AV194" s="1">
        <v>328</v>
      </c>
      <c r="AW194" s="1">
        <f t="shared" si="47"/>
        <v>744</v>
      </c>
    </row>
    <row r="195" spans="1:49">
      <c r="A195" s="12"/>
      <c r="B195" s="19"/>
      <c r="C195" s="13">
        <f t="shared" si="48"/>
        <v>2038</v>
      </c>
      <c r="D195" s="14">
        <v>50710</v>
      </c>
      <c r="E195" s="15">
        <v>6.8064</v>
      </c>
      <c r="F195" s="15">
        <v>70.278000000000006</v>
      </c>
      <c r="G195" s="15">
        <v>70.317899999999995</v>
      </c>
      <c r="H195" s="15">
        <v>71.823400000000007</v>
      </c>
      <c r="I195" s="15">
        <v>62.6126</v>
      </c>
      <c r="J195" s="15">
        <f t="shared" si="49"/>
        <v>70.295733333333331</v>
      </c>
      <c r="K195" s="15">
        <f t="shared" si="50"/>
        <v>67.729711111111115</v>
      </c>
      <c r="L195" s="15">
        <f t="shared" si="51"/>
        <v>69.012722222222223</v>
      </c>
      <c r="M195" s="15">
        <v>6.8063671420516618</v>
      </c>
      <c r="N195" s="15">
        <v>74.576452232426703</v>
      </c>
      <c r="O195" s="15">
        <v>75.063835198264044</v>
      </c>
      <c r="P195" s="15">
        <v>73.909795773826545</v>
      </c>
      <c r="Q195" s="15">
        <v>67.327327270409768</v>
      </c>
      <c r="R195" s="15">
        <f t="shared" si="52"/>
        <v>74.793066883909972</v>
      </c>
      <c r="S195" s="15">
        <f t="shared" si="53"/>
        <v>70.984254216752419</v>
      </c>
      <c r="T195" s="15">
        <f t="shared" si="54"/>
        <v>72.888660550331196</v>
      </c>
      <c r="U195" s="15">
        <v>11.414008483296985</v>
      </c>
      <c r="V195" s="15">
        <v>100.5620279309417</v>
      </c>
      <c r="W195" s="15">
        <v>113.67604188958303</v>
      </c>
      <c r="X195" s="15">
        <v>84.531450787233339</v>
      </c>
      <c r="Y195" s="15">
        <v>89.615090033673312</v>
      </c>
      <c r="Z195" s="15">
        <f t="shared" si="55"/>
        <v>106.39047857922674</v>
      </c>
      <c r="AA195" s="15">
        <f t="shared" si="56"/>
        <v>86.790846007873327</v>
      </c>
      <c r="AB195" s="15">
        <f t="shared" si="57"/>
        <v>96.590662293550025</v>
      </c>
      <c r="AC195" s="16">
        <v>3.4008541083537267</v>
      </c>
      <c r="AD195" s="16">
        <v>50.232587846221953</v>
      </c>
      <c r="AE195" s="16">
        <v>51.139290380399999</v>
      </c>
      <c r="AF195" s="16">
        <v>48.949211975314284</v>
      </c>
      <c r="AG195" s="16">
        <v>44.361690418087839</v>
      </c>
      <c r="AH195" s="15">
        <f t="shared" si="58"/>
        <v>50.635566750301081</v>
      </c>
      <c r="AI195" s="15">
        <f t="shared" si="59"/>
        <v>46.910313505435866</v>
      </c>
      <c r="AJ195" s="15">
        <f t="shared" si="60"/>
        <v>48.772940127868473</v>
      </c>
      <c r="AK195" s="15">
        <v>6.8063671420516618</v>
      </c>
      <c r="AL195" s="16">
        <v>79.729358404031416</v>
      </c>
      <c r="AM195" s="16">
        <v>74.57162525113884</v>
      </c>
      <c r="AN195" s="16">
        <v>78.440104276770199</v>
      </c>
      <c r="AO195" s="16">
        <v>69.139518190098457</v>
      </c>
      <c r="AP195" s="16">
        <v>66.361310572717485</v>
      </c>
      <c r="AQ195" s="16">
        <v>93.670552097364819</v>
      </c>
      <c r="AR195" s="15">
        <f t="shared" si="61"/>
        <v>80.015931335041159</v>
      </c>
      <c r="AT195" s="23">
        <f t="shared" si="46"/>
        <v>50710</v>
      </c>
      <c r="AU195" s="1">
        <v>400</v>
      </c>
      <c r="AV195" s="1">
        <v>320</v>
      </c>
      <c r="AW195" s="1">
        <f t="shared" si="47"/>
        <v>720</v>
      </c>
    </row>
    <row r="196" spans="1:49">
      <c r="A196" s="12"/>
      <c r="B196" s="19"/>
      <c r="C196" s="13">
        <f t="shared" si="48"/>
        <v>2038</v>
      </c>
      <c r="D196" s="14">
        <v>50740</v>
      </c>
      <c r="E196" s="15">
        <v>6.9880000000000004</v>
      </c>
      <c r="F196" s="15">
        <v>79.834599999999995</v>
      </c>
      <c r="G196" s="15">
        <v>80.773799999999994</v>
      </c>
      <c r="H196" s="15">
        <v>88.250799999999998</v>
      </c>
      <c r="I196" s="15">
        <v>79.985399999999998</v>
      </c>
      <c r="J196" s="15">
        <f t="shared" si="49"/>
        <v>80.248655913978496</v>
      </c>
      <c r="K196" s="15">
        <f t="shared" si="50"/>
        <v>84.606913978494617</v>
      </c>
      <c r="L196" s="15">
        <f t="shared" si="51"/>
        <v>82.427784946236557</v>
      </c>
      <c r="M196" s="15">
        <v>6.9879823130065732</v>
      </c>
      <c r="N196" s="15">
        <v>83.067740121435222</v>
      </c>
      <c r="O196" s="15">
        <v>85.523477216306659</v>
      </c>
      <c r="P196" s="15">
        <v>87.105814986547898</v>
      </c>
      <c r="Q196" s="15">
        <v>82.515373549843133</v>
      </c>
      <c r="R196" s="15">
        <f t="shared" si="52"/>
        <v>84.150376905195756</v>
      </c>
      <c r="S196" s="15">
        <f t="shared" si="53"/>
        <v>85.082071987570544</v>
      </c>
      <c r="T196" s="15">
        <f t="shared" si="54"/>
        <v>84.616224446383143</v>
      </c>
      <c r="U196" s="15">
        <v>11.415949422270648</v>
      </c>
      <c r="V196" s="15">
        <v>117.3597212540256</v>
      </c>
      <c r="W196" s="15">
        <v>123.50495725147725</v>
      </c>
      <c r="X196" s="15">
        <v>110.46676111079469</v>
      </c>
      <c r="Y196" s="15">
        <v>108.12181763661741</v>
      </c>
      <c r="Z196" s="15">
        <f t="shared" si="55"/>
        <v>120.06891131741827</v>
      </c>
      <c r="AA196" s="15">
        <f t="shared" si="56"/>
        <v>109.43296882647998</v>
      </c>
      <c r="AB196" s="15">
        <f t="shared" si="57"/>
        <v>114.75094007194912</v>
      </c>
      <c r="AC196" s="16">
        <v>3.4595470914087061</v>
      </c>
      <c r="AD196" s="16">
        <v>53.028541243077797</v>
      </c>
      <c r="AE196" s="16">
        <v>56.545065222046802</v>
      </c>
      <c r="AF196" s="16">
        <v>56.234231317815784</v>
      </c>
      <c r="AG196" s="16">
        <v>51.938614790960372</v>
      </c>
      <c r="AH196" s="15">
        <f t="shared" si="58"/>
        <v>54.578836760687793</v>
      </c>
      <c r="AI196" s="15">
        <f t="shared" si="59"/>
        <v>54.340464891997804</v>
      </c>
      <c r="AJ196" s="15">
        <f t="shared" si="60"/>
        <v>54.459650826342795</v>
      </c>
      <c r="AK196" s="15">
        <v>6.9879823130065732</v>
      </c>
      <c r="AL196" s="16">
        <v>98.438986628102185</v>
      </c>
      <c r="AM196" s="16">
        <v>94.005727101088098</v>
      </c>
      <c r="AN196" s="16">
        <v>100.69373177575383</v>
      </c>
      <c r="AO196" s="16">
        <v>86.25807269619861</v>
      </c>
      <c r="AP196" s="16">
        <v>91.936798333536842</v>
      </c>
      <c r="AQ196" s="16">
        <v>105.71103763586872</v>
      </c>
      <c r="AR196" s="15">
        <f t="shared" si="61"/>
        <v>98.823917984702774</v>
      </c>
      <c r="AT196" s="23">
        <f t="shared" si="46"/>
        <v>50740</v>
      </c>
      <c r="AU196" s="1">
        <v>416</v>
      </c>
      <c r="AV196" s="1">
        <v>328</v>
      </c>
      <c r="AW196" s="1">
        <f t="shared" si="47"/>
        <v>744</v>
      </c>
    </row>
    <row r="197" spans="1:49">
      <c r="A197" s="12"/>
      <c r="B197" s="19"/>
      <c r="C197" s="13">
        <f t="shared" si="48"/>
        <v>2039</v>
      </c>
      <c r="D197" s="14">
        <v>50771</v>
      </c>
      <c r="E197" s="15">
        <v>7.5822000000000003</v>
      </c>
      <c r="F197" s="15">
        <v>72.794200000000004</v>
      </c>
      <c r="G197" s="15">
        <v>75.081699999999998</v>
      </c>
      <c r="H197" s="15">
        <v>75.938100000000006</v>
      </c>
      <c r="I197" s="15">
        <v>67.244900000000001</v>
      </c>
      <c r="J197" s="15">
        <f t="shared" si="49"/>
        <v>73.851861290322589</v>
      </c>
      <c r="K197" s="15">
        <f t="shared" si="50"/>
        <v>71.918663440860215</v>
      </c>
      <c r="L197" s="15">
        <f t="shared" si="51"/>
        <v>72.885262365591402</v>
      </c>
      <c r="M197" s="15">
        <v>7.5822239304350676</v>
      </c>
      <c r="N197" s="15">
        <v>75.031254584853698</v>
      </c>
      <c r="O197" s="15">
        <v>76.765289256378693</v>
      </c>
      <c r="P197" s="15">
        <v>74.682527106632733</v>
      </c>
      <c r="Q197" s="15">
        <v>67.361336297152832</v>
      </c>
      <c r="R197" s="15">
        <f t="shared" si="52"/>
        <v>75.833012551257724</v>
      </c>
      <c r="S197" s="15">
        <f t="shared" si="53"/>
        <v>71.297460388271062</v>
      </c>
      <c r="T197" s="15">
        <f t="shared" si="54"/>
        <v>73.565236469764386</v>
      </c>
      <c r="U197" s="15">
        <v>12.697624875469488</v>
      </c>
      <c r="V197" s="15">
        <v>101.11785648343189</v>
      </c>
      <c r="W197" s="15">
        <v>108.22651663454376</v>
      </c>
      <c r="X197" s="15">
        <v>85.950440790068825</v>
      </c>
      <c r="Y197" s="15">
        <v>83.483534144427239</v>
      </c>
      <c r="Z197" s="15">
        <f t="shared" si="55"/>
        <v>104.40465633824707</v>
      </c>
      <c r="AA197" s="15">
        <f t="shared" si="56"/>
        <v>84.809828039933464</v>
      </c>
      <c r="AB197" s="15">
        <f t="shared" si="57"/>
        <v>94.607242189090272</v>
      </c>
      <c r="AC197" s="16">
        <v>3.4508949576942989</v>
      </c>
      <c r="AD197" s="16">
        <v>51.488790667209116</v>
      </c>
      <c r="AE197" s="16">
        <v>51.841091953535326</v>
      </c>
      <c r="AF197" s="16">
        <v>50.93561838656106</v>
      </c>
      <c r="AG197" s="16">
        <v>47.231511414609308</v>
      </c>
      <c r="AH197" s="15">
        <f t="shared" si="58"/>
        <v>51.651682659811556</v>
      </c>
      <c r="AI197" s="15">
        <f t="shared" si="59"/>
        <v>49.222966775873694</v>
      </c>
      <c r="AJ197" s="15">
        <f t="shared" si="60"/>
        <v>50.437324717842628</v>
      </c>
      <c r="AK197" s="15">
        <v>7.5822239304350676</v>
      </c>
      <c r="AL197" s="16">
        <v>67.182990573884354</v>
      </c>
      <c r="AM197" s="16">
        <v>69.263781384472352</v>
      </c>
      <c r="AN197" s="16">
        <v>71.403748652114558</v>
      </c>
      <c r="AO197" s="16">
        <v>63.435003164510263</v>
      </c>
      <c r="AP197" s="16">
        <v>62.781151315211119</v>
      </c>
      <c r="AQ197" s="16">
        <v>91.376684998603238</v>
      </c>
      <c r="AR197" s="15">
        <f t="shared" si="61"/>
        <v>77.078918156907179</v>
      </c>
      <c r="AT197" s="23">
        <f t="shared" ref="AT197:AT244" si="62">D197</f>
        <v>50771</v>
      </c>
      <c r="AU197" s="1">
        <v>400</v>
      </c>
      <c r="AV197" s="1">
        <v>344</v>
      </c>
      <c r="AW197" s="1">
        <f t="shared" ref="AW197:AW244" si="63">SUM(AU197:AV197)</f>
        <v>744</v>
      </c>
    </row>
    <row r="198" spans="1:49">
      <c r="A198" s="12"/>
      <c r="B198" s="19"/>
      <c r="C198" s="13">
        <f t="shared" si="48"/>
        <v>2039</v>
      </c>
      <c r="D198" s="14">
        <v>50802</v>
      </c>
      <c r="E198" s="15">
        <v>7.3644999999999996</v>
      </c>
      <c r="F198" s="15">
        <v>79.262799999999999</v>
      </c>
      <c r="G198" s="15">
        <v>78.679699999999997</v>
      </c>
      <c r="H198" s="15">
        <v>87.304699999999997</v>
      </c>
      <c r="I198" s="15">
        <v>76.636799999999994</v>
      </c>
      <c r="J198" s="15">
        <f t="shared" si="49"/>
        <v>79.012900000000002</v>
      </c>
      <c r="K198" s="15">
        <f t="shared" si="50"/>
        <v>82.732742857142853</v>
      </c>
      <c r="L198" s="15">
        <f t="shared" si="51"/>
        <v>80.872821428571427</v>
      </c>
      <c r="M198" s="15">
        <v>7.3645323033365244</v>
      </c>
      <c r="N198" s="15">
        <v>81.812885029159759</v>
      </c>
      <c r="O198" s="15">
        <v>81.294719136197102</v>
      </c>
      <c r="P198" s="15">
        <v>86.265982963607456</v>
      </c>
      <c r="Q198" s="15">
        <v>77.293215092289131</v>
      </c>
      <c r="R198" s="15">
        <f t="shared" si="52"/>
        <v>81.590813932175763</v>
      </c>
      <c r="S198" s="15">
        <f t="shared" si="53"/>
        <v>82.420511018756741</v>
      </c>
      <c r="T198" s="15">
        <f t="shared" si="54"/>
        <v>82.005662475466252</v>
      </c>
      <c r="U198" s="15">
        <v>11.555467865972965</v>
      </c>
      <c r="V198" s="15">
        <v>108.69031552778479</v>
      </c>
      <c r="W198" s="15">
        <v>108.42479706332416</v>
      </c>
      <c r="X198" s="15">
        <v>102.49128631398395</v>
      </c>
      <c r="Y198" s="15">
        <v>99.560039340647705</v>
      </c>
      <c r="Z198" s="15">
        <f t="shared" si="55"/>
        <v>108.57652190015881</v>
      </c>
      <c r="AA198" s="15">
        <f t="shared" si="56"/>
        <v>101.23503761112555</v>
      </c>
      <c r="AB198" s="15">
        <f t="shared" si="57"/>
        <v>104.90577975564219</v>
      </c>
      <c r="AC198" s="16">
        <v>3.3675896268168439</v>
      </c>
      <c r="AD198" s="16">
        <v>50.645737801026165</v>
      </c>
      <c r="AE198" s="16">
        <v>53.231490765155364</v>
      </c>
      <c r="AF198" s="16">
        <v>56.237601569454917</v>
      </c>
      <c r="AG198" s="16">
        <v>52.519952223134275</v>
      </c>
      <c r="AH198" s="15">
        <f t="shared" si="58"/>
        <v>51.75391764279582</v>
      </c>
      <c r="AI198" s="15">
        <f t="shared" si="59"/>
        <v>54.644323278174646</v>
      </c>
      <c r="AJ198" s="15">
        <f t="shared" si="60"/>
        <v>53.199120460485233</v>
      </c>
      <c r="AK198" s="15">
        <v>7.3645323033365244</v>
      </c>
      <c r="AL198" s="16">
        <v>86.246408654238337</v>
      </c>
      <c r="AM198" s="16">
        <v>84.707548653455945</v>
      </c>
      <c r="AN198" s="16">
        <v>96.354474374853623</v>
      </c>
      <c r="AO198" s="16">
        <v>77.946901481782064</v>
      </c>
      <c r="AP198" s="16">
        <v>82.815579096698201</v>
      </c>
      <c r="AQ198" s="16">
        <v>94.477860083981682</v>
      </c>
      <c r="AR198" s="15">
        <f t="shared" si="61"/>
        <v>88.646719590339941</v>
      </c>
      <c r="AT198" s="23">
        <f t="shared" si="62"/>
        <v>50802</v>
      </c>
      <c r="AU198" s="1">
        <v>384</v>
      </c>
      <c r="AV198" s="1">
        <v>288</v>
      </c>
      <c r="AW198" s="1">
        <f t="shared" si="63"/>
        <v>672</v>
      </c>
    </row>
    <row r="199" spans="1:49">
      <c r="A199" s="12"/>
      <c r="B199" s="19"/>
      <c r="C199" s="13">
        <f t="shared" si="48"/>
        <v>2039</v>
      </c>
      <c r="D199" s="14">
        <v>50830</v>
      </c>
      <c r="E199" s="15">
        <v>6.3056000000000001</v>
      </c>
      <c r="F199" s="15">
        <v>42.675600000000003</v>
      </c>
      <c r="G199" s="15">
        <v>44.9527</v>
      </c>
      <c r="H199" s="15">
        <v>45.811100000000003</v>
      </c>
      <c r="I199" s="15">
        <v>45.422699999999999</v>
      </c>
      <c r="J199" s="15">
        <f t="shared" si="49"/>
        <v>43.630512903225807</v>
      </c>
      <c r="K199" s="15">
        <f t="shared" si="50"/>
        <v>45.648222580645161</v>
      </c>
      <c r="L199" s="15">
        <f t="shared" si="51"/>
        <v>44.639367741935487</v>
      </c>
      <c r="M199" s="15">
        <v>6.3055720685222667</v>
      </c>
      <c r="N199" s="15">
        <v>44.583482878951862</v>
      </c>
      <c r="O199" s="15">
        <v>46.653268053750118</v>
      </c>
      <c r="P199" s="15">
        <v>43.564614981027042</v>
      </c>
      <c r="Q199" s="15">
        <v>45.642657406193791</v>
      </c>
      <c r="R199" s="15">
        <f t="shared" si="52"/>
        <v>45.451457307093065</v>
      </c>
      <c r="S199" s="15">
        <f t="shared" si="53"/>
        <v>44.436052127064713</v>
      </c>
      <c r="T199" s="15">
        <f t="shared" si="54"/>
        <v>44.943754717078889</v>
      </c>
      <c r="U199" s="15">
        <v>10.670331011228996</v>
      </c>
      <c r="V199" s="15">
        <v>49.174734929604206</v>
      </c>
      <c r="W199" s="15">
        <v>64.336592001390173</v>
      </c>
      <c r="X199" s="15">
        <v>48.44420168125275</v>
      </c>
      <c r="Y199" s="15">
        <v>59.188500826042727</v>
      </c>
      <c r="Z199" s="15">
        <f t="shared" si="55"/>
        <v>55.532933056482186</v>
      </c>
      <c r="AA199" s="15">
        <f t="shared" si="56"/>
        <v>52.949875516164681</v>
      </c>
      <c r="AB199" s="15">
        <f t="shared" si="57"/>
        <v>54.24140428632343</v>
      </c>
      <c r="AC199" s="16">
        <v>3.2346882599576414</v>
      </c>
      <c r="AD199" s="16">
        <v>29.683850570458112</v>
      </c>
      <c r="AE199" s="16">
        <v>33.233373712457926</v>
      </c>
      <c r="AF199" s="16">
        <v>32.276781386061209</v>
      </c>
      <c r="AG199" s="16">
        <v>32.21886271595416</v>
      </c>
      <c r="AH199" s="15">
        <f t="shared" si="58"/>
        <v>31.172360275167712</v>
      </c>
      <c r="AI199" s="15">
        <f t="shared" si="59"/>
        <v>32.252492911500191</v>
      </c>
      <c r="AJ199" s="15">
        <f t="shared" si="60"/>
        <v>31.712426593333952</v>
      </c>
      <c r="AK199" s="15">
        <v>6.3055720685222667</v>
      </c>
      <c r="AL199" s="16">
        <v>38.966883641732977</v>
      </c>
      <c r="AM199" s="16">
        <v>40.06229513187062</v>
      </c>
      <c r="AN199" s="16">
        <v>40.575747347306894</v>
      </c>
      <c r="AO199" s="16">
        <v>42.606786032366998</v>
      </c>
      <c r="AP199" s="16">
        <v>41.554862383480014</v>
      </c>
      <c r="AQ199" s="16">
        <v>54.407460620975272</v>
      </c>
      <c r="AR199" s="15">
        <f t="shared" si="61"/>
        <v>47.981161502227643</v>
      </c>
      <c r="AT199" s="23">
        <f t="shared" si="62"/>
        <v>50830</v>
      </c>
      <c r="AU199" s="1">
        <v>432</v>
      </c>
      <c r="AV199" s="1">
        <v>312</v>
      </c>
      <c r="AW199" s="1">
        <f t="shared" si="63"/>
        <v>744</v>
      </c>
    </row>
    <row r="200" spans="1:49">
      <c r="A200" s="12"/>
      <c r="B200" s="19"/>
      <c r="C200" s="13">
        <f t="shared" si="48"/>
        <v>2039</v>
      </c>
      <c r="D200" s="14">
        <v>50861</v>
      </c>
      <c r="E200" s="15">
        <v>5.9790999999999999</v>
      </c>
      <c r="F200" s="15">
        <v>28.0716</v>
      </c>
      <c r="G200" s="15">
        <v>26.620899999999999</v>
      </c>
      <c r="H200" s="15">
        <v>31.537700000000001</v>
      </c>
      <c r="I200" s="15">
        <v>28.813800000000001</v>
      </c>
      <c r="J200" s="15">
        <f t="shared" si="49"/>
        <v>27.459082222222222</v>
      </c>
      <c r="K200" s="15">
        <f t="shared" si="50"/>
        <v>30.387608888888888</v>
      </c>
      <c r="L200" s="15">
        <f t="shared" si="51"/>
        <v>28.923345555555557</v>
      </c>
      <c r="M200" s="15">
        <v>5.9791230660191754</v>
      </c>
      <c r="N200" s="15">
        <v>31.29205212376884</v>
      </c>
      <c r="O200" s="15">
        <v>30.833050593755193</v>
      </c>
      <c r="P200" s="15">
        <v>30.274124542528089</v>
      </c>
      <c r="Q200" s="15">
        <v>30.218869599105478</v>
      </c>
      <c r="R200" s="15">
        <f t="shared" si="52"/>
        <v>31.098251477763078</v>
      </c>
      <c r="S200" s="15">
        <f t="shared" si="53"/>
        <v>30.250794677527434</v>
      </c>
      <c r="T200" s="15">
        <f t="shared" si="54"/>
        <v>30.674523077645254</v>
      </c>
      <c r="U200" s="15">
        <v>10.51363933989011</v>
      </c>
      <c r="V200" s="15">
        <v>37.722451587359842</v>
      </c>
      <c r="W200" s="15">
        <v>54.307611675014009</v>
      </c>
      <c r="X200" s="15">
        <v>36.94233371497009</v>
      </c>
      <c r="Y200" s="15">
        <v>50.557454673722766</v>
      </c>
      <c r="Z200" s="15">
        <f t="shared" si="55"/>
        <v>44.72507473548049</v>
      </c>
      <c r="AA200" s="15">
        <f t="shared" si="56"/>
        <v>42.690940341998996</v>
      </c>
      <c r="AB200" s="15">
        <f t="shared" si="57"/>
        <v>43.708007538739743</v>
      </c>
      <c r="AC200" s="16">
        <v>3.0811188230846662</v>
      </c>
      <c r="AD200" s="16">
        <v>18.346790943543326</v>
      </c>
      <c r="AE200" s="16">
        <v>15.612836813515004</v>
      </c>
      <c r="AF200" s="16">
        <v>20.403538672867334</v>
      </c>
      <c r="AG200" s="16">
        <v>19.141742529566823</v>
      </c>
      <c r="AH200" s="15">
        <f t="shared" si="58"/>
        <v>17.192454755309146</v>
      </c>
      <c r="AI200" s="15">
        <f t="shared" si="59"/>
        <v>19.87078030125156</v>
      </c>
      <c r="AJ200" s="15">
        <f t="shared" si="60"/>
        <v>18.531617528280353</v>
      </c>
      <c r="AK200" s="15">
        <v>5.9791230660191754</v>
      </c>
      <c r="AL200" s="16">
        <v>23.571244864645362</v>
      </c>
      <c r="AM200" s="16">
        <v>24.010455903158384</v>
      </c>
      <c r="AN200" s="16">
        <v>30.936978263810957</v>
      </c>
      <c r="AO200" s="16">
        <v>30.941646588442737</v>
      </c>
      <c r="AP200" s="16">
        <v>44.578735328478167</v>
      </c>
      <c r="AQ200" s="16">
        <v>53.725047832776426</v>
      </c>
      <c r="AR200" s="15">
        <f t="shared" si="61"/>
        <v>49.151891580627293</v>
      </c>
      <c r="AT200" s="23">
        <f t="shared" si="62"/>
        <v>50861</v>
      </c>
      <c r="AU200" s="1">
        <v>416</v>
      </c>
      <c r="AV200" s="1">
        <v>304</v>
      </c>
      <c r="AW200" s="1">
        <f t="shared" si="63"/>
        <v>720</v>
      </c>
    </row>
    <row r="201" spans="1:49">
      <c r="A201" s="12"/>
      <c r="B201" s="19"/>
      <c r="C201" s="13">
        <f t="shared" si="48"/>
        <v>2039</v>
      </c>
      <c r="D201" s="14">
        <v>50891</v>
      </c>
      <c r="E201" s="15">
        <v>6.0278</v>
      </c>
      <c r="F201" s="15">
        <v>30.3658</v>
      </c>
      <c r="G201" s="15">
        <v>29.965599999999998</v>
      </c>
      <c r="H201" s="15">
        <v>18.385100000000001</v>
      </c>
      <c r="I201" s="15">
        <v>18.768899999999999</v>
      </c>
      <c r="J201" s="15">
        <f t="shared" si="49"/>
        <v>30.180761290322582</v>
      </c>
      <c r="K201" s="15">
        <f t="shared" si="50"/>
        <v>18.562555913978496</v>
      </c>
      <c r="L201" s="15">
        <f t="shared" si="51"/>
        <v>24.371658602150539</v>
      </c>
      <c r="M201" s="15">
        <v>6.0277799191390322</v>
      </c>
      <c r="N201" s="15">
        <v>33.913494792530635</v>
      </c>
      <c r="O201" s="15">
        <v>38.449071501349223</v>
      </c>
      <c r="P201" s="15">
        <v>15.830281267337245</v>
      </c>
      <c r="Q201" s="15">
        <v>19.20261518488455</v>
      </c>
      <c r="R201" s="15">
        <f t="shared" si="52"/>
        <v>36.010589399833854</v>
      </c>
      <c r="S201" s="15">
        <f t="shared" si="53"/>
        <v>17.389532433515033</v>
      </c>
      <c r="T201" s="15">
        <f t="shared" si="54"/>
        <v>26.700060916674445</v>
      </c>
      <c r="U201" s="15">
        <v>10.050492216565615</v>
      </c>
      <c r="V201" s="15">
        <v>36.922966503569455</v>
      </c>
      <c r="W201" s="15">
        <v>62.92746924935188</v>
      </c>
      <c r="X201" s="15">
        <v>21.682305652737924</v>
      </c>
      <c r="Y201" s="15">
        <v>36.72822832669705</v>
      </c>
      <c r="Z201" s="15">
        <f t="shared" si="55"/>
        <v>48.946553794630148</v>
      </c>
      <c r="AA201" s="15">
        <f t="shared" si="56"/>
        <v>28.639022588009347</v>
      </c>
      <c r="AB201" s="15">
        <f t="shared" si="57"/>
        <v>38.792788191319744</v>
      </c>
      <c r="AC201" s="16">
        <v>3.0991020017299347</v>
      </c>
      <c r="AD201" s="16">
        <v>24.855790019946578</v>
      </c>
      <c r="AE201" s="16">
        <v>24.524313271120995</v>
      </c>
      <c r="AF201" s="16">
        <v>11.182314038304847</v>
      </c>
      <c r="AG201" s="16">
        <v>12.988494583016241</v>
      </c>
      <c r="AH201" s="15">
        <f t="shared" si="58"/>
        <v>24.702526576941203</v>
      </c>
      <c r="AI201" s="15">
        <f t="shared" si="59"/>
        <v>12.017429774031619</v>
      </c>
      <c r="AJ201" s="15">
        <f t="shared" si="60"/>
        <v>18.359978175486411</v>
      </c>
      <c r="AK201" s="15">
        <v>6.0277799191390322</v>
      </c>
      <c r="AL201" s="16">
        <v>17.104316645164459</v>
      </c>
      <c r="AM201" s="16">
        <v>19.723382822241959</v>
      </c>
      <c r="AN201" s="16">
        <v>14.253155517501048</v>
      </c>
      <c r="AO201" s="16">
        <v>14.973539385759224</v>
      </c>
      <c r="AP201" s="16">
        <v>17.02522120385488</v>
      </c>
      <c r="AQ201" s="16">
        <v>60.053786168707688</v>
      </c>
      <c r="AR201" s="15">
        <f t="shared" si="61"/>
        <v>38.539503686281286</v>
      </c>
      <c r="AT201" s="23">
        <f t="shared" si="62"/>
        <v>50891</v>
      </c>
      <c r="AU201" s="1">
        <v>400</v>
      </c>
      <c r="AV201" s="1">
        <v>344</v>
      </c>
      <c r="AW201" s="1">
        <f t="shared" si="63"/>
        <v>744</v>
      </c>
    </row>
    <row r="202" spans="1:49">
      <c r="A202" s="12"/>
      <c r="B202" s="19"/>
      <c r="C202" s="13">
        <f t="shared" si="48"/>
        <v>2039</v>
      </c>
      <c r="D202" s="14">
        <v>50922</v>
      </c>
      <c r="E202" s="15">
        <v>6.4443000000000001</v>
      </c>
      <c r="F202" s="15">
        <v>42.454999999999998</v>
      </c>
      <c r="G202" s="15">
        <v>42.404000000000003</v>
      </c>
      <c r="H202" s="15">
        <v>25.394200000000001</v>
      </c>
      <c r="I202" s="15">
        <v>29.915500000000002</v>
      </c>
      <c r="J202" s="15">
        <f t="shared" si="49"/>
        <v>42.433466666666661</v>
      </c>
      <c r="K202" s="15">
        <f t="shared" si="50"/>
        <v>27.303193333333336</v>
      </c>
      <c r="L202" s="15">
        <f t="shared" si="51"/>
        <v>34.86833</v>
      </c>
      <c r="M202" s="15">
        <v>6.4443114867566385</v>
      </c>
      <c r="N202" s="15">
        <v>45.887544896622067</v>
      </c>
      <c r="O202" s="15">
        <v>53.204865592417796</v>
      </c>
      <c r="P202" s="15">
        <v>23.533656385486395</v>
      </c>
      <c r="Q202" s="15">
        <v>31.577276478777339</v>
      </c>
      <c r="R202" s="15">
        <f t="shared" si="52"/>
        <v>48.977080301513595</v>
      </c>
      <c r="S202" s="15">
        <f t="shared" si="53"/>
        <v>26.929851535987019</v>
      </c>
      <c r="T202" s="15">
        <f t="shared" si="54"/>
        <v>37.953465918750311</v>
      </c>
      <c r="U202" s="15">
        <v>10.695495990837573</v>
      </c>
      <c r="V202" s="15">
        <v>53.686190215717943</v>
      </c>
      <c r="W202" s="15">
        <v>98.005395916778426</v>
      </c>
      <c r="X202" s="15">
        <v>29.532566788412979</v>
      </c>
      <c r="Y202" s="15">
        <v>53.218619854837733</v>
      </c>
      <c r="Z202" s="15">
        <f t="shared" si="55"/>
        <v>72.398743733943476</v>
      </c>
      <c r="AA202" s="15">
        <f t="shared" si="56"/>
        <v>39.533344749792313</v>
      </c>
      <c r="AB202" s="15">
        <f t="shared" si="57"/>
        <v>55.966044241867891</v>
      </c>
      <c r="AC202" s="16">
        <v>3.1150461898159372</v>
      </c>
      <c r="AD202" s="16">
        <v>28.570715169056704</v>
      </c>
      <c r="AE202" s="16">
        <v>30.837894282913286</v>
      </c>
      <c r="AF202" s="16">
        <v>15.539919941118111</v>
      </c>
      <c r="AG202" s="16">
        <v>19.069044862827898</v>
      </c>
      <c r="AH202" s="15">
        <f t="shared" si="58"/>
        <v>29.52796857268504</v>
      </c>
      <c r="AI202" s="15">
        <f t="shared" si="59"/>
        <v>17.029994908062243</v>
      </c>
      <c r="AJ202" s="15">
        <f t="shared" si="60"/>
        <v>23.278981740373641</v>
      </c>
      <c r="AK202" s="15">
        <v>6.4443114867566385</v>
      </c>
      <c r="AL202" s="16">
        <v>33.125654540402124</v>
      </c>
      <c r="AM202" s="16">
        <v>35.859375858904102</v>
      </c>
      <c r="AN202" s="16">
        <v>24.091471290792345</v>
      </c>
      <c r="AO202" s="16">
        <v>27.366136237757814</v>
      </c>
      <c r="AP202" s="16">
        <v>23.283692768164045</v>
      </c>
      <c r="AQ202" s="16">
        <v>72.473434534550762</v>
      </c>
      <c r="AR202" s="15">
        <f t="shared" si="61"/>
        <v>47.878563651357403</v>
      </c>
      <c r="AT202" s="23">
        <f t="shared" si="62"/>
        <v>50922</v>
      </c>
      <c r="AU202" s="1">
        <v>416</v>
      </c>
      <c r="AV202" s="1">
        <v>304</v>
      </c>
      <c r="AW202" s="1">
        <f t="shared" si="63"/>
        <v>720</v>
      </c>
    </row>
    <row r="203" spans="1:49">
      <c r="A203" s="12"/>
      <c r="B203" s="19"/>
      <c r="C203" s="13">
        <f t="shared" si="48"/>
        <v>2039</v>
      </c>
      <c r="D203" s="14">
        <v>50952</v>
      </c>
      <c r="E203" s="15">
        <v>6.6475</v>
      </c>
      <c r="F203" s="15">
        <v>82.437600000000003</v>
      </c>
      <c r="G203" s="15">
        <v>85.563100000000006</v>
      </c>
      <c r="H203" s="15">
        <v>64.350300000000004</v>
      </c>
      <c r="I203" s="15">
        <v>68.956000000000003</v>
      </c>
      <c r="J203" s="15">
        <f t="shared" si="49"/>
        <v>83.882723655913978</v>
      </c>
      <c r="K203" s="15">
        <f t="shared" si="50"/>
        <v>66.479817204301085</v>
      </c>
      <c r="L203" s="15">
        <f t="shared" si="51"/>
        <v>75.181270430107531</v>
      </c>
      <c r="M203" s="15">
        <v>6.6474796051968656</v>
      </c>
      <c r="N203" s="15">
        <v>81.478331842307739</v>
      </c>
      <c r="O203" s="15">
        <v>87.848502684391121</v>
      </c>
      <c r="P203" s="15">
        <v>59.766431697348963</v>
      </c>
      <c r="Q203" s="15">
        <v>69.441588920056518</v>
      </c>
      <c r="R203" s="15">
        <f t="shared" si="52"/>
        <v>84.423679651012961</v>
      </c>
      <c r="S203" s="15">
        <f t="shared" si="53"/>
        <v>64.239891488493313</v>
      </c>
      <c r="T203" s="15">
        <f t="shared" si="54"/>
        <v>74.331785569753137</v>
      </c>
      <c r="U203" s="15">
        <v>11.069911068801931</v>
      </c>
      <c r="V203" s="15">
        <v>110.7294156737439</v>
      </c>
      <c r="W203" s="15">
        <v>161.50112810817629</v>
      </c>
      <c r="X203" s="15">
        <v>89.48190451479536</v>
      </c>
      <c r="Y203" s="15">
        <v>110.31165849960483</v>
      </c>
      <c r="Z203" s="15">
        <f t="shared" si="55"/>
        <v>134.20450851977176</v>
      </c>
      <c r="AA203" s="15">
        <f t="shared" si="56"/>
        <v>99.112866034653507</v>
      </c>
      <c r="AB203" s="15">
        <f t="shared" si="57"/>
        <v>116.65868727721264</v>
      </c>
      <c r="AC203" s="16">
        <v>3.1377834856521383</v>
      </c>
      <c r="AD203" s="16">
        <v>50.815517874241685</v>
      </c>
      <c r="AE203" s="16">
        <v>58.859899896164116</v>
      </c>
      <c r="AF203" s="16">
        <v>37.714396935959009</v>
      </c>
      <c r="AG203" s="16">
        <v>39.877548603391531</v>
      </c>
      <c r="AH203" s="15">
        <f t="shared" si="58"/>
        <v>54.534963325238088</v>
      </c>
      <c r="AI203" s="15">
        <f t="shared" si="59"/>
        <v>38.714563835954692</v>
      </c>
      <c r="AJ203" s="15">
        <f t="shared" si="60"/>
        <v>46.624763580596394</v>
      </c>
      <c r="AK203" s="15">
        <v>6.6474796051968656</v>
      </c>
      <c r="AL203" s="16">
        <v>90.134506273090395</v>
      </c>
      <c r="AM203" s="16">
        <v>101.63350294595733</v>
      </c>
      <c r="AN203" s="16">
        <v>66.274318116067931</v>
      </c>
      <c r="AO203" s="16">
        <v>67.832250520850906</v>
      </c>
      <c r="AP203" s="16">
        <v>77.708416243275224</v>
      </c>
      <c r="AQ203" s="16">
        <v>132.08495655806965</v>
      </c>
      <c r="AR203" s="15">
        <f t="shared" si="61"/>
        <v>104.89668640067244</v>
      </c>
      <c r="AT203" s="23">
        <f t="shared" si="62"/>
        <v>50952</v>
      </c>
      <c r="AU203" s="1">
        <v>400</v>
      </c>
      <c r="AV203" s="1">
        <v>344</v>
      </c>
      <c r="AW203" s="1">
        <f t="shared" si="63"/>
        <v>744</v>
      </c>
    </row>
    <row r="204" spans="1:49">
      <c r="A204" s="12"/>
      <c r="B204" s="19"/>
      <c r="C204" s="13">
        <f t="shared" si="48"/>
        <v>2039</v>
      </c>
      <c r="D204" s="14">
        <v>50983</v>
      </c>
      <c r="E204" s="15">
        <v>7.0061999999999998</v>
      </c>
      <c r="F204" s="15">
        <v>93.366699999999994</v>
      </c>
      <c r="G204" s="15">
        <v>89.032600000000002</v>
      </c>
      <c r="H204" s="15">
        <v>80.355099999999993</v>
      </c>
      <c r="I204" s="15">
        <v>70.438000000000002</v>
      </c>
      <c r="J204" s="15">
        <f t="shared" si="49"/>
        <v>91.549174193548382</v>
      </c>
      <c r="K204" s="15">
        <f t="shared" si="50"/>
        <v>76.196316129032269</v>
      </c>
      <c r="L204" s="15">
        <f t="shared" si="51"/>
        <v>83.872745161290325</v>
      </c>
      <c r="M204" s="15">
        <v>7.006247458431174</v>
      </c>
      <c r="N204" s="15">
        <v>90.334179950990972</v>
      </c>
      <c r="O204" s="15">
        <v>90.835027085216353</v>
      </c>
      <c r="P204" s="15">
        <v>76.133039668465258</v>
      </c>
      <c r="Q204" s="15">
        <v>71.497756132327865</v>
      </c>
      <c r="R204" s="15">
        <f t="shared" si="52"/>
        <v>90.544212620182265</v>
      </c>
      <c r="S204" s="15">
        <f t="shared" si="53"/>
        <v>74.18921108879475</v>
      </c>
      <c r="T204" s="15">
        <f t="shared" si="54"/>
        <v>82.3667118544885</v>
      </c>
      <c r="U204" s="15">
        <v>11.21279462230833</v>
      </c>
      <c r="V204" s="15">
        <v>126.31598237408932</v>
      </c>
      <c r="W204" s="15">
        <v>161.9983075702776</v>
      </c>
      <c r="X204" s="15">
        <v>107.08288788807755</v>
      </c>
      <c r="Y204" s="15">
        <v>119.0246483624021</v>
      </c>
      <c r="Z204" s="15">
        <f t="shared" si="55"/>
        <v>141.27953810152312</v>
      </c>
      <c r="AA204" s="15">
        <f t="shared" si="56"/>
        <v>112.09072292569752</v>
      </c>
      <c r="AB204" s="15">
        <f t="shared" si="57"/>
        <v>126.68513051361032</v>
      </c>
      <c r="AC204" s="16">
        <v>3.2172682130887029</v>
      </c>
      <c r="AD204" s="16">
        <v>56.240758130928761</v>
      </c>
      <c r="AE204" s="16">
        <v>59.810865440087099</v>
      </c>
      <c r="AF204" s="16">
        <v>48.977951614608308</v>
      </c>
      <c r="AG204" s="16">
        <v>42.586800523419186</v>
      </c>
      <c r="AH204" s="15">
        <f t="shared" si="58"/>
        <v>57.737899905737095</v>
      </c>
      <c r="AI204" s="15">
        <f t="shared" si="59"/>
        <v>46.297791479593513</v>
      </c>
      <c r="AJ204" s="15">
        <f t="shared" si="60"/>
        <v>52.017845692665304</v>
      </c>
      <c r="AK204" s="15">
        <v>7.006247458431174</v>
      </c>
      <c r="AL204" s="16">
        <v>102.62171228703916</v>
      </c>
      <c r="AM204" s="16">
        <v>102.20158725839509</v>
      </c>
      <c r="AN204" s="16">
        <v>87.191097357529586</v>
      </c>
      <c r="AO204" s="16">
        <v>76.475060965317411</v>
      </c>
      <c r="AP204" s="16">
        <v>98.710796141022783</v>
      </c>
      <c r="AQ204" s="16">
        <v>137.5336069589531</v>
      </c>
      <c r="AR204" s="15">
        <f t="shared" si="61"/>
        <v>118.12220154998795</v>
      </c>
      <c r="AT204" s="23">
        <f t="shared" si="62"/>
        <v>50983</v>
      </c>
      <c r="AU204" s="1">
        <v>432</v>
      </c>
      <c r="AV204" s="1">
        <v>312</v>
      </c>
      <c r="AW204" s="1">
        <f t="shared" si="63"/>
        <v>744</v>
      </c>
    </row>
    <row r="205" spans="1:49">
      <c r="A205" s="12"/>
      <c r="B205" s="19"/>
      <c r="C205" s="13">
        <f t="shared" si="48"/>
        <v>2039</v>
      </c>
      <c r="D205" s="14">
        <v>51014</v>
      </c>
      <c r="E205" s="15">
        <v>6.9066000000000001</v>
      </c>
      <c r="F205" s="15">
        <v>80.096900000000005</v>
      </c>
      <c r="G205" s="15">
        <v>81.990300000000005</v>
      </c>
      <c r="H205" s="15">
        <v>65.311000000000007</v>
      </c>
      <c r="I205" s="15">
        <v>69.519900000000007</v>
      </c>
      <c r="J205" s="15">
        <f t="shared" si="49"/>
        <v>80.938411111111108</v>
      </c>
      <c r="K205" s="15">
        <f t="shared" si="50"/>
        <v>67.181622222222231</v>
      </c>
      <c r="L205" s="15">
        <f t="shared" si="51"/>
        <v>74.060016666666669</v>
      </c>
      <c r="M205" s="15">
        <v>6.9066373839545365</v>
      </c>
      <c r="N205" s="15">
        <v>75.696267103925905</v>
      </c>
      <c r="O205" s="15">
        <v>79.849243769206879</v>
      </c>
      <c r="P205" s="15">
        <v>59.546482251973991</v>
      </c>
      <c r="Q205" s="15">
        <v>69.190793459207029</v>
      </c>
      <c r="R205" s="15">
        <f t="shared" si="52"/>
        <v>77.542034510717457</v>
      </c>
      <c r="S205" s="15">
        <f t="shared" si="53"/>
        <v>63.832842788522008</v>
      </c>
      <c r="T205" s="15">
        <f t="shared" si="54"/>
        <v>70.687438649619736</v>
      </c>
      <c r="U205" s="15">
        <v>11.090813360819096</v>
      </c>
      <c r="V205" s="15">
        <v>111.83701299245281</v>
      </c>
      <c r="W205" s="15">
        <v>143.95480113330916</v>
      </c>
      <c r="X205" s="15">
        <v>97.173339365642761</v>
      </c>
      <c r="Y205" s="15">
        <v>113.64249038174155</v>
      </c>
      <c r="Z205" s="15">
        <f t="shared" si="55"/>
        <v>126.11158549950008</v>
      </c>
      <c r="AA205" s="15">
        <f t="shared" si="56"/>
        <v>104.49296203946444</v>
      </c>
      <c r="AB205" s="15">
        <f t="shared" si="57"/>
        <v>115.30227376948227</v>
      </c>
      <c r="AC205" s="16">
        <v>3.2455536797145408</v>
      </c>
      <c r="AD205" s="16">
        <v>47.460510274247696</v>
      </c>
      <c r="AE205" s="16">
        <v>54.24452930434326</v>
      </c>
      <c r="AF205" s="16">
        <v>35.627701178476229</v>
      </c>
      <c r="AG205" s="16">
        <v>41.173404770640367</v>
      </c>
      <c r="AH205" s="15">
        <f t="shared" si="58"/>
        <v>50.47562984317905</v>
      </c>
      <c r="AI205" s="15">
        <f t="shared" si="59"/>
        <v>38.092458330549178</v>
      </c>
      <c r="AJ205" s="15">
        <f t="shared" si="60"/>
        <v>44.284044086864114</v>
      </c>
      <c r="AK205" s="15">
        <v>6.9066373839545365</v>
      </c>
      <c r="AL205" s="16">
        <v>73.727473755130788</v>
      </c>
      <c r="AM205" s="16">
        <v>85.316408241789802</v>
      </c>
      <c r="AN205" s="16">
        <v>65.11783744140223</v>
      </c>
      <c r="AO205" s="16">
        <v>69.506074689321537</v>
      </c>
      <c r="AP205" s="16">
        <v>82.658909995668537</v>
      </c>
      <c r="AQ205" s="16">
        <v>119.1783338699437</v>
      </c>
      <c r="AR205" s="15">
        <f t="shared" si="61"/>
        <v>100.91862193280612</v>
      </c>
      <c r="AT205" s="23">
        <f t="shared" si="62"/>
        <v>51014</v>
      </c>
      <c r="AU205" s="1">
        <v>400</v>
      </c>
      <c r="AV205" s="1">
        <v>320</v>
      </c>
      <c r="AW205" s="1">
        <f t="shared" si="63"/>
        <v>720</v>
      </c>
    </row>
    <row r="206" spans="1:49">
      <c r="A206" s="12"/>
      <c r="B206" s="19"/>
      <c r="C206" s="13">
        <f t="shared" si="48"/>
        <v>2039</v>
      </c>
      <c r="D206" s="14">
        <v>51044</v>
      </c>
      <c r="E206" s="15">
        <v>6.9039000000000001</v>
      </c>
      <c r="F206" s="15">
        <v>60.935000000000002</v>
      </c>
      <c r="G206" s="15">
        <v>67.569100000000006</v>
      </c>
      <c r="H206" s="15">
        <v>57.952800000000003</v>
      </c>
      <c r="I206" s="15">
        <v>61.770600000000002</v>
      </c>
      <c r="J206" s="15">
        <f t="shared" si="49"/>
        <v>63.85971075268818</v>
      </c>
      <c r="K206" s="15">
        <f t="shared" si="50"/>
        <v>59.635916129032253</v>
      </c>
      <c r="L206" s="15">
        <f t="shared" si="51"/>
        <v>61.747813440860213</v>
      </c>
      <c r="M206" s="15">
        <v>6.9039169661518285</v>
      </c>
      <c r="N206" s="15">
        <v>61.635914300772804</v>
      </c>
      <c r="O206" s="15">
        <v>69.827566242489027</v>
      </c>
      <c r="P206" s="15">
        <v>55.507032952801723</v>
      </c>
      <c r="Q206" s="15">
        <v>63.327510756928049</v>
      </c>
      <c r="R206" s="15">
        <f t="shared" si="52"/>
        <v>65.247287737443401</v>
      </c>
      <c r="S206" s="15">
        <f t="shared" si="53"/>
        <v>58.954770479352042</v>
      </c>
      <c r="T206" s="15">
        <f t="shared" si="54"/>
        <v>62.101029108397725</v>
      </c>
      <c r="U206" s="15">
        <v>11.461990966159892</v>
      </c>
      <c r="V206" s="15">
        <v>82.107825647090365</v>
      </c>
      <c r="W206" s="15">
        <v>119.29650675936128</v>
      </c>
      <c r="X206" s="15">
        <v>67.238396992154662</v>
      </c>
      <c r="Y206" s="15">
        <v>93.32419597687074</v>
      </c>
      <c r="Z206" s="15">
        <f t="shared" si="55"/>
        <v>98.502835599811945</v>
      </c>
      <c r="AA206" s="15">
        <f t="shared" si="56"/>
        <v>78.738587942405829</v>
      </c>
      <c r="AB206" s="15">
        <f t="shared" si="57"/>
        <v>88.620711771108887</v>
      </c>
      <c r="AC206" s="16">
        <v>3.2683234784586332</v>
      </c>
      <c r="AD206" s="16">
        <v>41.525920727335112</v>
      </c>
      <c r="AE206" s="16">
        <v>47.484988743300974</v>
      </c>
      <c r="AF206" s="16">
        <v>39.248887941214974</v>
      </c>
      <c r="AG206" s="16">
        <v>41.808194120659195</v>
      </c>
      <c r="AH206" s="15">
        <f t="shared" si="58"/>
        <v>44.153036734373821</v>
      </c>
      <c r="AI206" s="15">
        <f t="shared" si="59"/>
        <v>40.377184213873178</v>
      </c>
      <c r="AJ206" s="15">
        <f t="shared" si="60"/>
        <v>42.265110474123503</v>
      </c>
      <c r="AK206" s="15">
        <v>6.9039169661518285</v>
      </c>
      <c r="AL206" s="16">
        <v>57.442367959385329</v>
      </c>
      <c r="AM206" s="16">
        <v>66.676277798606264</v>
      </c>
      <c r="AN206" s="16">
        <v>56.800570075366387</v>
      </c>
      <c r="AO206" s="16">
        <v>62.065079673101188</v>
      </c>
      <c r="AP206" s="16">
        <v>61.722702662240039</v>
      </c>
      <c r="AQ206" s="16">
        <v>89.343940384348159</v>
      </c>
      <c r="AR206" s="15">
        <f t="shared" si="61"/>
        <v>75.533321523294092</v>
      </c>
      <c r="AT206" s="23">
        <f t="shared" si="62"/>
        <v>51044</v>
      </c>
      <c r="AU206" s="1">
        <v>416</v>
      </c>
      <c r="AV206" s="1">
        <v>328</v>
      </c>
      <c r="AW206" s="1">
        <f t="shared" si="63"/>
        <v>744</v>
      </c>
    </row>
    <row r="207" spans="1:49">
      <c r="A207" s="12"/>
      <c r="B207" s="19"/>
      <c r="C207" s="13">
        <f t="shared" si="48"/>
        <v>2039</v>
      </c>
      <c r="D207" s="14">
        <v>51075</v>
      </c>
      <c r="E207" s="15">
        <v>7.2103000000000002</v>
      </c>
      <c r="F207" s="15">
        <v>73.922899999999998</v>
      </c>
      <c r="G207" s="15">
        <v>75.238399999999999</v>
      </c>
      <c r="H207" s="15">
        <v>80.447000000000003</v>
      </c>
      <c r="I207" s="15">
        <v>69.907399999999996</v>
      </c>
      <c r="J207" s="15">
        <f t="shared" si="49"/>
        <v>74.507566666666676</v>
      </c>
      <c r="K207" s="15">
        <f t="shared" si="50"/>
        <v>75.762733333333344</v>
      </c>
      <c r="L207" s="15">
        <f t="shared" si="51"/>
        <v>75.13515000000001</v>
      </c>
      <c r="M207" s="15">
        <v>7.2103271700556331</v>
      </c>
      <c r="N207" s="15">
        <v>79.251516804768073</v>
      </c>
      <c r="O207" s="15">
        <v>78.709235265909996</v>
      </c>
      <c r="P207" s="15">
        <v>79.788984889731339</v>
      </c>
      <c r="Q207" s="15">
        <v>72.266022075087577</v>
      </c>
      <c r="R207" s="15">
        <f t="shared" si="52"/>
        <v>79.010502787497813</v>
      </c>
      <c r="S207" s="15">
        <f t="shared" si="53"/>
        <v>76.445445861000778</v>
      </c>
      <c r="T207" s="15">
        <f t="shared" si="54"/>
        <v>77.727974324249288</v>
      </c>
      <c r="U207" s="15">
        <v>11.9013841545221</v>
      </c>
      <c r="V207" s="15">
        <v>98.062215816879657</v>
      </c>
      <c r="W207" s="15">
        <v>114.91868526366392</v>
      </c>
      <c r="X207" s="15">
        <v>77.189415931066407</v>
      </c>
      <c r="Y207" s="15">
        <v>85.61720342882272</v>
      </c>
      <c r="Z207" s="15">
        <f t="shared" si="55"/>
        <v>105.55398001545043</v>
      </c>
      <c r="AA207" s="15">
        <f t="shared" si="56"/>
        <v>80.935099263402535</v>
      </c>
      <c r="AB207" s="15">
        <f t="shared" si="57"/>
        <v>93.244539639426478</v>
      </c>
      <c r="AC207" s="16">
        <v>3.4602625981024691</v>
      </c>
      <c r="AD207" s="16">
        <v>52.527976661976645</v>
      </c>
      <c r="AE207" s="16">
        <v>54.51779561277241</v>
      </c>
      <c r="AF207" s="16">
        <v>53.975163344861706</v>
      </c>
      <c r="AG207" s="16">
        <v>48.155579668426064</v>
      </c>
      <c r="AH207" s="15">
        <f t="shared" si="58"/>
        <v>53.412340640108091</v>
      </c>
      <c r="AI207" s="15">
        <f t="shared" si="59"/>
        <v>51.38868171089031</v>
      </c>
      <c r="AJ207" s="15">
        <f t="shared" si="60"/>
        <v>52.400511175499204</v>
      </c>
      <c r="AK207" s="15">
        <v>7.2103271700556331</v>
      </c>
      <c r="AL207" s="16">
        <v>80.228926109849596</v>
      </c>
      <c r="AM207" s="16">
        <v>76.842111013012541</v>
      </c>
      <c r="AN207" s="16">
        <v>81.836329452213036</v>
      </c>
      <c r="AO207" s="16">
        <v>71.503089632749109</v>
      </c>
      <c r="AP207" s="16">
        <v>68.299940449754274</v>
      </c>
      <c r="AQ207" s="16">
        <v>97.79434628895207</v>
      </c>
      <c r="AR207" s="15">
        <f t="shared" si="61"/>
        <v>83.047143369353165</v>
      </c>
      <c r="AT207" s="23">
        <f t="shared" si="62"/>
        <v>51075</v>
      </c>
      <c r="AU207" s="1">
        <v>400</v>
      </c>
      <c r="AV207" s="1">
        <v>320</v>
      </c>
      <c r="AW207" s="1">
        <f t="shared" si="63"/>
        <v>720</v>
      </c>
    </row>
    <row r="208" spans="1:49">
      <c r="A208" s="12"/>
      <c r="B208" s="19"/>
      <c r="C208" s="13">
        <f t="shared" si="48"/>
        <v>2039</v>
      </c>
      <c r="D208" s="14">
        <v>51105</v>
      </c>
      <c r="E208" s="15">
        <v>7.4126000000000003</v>
      </c>
      <c r="F208" s="15">
        <v>84.653700000000001</v>
      </c>
      <c r="G208" s="15">
        <v>86.368200000000002</v>
      </c>
      <c r="H208" s="15">
        <v>94.542000000000002</v>
      </c>
      <c r="I208" s="15">
        <v>88.760199999999998</v>
      </c>
      <c r="J208" s="15">
        <f t="shared" si="49"/>
        <v>85.409554838709681</v>
      </c>
      <c r="K208" s="15">
        <f t="shared" si="50"/>
        <v>91.993034408602156</v>
      </c>
      <c r="L208" s="15">
        <f t="shared" si="51"/>
        <v>88.701294623655912</v>
      </c>
      <c r="M208" s="15">
        <v>7.41257613649584</v>
      </c>
      <c r="N208" s="15">
        <v>85.089903791362062</v>
      </c>
      <c r="O208" s="15">
        <v>87.786725994705122</v>
      </c>
      <c r="P208" s="15">
        <v>93.787760555935492</v>
      </c>
      <c r="Q208" s="15">
        <v>91.147653659225682</v>
      </c>
      <c r="R208" s="15">
        <f t="shared" si="52"/>
        <v>86.278825407889641</v>
      </c>
      <c r="S208" s="15">
        <f t="shared" si="53"/>
        <v>92.62384246168709</v>
      </c>
      <c r="T208" s="15">
        <f t="shared" si="54"/>
        <v>89.451333934788366</v>
      </c>
      <c r="U208" s="15">
        <v>11.984461801218391</v>
      </c>
      <c r="V208" s="15">
        <v>123.37347565165062</v>
      </c>
      <c r="W208" s="15">
        <v>121.76818636033576</v>
      </c>
      <c r="X208" s="15">
        <v>113.12243717051878</v>
      </c>
      <c r="Y208" s="15">
        <v>111.05038326834517</v>
      </c>
      <c r="Z208" s="15">
        <f t="shared" si="55"/>
        <v>122.66576746945805</v>
      </c>
      <c r="AA208" s="15">
        <f t="shared" si="56"/>
        <v>112.20895104160353</v>
      </c>
      <c r="AB208" s="15">
        <f t="shared" si="57"/>
        <v>117.43735925553079</v>
      </c>
      <c r="AC208" s="16">
        <v>3.5175720276568065</v>
      </c>
      <c r="AD208" s="16">
        <v>53.639817994114935</v>
      </c>
      <c r="AE208" s="16">
        <v>57.985471897401446</v>
      </c>
      <c r="AF208" s="16">
        <v>58.688695742053909</v>
      </c>
      <c r="AG208" s="16">
        <v>55.997944779553158</v>
      </c>
      <c r="AH208" s="15">
        <f t="shared" si="58"/>
        <v>55.555643908467054</v>
      </c>
      <c r="AI208" s="15">
        <f t="shared" si="59"/>
        <v>57.502450694069708</v>
      </c>
      <c r="AJ208" s="15">
        <f t="shared" si="60"/>
        <v>56.529047301268378</v>
      </c>
      <c r="AK208" s="15">
        <v>7.41257613649584</v>
      </c>
      <c r="AL208" s="16">
        <v>95.246001251031302</v>
      </c>
      <c r="AM208" s="16">
        <v>95.556674627040422</v>
      </c>
      <c r="AN208" s="16">
        <v>101.92615610512375</v>
      </c>
      <c r="AO208" s="16">
        <v>89.065774379163997</v>
      </c>
      <c r="AP208" s="16">
        <v>91.67586292758979</v>
      </c>
      <c r="AQ208" s="16">
        <v>107.35184743738185</v>
      </c>
      <c r="AR208" s="15">
        <f t="shared" si="61"/>
        <v>99.513855182485827</v>
      </c>
      <c r="AT208" s="23">
        <f t="shared" si="62"/>
        <v>51105</v>
      </c>
      <c r="AU208" s="1">
        <v>416</v>
      </c>
      <c r="AV208" s="1">
        <v>328</v>
      </c>
      <c r="AW208" s="1">
        <f t="shared" si="63"/>
        <v>744</v>
      </c>
    </row>
    <row r="209" spans="1:49">
      <c r="A209" s="12"/>
      <c r="B209" s="19"/>
      <c r="C209" s="13">
        <f t="shared" si="48"/>
        <v>2040</v>
      </c>
      <c r="D209" s="14">
        <v>51136</v>
      </c>
      <c r="E209" s="15">
        <v>8.0799000000000003</v>
      </c>
      <c r="F209" s="15">
        <v>82.363200000000006</v>
      </c>
      <c r="G209" s="15">
        <v>84.7376</v>
      </c>
      <c r="H209" s="15">
        <v>82.153300000000002</v>
      </c>
      <c r="I209" s="15">
        <v>74.172300000000007</v>
      </c>
      <c r="J209" s="15">
        <f t="shared" si="49"/>
        <v>83.46104086021505</v>
      </c>
      <c r="K209" s="15">
        <f t="shared" si="50"/>
        <v>78.463160215053762</v>
      </c>
      <c r="L209" s="15">
        <f t="shared" si="51"/>
        <v>80.962100537634399</v>
      </c>
      <c r="M209" s="15">
        <v>8.0799431881366903</v>
      </c>
      <c r="N209" s="15">
        <v>90.235204448170578</v>
      </c>
      <c r="O209" s="15">
        <v>92.659404499318896</v>
      </c>
      <c r="P209" s="15">
        <v>85.110756810480581</v>
      </c>
      <c r="Q209" s="15">
        <v>79.766340449411842</v>
      </c>
      <c r="R209" s="15">
        <f t="shared" si="52"/>
        <v>91.35607113848647</v>
      </c>
      <c r="S209" s="15">
        <f t="shared" si="53"/>
        <v>82.639682579018697</v>
      </c>
      <c r="T209" s="15">
        <f t="shared" si="54"/>
        <v>86.997876858752591</v>
      </c>
      <c r="U209" s="15">
        <v>13.101738497499191</v>
      </c>
      <c r="V209" s="15">
        <v>104.93533279154128</v>
      </c>
      <c r="W209" s="15">
        <v>109.11764806102688</v>
      </c>
      <c r="X209" s="15">
        <v>87.282652795434387</v>
      </c>
      <c r="Y209" s="15">
        <v>83.633894611308293</v>
      </c>
      <c r="Z209" s="15">
        <f t="shared" si="55"/>
        <v>106.86909146452925</v>
      </c>
      <c r="AA209" s="15">
        <f t="shared" si="56"/>
        <v>85.59559255976319</v>
      </c>
      <c r="AB209" s="15">
        <f t="shared" si="57"/>
        <v>96.232342012146219</v>
      </c>
      <c r="AC209" s="16">
        <v>3.6192971544104129</v>
      </c>
      <c r="AD209" s="16">
        <v>52.537339029354925</v>
      </c>
      <c r="AE209" s="16">
        <v>53.442626274543478</v>
      </c>
      <c r="AF209" s="16">
        <v>52.977949446552664</v>
      </c>
      <c r="AG209" s="16">
        <v>49.346147158507087</v>
      </c>
      <c r="AH209" s="15">
        <f t="shared" si="58"/>
        <v>52.95591270186145</v>
      </c>
      <c r="AI209" s="15">
        <f t="shared" si="59"/>
        <v>51.298729033800406</v>
      </c>
      <c r="AJ209" s="15">
        <f t="shared" si="60"/>
        <v>52.127320867830932</v>
      </c>
      <c r="AK209" s="15">
        <v>8.0799431881366903</v>
      </c>
      <c r="AL209" s="16">
        <v>81.919518634327048</v>
      </c>
      <c r="AM209" s="16">
        <v>82.363660602826471</v>
      </c>
      <c r="AN209" s="16">
        <v>83.407388363461322</v>
      </c>
      <c r="AO209" s="16">
        <v>74.088433277932751</v>
      </c>
      <c r="AP209" s="16">
        <v>58.079266274819645</v>
      </c>
      <c r="AQ209" s="16">
        <v>92.461557422965726</v>
      </c>
      <c r="AR209" s="15">
        <f t="shared" si="61"/>
        <v>75.270411848892678</v>
      </c>
      <c r="AT209" s="23">
        <f t="shared" si="62"/>
        <v>51136</v>
      </c>
      <c r="AU209" s="1">
        <v>400</v>
      </c>
      <c r="AV209" s="1">
        <v>344</v>
      </c>
      <c r="AW209" s="1">
        <f t="shared" si="63"/>
        <v>744</v>
      </c>
    </row>
    <row r="210" spans="1:49">
      <c r="A210" s="12"/>
      <c r="B210" s="19"/>
      <c r="C210" s="13">
        <f t="shared" si="48"/>
        <v>2040</v>
      </c>
      <c r="D210" s="14">
        <v>51167</v>
      </c>
      <c r="E210" s="15">
        <v>7.5434000000000001</v>
      </c>
      <c r="F210" s="15">
        <v>79.547399999999996</v>
      </c>
      <c r="G210" s="15">
        <v>81.031300000000002</v>
      </c>
      <c r="H210" s="15">
        <v>90.092500000000001</v>
      </c>
      <c r="I210" s="15">
        <v>79.4953</v>
      </c>
      <c r="J210" s="15">
        <f t="shared" si="49"/>
        <v>80.178483908045976</v>
      </c>
      <c r="K210" s="15">
        <f t="shared" si="50"/>
        <v>85.585644827586208</v>
      </c>
      <c r="L210" s="15">
        <f t="shared" si="51"/>
        <v>82.882064367816099</v>
      </c>
      <c r="M210" s="15">
        <v>7.5433673404980537</v>
      </c>
      <c r="N210" s="15">
        <v>94.888072680325877</v>
      </c>
      <c r="O210" s="15">
        <v>94.013180237685731</v>
      </c>
      <c r="P210" s="15">
        <v>95.938141180797487</v>
      </c>
      <c r="Q210" s="15">
        <v>88.734653239362444</v>
      </c>
      <c r="R210" s="15">
        <f t="shared" si="52"/>
        <v>94.515991986329482</v>
      </c>
      <c r="S210" s="15">
        <f t="shared" si="53"/>
        <v>92.874588837888325</v>
      </c>
      <c r="T210" s="15">
        <f t="shared" si="54"/>
        <v>93.695290412108903</v>
      </c>
      <c r="U210" s="15">
        <v>12.236593728080136</v>
      </c>
      <c r="V210" s="15">
        <v>117.58952015243702</v>
      </c>
      <c r="W210" s="15">
        <v>109.22676825192988</v>
      </c>
      <c r="X210" s="15">
        <v>109.07874869759019</v>
      </c>
      <c r="Y210" s="15">
        <v>98.0577231732602</v>
      </c>
      <c r="Z210" s="15">
        <f t="shared" si="55"/>
        <v>114.0329475050949</v>
      </c>
      <c r="AA210" s="15">
        <f t="shared" si="56"/>
        <v>104.39164588839236</v>
      </c>
      <c r="AB210" s="15">
        <f t="shared" si="57"/>
        <v>109.21229669674364</v>
      </c>
      <c r="AC210" s="16">
        <v>3.4092049668232027</v>
      </c>
      <c r="AD210" s="16">
        <v>50.471190122668744</v>
      </c>
      <c r="AE210" s="16">
        <v>53.345409829098166</v>
      </c>
      <c r="AF210" s="16">
        <v>57.594230313300343</v>
      </c>
      <c r="AG210" s="16">
        <v>53.665879587594297</v>
      </c>
      <c r="AH210" s="15">
        <f t="shared" si="58"/>
        <v>51.693559423104247</v>
      </c>
      <c r="AI210" s="15">
        <f t="shared" si="59"/>
        <v>55.923552418459842</v>
      </c>
      <c r="AJ210" s="15">
        <f t="shared" si="60"/>
        <v>53.808555920782041</v>
      </c>
      <c r="AK210" s="15">
        <v>7.5433673404980537</v>
      </c>
      <c r="AL210" s="16">
        <v>98.255752592661892</v>
      </c>
      <c r="AM210" s="16">
        <v>92.489470202073122</v>
      </c>
      <c r="AN210" s="16">
        <v>104.46956032607403</v>
      </c>
      <c r="AO210" s="16">
        <v>87.529307614354607</v>
      </c>
      <c r="AP210" s="16">
        <v>78.951805644389523</v>
      </c>
      <c r="AQ210" s="16">
        <v>93.41785066202786</v>
      </c>
      <c r="AR210" s="15">
        <f t="shared" si="61"/>
        <v>86.184828153208684</v>
      </c>
      <c r="AT210" s="23">
        <f t="shared" si="62"/>
        <v>51167</v>
      </c>
      <c r="AU210" s="1">
        <v>400</v>
      </c>
      <c r="AV210" s="1">
        <v>296</v>
      </c>
      <c r="AW210" s="1">
        <f t="shared" si="63"/>
        <v>696</v>
      </c>
    </row>
    <row r="211" spans="1:49">
      <c r="A211" s="12"/>
      <c r="B211" s="19"/>
      <c r="C211" s="13">
        <f t="shared" si="48"/>
        <v>2040</v>
      </c>
      <c r="D211" s="14">
        <v>51196</v>
      </c>
      <c r="E211" s="15">
        <v>6.6387</v>
      </c>
      <c r="F211" s="15">
        <v>45.558</v>
      </c>
      <c r="G211" s="15">
        <v>45.087899999999998</v>
      </c>
      <c r="H211" s="15">
        <v>47.089799999999997</v>
      </c>
      <c r="I211" s="15">
        <v>45.125</v>
      </c>
      <c r="J211" s="15">
        <f t="shared" si="49"/>
        <v>45.360861290322575</v>
      </c>
      <c r="K211" s="15">
        <f t="shared" si="50"/>
        <v>46.265851612903219</v>
      </c>
      <c r="L211" s="15">
        <f t="shared" si="51"/>
        <v>45.813356451612897</v>
      </c>
      <c r="M211" s="15">
        <v>6.6387237390563953</v>
      </c>
      <c r="N211" s="15">
        <v>46.089356104828141</v>
      </c>
      <c r="O211" s="15">
        <v>46.55906477601966</v>
      </c>
      <c r="P211" s="15">
        <v>45.510073645656412</v>
      </c>
      <c r="Q211" s="15">
        <v>46.352857989443621</v>
      </c>
      <c r="R211" s="15">
        <f t="shared" si="52"/>
        <v>46.286330708876207</v>
      </c>
      <c r="S211" s="15">
        <f t="shared" si="53"/>
        <v>45.863499338212343</v>
      </c>
      <c r="T211" s="15">
        <f t="shared" si="54"/>
        <v>46.074915023544278</v>
      </c>
      <c r="U211" s="15">
        <v>11.074034478543547</v>
      </c>
      <c r="V211" s="15">
        <v>51.695664302476331</v>
      </c>
      <c r="W211" s="15">
        <v>60.474866925906149</v>
      </c>
      <c r="X211" s="15">
        <v>48.931534878606634</v>
      </c>
      <c r="Y211" s="15">
        <v>56.484801401727651</v>
      </c>
      <c r="Z211" s="15">
        <f t="shared" si="55"/>
        <v>55.377265402624317</v>
      </c>
      <c r="AA211" s="15">
        <f t="shared" si="56"/>
        <v>52.099033743141256</v>
      </c>
      <c r="AB211" s="15">
        <f t="shared" si="57"/>
        <v>53.73814957288279</v>
      </c>
      <c r="AC211" s="16">
        <v>3.324955550435948</v>
      </c>
      <c r="AD211" s="16">
        <v>29.57294202864443</v>
      </c>
      <c r="AE211" s="16">
        <v>32.350272513787651</v>
      </c>
      <c r="AF211" s="16">
        <v>32.098942750485257</v>
      </c>
      <c r="AG211" s="16">
        <v>32.163217601578076</v>
      </c>
      <c r="AH211" s="15">
        <f t="shared" si="58"/>
        <v>30.73762900628514</v>
      </c>
      <c r="AI211" s="15">
        <f t="shared" si="59"/>
        <v>32.125896720298371</v>
      </c>
      <c r="AJ211" s="15">
        <f t="shared" si="60"/>
        <v>31.431762863291755</v>
      </c>
      <c r="AK211" s="15">
        <v>6.6387237390563953</v>
      </c>
      <c r="AL211" s="16">
        <v>44.250075412044438</v>
      </c>
      <c r="AM211" s="16">
        <v>44.805368635932439</v>
      </c>
      <c r="AN211" s="16">
        <v>48.220486790271508</v>
      </c>
      <c r="AO211" s="16">
        <v>48.889897896122349</v>
      </c>
      <c r="AP211" s="16">
        <v>41.817767030482067</v>
      </c>
      <c r="AQ211" s="16">
        <v>54.394453381249896</v>
      </c>
      <c r="AR211" s="15">
        <f t="shared" si="61"/>
        <v>48.106110205865981</v>
      </c>
      <c r="AT211" s="23">
        <f t="shared" si="62"/>
        <v>51196</v>
      </c>
      <c r="AU211" s="1">
        <v>432</v>
      </c>
      <c r="AV211" s="1">
        <v>312</v>
      </c>
      <c r="AW211" s="1">
        <f t="shared" si="63"/>
        <v>744</v>
      </c>
    </row>
    <row r="212" spans="1:49">
      <c r="A212" s="12"/>
      <c r="B212" s="19"/>
      <c r="C212" s="13">
        <f t="shared" si="48"/>
        <v>2040</v>
      </c>
      <c r="D212" s="14">
        <v>51227</v>
      </c>
      <c r="E212" s="15">
        <v>6.3052000000000001</v>
      </c>
      <c r="F212" s="15">
        <v>32.979199999999999</v>
      </c>
      <c r="G212" s="15">
        <v>26.862400000000001</v>
      </c>
      <c r="H212" s="15">
        <v>36.5852</v>
      </c>
      <c r="I212" s="15">
        <v>29.393899999999999</v>
      </c>
      <c r="J212" s="15">
        <f t="shared" si="49"/>
        <v>30.260622222222224</v>
      </c>
      <c r="K212" s="15">
        <f t="shared" si="50"/>
        <v>33.389066666666665</v>
      </c>
      <c r="L212" s="15">
        <f t="shared" si="51"/>
        <v>31.824844444444444</v>
      </c>
      <c r="M212" s="15">
        <v>6.3051684870958074</v>
      </c>
      <c r="N212" s="15">
        <v>35.201833490712275</v>
      </c>
      <c r="O212" s="15">
        <v>28.506114094592064</v>
      </c>
      <c r="P212" s="15">
        <v>34.672156361842056</v>
      </c>
      <c r="Q212" s="15">
        <v>29.640637298305471</v>
      </c>
      <c r="R212" s="15">
        <f t="shared" si="52"/>
        <v>32.225958203547734</v>
      </c>
      <c r="S212" s="15">
        <f t="shared" si="53"/>
        <v>32.43592566693691</v>
      </c>
      <c r="T212" s="15">
        <f t="shared" si="54"/>
        <v>32.330941935242322</v>
      </c>
      <c r="U212" s="15">
        <v>10.966264297358197</v>
      </c>
      <c r="V212" s="15">
        <v>36.765624555309209</v>
      </c>
      <c r="W212" s="15">
        <v>54.671601058123649</v>
      </c>
      <c r="X212" s="15">
        <v>35.32843955283694</v>
      </c>
      <c r="Y212" s="15">
        <v>51.134983449264475</v>
      </c>
      <c r="Z212" s="15">
        <f t="shared" si="55"/>
        <v>44.723836334337847</v>
      </c>
      <c r="AA212" s="15">
        <f t="shared" si="56"/>
        <v>42.353570173471397</v>
      </c>
      <c r="AB212" s="15">
        <f t="shared" si="57"/>
        <v>43.538703253904622</v>
      </c>
      <c r="AC212" s="16">
        <v>3.1725209928428475</v>
      </c>
      <c r="AD212" s="16">
        <v>18.636284854833065</v>
      </c>
      <c r="AE212" s="16">
        <v>16.024992847230504</v>
      </c>
      <c r="AF212" s="16">
        <v>23.905601727886733</v>
      </c>
      <c r="AG212" s="16">
        <v>19.542897975269746</v>
      </c>
      <c r="AH212" s="15">
        <f t="shared" si="58"/>
        <v>17.475710629231926</v>
      </c>
      <c r="AI212" s="15">
        <f t="shared" si="59"/>
        <v>21.966622282279182</v>
      </c>
      <c r="AJ212" s="15">
        <f t="shared" si="60"/>
        <v>19.721166455755554</v>
      </c>
      <c r="AK212" s="15">
        <v>6.3051684870958074</v>
      </c>
      <c r="AL212" s="16">
        <v>30.666605430760217</v>
      </c>
      <c r="AM212" s="16">
        <v>27.386482677136215</v>
      </c>
      <c r="AN212" s="16">
        <v>37.350516973970883</v>
      </c>
      <c r="AO212" s="16">
        <v>33.501036531659921</v>
      </c>
      <c r="AP212" s="16">
        <v>39.123730063545835</v>
      </c>
      <c r="AQ212" s="16">
        <v>58.798439704205542</v>
      </c>
      <c r="AR212" s="15">
        <f t="shared" si="61"/>
        <v>48.961084883875685</v>
      </c>
      <c r="AT212" s="23">
        <f t="shared" si="62"/>
        <v>51227</v>
      </c>
      <c r="AU212" s="1">
        <v>400</v>
      </c>
      <c r="AV212" s="1">
        <v>320</v>
      </c>
      <c r="AW212" s="1">
        <f t="shared" si="63"/>
        <v>720</v>
      </c>
    </row>
    <row r="213" spans="1:49">
      <c r="A213" s="12"/>
      <c r="B213" s="19"/>
      <c r="C213" s="13">
        <f t="shared" si="48"/>
        <v>2040</v>
      </c>
      <c r="D213" s="14">
        <v>51257</v>
      </c>
      <c r="E213" s="15">
        <v>6.4139999999999997</v>
      </c>
      <c r="F213" s="15">
        <v>29.984100000000002</v>
      </c>
      <c r="G213" s="15">
        <v>32.8628</v>
      </c>
      <c r="H213" s="15">
        <v>19.529599999999999</v>
      </c>
      <c r="I213" s="15">
        <v>18.385300000000001</v>
      </c>
      <c r="J213" s="15">
        <f t="shared" si="49"/>
        <v>31.253204301075272</v>
      </c>
      <c r="K213" s="15">
        <f t="shared" si="50"/>
        <v>19.025123655913976</v>
      </c>
      <c r="L213" s="15">
        <f t="shared" si="51"/>
        <v>25.139163978494622</v>
      </c>
      <c r="M213" s="15">
        <v>6.4139963737796046</v>
      </c>
      <c r="N213" s="15">
        <v>34.702696254347892</v>
      </c>
      <c r="O213" s="15">
        <v>35.045111640643675</v>
      </c>
      <c r="P213" s="15">
        <v>18.06719573691808</v>
      </c>
      <c r="Q213" s="15">
        <v>19.391853155658772</v>
      </c>
      <c r="R213" s="15">
        <f t="shared" si="52"/>
        <v>34.85365357518797</v>
      </c>
      <c r="S213" s="15">
        <f t="shared" si="53"/>
        <v>18.651184491416664</v>
      </c>
      <c r="T213" s="15">
        <f t="shared" si="54"/>
        <v>26.752419033302317</v>
      </c>
      <c r="U213" s="15">
        <v>10.474329856703044</v>
      </c>
      <c r="V213" s="15">
        <v>36.728970406809495</v>
      </c>
      <c r="W213" s="15">
        <v>60.70537153863178</v>
      </c>
      <c r="X213" s="15">
        <v>22.045388584100628</v>
      </c>
      <c r="Y213" s="15">
        <v>34.996125217103035</v>
      </c>
      <c r="Z213" s="15">
        <f t="shared" si="55"/>
        <v>47.299211765999964</v>
      </c>
      <c r="AA213" s="15">
        <f t="shared" si="56"/>
        <v>27.75485312123072</v>
      </c>
      <c r="AB213" s="15">
        <f t="shared" si="57"/>
        <v>37.52703244361534</v>
      </c>
      <c r="AC213" s="16">
        <v>3.1910394492172287</v>
      </c>
      <c r="AD213" s="16">
        <v>24.356610773195758</v>
      </c>
      <c r="AE213" s="16">
        <v>23.989431309503807</v>
      </c>
      <c r="AF213" s="16">
        <v>12.511976015944771</v>
      </c>
      <c r="AG213" s="16">
        <v>12.595202856834971</v>
      </c>
      <c r="AH213" s="15">
        <f t="shared" si="58"/>
        <v>24.194735955869199</v>
      </c>
      <c r="AI213" s="15">
        <f t="shared" si="59"/>
        <v>12.548667418917869</v>
      </c>
      <c r="AJ213" s="15">
        <f t="shared" si="60"/>
        <v>18.371701687393532</v>
      </c>
      <c r="AK213" s="15">
        <v>6.4139963737796046</v>
      </c>
      <c r="AL213" s="16">
        <v>21.990321680650474</v>
      </c>
      <c r="AM213" s="16">
        <v>21.956095885824762</v>
      </c>
      <c r="AN213" s="16">
        <v>17.303758621172936</v>
      </c>
      <c r="AO213" s="16">
        <v>16.656106378389595</v>
      </c>
      <c r="AP213" s="16">
        <v>16.667806408188188</v>
      </c>
      <c r="AQ213" s="16">
        <v>58.33101845926776</v>
      </c>
      <c r="AR213" s="15">
        <f t="shared" si="61"/>
        <v>37.499412433727976</v>
      </c>
      <c r="AT213" s="23">
        <f t="shared" si="62"/>
        <v>51257</v>
      </c>
      <c r="AU213" s="1">
        <v>416</v>
      </c>
      <c r="AV213" s="1">
        <v>328</v>
      </c>
      <c r="AW213" s="1">
        <f t="shared" si="63"/>
        <v>744</v>
      </c>
    </row>
    <row r="214" spans="1:49">
      <c r="A214" s="12"/>
      <c r="B214" s="19"/>
      <c r="C214" s="13">
        <f t="shared" si="48"/>
        <v>2040</v>
      </c>
      <c r="D214" s="14">
        <v>51288</v>
      </c>
      <c r="E214" s="15">
        <v>6.8540999999999999</v>
      </c>
      <c r="F214" s="15">
        <v>45.410499999999999</v>
      </c>
      <c r="G214" s="15">
        <v>45.539400000000001</v>
      </c>
      <c r="H214" s="15">
        <v>28.171299999999999</v>
      </c>
      <c r="I214" s="15">
        <v>31.471499999999999</v>
      </c>
      <c r="J214" s="15">
        <f t="shared" si="49"/>
        <v>45.464924444444449</v>
      </c>
      <c r="K214" s="15">
        <f t="shared" si="50"/>
        <v>29.564717777777776</v>
      </c>
      <c r="L214" s="15">
        <f t="shared" si="51"/>
        <v>37.514821111111111</v>
      </c>
      <c r="M214" s="15">
        <v>6.8541036066573238</v>
      </c>
      <c r="N214" s="15">
        <v>48.377338295195621</v>
      </c>
      <c r="O214" s="15">
        <v>50.488974447011856</v>
      </c>
      <c r="P214" s="15">
        <v>27.563927694938688</v>
      </c>
      <c r="Q214" s="15">
        <v>33.774203877049146</v>
      </c>
      <c r="R214" s="15">
        <f t="shared" si="52"/>
        <v>49.268918003740254</v>
      </c>
      <c r="S214" s="15">
        <f t="shared" si="53"/>
        <v>30.186044305163104</v>
      </c>
      <c r="T214" s="15">
        <f t="shared" si="54"/>
        <v>39.727481154451681</v>
      </c>
      <c r="U214" s="15">
        <v>11.155687639404693</v>
      </c>
      <c r="V214" s="15">
        <v>55.917137466470102</v>
      </c>
      <c r="W214" s="15">
        <v>99.820260068111978</v>
      </c>
      <c r="X214" s="15">
        <v>31.016160314059263</v>
      </c>
      <c r="Y214" s="15">
        <v>53.79606112855555</v>
      </c>
      <c r="Z214" s="15">
        <f t="shared" si="55"/>
        <v>74.454011453830006</v>
      </c>
      <c r="AA214" s="15">
        <f t="shared" si="56"/>
        <v>40.634340657957701</v>
      </c>
      <c r="AB214" s="15">
        <f t="shared" si="57"/>
        <v>57.544176055893857</v>
      </c>
      <c r="AC214" s="16">
        <v>3.2096290999988684</v>
      </c>
      <c r="AD214" s="16">
        <v>27.817628289884102</v>
      </c>
      <c r="AE214" s="16">
        <v>31.23857782569932</v>
      </c>
      <c r="AF214" s="16">
        <v>17.833525273633754</v>
      </c>
      <c r="AG214" s="16">
        <v>20.103432959743458</v>
      </c>
      <c r="AH214" s="15">
        <f t="shared" si="58"/>
        <v>29.262029205006083</v>
      </c>
      <c r="AI214" s="15">
        <f t="shared" si="59"/>
        <v>18.791930741102295</v>
      </c>
      <c r="AJ214" s="15">
        <f t="shared" si="60"/>
        <v>24.026979973054189</v>
      </c>
      <c r="AK214" s="15">
        <v>6.8541036066573238</v>
      </c>
      <c r="AL214" s="16">
        <v>39.774831244872978</v>
      </c>
      <c r="AM214" s="16">
        <v>43.165200756917777</v>
      </c>
      <c r="AN214" s="16">
        <v>29.874296957018529</v>
      </c>
      <c r="AO214" s="16">
        <v>32.071971453525535</v>
      </c>
      <c r="AP214" s="16">
        <v>26.587084930681701</v>
      </c>
      <c r="AQ214" s="16">
        <v>75.975787363793543</v>
      </c>
      <c r="AR214" s="15">
        <f t="shared" si="61"/>
        <v>51.281436147237621</v>
      </c>
      <c r="AT214" s="23">
        <f t="shared" si="62"/>
        <v>51288</v>
      </c>
      <c r="AU214" s="1">
        <v>416</v>
      </c>
      <c r="AV214" s="1">
        <v>304</v>
      </c>
      <c r="AW214" s="1">
        <f t="shared" si="63"/>
        <v>720</v>
      </c>
    </row>
    <row r="215" spans="1:49">
      <c r="A215" s="12"/>
      <c r="B215" s="19"/>
      <c r="C215" s="13">
        <f t="shared" si="48"/>
        <v>2040</v>
      </c>
      <c r="D215" s="14">
        <v>51318</v>
      </c>
      <c r="E215" s="15">
        <v>7.1753</v>
      </c>
      <c r="F215" s="15">
        <v>95.451400000000007</v>
      </c>
      <c r="G215" s="15">
        <v>93.249200000000002</v>
      </c>
      <c r="H215" s="15">
        <v>72.350200000000001</v>
      </c>
      <c r="I215" s="15">
        <v>74.607799999999997</v>
      </c>
      <c r="J215" s="15">
        <f t="shared" si="49"/>
        <v>94.433178494623661</v>
      </c>
      <c r="K215" s="15">
        <f t="shared" si="50"/>
        <v>73.394036559139792</v>
      </c>
      <c r="L215" s="15">
        <f t="shared" si="51"/>
        <v>83.913607526881719</v>
      </c>
      <c r="M215" s="15">
        <v>7.175322739347803</v>
      </c>
      <c r="N215" s="15">
        <v>94.113446659254933</v>
      </c>
      <c r="O215" s="15">
        <v>99.466160931074242</v>
      </c>
      <c r="P215" s="15">
        <v>67.692793870774508</v>
      </c>
      <c r="Q215" s="15">
        <v>76.303512395277437</v>
      </c>
      <c r="R215" s="15">
        <f t="shared" si="52"/>
        <v>96.588357559128383</v>
      </c>
      <c r="S215" s="15">
        <f t="shared" si="53"/>
        <v>71.674093833716725</v>
      </c>
      <c r="T215" s="15">
        <f t="shared" si="54"/>
        <v>84.131225696422547</v>
      </c>
      <c r="U215" s="15">
        <v>11.443750073809376</v>
      </c>
      <c r="V215" s="15">
        <v>120.31334967666288</v>
      </c>
      <c r="W215" s="15">
        <v>173.77876610661139</v>
      </c>
      <c r="X215" s="15">
        <v>93.16801784214843</v>
      </c>
      <c r="Y215" s="15">
        <v>110.88943824708799</v>
      </c>
      <c r="Z215" s="15">
        <f t="shared" si="55"/>
        <v>145.0339185636283</v>
      </c>
      <c r="AA215" s="15">
        <f t="shared" si="56"/>
        <v>101.36179286808823</v>
      </c>
      <c r="AB215" s="15">
        <f t="shared" si="57"/>
        <v>123.19785571585827</v>
      </c>
      <c r="AC215" s="16">
        <v>3.2293347086437225</v>
      </c>
      <c r="AD215" s="16">
        <v>53.428364240440935</v>
      </c>
      <c r="AE215" s="16">
        <v>60.353569643736087</v>
      </c>
      <c r="AF215" s="16">
        <v>38.78091564490451</v>
      </c>
      <c r="AG215" s="16">
        <v>39.066622467030655</v>
      </c>
      <c r="AH215" s="15">
        <f t="shared" si="58"/>
        <v>56.630340932287076</v>
      </c>
      <c r="AI215" s="15">
        <f t="shared" si="59"/>
        <v>38.913016648683261</v>
      </c>
      <c r="AJ215" s="15">
        <f t="shared" si="60"/>
        <v>47.771678790485169</v>
      </c>
      <c r="AK215" s="15">
        <v>7.175322739347803</v>
      </c>
      <c r="AL215" s="16">
        <v>98.629041269663247</v>
      </c>
      <c r="AM215" s="16">
        <v>107.35426972771567</v>
      </c>
      <c r="AN215" s="16">
        <v>79.494194907764495</v>
      </c>
      <c r="AO215" s="16">
        <v>77.189351412144234</v>
      </c>
      <c r="AP215" s="16">
        <v>75.988140699389362</v>
      </c>
      <c r="AQ215" s="16">
        <v>136.14227919518467</v>
      </c>
      <c r="AR215" s="15">
        <f t="shared" si="61"/>
        <v>106.06520994728702</v>
      </c>
      <c r="AT215" s="23">
        <f t="shared" si="62"/>
        <v>51318</v>
      </c>
      <c r="AU215" s="1">
        <v>400</v>
      </c>
      <c r="AV215" s="1">
        <v>344</v>
      </c>
      <c r="AW215" s="1">
        <f t="shared" si="63"/>
        <v>744</v>
      </c>
    </row>
    <row r="216" spans="1:49">
      <c r="A216" s="12"/>
      <c r="B216" s="19"/>
      <c r="C216" s="13">
        <f t="shared" si="48"/>
        <v>2040</v>
      </c>
      <c r="D216" s="14">
        <v>51349</v>
      </c>
      <c r="E216" s="15">
        <v>7.4931999999999999</v>
      </c>
      <c r="F216" s="15">
        <v>102.12050000000001</v>
      </c>
      <c r="G216" s="15">
        <v>97.641199999999998</v>
      </c>
      <c r="H216" s="15">
        <v>84.660300000000007</v>
      </c>
      <c r="I216" s="15">
        <v>79.251900000000006</v>
      </c>
      <c r="J216" s="15">
        <f t="shared" si="49"/>
        <v>100.24208387096775</v>
      </c>
      <c r="K216" s="15">
        <f t="shared" si="50"/>
        <v>82.392261290322594</v>
      </c>
      <c r="L216" s="15">
        <f t="shared" si="51"/>
        <v>91.317172580645178</v>
      </c>
      <c r="M216" s="15">
        <v>7.4931569542042071</v>
      </c>
      <c r="N216" s="15">
        <v>100.52331105627127</v>
      </c>
      <c r="O216" s="15">
        <v>100.86019758908716</v>
      </c>
      <c r="P216" s="15">
        <v>82.24510049855337</v>
      </c>
      <c r="Q216" s="15">
        <v>83.448760610440033</v>
      </c>
      <c r="R216" s="15">
        <f t="shared" si="52"/>
        <v>100.66458605390373</v>
      </c>
      <c r="S216" s="15">
        <f t="shared" si="53"/>
        <v>82.749861190634874</v>
      </c>
      <c r="T216" s="15">
        <f t="shared" si="54"/>
        <v>91.707223622269311</v>
      </c>
      <c r="U216" s="15">
        <v>11.797743443474355</v>
      </c>
      <c r="V216" s="15">
        <v>132.60695562897919</v>
      </c>
      <c r="W216" s="15">
        <v>172.46403882891957</v>
      </c>
      <c r="X216" s="15">
        <v>107.9362128043452</v>
      </c>
      <c r="Y216" s="15">
        <v>121.35143620598876</v>
      </c>
      <c r="Z216" s="15">
        <f t="shared" si="55"/>
        <v>149.32121632572839</v>
      </c>
      <c r="AA216" s="15">
        <f t="shared" si="56"/>
        <v>113.56195165019572</v>
      </c>
      <c r="AB216" s="15">
        <f t="shared" si="57"/>
        <v>131.44158398796205</v>
      </c>
      <c r="AC216" s="16">
        <v>3.3202663664961656</v>
      </c>
      <c r="AD216" s="16">
        <v>58.834761796468662</v>
      </c>
      <c r="AE216" s="16">
        <v>63.697004098097828</v>
      </c>
      <c r="AF216" s="16">
        <v>49.383456886680818</v>
      </c>
      <c r="AG216" s="16">
        <v>45.590147866995373</v>
      </c>
      <c r="AH216" s="15">
        <f t="shared" si="58"/>
        <v>60.873766632635729</v>
      </c>
      <c r="AI216" s="15">
        <f t="shared" si="59"/>
        <v>47.792714394554658</v>
      </c>
      <c r="AJ216" s="15">
        <f t="shared" si="60"/>
        <v>54.333240513595193</v>
      </c>
      <c r="AK216" s="15">
        <v>7.4931569542042071</v>
      </c>
      <c r="AL216" s="16">
        <v>110.4715058515952</v>
      </c>
      <c r="AM216" s="16">
        <v>116.08440037411347</v>
      </c>
      <c r="AN216" s="16">
        <v>98.144613685354727</v>
      </c>
      <c r="AO216" s="16">
        <v>90.927326762872553</v>
      </c>
      <c r="AP216" s="16">
        <v>90.660949352781827</v>
      </c>
      <c r="AQ216" s="16">
        <v>144.33559724865819</v>
      </c>
      <c r="AR216" s="15">
        <f t="shared" si="61"/>
        <v>117.49827330072</v>
      </c>
      <c r="AT216" s="23">
        <f t="shared" si="62"/>
        <v>51349</v>
      </c>
      <c r="AU216" s="1">
        <v>432</v>
      </c>
      <c r="AV216" s="1">
        <v>312</v>
      </c>
      <c r="AW216" s="1">
        <f t="shared" si="63"/>
        <v>744</v>
      </c>
    </row>
    <row r="217" spans="1:49">
      <c r="A217" s="12"/>
      <c r="B217" s="19"/>
      <c r="C217" s="13">
        <f t="shared" si="48"/>
        <v>2040</v>
      </c>
      <c r="D217" s="14">
        <v>51380</v>
      </c>
      <c r="E217" s="15">
        <v>7.3803000000000001</v>
      </c>
      <c r="F217" s="15">
        <v>88.168899999999994</v>
      </c>
      <c r="G217" s="15">
        <v>83.229699999999994</v>
      </c>
      <c r="H217" s="15">
        <v>71.548100000000005</v>
      </c>
      <c r="I217" s="15">
        <v>70.6511</v>
      </c>
      <c r="J217" s="15">
        <f t="shared" si="49"/>
        <v>85.863939999999985</v>
      </c>
      <c r="K217" s="15">
        <f t="shared" si="50"/>
        <v>71.129500000000007</v>
      </c>
      <c r="L217" s="15">
        <f t="shared" si="51"/>
        <v>78.496719999999996</v>
      </c>
      <c r="M217" s="15">
        <v>7.3803147834086937</v>
      </c>
      <c r="N217" s="15">
        <v>87.675842297207069</v>
      </c>
      <c r="O217" s="15">
        <v>86.737085577183208</v>
      </c>
      <c r="P217" s="15">
        <v>68.108035154583916</v>
      </c>
      <c r="Q217" s="15">
        <v>74.420263271384911</v>
      </c>
      <c r="R217" s="15">
        <f t="shared" si="52"/>
        <v>87.2377558278626</v>
      </c>
      <c r="S217" s="15">
        <f t="shared" si="53"/>
        <v>71.053741609091048</v>
      </c>
      <c r="T217" s="15">
        <f t="shared" si="54"/>
        <v>79.145748718476824</v>
      </c>
      <c r="U217" s="15">
        <v>11.650669748195977</v>
      </c>
      <c r="V217" s="15">
        <v>117.52746079622271</v>
      </c>
      <c r="W217" s="15">
        <v>157.1967405094629</v>
      </c>
      <c r="X217" s="15">
        <v>99.858515448487125</v>
      </c>
      <c r="Y217" s="15">
        <v>118.59325171528452</v>
      </c>
      <c r="Z217" s="15">
        <f t="shared" si="55"/>
        <v>136.03979132906812</v>
      </c>
      <c r="AA217" s="15">
        <f t="shared" si="56"/>
        <v>108.60139237299258</v>
      </c>
      <c r="AB217" s="15">
        <f t="shared" si="57"/>
        <v>122.32059185103034</v>
      </c>
      <c r="AC217" s="16">
        <v>3.3594456713806888</v>
      </c>
      <c r="AD217" s="16">
        <v>50.965048554203143</v>
      </c>
      <c r="AE217" s="16">
        <v>54.476438525754652</v>
      </c>
      <c r="AF217" s="16">
        <v>40.210527125644113</v>
      </c>
      <c r="AG217" s="16">
        <v>42.656975332588338</v>
      </c>
      <c r="AH217" s="15">
        <f t="shared" si="58"/>
        <v>52.603697207593846</v>
      </c>
      <c r="AI217" s="15">
        <f t="shared" si="59"/>
        <v>41.352202955551419</v>
      </c>
      <c r="AJ217" s="15">
        <f t="shared" si="60"/>
        <v>46.977950081572629</v>
      </c>
      <c r="AK217" s="15">
        <v>7.3803147834086937</v>
      </c>
      <c r="AL217" s="16">
        <v>88.041061502965078</v>
      </c>
      <c r="AM217" s="16">
        <v>92.145557610898635</v>
      </c>
      <c r="AN217" s="16">
        <v>79.846356017363689</v>
      </c>
      <c r="AO217" s="16">
        <v>79.5828294365852</v>
      </c>
      <c r="AP217" s="16">
        <v>80.358617427821628</v>
      </c>
      <c r="AQ217" s="16">
        <v>132.05979831931336</v>
      </c>
      <c r="AR217" s="15">
        <f t="shared" si="61"/>
        <v>106.20920787356749</v>
      </c>
      <c r="AT217" s="23">
        <f t="shared" si="62"/>
        <v>51380</v>
      </c>
      <c r="AU217" s="1">
        <v>384</v>
      </c>
      <c r="AV217" s="1">
        <v>336</v>
      </c>
      <c r="AW217" s="1">
        <f t="shared" si="63"/>
        <v>720</v>
      </c>
    </row>
    <row r="218" spans="1:49">
      <c r="A218" s="12"/>
      <c r="B218" s="19"/>
      <c r="C218" s="13">
        <f t="shared" si="48"/>
        <v>2040</v>
      </c>
      <c r="D218" s="14">
        <v>51410</v>
      </c>
      <c r="E218" s="15">
        <v>7.3689</v>
      </c>
      <c r="F218" s="15">
        <v>68.097499999999997</v>
      </c>
      <c r="G218" s="15">
        <v>69.909199999999998</v>
      </c>
      <c r="H218" s="15">
        <v>63.149099999999997</v>
      </c>
      <c r="I218" s="15">
        <v>64.479100000000003</v>
      </c>
      <c r="J218" s="15">
        <f t="shared" si="49"/>
        <v>68.857245161290322</v>
      </c>
      <c r="K218" s="15">
        <f t="shared" si="50"/>
        <v>63.70684193548388</v>
      </c>
      <c r="L218" s="15">
        <f t="shared" si="51"/>
        <v>66.282043548387094</v>
      </c>
      <c r="M218" s="15">
        <v>7.3689082431470272</v>
      </c>
      <c r="N218" s="15">
        <v>73.07711305712661</v>
      </c>
      <c r="O218" s="15">
        <v>73.918054449753782</v>
      </c>
      <c r="P218" s="15">
        <v>63.840494978867035</v>
      </c>
      <c r="Q218" s="15">
        <v>67.920671540337452</v>
      </c>
      <c r="R218" s="15">
        <f t="shared" si="52"/>
        <v>73.42976589919607</v>
      </c>
      <c r="S218" s="15">
        <f t="shared" si="53"/>
        <v>65.551536762709461</v>
      </c>
      <c r="T218" s="15">
        <f t="shared" si="54"/>
        <v>69.490651330952772</v>
      </c>
      <c r="U218" s="15">
        <v>12.087268396478756</v>
      </c>
      <c r="V218" s="15">
        <v>82.856313179533203</v>
      </c>
      <c r="W218" s="15">
        <v>120.37929251368897</v>
      </c>
      <c r="X218" s="15">
        <v>67.5309307175025</v>
      </c>
      <c r="Y218" s="15">
        <v>93.168628124509695</v>
      </c>
      <c r="Z218" s="15">
        <f t="shared" si="55"/>
        <v>98.59175612611466</v>
      </c>
      <c r="AA218" s="15">
        <f t="shared" si="56"/>
        <v>78.282223178505518</v>
      </c>
      <c r="AB218" s="15">
        <f t="shared" si="57"/>
        <v>88.436989652310089</v>
      </c>
      <c r="AC218" s="16">
        <v>3.379271673819916</v>
      </c>
      <c r="AD218" s="16">
        <v>44.014665412782435</v>
      </c>
      <c r="AE218" s="16">
        <v>48.37688141618117</v>
      </c>
      <c r="AF218" s="16">
        <v>40.27247745039945</v>
      </c>
      <c r="AG218" s="16">
        <v>42.899997924079223</v>
      </c>
      <c r="AH218" s="15">
        <f t="shared" si="58"/>
        <v>45.84398180130448</v>
      </c>
      <c r="AI218" s="15">
        <f t="shared" si="59"/>
        <v>41.374340874845807</v>
      </c>
      <c r="AJ218" s="15">
        <f t="shared" si="60"/>
        <v>43.60916133807514</v>
      </c>
      <c r="AK218" s="15">
        <v>7.3689082431470272</v>
      </c>
      <c r="AL218" s="16">
        <v>70.661982671820795</v>
      </c>
      <c r="AM218" s="16">
        <v>78.931659534091921</v>
      </c>
      <c r="AN218" s="16">
        <v>73.127221571748279</v>
      </c>
      <c r="AO218" s="16">
        <v>75.172403436091457</v>
      </c>
      <c r="AP218" s="16">
        <v>60.452174869834977</v>
      </c>
      <c r="AQ218" s="16">
        <v>92.721306017898996</v>
      </c>
      <c r="AR218" s="15">
        <f t="shared" si="61"/>
        <v>76.586740443866987</v>
      </c>
      <c r="AT218" s="23">
        <f t="shared" si="62"/>
        <v>51410</v>
      </c>
      <c r="AU218" s="1">
        <v>432</v>
      </c>
      <c r="AV218" s="1">
        <v>312</v>
      </c>
      <c r="AW218" s="1">
        <f t="shared" si="63"/>
        <v>744</v>
      </c>
    </row>
    <row r="219" spans="1:49">
      <c r="A219" s="12"/>
      <c r="B219" s="19"/>
      <c r="C219" s="13">
        <f t="shared" si="48"/>
        <v>2040</v>
      </c>
      <c r="D219" s="14">
        <v>51441</v>
      </c>
      <c r="E219" s="15">
        <v>7.6192000000000002</v>
      </c>
      <c r="F219" s="15">
        <v>81.5989</v>
      </c>
      <c r="G219" s="15">
        <v>81.681899999999999</v>
      </c>
      <c r="H219" s="15">
        <v>83.936599999999999</v>
      </c>
      <c r="I219" s="15">
        <v>76.772599999999997</v>
      </c>
      <c r="J219" s="15">
        <f t="shared" si="49"/>
        <v>81.635788888888882</v>
      </c>
      <c r="K219" s="15">
        <f t="shared" si="50"/>
        <v>80.752600000000001</v>
      </c>
      <c r="L219" s="15">
        <f t="shared" si="51"/>
        <v>81.194194444444435</v>
      </c>
      <c r="M219" s="15">
        <v>7.6191845607487272</v>
      </c>
      <c r="N219" s="15">
        <v>92.53480618320512</v>
      </c>
      <c r="O219" s="15">
        <v>90.877730693631975</v>
      </c>
      <c r="P219" s="15">
        <v>87.909622349714553</v>
      </c>
      <c r="Q219" s="15">
        <v>83.099717391413137</v>
      </c>
      <c r="R219" s="15">
        <f t="shared" si="52"/>
        <v>91.798328187839275</v>
      </c>
      <c r="S219" s="15">
        <f t="shared" si="53"/>
        <v>85.771886812691704</v>
      </c>
      <c r="T219" s="15">
        <f t="shared" si="54"/>
        <v>88.785107500265497</v>
      </c>
      <c r="U219" s="15">
        <v>12.552633264265221</v>
      </c>
      <c r="V219" s="15">
        <v>102.89544027612354</v>
      </c>
      <c r="W219" s="15">
        <v>116.25292651083826</v>
      </c>
      <c r="X219" s="15">
        <v>79.413130661363567</v>
      </c>
      <c r="Y219" s="15">
        <v>83.815217238214188</v>
      </c>
      <c r="Z219" s="15">
        <f t="shared" si="55"/>
        <v>108.83210082488563</v>
      </c>
      <c r="AA219" s="15">
        <f t="shared" si="56"/>
        <v>81.369613584408285</v>
      </c>
      <c r="AB219" s="15">
        <f t="shared" si="57"/>
        <v>95.100857204646957</v>
      </c>
      <c r="AC219" s="16">
        <v>3.5889918754527268</v>
      </c>
      <c r="AD219" s="16">
        <v>53.018568460561632</v>
      </c>
      <c r="AE219" s="16">
        <v>55.274050500489331</v>
      </c>
      <c r="AF219" s="16">
        <v>54.054566322193672</v>
      </c>
      <c r="AG219" s="16">
        <v>50.066833672678897</v>
      </c>
      <c r="AH219" s="15">
        <f t="shared" si="58"/>
        <v>54.021004922751715</v>
      </c>
      <c r="AI219" s="15">
        <f t="shared" si="59"/>
        <v>52.282240700187103</v>
      </c>
      <c r="AJ219" s="15">
        <f t="shared" si="60"/>
        <v>53.151622811469409</v>
      </c>
      <c r="AK219" s="15">
        <v>7.6191845607487272</v>
      </c>
      <c r="AL219" s="16">
        <v>91.210999238575894</v>
      </c>
      <c r="AM219" s="16">
        <v>88.781687081697214</v>
      </c>
      <c r="AN219" s="16">
        <v>93.048862989010559</v>
      </c>
      <c r="AO219" s="16">
        <v>84.704535800188012</v>
      </c>
      <c r="AP219" s="16">
        <v>64.171610002464703</v>
      </c>
      <c r="AQ219" s="16">
        <v>100.07853622351425</v>
      </c>
      <c r="AR219" s="15">
        <f t="shared" si="61"/>
        <v>82.125073112989469</v>
      </c>
      <c r="AT219" s="23">
        <f t="shared" si="62"/>
        <v>51441</v>
      </c>
      <c r="AU219" s="1">
        <v>400</v>
      </c>
      <c r="AV219" s="1">
        <v>320</v>
      </c>
      <c r="AW219" s="1">
        <f t="shared" si="63"/>
        <v>720</v>
      </c>
    </row>
    <row r="220" spans="1:49">
      <c r="A220" s="12"/>
      <c r="B220" s="19"/>
      <c r="C220" s="13">
        <f t="shared" si="48"/>
        <v>2040</v>
      </c>
      <c r="D220" s="14">
        <v>51471</v>
      </c>
      <c r="E220" s="15">
        <v>7.8894000000000002</v>
      </c>
      <c r="F220" s="15">
        <v>92.101299999999995</v>
      </c>
      <c r="G220" s="15">
        <v>91.068299999999994</v>
      </c>
      <c r="H220" s="15">
        <v>99.738299999999995</v>
      </c>
      <c r="I220" s="15">
        <v>94.013199999999998</v>
      </c>
      <c r="J220" s="15">
        <f t="shared" si="49"/>
        <v>91.623676344086007</v>
      </c>
      <c r="K220" s="15">
        <f t="shared" si="50"/>
        <v>97.09121075268817</v>
      </c>
      <c r="L220" s="15">
        <f t="shared" si="51"/>
        <v>94.357443548387096</v>
      </c>
      <c r="M220" s="15">
        <v>7.8893513223398317</v>
      </c>
      <c r="N220" s="15">
        <v>102.67818092834845</v>
      </c>
      <c r="O220" s="15">
        <v>104.3754555971604</v>
      </c>
      <c r="P220" s="15">
        <v>102.60717328583202</v>
      </c>
      <c r="Q220" s="15">
        <v>102.81509645573273</v>
      </c>
      <c r="R220" s="15">
        <f t="shared" si="52"/>
        <v>103.46294233435827</v>
      </c>
      <c r="S220" s="15">
        <f t="shared" si="53"/>
        <v>102.70330980524847</v>
      </c>
      <c r="T220" s="15">
        <f t="shared" si="54"/>
        <v>103.08312606980337</v>
      </c>
      <c r="U220" s="15">
        <v>12.633440952936214</v>
      </c>
      <c r="V220" s="15">
        <v>127.39977047082618</v>
      </c>
      <c r="W220" s="15">
        <v>127.79873254070968</v>
      </c>
      <c r="X220" s="15">
        <v>116.97866935797684</v>
      </c>
      <c r="Y220" s="15">
        <v>114.93711607829536</v>
      </c>
      <c r="Z220" s="15">
        <f t="shared" si="55"/>
        <v>127.58423680421318</v>
      </c>
      <c r="AA220" s="15">
        <f t="shared" si="56"/>
        <v>116.03472536844669</v>
      </c>
      <c r="AB220" s="15">
        <f t="shared" si="57"/>
        <v>121.80948108632992</v>
      </c>
      <c r="AC220" s="16">
        <v>3.6398439761056847</v>
      </c>
      <c r="AD220" s="16">
        <v>54.983259355816145</v>
      </c>
      <c r="AE220" s="16">
        <v>58.457441470866129</v>
      </c>
      <c r="AF220" s="16">
        <v>61.553914295746878</v>
      </c>
      <c r="AG220" s="16">
        <v>57.671146512802274</v>
      </c>
      <c r="AH220" s="15">
        <f t="shared" si="58"/>
        <v>56.589601624065061</v>
      </c>
      <c r="AI220" s="15">
        <f t="shared" si="59"/>
        <v>59.758656073525188</v>
      </c>
      <c r="AJ220" s="15">
        <f t="shared" si="60"/>
        <v>58.174128848795121</v>
      </c>
      <c r="AK220" s="15">
        <v>7.8893513223398317</v>
      </c>
      <c r="AL220" s="16">
        <v>103.25784926506626</v>
      </c>
      <c r="AM220" s="16">
        <v>103.46853840521732</v>
      </c>
      <c r="AN220" s="16">
        <v>107.68692704262662</v>
      </c>
      <c r="AO220" s="16">
        <v>97.874468532906235</v>
      </c>
      <c r="AP220" s="16">
        <v>90.742621655903505</v>
      </c>
      <c r="AQ220" s="16">
        <v>106.46017709263938</v>
      </c>
      <c r="AR220" s="15">
        <f t="shared" si="61"/>
        <v>98.601399374271438</v>
      </c>
      <c r="AT220" s="23">
        <f t="shared" si="62"/>
        <v>51471</v>
      </c>
      <c r="AU220" s="1">
        <v>400</v>
      </c>
      <c r="AV220" s="1">
        <v>344</v>
      </c>
      <c r="AW220" s="1">
        <f t="shared" si="63"/>
        <v>744</v>
      </c>
    </row>
    <row r="221" spans="1:49">
      <c r="A221" s="19"/>
      <c r="B221" s="19"/>
      <c r="C221" s="13">
        <f t="shared" si="48"/>
        <v>2041</v>
      </c>
      <c r="D221" s="14">
        <v>51502</v>
      </c>
      <c r="E221" s="15">
        <v>8.5237999999999996</v>
      </c>
      <c r="F221" s="15">
        <v>88.918400000000005</v>
      </c>
      <c r="G221" s="15">
        <v>92.382000000000005</v>
      </c>
      <c r="H221" s="15">
        <v>86.851500000000001</v>
      </c>
      <c r="I221" s="15">
        <v>76.776600000000002</v>
      </c>
      <c r="J221" s="15">
        <f t="shared" si="49"/>
        <v>90.445363440860206</v>
      </c>
      <c r="K221" s="15">
        <f t="shared" si="50"/>
        <v>82.409877419354842</v>
      </c>
      <c r="L221" s="15">
        <f t="shared" si="51"/>
        <v>86.427620430107524</v>
      </c>
      <c r="M221" s="15">
        <v>8.5237917793400637</v>
      </c>
      <c r="N221" s="15">
        <v>96.065547203676942</v>
      </c>
      <c r="O221" s="15">
        <v>101.92894857012992</v>
      </c>
      <c r="P221" s="15">
        <v>90.204503419375669</v>
      </c>
      <c r="Q221" s="15">
        <v>81.591474161342205</v>
      </c>
      <c r="R221" s="15">
        <f t="shared" si="52"/>
        <v>98.650487591037916</v>
      </c>
      <c r="S221" s="15">
        <f t="shared" si="53"/>
        <v>86.407361488414693</v>
      </c>
      <c r="T221" s="15">
        <f t="shared" si="54"/>
        <v>92.528924539726304</v>
      </c>
      <c r="U221" s="15">
        <v>13.766589280258858</v>
      </c>
      <c r="V221" s="15">
        <v>110.29456216294096</v>
      </c>
      <c r="W221" s="15">
        <v>109.47148205220483</v>
      </c>
      <c r="X221" s="15">
        <v>91.610629116272733</v>
      </c>
      <c r="Y221" s="15">
        <v>85.177461123106298</v>
      </c>
      <c r="Z221" s="15">
        <f t="shared" si="55"/>
        <v>109.93169888831535</v>
      </c>
      <c r="AA221" s="15">
        <f t="shared" si="56"/>
        <v>88.774501291328392</v>
      </c>
      <c r="AB221" s="15">
        <f t="shared" si="57"/>
        <v>99.353100089821879</v>
      </c>
      <c r="AC221" s="16">
        <v>3.7418094848106254</v>
      </c>
      <c r="AD221" s="16">
        <v>52.978079527417073</v>
      </c>
      <c r="AE221" s="16">
        <v>55.492793899047335</v>
      </c>
      <c r="AF221" s="16">
        <v>55.791002826441812</v>
      </c>
      <c r="AG221" s="16">
        <v>49.703804507215949</v>
      </c>
      <c r="AH221" s="15">
        <f t="shared" si="58"/>
        <v>54.08671704609278</v>
      </c>
      <c r="AI221" s="15">
        <f t="shared" si="59"/>
        <v>53.107399266352985</v>
      </c>
      <c r="AJ221" s="15">
        <f t="shared" si="60"/>
        <v>53.597058156222886</v>
      </c>
      <c r="AK221" s="15">
        <v>8.5237917793400637</v>
      </c>
      <c r="AL221" s="16">
        <v>91.337706168648694</v>
      </c>
      <c r="AM221" s="16">
        <v>94.449891112231754</v>
      </c>
      <c r="AN221" s="16">
        <v>95.726168840367833</v>
      </c>
      <c r="AO221" s="16">
        <v>84.991624526982164</v>
      </c>
      <c r="AP221" s="16">
        <v>59.299157463310998</v>
      </c>
      <c r="AQ221" s="16">
        <v>94.7421101712346</v>
      </c>
      <c r="AR221" s="15">
        <f t="shared" si="61"/>
        <v>77.020633817272795</v>
      </c>
      <c r="AT221" s="23">
        <f t="shared" si="62"/>
        <v>51502</v>
      </c>
      <c r="AU221" s="1">
        <v>416</v>
      </c>
      <c r="AV221" s="1">
        <v>328</v>
      </c>
      <c r="AW221" s="1">
        <f t="shared" si="63"/>
        <v>744</v>
      </c>
    </row>
    <row r="222" spans="1:49">
      <c r="A222" s="19"/>
      <c r="B222" s="19"/>
      <c r="C222" s="13">
        <f t="shared" si="48"/>
        <v>2041</v>
      </c>
      <c r="D222" s="14">
        <v>51533</v>
      </c>
      <c r="E222" s="15">
        <v>8.1143999999999998</v>
      </c>
      <c r="F222" s="15">
        <v>91.455100000000002</v>
      </c>
      <c r="G222" s="15">
        <v>90.900499999999994</v>
      </c>
      <c r="H222" s="15">
        <v>100.5412</v>
      </c>
      <c r="I222" s="15">
        <v>86.3065</v>
      </c>
      <c r="J222" s="15">
        <f t="shared" si="49"/>
        <v>91.217414285714284</v>
      </c>
      <c r="K222" s="15">
        <f t="shared" si="50"/>
        <v>94.44061428571429</v>
      </c>
      <c r="L222" s="15">
        <f t="shared" si="51"/>
        <v>92.829014285714294</v>
      </c>
      <c r="M222" s="15">
        <v>8.1143706904167789</v>
      </c>
      <c r="N222" s="15">
        <v>98.527190762113918</v>
      </c>
      <c r="O222" s="15">
        <v>97.835839251701898</v>
      </c>
      <c r="P222" s="15">
        <v>104.30554266763286</v>
      </c>
      <c r="Q222" s="15">
        <v>92.218830434873098</v>
      </c>
      <c r="R222" s="15">
        <f t="shared" si="52"/>
        <v>98.23089725765162</v>
      </c>
      <c r="S222" s="15">
        <f t="shared" si="53"/>
        <v>99.125523139307262</v>
      </c>
      <c r="T222" s="15">
        <f t="shared" si="54"/>
        <v>98.678210198479434</v>
      </c>
      <c r="U222" s="15">
        <v>12.648644914264175</v>
      </c>
      <c r="V222" s="15">
        <v>119.23870792337681</v>
      </c>
      <c r="W222" s="15">
        <v>112.05255332445147</v>
      </c>
      <c r="X222" s="15">
        <v>111.81430528161889</v>
      </c>
      <c r="Y222" s="15">
        <v>101.85667281932953</v>
      </c>
      <c r="Z222" s="15">
        <f t="shared" si="55"/>
        <v>116.15892738098024</v>
      </c>
      <c r="AA222" s="15">
        <f t="shared" si="56"/>
        <v>107.54674851206632</v>
      </c>
      <c r="AB222" s="15">
        <f t="shared" si="57"/>
        <v>111.85283794652328</v>
      </c>
      <c r="AC222" s="16">
        <v>3.5932869310127473</v>
      </c>
      <c r="AD222" s="16">
        <v>51.421791641061979</v>
      </c>
      <c r="AE222" s="16">
        <v>54.473391766305717</v>
      </c>
      <c r="AF222" s="16">
        <v>61.653023683559972</v>
      </c>
      <c r="AG222" s="16">
        <v>54.964733319263246</v>
      </c>
      <c r="AH222" s="15">
        <f t="shared" si="58"/>
        <v>52.729620266166442</v>
      </c>
      <c r="AI222" s="15">
        <f t="shared" si="59"/>
        <v>58.786613527432806</v>
      </c>
      <c r="AJ222" s="15">
        <f t="shared" si="60"/>
        <v>55.758116896799621</v>
      </c>
      <c r="AK222" s="15">
        <v>8.1143706904167789</v>
      </c>
      <c r="AL222" s="16">
        <v>104.45129671712274</v>
      </c>
      <c r="AM222" s="16">
        <v>100.23223325706086</v>
      </c>
      <c r="AN222" s="16">
        <v>113.34695216704588</v>
      </c>
      <c r="AO222" s="16">
        <v>94.574496263008911</v>
      </c>
      <c r="AP222" s="16">
        <v>81.414661691371975</v>
      </c>
      <c r="AQ222" s="16">
        <v>99.93552649217969</v>
      </c>
      <c r="AR222" s="15">
        <f t="shared" si="61"/>
        <v>90.675094091775833</v>
      </c>
      <c r="AT222" s="23">
        <f t="shared" si="62"/>
        <v>51533</v>
      </c>
      <c r="AU222" s="1">
        <v>384</v>
      </c>
      <c r="AV222" s="1">
        <v>288</v>
      </c>
      <c r="AW222" s="1">
        <f t="shared" si="63"/>
        <v>672</v>
      </c>
    </row>
    <row r="223" spans="1:49">
      <c r="A223" s="19"/>
      <c r="B223" s="19"/>
      <c r="C223" s="13">
        <f t="shared" si="48"/>
        <v>2041</v>
      </c>
      <c r="D223" s="14">
        <v>51561</v>
      </c>
      <c r="E223" s="15">
        <v>7.0780000000000003</v>
      </c>
      <c r="F223" s="15">
        <v>47.736600000000003</v>
      </c>
      <c r="G223" s="15">
        <v>44.514499999999998</v>
      </c>
      <c r="H223" s="15">
        <v>50.289499999999997</v>
      </c>
      <c r="I223" s="15">
        <v>46.040900000000001</v>
      </c>
      <c r="J223" s="15">
        <f t="shared" si="49"/>
        <v>46.316104301075271</v>
      </c>
      <c r="K223" s="15">
        <f t="shared" si="50"/>
        <v>48.416461290322573</v>
      </c>
      <c r="L223" s="15">
        <f t="shared" si="51"/>
        <v>47.366282795698922</v>
      </c>
      <c r="M223" s="15">
        <v>7.0780257998464942</v>
      </c>
      <c r="N223" s="15">
        <v>52.798033373903984</v>
      </c>
      <c r="O223" s="15">
        <v>47.632416439215241</v>
      </c>
      <c r="P223" s="15">
        <v>50.309993090173414</v>
      </c>
      <c r="Q223" s="15">
        <v>47.643296617807948</v>
      </c>
      <c r="R223" s="15">
        <f t="shared" si="52"/>
        <v>50.520718381191735</v>
      </c>
      <c r="S223" s="15">
        <f t="shared" si="53"/>
        <v>49.13435270988326</v>
      </c>
      <c r="T223" s="15">
        <f t="shared" si="54"/>
        <v>49.827535545537501</v>
      </c>
      <c r="U223" s="15">
        <v>11.734837142385677</v>
      </c>
      <c r="V223" s="15">
        <v>54.622122013194506</v>
      </c>
      <c r="W223" s="15">
        <v>59.953583205234892</v>
      </c>
      <c r="X223" s="15">
        <v>50.898549323388899</v>
      </c>
      <c r="Y223" s="15">
        <v>57.843488914807558</v>
      </c>
      <c r="Z223" s="15">
        <f t="shared" si="55"/>
        <v>56.972551140868219</v>
      </c>
      <c r="AA223" s="15">
        <f t="shared" si="56"/>
        <v>53.960296885197124</v>
      </c>
      <c r="AB223" s="15">
        <f t="shared" si="57"/>
        <v>55.466424013032672</v>
      </c>
      <c r="AC223" s="16">
        <v>3.455865973115209</v>
      </c>
      <c r="AD223" s="16">
        <v>32.581659261143805</v>
      </c>
      <c r="AE223" s="16">
        <v>31.949619222561537</v>
      </c>
      <c r="AF223" s="16">
        <v>34.863077010743261</v>
      </c>
      <c r="AG223" s="16">
        <v>32.66643451131965</v>
      </c>
      <c r="AH223" s="15">
        <f t="shared" si="58"/>
        <v>32.303017953811839</v>
      </c>
      <c r="AI223" s="15">
        <f t="shared" si="59"/>
        <v>33.894664726051133</v>
      </c>
      <c r="AJ223" s="15">
        <f t="shared" si="60"/>
        <v>33.098841339931482</v>
      </c>
      <c r="AK223" s="15">
        <v>7.0780257998464942</v>
      </c>
      <c r="AL223" s="16">
        <v>48.858516750434951</v>
      </c>
      <c r="AM223" s="16">
        <v>46.322357206399083</v>
      </c>
      <c r="AN223" s="16">
        <v>53.169119326043393</v>
      </c>
      <c r="AO223" s="16">
        <v>51.244985587083555</v>
      </c>
      <c r="AP223" s="16">
        <v>43.474814867722166</v>
      </c>
      <c r="AQ223" s="16">
        <v>67.096439829747865</v>
      </c>
      <c r="AR223" s="15">
        <f t="shared" si="61"/>
        <v>55.285627348735019</v>
      </c>
      <c r="AT223" s="23">
        <f t="shared" si="62"/>
        <v>51561</v>
      </c>
      <c r="AU223" s="1">
        <v>416</v>
      </c>
      <c r="AV223" s="1">
        <v>328</v>
      </c>
      <c r="AW223" s="1">
        <f t="shared" si="63"/>
        <v>744</v>
      </c>
    </row>
    <row r="224" spans="1:49">
      <c r="A224" s="19"/>
      <c r="B224" s="19"/>
      <c r="C224" s="13">
        <f t="shared" si="48"/>
        <v>2041</v>
      </c>
      <c r="D224" s="14">
        <v>51592</v>
      </c>
      <c r="E224" s="15">
        <v>6.6898999999999997</v>
      </c>
      <c r="F224" s="15">
        <v>34.935600000000001</v>
      </c>
      <c r="G224" s="15">
        <v>31.025300000000001</v>
      </c>
      <c r="H224" s="15">
        <v>37.216299999999997</v>
      </c>
      <c r="I224" s="15">
        <v>32.601399999999998</v>
      </c>
      <c r="J224" s="15">
        <f t="shared" si="49"/>
        <v>33.284584444444448</v>
      </c>
      <c r="K224" s="15">
        <f t="shared" si="50"/>
        <v>35.267786666666666</v>
      </c>
      <c r="L224" s="15">
        <f t="shared" si="51"/>
        <v>34.276185555555557</v>
      </c>
      <c r="M224" s="15">
        <v>6.6898970187107762</v>
      </c>
      <c r="N224" s="15">
        <v>35.45495305285796</v>
      </c>
      <c r="O224" s="15">
        <v>31.835642102553606</v>
      </c>
      <c r="P224" s="15">
        <v>35.048932019744889</v>
      </c>
      <c r="Q224" s="15">
        <v>32.585699930018663</v>
      </c>
      <c r="R224" s="15">
        <f t="shared" si="52"/>
        <v>33.926799540507233</v>
      </c>
      <c r="S224" s="15">
        <f t="shared" si="53"/>
        <v>34.008900692971594</v>
      </c>
      <c r="T224" s="15">
        <f t="shared" si="54"/>
        <v>33.967850116739413</v>
      </c>
      <c r="U224" s="15">
        <v>11.641689589071806</v>
      </c>
      <c r="V224" s="15">
        <v>39.20428103742848</v>
      </c>
      <c r="W224" s="15">
        <v>57.986530433955146</v>
      </c>
      <c r="X224" s="15">
        <v>36.983694673282116</v>
      </c>
      <c r="Y224" s="15">
        <v>52.658003353169683</v>
      </c>
      <c r="Z224" s="15">
        <f t="shared" si="55"/>
        <v>47.134564115961965</v>
      </c>
      <c r="AA224" s="15">
        <f t="shared" si="56"/>
        <v>43.601736115901311</v>
      </c>
      <c r="AB224" s="15">
        <f t="shared" si="57"/>
        <v>45.368150115931641</v>
      </c>
      <c r="AC224" s="16">
        <v>3.3025427611426705</v>
      </c>
      <c r="AD224" s="16">
        <v>18.678168377212266</v>
      </c>
      <c r="AE224" s="16">
        <v>19.276264590952774</v>
      </c>
      <c r="AF224" s="16">
        <v>25.390935991494647</v>
      </c>
      <c r="AG224" s="16">
        <v>22.975258981318138</v>
      </c>
      <c r="AH224" s="15">
        <f t="shared" si="58"/>
        <v>18.930697889680481</v>
      </c>
      <c r="AI224" s="15">
        <f t="shared" si="59"/>
        <v>24.370983476086788</v>
      </c>
      <c r="AJ224" s="15">
        <f t="shared" si="60"/>
        <v>21.650840682883633</v>
      </c>
      <c r="AK224" s="15">
        <v>6.6898970187107762</v>
      </c>
      <c r="AL224" s="16">
        <v>29.423996305708553</v>
      </c>
      <c r="AM224" s="16">
        <v>29.334197010145495</v>
      </c>
      <c r="AN224" s="16">
        <v>36.658779255701539</v>
      </c>
      <c r="AO224" s="16">
        <v>34.904694009045045</v>
      </c>
      <c r="AP224" s="16">
        <v>35.957287575126053</v>
      </c>
      <c r="AQ224" s="16">
        <v>53.658378702220389</v>
      </c>
      <c r="AR224" s="15">
        <f t="shared" si="61"/>
        <v>44.807833138673217</v>
      </c>
      <c r="AT224" s="23">
        <f t="shared" si="62"/>
        <v>51592</v>
      </c>
      <c r="AU224" s="1">
        <v>416</v>
      </c>
      <c r="AV224" s="1">
        <v>304</v>
      </c>
      <c r="AW224" s="1">
        <f t="shared" si="63"/>
        <v>720</v>
      </c>
    </row>
    <row r="225" spans="1:49">
      <c r="A225" s="19"/>
      <c r="B225" s="19"/>
      <c r="C225" s="13">
        <f t="shared" si="48"/>
        <v>2041</v>
      </c>
      <c r="D225" s="14">
        <v>51622</v>
      </c>
      <c r="E225" s="15">
        <v>6.7798999999999996</v>
      </c>
      <c r="F225" s="15">
        <v>32.758299999999998</v>
      </c>
      <c r="G225" s="15">
        <v>30.755299999999998</v>
      </c>
      <c r="H225" s="15">
        <v>20.365200000000002</v>
      </c>
      <c r="I225" s="15">
        <v>18.468599999999999</v>
      </c>
      <c r="J225" s="15">
        <f t="shared" si="49"/>
        <v>31.875256989247312</v>
      </c>
      <c r="K225" s="15">
        <f t="shared" si="50"/>
        <v>19.529064516129033</v>
      </c>
      <c r="L225" s="15">
        <f t="shared" si="51"/>
        <v>25.702160752688172</v>
      </c>
      <c r="M225" s="15">
        <v>6.7798531187016442</v>
      </c>
      <c r="N225" s="15">
        <v>37.394483568302512</v>
      </c>
      <c r="O225" s="15">
        <v>38.334301544188655</v>
      </c>
      <c r="P225" s="15">
        <v>18.782830211058503</v>
      </c>
      <c r="Q225" s="15">
        <v>19.222616989612785</v>
      </c>
      <c r="R225" s="15">
        <f t="shared" si="52"/>
        <v>37.808811923263065</v>
      </c>
      <c r="S225" s="15">
        <f t="shared" si="53"/>
        <v>18.976714704829746</v>
      </c>
      <c r="T225" s="15">
        <f t="shared" si="54"/>
        <v>28.392763314046405</v>
      </c>
      <c r="U225" s="15">
        <v>11.164239125625562</v>
      </c>
      <c r="V225" s="15">
        <v>36.196904748695623</v>
      </c>
      <c r="W225" s="15">
        <v>67.147265268551891</v>
      </c>
      <c r="X225" s="15">
        <v>20.865264169057301</v>
      </c>
      <c r="Y225" s="15">
        <v>34.262663943920394</v>
      </c>
      <c r="Z225" s="15">
        <f t="shared" si="55"/>
        <v>49.841687343470966</v>
      </c>
      <c r="AA225" s="15">
        <f t="shared" si="56"/>
        <v>26.771644714964687</v>
      </c>
      <c r="AB225" s="15">
        <f t="shared" si="57"/>
        <v>38.306666029217823</v>
      </c>
      <c r="AC225" s="16">
        <v>3.3218147344928619</v>
      </c>
      <c r="AD225" s="16">
        <v>23.362490273793881</v>
      </c>
      <c r="AE225" s="16">
        <v>23.708961870568551</v>
      </c>
      <c r="AF225" s="16">
        <v>12.634577448171504</v>
      </c>
      <c r="AG225" s="16">
        <v>12.668893979015149</v>
      </c>
      <c r="AH225" s="15">
        <f t="shared" si="58"/>
        <v>23.515235816457984</v>
      </c>
      <c r="AI225" s="15">
        <f t="shared" si="59"/>
        <v>12.649706241339132</v>
      </c>
      <c r="AJ225" s="15">
        <f t="shared" si="60"/>
        <v>18.08247102889856</v>
      </c>
      <c r="AK225" s="15">
        <v>6.7798531187016442</v>
      </c>
      <c r="AL225" s="16">
        <v>23.502548934315914</v>
      </c>
      <c r="AM225" s="16">
        <v>23.469014849687714</v>
      </c>
      <c r="AN225" s="16">
        <v>15.392776789833842</v>
      </c>
      <c r="AO225" s="16">
        <v>15.682357533886121</v>
      </c>
      <c r="AP225" s="16">
        <v>17.380363753646332</v>
      </c>
      <c r="AQ225" s="16">
        <v>61.746335566394897</v>
      </c>
      <c r="AR225" s="15">
        <f t="shared" si="61"/>
        <v>39.563349660020613</v>
      </c>
      <c r="AT225" s="23">
        <f t="shared" si="62"/>
        <v>51622</v>
      </c>
      <c r="AU225" s="1">
        <v>416</v>
      </c>
      <c r="AV225" s="1">
        <v>328</v>
      </c>
      <c r="AW225" s="1">
        <f t="shared" si="63"/>
        <v>744</v>
      </c>
    </row>
    <row r="226" spans="1:49">
      <c r="A226" s="19"/>
      <c r="B226" s="19"/>
      <c r="C226" s="13">
        <f t="shared" si="48"/>
        <v>2041</v>
      </c>
      <c r="D226" s="14">
        <v>51653</v>
      </c>
      <c r="E226" s="15">
        <v>7.2496999999999998</v>
      </c>
      <c r="F226" s="15">
        <v>49.6404</v>
      </c>
      <c r="G226" s="15">
        <v>49.287599999999998</v>
      </c>
      <c r="H226" s="15">
        <v>28.111499999999999</v>
      </c>
      <c r="I226" s="15">
        <v>33.740600000000001</v>
      </c>
      <c r="J226" s="15">
        <f t="shared" si="49"/>
        <v>49.483599999999996</v>
      </c>
      <c r="K226" s="15">
        <f t="shared" si="50"/>
        <v>30.613322222222223</v>
      </c>
      <c r="L226" s="15">
        <f t="shared" si="51"/>
        <v>40.048461111111109</v>
      </c>
      <c r="M226" s="15">
        <v>7.2497424075960124</v>
      </c>
      <c r="N226" s="15">
        <v>57.328524611017798</v>
      </c>
      <c r="O226" s="15">
        <v>59.853375325160769</v>
      </c>
      <c r="P226" s="15">
        <v>27.614693837509435</v>
      </c>
      <c r="Q226" s="15">
        <v>37.818763255699302</v>
      </c>
      <c r="R226" s="15">
        <f t="shared" si="52"/>
        <v>58.450680483970224</v>
      </c>
      <c r="S226" s="15">
        <f t="shared" si="53"/>
        <v>32.149835801149379</v>
      </c>
      <c r="T226" s="15">
        <f t="shared" si="54"/>
        <v>45.300258142559798</v>
      </c>
      <c r="U226" s="15">
        <v>11.926351754865877</v>
      </c>
      <c r="V226" s="15">
        <v>57.175240695610299</v>
      </c>
      <c r="W226" s="15">
        <v>106.36520439370182</v>
      </c>
      <c r="X226" s="15">
        <v>31.315854554552832</v>
      </c>
      <c r="Y226" s="15">
        <v>57.372189858806912</v>
      </c>
      <c r="Z226" s="15">
        <f t="shared" si="55"/>
        <v>79.037446783650978</v>
      </c>
      <c r="AA226" s="15">
        <f t="shared" si="56"/>
        <v>42.896448023110203</v>
      </c>
      <c r="AB226" s="15">
        <f t="shared" si="57"/>
        <v>60.966947403380587</v>
      </c>
      <c r="AC226" s="16">
        <v>3.3418399994663375</v>
      </c>
      <c r="AD226" s="16">
        <v>28.718319647062458</v>
      </c>
      <c r="AE226" s="16">
        <v>33.3446995496817</v>
      </c>
      <c r="AF226" s="16">
        <v>16.889970681856987</v>
      </c>
      <c r="AG226" s="16">
        <v>20.320419760362103</v>
      </c>
      <c r="AH226" s="15">
        <f t="shared" si="58"/>
        <v>30.774488492671011</v>
      </c>
      <c r="AI226" s="15">
        <f t="shared" si="59"/>
        <v>18.414614716748151</v>
      </c>
      <c r="AJ226" s="15">
        <f t="shared" si="60"/>
        <v>24.594551604709579</v>
      </c>
      <c r="AK226" s="15">
        <v>7.2497424075960124</v>
      </c>
      <c r="AL226" s="16">
        <v>46.400450539246812</v>
      </c>
      <c r="AM226" s="16">
        <v>47.428283864843287</v>
      </c>
      <c r="AN226" s="16">
        <v>28.596339985499704</v>
      </c>
      <c r="AO226" s="16">
        <v>34.695622489176394</v>
      </c>
      <c r="AP226" s="16">
        <v>26.874009283056036</v>
      </c>
      <c r="AQ226" s="16">
        <v>81.05901645423414</v>
      </c>
      <c r="AR226" s="15">
        <f t="shared" si="61"/>
        <v>53.96651286864509</v>
      </c>
      <c r="AT226" s="23">
        <f t="shared" si="62"/>
        <v>51653</v>
      </c>
      <c r="AU226" s="1">
        <v>400</v>
      </c>
      <c r="AV226" s="1">
        <v>320</v>
      </c>
      <c r="AW226" s="1">
        <f t="shared" si="63"/>
        <v>720</v>
      </c>
    </row>
    <row r="227" spans="1:49">
      <c r="A227" s="19"/>
      <c r="B227" s="19"/>
      <c r="C227" s="13">
        <f t="shared" si="48"/>
        <v>2041</v>
      </c>
      <c r="D227" s="14">
        <v>51683</v>
      </c>
      <c r="E227" s="15">
        <v>7.5422000000000002</v>
      </c>
      <c r="F227" s="15">
        <v>102.9157</v>
      </c>
      <c r="G227" s="15">
        <v>100.3377</v>
      </c>
      <c r="H227" s="15">
        <v>73.275400000000005</v>
      </c>
      <c r="I227" s="15">
        <v>80.647800000000004</v>
      </c>
      <c r="J227" s="15">
        <f t="shared" si="49"/>
        <v>101.7791623655914</v>
      </c>
      <c r="K227" s="15">
        <f t="shared" si="50"/>
        <v>76.525597849462372</v>
      </c>
      <c r="L227" s="15">
        <f t="shared" si="51"/>
        <v>89.152380107526881</v>
      </c>
      <c r="M227" s="15">
        <v>7.5421606026268533</v>
      </c>
      <c r="N227" s="15">
        <v>103.3920363171498</v>
      </c>
      <c r="O227" s="15">
        <v>111.08992656754155</v>
      </c>
      <c r="P227" s="15">
        <v>68.385591205698361</v>
      </c>
      <c r="Q227" s="15">
        <v>83.532426160142876</v>
      </c>
      <c r="R227" s="15">
        <f t="shared" si="52"/>
        <v>106.78572986839779</v>
      </c>
      <c r="S227" s="15">
        <f t="shared" si="53"/>
        <v>75.063228121098632</v>
      </c>
      <c r="T227" s="15">
        <f t="shared" si="54"/>
        <v>90.924478994748213</v>
      </c>
      <c r="U227" s="15">
        <v>12.204324148326508</v>
      </c>
      <c r="V227" s="15">
        <v>124.27173023020302</v>
      </c>
      <c r="W227" s="15">
        <v>190.34568415707469</v>
      </c>
      <c r="X227" s="15">
        <v>94.233371365140982</v>
      </c>
      <c r="Y227" s="15">
        <v>111.61314758123891</v>
      </c>
      <c r="Z227" s="15">
        <f t="shared" si="55"/>
        <v>153.4011077678561</v>
      </c>
      <c r="AA227" s="15">
        <f t="shared" si="56"/>
        <v>101.8954232453562</v>
      </c>
      <c r="AB227" s="15">
        <f t="shared" si="57"/>
        <v>127.64826550660615</v>
      </c>
      <c r="AC227" s="16">
        <v>3.3613412697436935</v>
      </c>
      <c r="AD227" s="16">
        <v>56.475823708219977</v>
      </c>
      <c r="AE227" s="16">
        <v>62.609836422763458</v>
      </c>
      <c r="AF227" s="16">
        <v>40.544181804356676</v>
      </c>
      <c r="AG227" s="16">
        <v>41.84329466977654</v>
      </c>
      <c r="AH227" s="15">
        <f t="shared" si="58"/>
        <v>59.180065872696133</v>
      </c>
      <c r="AI227" s="15">
        <f t="shared" si="59"/>
        <v>41.116908981584785</v>
      </c>
      <c r="AJ227" s="15">
        <f t="shared" si="60"/>
        <v>50.148487427140459</v>
      </c>
      <c r="AK227" s="15">
        <v>7.5421606026268533</v>
      </c>
      <c r="AL227" s="16">
        <v>113.40966133080022</v>
      </c>
      <c r="AM227" s="16">
        <v>124.09627864659598</v>
      </c>
      <c r="AN227" s="16">
        <v>86.897981844371103</v>
      </c>
      <c r="AO227" s="16">
        <v>92.521382608530786</v>
      </c>
      <c r="AP227" s="16">
        <v>73.308794103384528</v>
      </c>
      <c r="AQ227" s="16">
        <v>139.82276271009439</v>
      </c>
      <c r="AR227" s="15">
        <f t="shared" si="61"/>
        <v>106.56577840673947</v>
      </c>
      <c r="AT227" s="23">
        <f t="shared" si="62"/>
        <v>51683</v>
      </c>
      <c r="AU227" s="1">
        <v>416</v>
      </c>
      <c r="AV227" s="1">
        <v>328</v>
      </c>
      <c r="AW227" s="1">
        <f t="shared" si="63"/>
        <v>744</v>
      </c>
    </row>
    <row r="228" spans="1:49">
      <c r="A228" s="19"/>
      <c r="B228" s="19"/>
      <c r="C228" s="13">
        <f t="shared" si="48"/>
        <v>2041</v>
      </c>
      <c r="D228" s="14">
        <v>51714</v>
      </c>
      <c r="E228" s="15">
        <v>7.8475000000000001</v>
      </c>
      <c r="F228" s="15">
        <v>110.08750000000001</v>
      </c>
      <c r="G228" s="15">
        <v>104.7413</v>
      </c>
      <c r="H228" s="15">
        <v>89.808499999999995</v>
      </c>
      <c r="I228" s="15">
        <v>84.187700000000007</v>
      </c>
      <c r="J228" s="15">
        <f t="shared" si="49"/>
        <v>107.84554516129033</v>
      </c>
      <c r="K228" s="15">
        <f t="shared" si="50"/>
        <v>87.45139032258065</v>
      </c>
      <c r="L228" s="15">
        <f t="shared" si="51"/>
        <v>97.648467741935491</v>
      </c>
      <c r="M228" s="15">
        <v>7.8474745829160684</v>
      </c>
      <c r="N228" s="15">
        <v>108.97114101238088</v>
      </c>
      <c r="O228" s="15">
        <v>110.31240353838002</v>
      </c>
      <c r="P228" s="15">
        <v>87.0685220249308</v>
      </c>
      <c r="Q228" s="15">
        <v>88.789720891681156</v>
      </c>
      <c r="R228" s="15">
        <f t="shared" si="52"/>
        <v>109.53360594263859</v>
      </c>
      <c r="S228" s="15">
        <f t="shared" si="53"/>
        <v>87.790315098084164</v>
      </c>
      <c r="T228" s="15">
        <f t="shared" si="54"/>
        <v>98.661960520361376</v>
      </c>
      <c r="U228" s="15">
        <v>12.348821521402382</v>
      </c>
      <c r="V228" s="15">
        <v>170.43895102372284</v>
      </c>
      <c r="W228" s="15">
        <v>195.86628089650847</v>
      </c>
      <c r="X228" s="15">
        <v>112.45589027686259</v>
      </c>
      <c r="Y228" s="15">
        <v>121.91233851106595</v>
      </c>
      <c r="Z228" s="15">
        <f t="shared" si="55"/>
        <v>181.10202484134265</v>
      </c>
      <c r="AA228" s="15">
        <f t="shared" si="56"/>
        <v>116.42149760088337</v>
      </c>
      <c r="AB228" s="15">
        <f t="shared" si="57"/>
        <v>148.76176122111301</v>
      </c>
      <c r="AC228" s="16">
        <v>3.4289377674869668</v>
      </c>
      <c r="AD228" s="16">
        <v>61.752105170882935</v>
      </c>
      <c r="AE228" s="16">
        <v>66.044007833516204</v>
      </c>
      <c r="AF228" s="16">
        <v>52.917601871902619</v>
      </c>
      <c r="AG228" s="16">
        <v>46.998655491736237</v>
      </c>
      <c r="AH228" s="15">
        <f t="shared" si="58"/>
        <v>63.551935319729139</v>
      </c>
      <c r="AI228" s="15">
        <f t="shared" si="59"/>
        <v>50.435463067316718</v>
      </c>
      <c r="AJ228" s="15">
        <f t="shared" si="60"/>
        <v>56.993699193522929</v>
      </c>
      <c r="AK228" s="15">
        <v>7.8474745829160684</v>
      </c>
      <c r="AL228" s="16">
        <v>125.15069780835387</v>
      </c>
      <c r="AM228" s="16">
        <v>127.14143009124864</v>
      </c>
      <c r="AN228" s="16">
        <v>108.26666520774515</v>
      </c>
      <c r="AO228" s="16">
        <v>99.514475565811679</v>
      </c>
      <c r="AP228" s="16">
        <v>90.062386202995</v>
      </c>
      <c r="AQ228" s="16">
        <v>151.42051810007061</v>
      </c>
      <c r="AR228" s="15">
        <f t="shared" si="61"/>
        <v>120.7414521515328</v>
      </c>
      <c r="AT228" s="23">
        <f t="shared" si="62"/>
        <v>51714</v>
      </c>
      <c r="AU228" s="1">
        <v>432</v>
      </c>
      <c r="AV228" s="1">
        <v>312</v>
      </c>
      <c r="AW228" s="1">
        <f t="shared" si="63"/>
        <v>744</v>
      </c>
    </row>
    <row r="229" spans="1:49">
      <c r="A229" s="19"/>
      <c r="B229" s="19"/>
      <c r="C229" s="13">
        <f t="shared" si="48"/>
        <v>2041</v>
      </c>
      <c r="D229" s="14">
        <v>51745</v>
      </c>
      <c r="E229" s="15">
        <v>7.7314999999999996</v>
      </c>
      <c r="F229" s="15">
        <v>93.654899999999998</v>
      </c>
      <c r="G229" s="15">
        <v>87.008099999999999</v>
      </c>
      <c r="H229" s="15">
        <v>75.537899999999993</v>
      </c>
      <c r="I229" s="15">
        <v>74.363</v>
      </c>
      <c r="J229" s="15">
        <f t="shared" si="49"/>
        <v>90.553060000000002</v>
      </c>
      <c r="K229" s="15">
        <f t="shared" si="50"/>
        <v>74.989613333333338</v>
      </c>
      <c r="L229" s="15">
        <f t="shared" si="51"/>
        <v>82.77133666666667</v>
      </c>
      <c r="M229" s="15">
        <v>7.7315409533885155</v>
      </c>
      <c r="N229" s="15">
        <v>94.351414779685669</v>
      </c>
      <c r="O229" s="15">
        <v>91.772768327356374</v>
      </c>
      <c r="P229" s="15">
        <v>71.571768928146383</v>
      </c>
      <c r="Q229" s="15">
        <v>76.499878372148586</v>
      </c>
      <c r="R229" s="15">
        <f t="shared" si="52"/>
        <v>93.148046435265329</v>
      </c>
      <c r="S229" s="15">
        <f t="shared" si="53"/>
        <v>73.871553335347414</v>
      </c>
      <c r="T229" s="15">
        <f t="shared" si="54"/>
        <v>83.509799885306364</v>
      </c>
      <c r="U229" s="15">
        <v>12.251875054443998</v>
      </c>
      <c r="V229" s="15">
        <v>119.92264764170292</v>
      </c>
      <c r="W229" s="15">
        <v>167.8439967321236</v>
      </c>
      <c r="X229" s="15">
        <v>99.963447495517357</v>
      </c>
      <c r="Y229" s="15">
        <v>120.04296492741368</v>
      </c>
      <c r="Z229" s="15">
        <f t="shared" si="55"/>
        <v>142.28594388389922</v>
      </c>
      <c r="AA229" s="15">
        <f t="shared" si="56"/>
        <v>109.33388896373565</v>
      </c>
      <c r="AB229" s="15">
        <f t="shared" si="57"/>
        <v>125.80991642381744</v>
      </c>
      <c r="AC229" s="16">
        <v>3.4855894737577593</v>
      </c>
      <c r="AD229" s="16">
        <v>54.040819567357033</v>
      </c>
      <c r="AE229" s="16">
        <v>56.271602882109768</v>
      </c>
      <c r="AF229" s="16">
        <v>42.278148806529771</v>
      </c>
      <c r="AG229" s="16">
        <v>44.288866956300446</v>
      </c>
      <c r="AH229" s="15">
        <f t="shared" si="58"/>
        <v>55.081851780908316</v>
      </c>
      <c r="AI229" s="15">
        <f t="shared" si="59"/>
        <v>43.216483943089415</v>
      </c>
      <c r="AJ229" s="15">
        <f t="shared" si="60"/>
        <v>49.149167861998862</v>
      </c>
      <c r="AK229" s="15">
        <v>7.7315409533885155</v>
      </c>
      <c r="AL229" s="16">
        <v>100.61750252428331</v>
      </c>
      <c r="AM229" s="16">
        <v>100.54491546953577</v>
      </c>
      <c r="AN229" s="16">
        <v>88.197841697718715</v>
      </c>
      <c r="AO229" s="16">
        <v>85.680151981768745</v>
      </c>
      <c r="AP229" s="16">
        <v>77.225510292669384</v>
      </c>
      <c r="AQ229" s="16">
        <v>137.74159265638906</v>
      </c>
      <c r="AR229" s="15">
        <f t="shared" si="61"/>
        <v>107.48355147452922</v>
      </c>
      <c r="AT229" s="23">
        <f t="shared" si="62"/>
        <v>51745</v>
      </c>
      <c r="AU229" s="1">
        <v>384</v>
      </c>
      <c r="AV229" s="1">
        <v>336</v>
      </c>
      <c r="AW229" s="1">
        <f t="shared" si="63"/>
        <v>720</v>
      </c>
    </row>
    <row r="230" spans="1:49">
      <c r="A230" s="19"/>
      <c r="B230" s="19"/>
      <c r="C230" s="13">
        <f t="shared" si="48"/>
        <v>2041</v>
      </c>
      <c r="D230" s="14">
        <v>51775</v>
      </c>
      <c r="E230" s="15">
        <v>7.7011000000000003</v>
      </c>
      <c r="F230" s="15">
        <v>70.606099999999998</v>
      </c>
      <c r="G230" s="15">
        <v>71.768000000000001</v>
      </c>
      <c r="H230" s="15">
        <v>65.613900000000001</v>
      </c>
      <c r="I230" s="15">
        <v>67.655900000000003</v>
      </c>
      <c r="J230" s="15">
        <f t="shared" si="49"/>
        <v>71.093348387096768</v>
      </c>
      <c r="K230" s="15">
        <f t="shared" si="50"/>
        <v>66.470222580645157</v>
      </c>
      <c r="L230" s="15">
        <f t="shared" si="51"/>
        <v>68.781785483870962</v>
      </c>
      <c r="M230" s="15">
        <v>7.7011327138122265</v>
      </c>
      <c r="N230" s="15">
        <v>76.949855074628175</v>
      </c>
      <c r="O230" s="15">
        <v>79.028341103866055</v>
      </c>
      <c r="P230" s="15">
        <v>66.729881432458384</v>
      </c>
      <c r="Q230" s="15">
        <v>72.759303229731145</v>
      </c>
      <c r="R230" s="15">
        <f t="shared" si="52"/>
        <v>77.821478248179545</v>
      </c>
      <c r="S230" s="15">
        <f t="shared" si="53"/>
        <v>69.258348637766318</v>
      </c>
      <c r="T230" s="15">
        <f t="shared" si="54"/>
        <v>73.539913442972932</v>
      </c>
      <c r="U230" s="15">
        <v>12.713632703505827</v>
      </c>
      <c r="V230" s="15">
        <v>83.094737480404262</v>
      </c>
      <c r="W230" s="15">
        <v>128.5574197671109</v>
      </c>
      <c r="X230" s="15">
        <v>67.103547883462738</v>
      </c>
      <c r="Y230" s="15">
        <v>97.088394897561855</v>
      </c>
      <c r="Z230" s="15">
        <f t="shared" si="55"/>
        <v>102.15973327805544</v>
      </c>
      <c r="AA230" s="15">
        <f t="shared" si="56"/>
        <v>79.67783856679462</v>
      </c>
      <c r="AB230" s="15">
        <f t="shared" si="57"/>
        <v>90.91878592242503</v>
      </c>
      <c r="AC230" s="16">
        <v>3.5060162053442916</v>
      </c>
      <c r="AD230" s="16">
        <v>44.533220260400491</v>
      </c>
      <c r="AE230" s="16">
        <v>48.050710767646962</v>
      </c>
      <c r="AF230" s="16">
        <v>41.114092619179239</v>
      </c>
      <c r="AG230" s="16">
        <v>43.583196601349997</v>
      </c>
      <c r="AH230" s="15">
        <f t="shared" si="58"/>
        <v>46.008296924729649</v>
      </c>
      <c r="AI230" s="15">
        <f t="shared" si="59"/>
        <v>42.149523321379874</v>
      </c>
      <c r="AJ230" s="15">
        <f t="shared" si="60"/>
        <v>44.078910123054762</v>
      </c>
      <c r="AK230" s="15">
        <v>7.7011327138122265</v>
      </c>
      <c r="AL230" s="16">
        <v>75.675556706908139</v>
      </c>
      <c r="AM230" s="16">
        <v>80.578331598323999</v>
      </c>
      <c r="AN230" s="16">
        <v>76.445906130485554</v>
      </c>
      <c r="AO230" s="16">
        <v>79.015172683773301</v>
      </c>
      <c r="AP230" s="16">
        <v>56.877445791172931</v>
      </c>
      <c r="AQ230" s="16">
        <v>91.740541388584717</v>
      </c>
      <c r="AR230" s="15">
        <f t="shared" si="61"/>
        <v>74.308993589878824</v>
      </c>
      <c r="AT230" s="23">
        <f t="shared" si="62"/>
        <v>51775</v>
      </c>
      <c r="AU230" s="1">
        <v>432</v>
      </c>
      <c r="AV230" s="1">
        <v>312</v>
      </c>
      <c r="AW230" s="1">
        <f t="shared" si="63"/>
        <v>744</v>
      </c>
    </row>
    <row r="231" spans="1:49">
      <c r="A231" s="19"/>
      <c r="B231" s="19"/>
      <c r="C231" s="13">
        <f t="shared" si="48"/>
        <v>2041</v>
      </c>
      <c r="D231" s="14">
        <v>51806</v>
      </c>
      <c r="E231" s="15">
        <v>8.0607000000000006</v>
      </c>
      <c r="F231" s="15">
        <v>85.522800000000004</v>
      </c>
      <c r="G231" s="15">
        <v>87.826999999999998</v>
      </c>
      <c r="H231" s="15">
        <v>85.456299999999999</v>
      </c>
      <c r="I231" s="15">
        <v>78.606399999999994</v>
      </c>
      <c r="J231" s="15">
        <f t="shared" si="49"/>
        <v>86.546888888888887</v>
      </c>
      <c r="K231" s="15">
        <f t="shared" si="50"/>
        <v>82.411900000000003</v>
      </c>
      <c r="L231" s="15">
        <f t="shared" si="51"/>
        <v>84.479394444444438</v>
      </c>
      <c r="M231" s="15">
        <v>8.0606892067129845</v>
      </c>
      <c r="N231" s="15">
        <v>99.319155557877977</v>
      </c>
      <c r="O231" s="15">
        <v>101.25117522002405</v>
      </c>
      <c r="P231" s="15">
        <v>92.889152816788581</v>
      </c>
      <c r="Q231" s="15">
        <v>88.788907714949659</v>
      </c>
      <c r="R231" s="15">
        <f t="shared" si="52"/>
        <v>100.17783096327624</v>
      </c>
      <c r="S231" s="15">
        <f t="shared" si="53"/>
        <v>91.066821660415741</v>
      </c>
      <c r="T231" s="15">
        <f t="shared" si="54"/>
        <v>95.622326311845995</v>
      </c>
      <c r="U231" s="15">
        <v>13.234731584491374</v>
      </c>
      <c r="V231" s="15">
        <v>105.32004746926876</v>
      </c>
      <c r="W231" s="15">
        <v>112.15289679293804</v>
      </c>
      <c r="X231" s="15">
        <v>83.487162343771743</v>
      </c>
      <c r="Y231" s="15">
        <v>83.798984225104647</v>
      </c>
      <c r="Z231" s="15">
        <f t="shared" si="55"/>
        <v>108.35686939089953</v>
      </c>
      <c r="AA231" s="15">
        <f t="shared" si="56"/>
        <v>83.625749846586359</v>
      </c>
      <c r="AB231" s="15">
        <f t="shared" si="57"/>
        <v>95.991309618742946</v>
      </c>
      <c r="AC231" s="16">
        <v>3.717333810748829</v>
      </c>
      <c r="AD231" s="16">
        <v>54.441690481171065</v>
      </c>
      <c r="AE231" s="16">
        <v>57.260274498837809</v>
      </c>
      <c r="AF231" s="16">
        <v>56.184113890981443</v>
      </c>
      <c r="AG231" s="16">
        <v>50.929536052243556</v>
      </c>
      <c r="AH231" s="15">
        <f t="shared" si="58"/>
        <v>55.694394489022955</v>
      </c>
      <c r="AI231" s="15">
        <f t="shared" si="59"/>
        <v>53.848745962653489</v>
      </c>
      <c r="AJ231" s="15">
        <f t="shared" si="60"/>
        <v>54.771570225838218</v>
      </c>
      <c r="AK231" s="15">
        <v>8.0606892067129845</v>
      </c>
      <c r="AL231" s="16">
        <v>95.685333500319629</v>
      </c>
      <c r="AM231" s="16">
        <v>97.354154960392023</v>
      </c>
      <c r="AN231" s="16">
        <v>102.37397056787377</v>
      </c>
      <c r="AO231" s="16">
        <v>94.974226207920651</v>
      </c>
      <c r="AP231" s="16">
        <v>58.582929710550502</v>
      </c>
      <c r="AQ231" s="16">
        <v>98.145347431853594</v>
      </c>
      <c r="AR231" s="15">
        <f t="shared" si="61"/>
        <v>78.364138571202048</v>
      </c>
      <c r="AT231" s="23">
        <f t="shared" si="62"/>
        <v>51806</v>
      </c>
      <c r="AU231" s="1">
        <v>400</v>
      </c>
      <c r="AV231" s="1">
        <v>320</v>
      </c>
      <c r="AW231" s="1">
        <f t="shared" si="63"/>
        <v>720</v>
      </c>
    </row>
    <row r="232" spans="1:49">
      <c r="A232" s="19"/>
      <c r="B232" s="19"/>
      <c r="C232" s="13">
        <f t="shared" si="48"/>
        <v>2041</v>
      </c>
      <c r="D232" s="14">
        <v>51836</v>
      </c>
      <c r="E232" s="15">
        <v>8.2472999999999992</v>
      </c>
      <c r="F232" s="15">
        <v>97.181700000000006</v>
      </c>
      <c r="G232" s="15">
        <v>99.928700000000006</v>
      </c>
      <c r="H232" s="15">
        <v>104.75060000000001</v>
      </c>
      <c r="I232" s="15">
        <v>98.728099999999998</v>
      </c>
      <c r="J232" s="15">
        <f t="shared" si="49"/>
        <v>98.451818279569906</v>
      </c>
      <c r="K232" s="15">
        <f t="shared" si="50"/>
        <v>101.96600322580645</v>
      </c>
      <c r="L232" s="15">
        <f t="shared" si="51"/>
        <v>100.20891075268818</v>
      </c>
      <c r="M232" s="15">
        <v>8.2472730805174095</v>
      </c>
      <c r="N232" s="15">
        <v>108.06672459094216</v>
      </c>
      <c r="O232" s="15">
        <v>109.80071995974544</v>
      </c>
      <c r="P232" s="15">
        <v>107.87707160534613</v>
      </c>
      <c r="Q232" s="15">
        <v>106.07605534500341</v>
      </c>
      <c r="R232" s="15">
        <f t="shared" si="52"/>
        <v>108.86846438512002</v>
      </c>
      <c r="S232" s="15">
        <f t="shared" si="53"/>
        <v>107.04434365701563</v>
      </c>
      <c r="T232" s="15">
        <f t="shared" si="54"/>
        <v>107.95640402106783</v>
      </c>
      <c r="U232" s="15">
        <v>13.214363400135841</v>
      </c>
      <c r="V232" s="15">
        <v>137.43160195371325</v>
      </c>
      <c r="W232" s="15">
        <v>136.74451568223077</v>
      </c>
      <c r="X232" s="15">
        <v>122.4752655173409</v>
      </c>
      <c r="Y232" s="15">
        <v>121.15927220177915</v>
      </c>
      <c r="Z232" s="15">
        <f t="shared" si="55"/>
        <v>137.11391690345792</v>
      </c>
      <c r="AA232" s="15">
        <f t="shared" si="56"/>
        <v>121.86679548971557</v>
      </c>
      <c r="AB232" s="15">
        <f t="shared" si="57"/>
        <v>129.49035619658673</v>
      </c>
      <c r="AC232" s="16">
        <v>3.7666326500919456</v>
      </c>
      <c r="AD232" s="16">
        <v>53.548311830714788</v>
      </c>
      <c r="AE232" s="16">
        <v>57.66748062672238</v>
      </c>
      <c r="AF232" s="16">
        <v>63.624939435110932</v>
      </c>
      <c r="AG232" s="16">
        <v>58.85709514785259</v>
      </c>
      <c r="AH232" s="15">
        <f t="shared" si="58"/>
        <v>55.452873747148395</v>
      </c>
      <c r="AI232" s="15">
        <f t="shared" si="59"/>
        <v>61.420452291539867</v>
      </c>
      <c r="AJ232" s="15">
        <f t="shared" si="60"/>
        <v>58.436663019344131</v>
      </c>
      <c r="AK232" s="15">
        <v>8.2472730805174095</v>
      </c>
      <c r="AL232" s="16">
        <v>113.73993715767369</v>
      </c>
      <c r="AM232" s="16">
        <v>112.03090442341677</v>
      </c>
      <c r="AN232" s="16">
        <v>122.28776098849835</v>
      </c>
      <c r="AO232" s="16">
        <v>110.57244358896182</v>
      </c>
      <c r="AP232" s="16">
        <v>88.120878906802261</v>
      </c>
      <c r="AQ232" s="16">
        <v>108.00263958715988</v>
      </c>
      <c r="AR232" s="15">
        <f t="shared" si="61"/>
        <v>98.061759246981069</v>
      </c>
      <c r="AT232" s="23">
        <f t="shared" si="62"/>
        <v>51836</v>
      </c>
      <c r="AU232" s="1">
        <v>400</v>
      </c>
      <c r="AV232" s="1">
        <v>344</v>
      </c>
      <c r="AW232" s="1">
        <f t="shared" si="63"/>
        <v>744</v>
      </c>
    </row>
    <row r="233" spans="1:49">
      <c r="A233" s="19"/>
      <c r="B233" s="19"/>
      <c r="C233" s="13">
        <f t="shared" si="48"/>
        <v>2042</v>
      </c>
      <c r="D233" s="14">
        <v>51867</v>
      </c>
      <c r="E233" s="15">
        <v>9.0417000000000005</v>
      </c>
      <c r="F233" s="15">
        <v>98.911299999999997</v>
      </c>
      <c r="G233" s="15">
        <v>99.123699999999999</v>
      </c>
      <c r="H233" s="15">
        <v>92.069900000000004</v>
      </c>
      <c r="I233" s="15">
        <v>81.026399999999995</v>
      </c>
      <c r="J233" s="15">
        <f t="shared" si="49"/>
        <v>99.004938709677418</v>
      </c>
      <c r="K233" s="15">
        <f t="shared" si="50"/>
        <v>87.20126021505375</v>
      </c>
      <c r="L233" s="15">
        <f t="shared" si="51"/>
        <v>93.103099462365577</v>
      </c>
      <c r="M233" s="15">
        <v>9.0416796230127261</v>
      </c>
      <c r="N233" s="15">
        <v>107.35484016003937</v>
      </c>
      <c r="O233" s="15">
        <v>107.35812899344465</v>
      </c>
      <c r="P233" s="15">
        <v>95.800762935058856</v>
      </c>
      <c r="Q233" s="15">
        <v>84.992452819975625</v>
      </c>
      <c r="R233" s="15">
        <f t="shared" si="52"/>
        <v>107.3562900758417</v>
      </c>
      <c r="S233" s="15">
        <f t="shared" si="53"/>
        <v>91.03580901335549</v>
      </c>
      <c r="T233" s="15">
        <f t="shared" si="54"/>
        <v>99.196049544598594</v>
      </c>
      <c r="U233" s="15">
        <v>14.7216432102705</v>
      </c>
      <c r="V233" s="15">
        <v>118.34370494917793</v>
      </c>
      <c r="W233" s="15">
        <v>114.57413254813021</v>
      </c>
      <c r="X233" s="15">
        <v>99.386391709223219</v>
      </c>
      <c r="Y233" s="15">
        <v>91.560031713840729</v>
      </c>
      <c r="Z233" s="15">
        <f t="shared" si="55"/>
        <v>116.6818504497913</v>
      </c>
      <c r="AA233" s="15">
        <f t="shared" si="56"/>
        <v>95.936060958570721</v>
      </c>
      <c r="AB233" s="15">
        <f t="shared" si="57"/>
        <v>106.30895570418102</v>
      </c>
      <c r="AC233" s="16">
        <v>3.8792280764584222</v>
      </c>
      <c r="AD233" s="16">
        <v>53.772799466806219</v>
      </c>
      <c r="AE233" s="16">
        <v>56.763063436232791</v>
      </c>
      <c r="AF233" s="16">
        <v>57.63841444393762</v>
      </c>
      <c r="AG233" s="16">
        <v>50.233509491095113</v>
      </c>
      <c r="AH233" s="15">
        <f t="shared" si="58"/>
        <v>55.091087883435129</v>
      </c>
      <c r="AI233" s="15">
        <f t="shared" si="59"/>
        <v>54.373886453974798</v>
      </c>
      <c r="AJ233" s="15">
        <f t="shared" si="60"/>
        <v>54.732487168704964</v>
      </c>
      <c r="AK233" s="15">
        <v>9.0416796230127261</v>
      </c>
      <c r="AL233" s="16">
        <v>107.6303234012167</v>
      </c>
      <c r="AM233" s="16">
        <v>104.43839151414305</v>
      </c>
      <c r="AN233" s="16">
        <v>109.71146628685807</v>
      </c>
      <c r="AO233" s="16">
        <v>93.09328714989158</v>
      </c>
      <c r="AP233" s="16">
        <v>57.459789318516577</v>
      </c>
      <c r="AQ233" s="16">
        <v>96.464330444969406</v>
      </c>
      <c r="AR233" s="15">
        <f t="shared" si="61"/>
        <v>76.962059881742988</v>
      </c>
      <c r="AT233" s="23">
        <f t="shared" si="62"/>
        <v>51867</v>
      </c>
      <c r="AU233" s="1">
        <v>416</v>
      </c>
      <c r="AV233" s="1">
        <v>328</v>
      </c>
      <c r="AW233" s="1">
        <f t="shared" si="63"/>
        <v>744</v>
      </c>
    </row>
    <row r="234" spans="1:49">
      <c r="A234" s="19"/>
      <c r="B234" s="19"/>
      <c r="C234" s="13">
        <f t="shared" si="48"/>
        <v>2042</v>
      </c>
      <c r="D234" s="14">
        <v>51898</v>
      </c>
      <c r="E234" s="15">
        <v>8.5851000000000006</v>
      </c>
      <c r="F234" s="15">
        <v>98.167500000000004</v>
      </c>
      <c r="G234" s="15">
        <v>91.381699999999995</v>
      </c>
      <c r="H234" s="15">
        <v>106.5591</v>
      </c>
      <c r="I234" s="15">
        <v>86.575500000000005</v>
      </c>
      <c r="J234" s="15">
        <f t="shared" si="49"/>
        <v>95.259299999999996</v>
      </c>
      <c r="K234" s="15">
        <f t="shared" si="50"/>
        <v>97.994699999999995</v>
      </c>
      <c r="L234" s="15">
        <f t="shared" si="51"/>
        <v>96.626999999999995</v>
      </c>
      <c r="M234" s="15">
        <v>8.5851343570471652</v>
      </c>
      <c r="N234" s="15">
        <v>106.00056807338021</v>
      </c>
      <c r="O234" s="15">
        <v>97.447721886558782</v>
      </c>
      <c r="P234" s="15">
        <v>109.38020159925692</v>
      </c>
      <c r="Q234" s="15">
        <v>90.437801964033426</v>
      </c>
      <c r="R234" s="15">
        <f t="shared" si="52"/>
        <v>102.33506256474244</v>
      </c>
      <c r="S234" s="15">
        <f t="shared" si="53"/>
        <v>101.26203032701828</v>
      </c>
      <c r="T234" s="15">
        <f t="shared" si="54"/>
        <v>101.79854644588036</v>
      </c>
      <c r="U234" s="15">
        <v>12.946919281488219</v>
      </c>
      <c r="V234" s="15">
        <v>117.0336989790294</v>
      </c>
      <c r="W234" s="15">
        <v>119.00021934020485</v>
      </c>
      <c r="X234" s="15">
        <v>113.75263247871179</v>
      </c>
      <c r="Y234" s="15">
        <v>108.26787608878747</v>
      </c>
      <c r="Z234" s="15">
        <f t="shared" si="55"/>
        <v>117.87649341953316</v>
      </c>
      <c r="AA234" s="15">
        <f t="shared" si="56"/>
        <v>111.40202259731565</v>
      </c>
      <c r="AB234" s="15">
        <f t="shared" si="57"/>
        <v>114.63925800842441</v>
      </c>
      <c r="AC234" s="16">
        <v>3.7438243594596705</v>
      </c>
      <c r="AD234" s="16">
        <v>51.017481131507196</v>
      </c>
      <c r="AE234" s="16">
        <v>53.677722575460109</v>
      </c>
      <c r="AF234" s="16">
        <v>64.953635934775562</v>
      </c>
      <c r="AG234" s="16">
        <v>55.518706607682233</v>
      </c>
      <c r="AH234" s="15">
        <f t="shared" si="58"/>
        <v>52.15758460748701</v>
      </c>
      <c r="AI234" s="15">
        <f t="shared" si="59"/>
        <v>60.910094794592709</v>
      </c>
      <c r="AJ234" s="15">
        <f t="shared" si="60"/>
        <v>56.533839701039859</v>
      </c>
      <c r="AK234" s="15">
        <v>8.5851343570471652</v>
      </c>
      <c r="AL234" s="16">
        <v>122.31385111464562</v>
      </c>
      <c r="AM234" s="16">
        <v>107.82503392373455</v>
      </c>
      <c r="AN234" s="16">
        <v>130.11979100661344</v>
      </c>
      <c r="AO234" s="16">
        <v>103.37714740420412</v>
      </c>
      <c r="AP234" s="16">
        <v>82.980894004969088</v>
      </c>
      <c r="AQ234" s="16">
        <v>102.42010356811065</v>
      </c>
      <c r="AR234" s="15">
        <f t="shared" si="61"/>
        <v>92.700498786539868</v>
      </c>
      <c r="AT234" s="23">
        <f t="shared" si="62"/>
        <v>51898</v>
      </c>
      <c r="AU234" s="1">
        <v>384</v>
      </c>
      <c r="AV234" s="1">
        <v>288</v>
      </c>
      <c r="AW234" s="1">
        <f t="shared" si="63"/>
        <v>672</v>
      </c>
    </row>
    <row r="235" spans="1:49">
      <c r="A235" s="19"/>
      <c r="B235" s="19"/>
      <c r="C235" s="13">
        <f t="shared" si="48"/>
        <v>2042</v>
      </c>
      <c r="D235" s="14">
        <v>51926</v>
      </c>
      <c r="E235" s="15">
        <v>7.4198000000000004</v>
      </c>
      <c r="F235" s="15">
        <v>49.948799999999999</v>
      </c>
      <c r="G235" s="15">
        <v>43.223500000000001</v>
      </c>
      <c r="H235" s="15">
        <v>52.410299999999999</v>
      </c>
      <c r="I235" s="15">
        <v>46.879899999999999</v>
      </c>
      <c r="J235" s="15">
        <f t="shared" si="49"/>
        <v>46.983882795698918</v>
      </c>
      <c r="K235" s="15">
        <f t="shared" si="50"/>
        <v>49.972166666666666</v>
      </c>
      <c r="L235" s="15">
        <f t="shared" si="51"/>
        <v>48.478024731182792</v>
      </c>
      <c r="M235" s="15">
        <v>7.4197537782239644</v>
      </c>
      <c r="N235" s="15">
        <v>57.65442095798587</v>
      </c>
      <c r="O235" s="15">
        <v>47.367696651099351</v>
      </c>
      <c r="P235" s="15">
        <v>53.306718353885913</v>
      </c>
      <c r="Q235" s="15">
        <v>49.068583459941657</v>
      </c>
      <c r="R235" s="15">
        <f t="shared" si="52"/>
        <v>53.1194134678531</v>
      </c>
      <c r="S235" s="15">
        <f t="shared" si="53"/>
        <v>51.438293293114789</v>
      </c>
      <c r="T235" s="15">
        <f t="shared" si="54"/>
        <v>52.278853380483945</v>
      </c>
      <c r="U235" s="15">
        <v>12.29213449310995</v>
      </c>
      <c r="V235" s="15">
        <v>49.475295497613871</v>
      </c>
      <c r="W235" s="15">
        <v>69.628774185165028</v>
      </c>
      <c r="X235" s="15">
        <v>49.434531860272614</v>
      </c>
      <c r="Y235" s="15">
        <v>65.739461750706198</v>
      </c>
      <c r="Z235" s="15">
        <f t="shared" si="55"/>
        <v>58.36016244588911</v>
      </c>
      <c r="AA235" s="15">
        <f t="shared" si="56"/>
        <v>56.622726758205701</v>
      </c>
      <c r="AB235" s="15">
        <f t="shared" si="57"/>
        <v>57.491444602047409</v>
      </c>
      <c r="AC235" s="16">
        <v>3.5954531617267662</v>
      </c>
      <c r="AD235" s="16">
        <v>32.951800169543766</v>
      </c>
      <c r="AE235" s="16">
        <v>31.327383564426572</v>
      </c>
      <c r="AF235" s="16">
        <v>34.949113201755956</v>
      </c>
      <c r="AG235" s="16">
        <v>32.244765348163703</v>
      </c>
      <c r="AH235" s="15">
        <f t="shared" si="58"/>
        <v>32.235659515674897</v>
      </c>
      <c r="AI235" s="15">
        <f t="shared" si="59"/>
        <v>33.75687382544109</v>
      </c>
      <c r="AJ235" s="15">
        <f t="shared" si="60"/>
        <v>32.996266670557993</v>
      </c>
      <c r="AK235" s="15">
        <v>7.4197537782239644</v>
      </c>
      <c r="AL235" s="16">
        <v>51.090443675338442</v>
      </c>
      <c r="AM235" s="16">
        <v>46.49485249390581</v>
      </c>
      <c r="AN235" s="16">
        <v>54.795259799642373</v>
      </c>
      <c r="AO235" s="16">
        <v>49.942582892274622</v>
      </c>
      <c r="AP235" s="16">
        <v>42.044773283200691</v>
      </c>
      <c r="AQ235" s="16">
        <v>68.076268352364593</v>
      </c>
      <c r="AR235" s="15">
        <f t="shared" si="61"/>
        <v>55.060520817782646</v>
      </c>
      <c r="AT235" s="23">
        <f t="shared" si="62"/>
        <v>51926</v>
      </c>
      <c r="AU235" s="1">
        <v>416</v>
      </c>
      <c r="AV235" s="1">
        <v>328</v>
      </c>
      <c r="AW235" s="1">
        <f t="shared" si="63"/>
        <v>744</v>
      </c>
    </row>
    <row r="236" spans="1:49">
      <c r="A236" s="19"/>
      <c r="B236" s="19"/>
      <c r="C236" s="13">
        <f t="shared" si="48"/>
        <v>2042</v>
      </c>
      <c r="D236" s="14">
        <v>51957</v>
      </c>
      <c r="E236" s="15">
        <v>7.1272000000000002</v>
      </c>
      <c r="F236" s="15">
        <v>32.724400000000003</v>
      </c>
      <c r="G236" s="15">
        <v>29.365400000000001</v>
      </c>
      <c r="H236" s="15">
        <v>36.724600000000002</v>
      </c>
      <c r="I236" s="15">
        <v>33.8688</v>
      </c>
      <c r="J236" s="15">
        <f t="shared" si="49"/>
        <v>31.306155555555556</v>
      </c>
      <c r="K236" s="15">
        <f t="shared" si="50"/>
        <v>35.518817777777777</v>
      </c>
      <c r="L236" s="15">
        <f t="shared" si="51"/>
        <v>33.412486666666666</v>
      </c>
      <c r="M236" s="15">
        <v>7.1272125295394257</v>
      </c>
      <c r="N236" s="15">
        <v>37.178498161411582</v>
      </c>
      <c r="O236" s="15">
        <v>32.239992999886042</v>
      </c>
      <c r="P236" s="15">
        <v>35.207412127489299</v>
      </c>
      <c r="Q236" s="15">
        <v>35.055713882166565</v>
      </c>
      <c r="R236" s="15">
        <f t="shared" si="52"/>
        <v>35.093351537656353</v>
      </c>
      <c r="S236" s="15">
        <f t="shared" si="53"/>
        <v>35.143361757241919</v>
      </c>
      <c r="T236" s="15">
        <f t="shared" si="54"/>
        <v>35.118356647449133</v>
      </c>
      <c r="U236" s="15">
        <v>12.160489104807926</v>
      </c>
      <c r="V236" s="15">
        <v>39.274448388413866</v>
      </c>
      <c r="W236" s="15">
        <v>57.38590241350078</v>
      </c>
      <c r="X236" s="15">
        <v>39.97123510533298</v>
      </c>
      <c r="Y236" s="15">
        <v>54.284991537812189</v>
      </c>
      <c r="Z236" s="15">
        <f t="shared" si="55"/>
        <v>46.921506754561676</v>
      </c>
      <c r="AA236" s="15">
        <f t="shared" si="56"/>
        <v>46.014821154601968</v>
      </c>
      <c r="AB236" s="15">
        <f t="shared" si="57"/>
        <v>46.468163954581826</v>
      </c>
      <c r="AC236" s="16">
        <v>3.4789678796446855</v>
      </c>
      <c r="AD236" s="16">
        <v>19.012940606513084</v>
      </c>
      <c r="AE236" s="16">
        <v>19.914961092540292</v>
      </c>
      <c r="AF236" s="16">
        <v>25.174833870103779</v>
      </c>
      <c r="AG236" s="16">
        <v>23.572983746644063</v>
      </c>
      <c r="AH236" s="15">
        <f t="shared" si="58"/>
        <v>19.393793700613461</v>
      </c>
      <c r="AI236" s="15">
        <f t="shared" si="59"/>
        <v>24.498497151309675</v>
      </c>
      <c r="AJ236" s="15">
        <f t="shared" si="60"/>
        <v>21.946145425961568</v>
      </c>
      <c r="AK236" s="15">
        <v>7.1272125295394257</v>
      </c>
      <c r="AL236" s="16">
        <v>27.609589098515013</v>
      </c>
      <c r="AM236" s="16">
        <v>27.803211924662051</v>
      </c>
      <c r="AN236" s="16">
        <v>36.475778727112235</v>
      </c>
      <c r="AO236" s="16">
        <v>35.805390906532708</v>
      </c>
      <c r="AP236" s="16">
        <v>35.797992249787853</v>
      </c>
      <c r="AQ236" s="16">
        <v>56.51762446371891</v>
      </c>
      <c r="AR236" s="15">
        <f t="shared" si="61"/>
        <v>46.157808356753378</v>
      </c>
      <c r="AT236" s="23">
        <f t="shared" si="62"/>
        <v>51957</v>
      </c>
      <c r="AU236" s="1">
        <v>416</v>
      </c>
      <c r="AV236" s="1">
        <v>304</v>
      </c>
      <c r="AW236" s="1">
        <f t="shared" si="63"/>
        <v>720</v>
      </c>
    </row>
    <row r="237" spans="1:49">
      <c r="A237" s="19"/>
      <c r="B237" s="19"/>
      <c r="C237" s="13">
        <f t="shared" ref="C237:C244" si="64">YEAR(D237)</f>
        <v>2042</v>
      </c>
      <c r="D237" s="14">
        <v>51987</v>
      </c>
      <c r="E237" s="15">
        <v>7.26</v>
      </c>
      <c r="F237" s="15">
        <v>34.076799999999999</v>
      </c>
      <c r="G237" s="15">
        <v>28.3369</v>
      </c>
      <c r="H237" s="15">
        <v>20.833200000000001</v>
      </c>
      <c r="I237" s="15">
        <v>18.690999999999999</v>
      </c>
      <c r="J237" s="15">
        <f t="shared" ref="J237:J244" si="65">(F237*$AU237+G237*$AV237)/$AW237</f>
        <v>31.546306451612899</v>
      </c>
      <c r="K237" s="15">
        <f t="shared" ref="K237:K244" si="66">(H237*$AU237+I237*$AV237)/$AW237</f>
        <v>19.888789247311827</v>
      </c>
      <c r="L237" s="15">
        <f t="shared" ref="L237:L244" si="67">AVERAGE(J237:K237)</f>
        <v>25.717547849462363</v>
      </c>
      <c r="M237" s="15">
        <v>7.2600152684562334</v>
      </c>
      <c r="N237" s="15">
        <v>42.872279730987394</v>
      </c>
      <c r="O237" s="15">
        <v>39.552311821710809</v>
      </c>
      <c r="P237" s="15">
        <v>19.065415520330607</v>
      </c>
      <c r="Q237" s="15">
        <v>19.523527165611185</v>
      </c>
      <c r="R237" s="15">
        <f t="shared" ref="R237:R244" si="68">(N237*$AU237+O237*$AV237)/$AW237</f>
        <v>41.408637964532119</v>
      </c>
      <c r="S237" s="15">
        <f t="shared" ref="S237:S244" si="69">(P237*$AU237+Q237*$AV237)/$AW237</f>
        <v>19.267378718787636</v>
      </c>
      <c r="T237" s="15">
        <f t="shared" ref="T237:T244" si="70">AVERAGE(R237:S237)</f>
        <v>30.338008341659879</v>
      </c>
      <c r="U237" s="15">
        <v>11.681741750024489</v>
      </c>
      <c r="V237" s="15">
        <v>38.43507324759134</v>
      </c>
      <c r="W237" s="15">
        <v>69.679532878229082</v>
      </c>
      <c r="X237" s="15">
        <v>22.888787205417213</v>
      </c>
      <c r="Y237" s="15">
        <v>37.987933429599956</v>
      </c>
      <c r="Z237" s="15">
        <f t="shared" ref="Z237:Z244" si="71">(V237*$AU237+W237*$AV237)/$AW237</f>
        <v>52.209512439592928</v>
      </c>
      <c r="AA237" s="15">
        <f t="shared" ref="AA237:AA244" si="72">(X237*$AU237+Y237*$AV237)/$AW237</f>
        <v>29.545400056938632</v>
      </c>
      <c r="AB237" s="15">
        <f t="shared" ref="AB237:AB244" si="73">AVERAGE(Z237:AA237)</f>
        <v>40.87745624826578</v>
      </c>
      <c r="AC237" s="16">
        <v>3.499362186597013</v>
      </c>
      <c r="AD237" s="16">
        <v>24.538748710661714</v>
      </c>
      <c r="AE237" s="16">
        <v>24.994503144132871</v>
      </c>
      <c r="AF237" s="16">
        <v>13.277374440704985</v>
      </c>
      <c r="AG237" s="16">
        <v>13.218606656316291</v>
      </c>
      <c r="AH237" s="15">
        <f t="shared" ref="AH237:AH244" si="74">(AD237*$AU237+AE237*$AV237)/$AW237</f>
        <v>24.739672708213515</v>
      </c>
      <c r="AI237" s="15">
        <f t="shared" ref="AI237:AI244" si="75">(AF237*$AU237+AG237*$AV237)/$AW237</f>
        <v>13.251466062641152</v>
      </c>
      <c r="AJ237" s="15">
        <f t="shared" ref="AJ237:AJ244" si="76">AVERAGE(AH237:AI237)</f>
        <v>18.995569385427334</v>
      </c>
      <c r="AK237" s="15">
        <v>7.2600152684562334</v>
      </c>
      <c r="AL237" s="16">
        <v>24.068900885901151</v>
      </c>
      <c r="AM237" s="16">
        <v>23.598761828828067</v>
      </c>
      <c r="AN237" s="16">
        <v>15.720416113361026</v>
      </c>
      <c r="AO237" s="16">
        <v>15.733840153037798</v>
      </c>
      <c r="AP237" s="16">
        <v>15.562418638236005</v>
      </c>
      <c r="AQ237" s="16">
        <v>62.10587991986619</v>
      </c>
      <c r="AR237" s="15">
        <f t="shared" ref="AR237:AR244" si="77">AVERAGE(AP237:AQ237)</f>
        <v>38.834149279051097</v>
      </c>
      <c r="AT237" s="23">
        <f t="shared" si="62"/>
        <v>51987</v>
      </c>
      <c r="AU237" s="1">
        <v>416</v>
      </c>
      <c r="AV237" s="1">
        <v>328</v>
      </c>
      <c r="AW237" s="1">
        <f t="shared" si="63"/>
        <v>744</v>
      </c>
    </row>
    <row r="238" spans="1:49">
      <c r="A238" s="19"/>
      <c r="B238" s="19"/>
      <c r="C238" s="13">
        <f t="shared" si="64"/>
        <v>2042</v>
      </c>
      <c r="D238" s="14">
        <v>52018</v>
      </c>
      <c r="E238" s="15">
        <v>7.7233000000000001</v>
      </c>
      <c r="F238" s="15">
        <v>55.150399999999998</v>
      </c>
      <c r="G238" s="15">
        <v>49.365600000000001</v>
      </c>
      <c r="H238" s="15">
        <v>29.788799999999998</v>
      </c>
      <c r="I238" s="15">
        <v>34.556399999999996</v>
      </c>
      <c r="J238" s="15">
        <f t="shared" si="65"/>
        <v>52.579377777777779</v>
      </c>
      <c r="K238" s="15">
        <f t="shared" si="66"/>
        <v>31.907733333333333</v>
      </c>
      <c r="L238" s="15">
        <f t="shared" si="67"/>
        <v>42.24355555555556</v>
      </c>
      <c r="M238" s="15">
        <v>7.7232725542601717</v>
      </c>
      <c r="N238" s="15">
        <v>63.567762728704544</v>
      </c>
      <c r="O238" s="15">
        <v>62.37222351537563</v>
      </c>
      <c r="P238" s="15">
        <v>29.86475696740963</v>
      </c>
      <c r="Q238" s="15">
        <v>38.608748092196251</v>
      </c>
      <c r="R238" s="15">
        <f t="shared" si="68"/>
        <v>63.036411967225021</v>
      </c>
      <c r="S238" s="15">
        <f t="shared" si="69"/>
        <v>33.750975245092576</v>
      </c>
      <c r="T238" s="15">
        <f t="shared" si="70"/>
        <v>48.393693606158799</v>
      </c>
      <c r="U238" s="15">
        <v>12.541851895215983</v>
      </c>
      <c r="V238" s="15">
        <v>58.249445743988737</v>
      </c>
      <c r="W238" s="15">
        <v>107.83260893565378</v>
      </c>
      <c r="X238" s="15">
        <v>34.009829562793257</v>
      </c>
      <c r="Y238" s="15">
        <v>60.218286286545087</v>
      </c>
      <c r="Z238" s="15">
        <f t="shared" si="71"/>
        <v>80.286407162506535</v>
      </c>
      <c r="AA238" s="15">
        <f t="shared" si="72"/>
        <v>45.658032551127405</v>
      </c>
      <c r="AB238" s="15">
        <f t="shared" si="73"/>
        <v>62.97221985681697</v>
      </c>
      <c r="AC238" s="16">
        <v>3.5204564165098224</v>
      </c>
      <c r="AD238" s="16">
        <v>31.612096134572617</v>
      </c>
      <c r="AE238" s="16">
        <v>33.944084973181781</v>
      </c>
      <c r="AF238" s="16">
        <v>17.868532776721025</v>
      </c>
      <c r="AG238" s="16">
        <v>20.056845935251346</v>
      </c>
      <c r="AH238" s="15">
        <f t="shared" si="74"/>
        <v>32.64853561839891</v>
      </c>
      <c r="AI238" s="15">
        <f t="shared" si="75"/>
        <v>18.841116402734503</v>
      </c>
      <c r="AJ238" s="15">
        <f t="shared" si="76"/>
        <v>25.744826010566705</v>
      </c>
      <c r="AK238" s="15">
        <v>7.7232725542601717</v>
      </c>
      <c r="AL238" s="16">
        <v>49.464521029092559</v>
      </c>
      <c r="AM238" s="16">
        <v>47.298898246628539</v>
      </c>
      <c r="AN238" s="16">
        <v>29.88194450089016</v>
      </c>
      <c r="AO238" s="16">
        <v>34.922364881536879</v>
      </c>
      <c r="AP238" s="16">
        <v>26.507240750145986</v>
      </c>
      <c r="AQ238" s="16">
        <v>82.921408880805586</v>
      </c>
      <c r="AR238" s="15">
        <f t="shared" si="77"/>
        <v>54.714324815475784</v>
      </c>
      <c r="AT238" s="23">
        <f t="shared" si="62"/>
        <v>52018</v>
      </c>
      <c r="AU238" s="1">
        <v>400</v>
      </c>
      <c r="AV238" s="1">
        <v>320</v>
      </c>
      <c r="AW238" s="1">
        <f t="shared" si="63"/>
        <v>720</v>
      </c>
    </row>
    <row r="239" spans="1:49">
      <c r="A239" s="19"/>
      <c r="B239" s="19"/>
      <c r="C239" s="13">
        <f t="shared" si="64"/>
        <v>2042</v>
      </c>
      <c r="D239" s="14">
        <v>52048</v>
      </c>
      <c r="E239" s="15">
        <v>8.0145999999999997</v>
      </c>
      <c r="F239" s="15">
        <v>110.4353</v>
      </c>
      <c r="G239" s="15">
        <v>109.0444</v>
      </c>
      <c r="H239" s="15">
        <v>80.2012</v>
      </c>
      <c r="I239" s="15">
        <v>79.402299999999997</v>
      </c>
      <c r="J239" s="15">
        <f t="shared" si="65"/>
        <v>109.82210752688171</v>
      </c>
      <c r="K239" s="15">
        <f t="shared" si="66"/>
        <v>79.848996774193552</v>
      </c>
      <c r="L239" s="15">
        <f t="shared" si="67"/>
        <v>94.835552150537637</v>
      </c>
      <c r="M239" s="15">
        <v>8.0145523325975425</v>
      </c>
      <c r="N239" s="15">
        <v>110.17665278560362</v>
      </c>
      <c r="O239" s="15">
        <v>117.17606260059355</v>
      </c>
      <c r="P239" s="15">
        <v>77.526389081550647</v>
      </c>
      <c r="Q239" s="15">
        <v>82.88668551827125</v>
      </c>
      <c r="R239" s="15">
        <f t="shared" si="68"/>
        <v>113.2624141018895</v>
      </c>
      <c r="S239" s="15">
        <f t="shared" si="69"/>
        <v>79.889530521395216</v>
      </c>
      <c r="T239" s="15">
        <f t="shared" si="70"/>
        <v>96.57597231164236</v>
      </c>
      <c r="U239" s="15">
        <v>12.892438811202268</v>
      </c>
      <c r="V239" s="15">
        <v>124.91694066372757</v>
      </c>
      <c r="W239" s="15">
        <v>195.76483208387799</v>
      </c>
      <c r="X239" s="15">
        <v>98.401572240911392</v>
      </c>
      <c r="Y239" s="15">
        <v>125.90266991642038</v>
      </c>
      <c r="Z239" s="15">
        <f t="shared" si="71"/>
        <v>156.15095731132078</v>
      </c>
      <c r="AA239" s="15">
        <f t="shared" si="72"/>
        <v>110.52571207635084</v>
      </c>
      <c r="AB239" s="15">
        <f t="shared" si="73"/>
        <v>133.3383346938358</v>
      </c>
      <c r="AC239" s="16">
        <v>3.5426584555221967</v>
      </c>
      <c r="AD239" s="16">
        <v>59.130740300735667</v>
      </c>
      <c r="AE239" s="16">
        <v>64.104054964163225</v>
      </c>
      <c r="AF239" s="16">
        <v>41.583468944844761</v>
      </c>
      <c r="AG239" s="16">
        <v>41.381987673320467</v>
      </c>
      <c r="AH239" s="15">
        <f t="shared" si="74"/>
        <v>61.323276872784376</v>
      </c>
      <c r="AI239" s="15">
        <f t="shared" si="75"/>
        <v>41.494643868151257</v>
      </c>
      <c r="AJ239" s="15">
        <f t="shared" si="76"/>
        <v>51.408960370467817</v>
      </c>
      <c r="AK239" s="15">
        <v>8.0145523325975425</v>
      </c>
      <c r="AL239" s="16">
        <v>131.93983527467938</v>
      </c>
      <c r="AM239" s="16">
        <v>137.94388062500497</v>
      </c>
      <c r="AN239" s="16">
        <v>97.988467884671778</v>
      </c>
      <c r="AO239" s="16">
        <v>99.761779825233106</v>
      </c>
      <c r="AP239" s="16">
        <v>70.795750857616895</v>
      </c>
      <c r="AQ239" s="16">
        <v>183.5202287218298</v>
      </c>
      <c r="AR239" s="15">
        <f t="shared" si="77"/>
        <v>127.15798978972335</v>
      </c>
      <c r="AT239" s="23">
        <f t="shared" si="62"/>
        <v>52048</v>
      </c>
      <c r="AU239" s="1">
        <v>416</v>
      </c>
      <c r="AV239" s="1">
        <v>328</v>
      </c>
      <c r="AW239" s="1">
        <f t="shared" si="63"/>
        <v>744</v>
      </c>
    </row>
    <row r="240" spans="1:49">
      <c r="A240" s="19"/>
      <c r="B240" s="19"/>
      <c r="C240" s="13">
        <f t="shared" si="64"/>
        <v>2042</v>
      </c>
      <c r="D240" s="14">
        <v>52079</v>
      </c>
      <c r="E240" s="15">
        <v>8.3634000000000004</v>
      </c>
      <c r="F240" s="15">
        <v>115.1613</v>
      </c>
      <c r="G240" s="15">
        <v>111.88760000000001</v>
      </c>
      <c r="H240" s="15">
        <v>93.258799999999994</v>
      </c>
      <c r="I240" s="15">
        <v>87.687600000000003</v>
      </c>
      <c r="J240" s="15">
        <f t="shared" si="65"/>
        <v>113.7180559139785</v>
      </c>
      <c r="K240" s="15">
        <f t="shared" si="66"/>
        <v>90.802679569892476</v>
      </c>
      <c r="L240" s="15">
        <f t="shared" si="67"/>
        <v>102.26036774193548</v>
      </c>
      <c r="M240" s="15">
        <v>8.3633673873058143</v>
      </c>
      <c r="N240" s="15">
        <v>116.48710670883224</v>
      </c>
      <c r="O240" s="15">
        <v>118.69617298539578</v>
      </c>
      <c r="P240" s="15">
        <v>91.724778469314089</v>
      </c>
      <c r="Q240" s="15">
        <v>93.205313440009874</v>
      </c>
      <c r="R240" s="15">
        <f t="shared" si="68"/>
        <v>117.46099614258605</v>
      </c>
      <c r="S240" s="15">
        <f t="shared" si="69"/>
        <v>92.377487434889659</v>
      </c>
      <c r="T240" s="15">
        <f t="shared" si="70"/>
        <v>104.91924178873785</v>
      </c>
      <c r="U240" s="15">
        <v>13.094034542242017</v>
      </c>
      <c r="V240" s="15">
        <v>159.44932498947443</v>
      </c>
      <c r="W240" s="15">
        <v>194.35191885040078</v>
      </c>
      <c r="X240" s="15">
        <v>119.50898417125271</v>
      </c>
      <c r="Y240" s="15">
        <v>134.36820928111791</v>
      </c>
      <c r="Z240" s="15">
        <f t="shared" si="71"/>
        <v>174.83649002493658</v>
      </c>
      <c r="AA240" s="15">
        <f t="shared" si="72"/>
        <v>126.05982534872018</v>
      </c>
      <c r="AB240" s="15">
        <f t="shared" si="73"/>
        <v>150.44815768682838</v>
      </c>
      <c r="AC240" s="16">
        <v>3.628771505919151</v>
      </c>
      <c r="AD240" s="16">
        <v>64.374344294268127</v>
      </c>
      <c r="AE240" s="16">
        <v>67.3964410817415</v>
      </c>
      <c r="AF240" s="16">
        <v>52.562920682387841</v>
      </c>
      <c r="AG240" s="16">
        <v>48.604893348214993</v>
      </c>
      <c r="AH240" s="15">
        <f t="shared" si="74"/>
        <v>65.706666533906926</v>
      </c>
      <c r="AI240" s="15">
        <f t="shared" si="75"/>
        <v>50.817983900655726</v>
      </c>
      <c r="AJ240" s="15">
        <f t="shared" si="76"/>
        <v>58.26232521728133</v>
      </c>
      <c r="AK240" s="15">
        <v>8.3633673873058143</v>
      </c>
      <c r="AL240" s="16">
        <v>134.48595870472406</v>
      </c>
      <c r="AM240" s="16">
        <v>132.95575655714435</v>
      </c>
      <c r="AN240" s="16">
        <v>114.6656851211014</v>
      </c>
      <c r="AO240" s="16">
        <v>106.42861199368892</v>
      </c>
      <c r="AP240" s="16">
        <v>84.402672310467352</v>
      </c>
      <c r="AQ240" s="16">
        <v>170.7854770782651</v>
      </c>
      <c r="AR240" s="15">
        <f t="shared" si="77"/>
        <v>127.59407469436623</v>
      </c>
      <c r="AT240" s="23">
        <f t="shared" si="62"/>
        <v>52079</v>
      </c>
      <c r="AU240" s="1">
        <v>416</v>
      </c>
      <c r="AV240" s="1">
        <v>328</v>
      </c>
      <c r="AW240" s="1">
        <f t="shared" si="63"/>
        <v>744</v>
      </c>
    </row>
    <row r="241" spans="1:49">
      <c r="A241" s="19"/>
      <c r="B241" s="19"/>
      <c r="C241" s="13">
        <f t="shared" si="64"/>
        <v>2042</v>
      </c>
      <c r="D241" s="14">
        <v>52110</v>
      </c>
      <c r="E241" s="15">
        <v>8.2528000000000006</v>
      </c>
      <c r="F241" s="15">
        <v>101.37260000000001</v>
      </c>
      <c r="G241" s="15">
        <v>93.443200000000004</v>
      </c>
      <c r="H241" s="15">
        <v>79.468000000000004</v>
      </c>
      <c r="I241" s="15">
        <v>76.073300000000003</v>
      </c>
      <c r="J241" s="15">
        <f t="shared" si="65"/>
        <v>97.848422222222226</v>
      </c>
      <c r="K241" s="15">
        <f t="shared" si="66"/>
        <v>77.959244444444451</v>
      </c>
      <c r="L241" s="15">
        <f t="shared" si="67"/>
        <v>87.903833333333338</v>
      </c>
      <c r="M241" s="15">
        <v>8.252831048133352</v>
      </c>
      <c r="N241" s="15">
        <v>103.46131836951311</v>
      </c>
      <c r="O241" s="15">
        <v>96.052818869788354</v>
      </c>
      <c r="P241" s="15">
        <v>76.274617896673746</v>
      </c>
      <c r="Q241" s="15">
        <v>79.301290732192172</v>
      </c>
      <c r="R241" s="15">
        <f t="shared" si="68"/>
        <v>100.168651925191</v>
      </c>
      <c r="S241" s="15">
        <f t="shared" si="69"/>
        <v>77.619805823570829</v>
      </c>
      <c r="T241" s="15">
        <f t="shared" si="70"/>
        <v>88.894228874380914</v>
      </c>
      <c r="U241" s="15">
        <v>13.048046420643219</v>
      </c>
      <c r="V241" s="15">
        <v>127.41485263914339</v>
      </c>
      <c r="W241" s="15">
        <v>189.38157324445748</v>
      </c>
      <c r="X241" s="15">
        <v>102.21892536691033</v>
      </c>
      <c r="Y241" s="15">
        <v>133.95131532996692</v>
      </c>
      <c r="Z241" s="15">
        <f t="shared" si="71"/>
        <v>154.95561735261634</v>
      </c>
      <c r="AA241" s="15">
        <f t="shared" si="72"/>
        <v>116.32220979493549</v>
      </c>
      <c r="AB241" s="15">
        <f t="shared" si="73"/>
        <v>135.63891357377591</v>
      </c>
      <c r="AC241" s="16">
        <v>3.6664012146463647</v>
      </c>
      <c r="AD241" s="16">
        <v>57.763023257161812</v>
      </c>
      <c r="AE241" s="16">
        <v>58.003378410813816</v>
      </c>
      <c r="AF241" s="16">
        <v>44.83585164944877</v>
      </c>
      <c r="AG241" s="16">
        <v>45.360513900635112</v>
      </c>
      <c r="AH241" s="15">
        <f t="shared" si="74"/>
        <v>57.869847769896033</v>
      </c>
      <c r="AI241" s="15">
        <f t="shared" si="75"/>
        <v>45.069034872198252</v>
      </c>
      <c r="AJ241" s="15">
        <f t="shared" si="76"/>
        <v>51.469441321047142</v>
      </c>
      <c r="AK241" s="15">
        <v>8.252831048133352</v>
      </c>
      <c r="AL241" s="16">
        <v>109.80103068150844</v>
      </c>
      <c r="AM241" s="16">
        <v>109.50293751517995</v>
      </c>
      <c r="AN241" s="16">
        <v>98.054405454605174</v>
      </c>
      <c r="AO241" s="16">
        <v>93.588813297701748</v>
      </c>
      <c r="AP241" s="16">
        <v>75.956784280279564</v>
      </c>
      <c r="AQ241" s="16">
        <v>138.68452602767678</v>
      </c>
      <c r="AR241" s="15">
        <f t="shared" si="77"/>
        <v>107.32065515397818</v>
      </c>
      <c r="AT241" s="23">
        <f t="shared" si="62"/>
        <v>52110</v>
      </c>
      <c r="AU241" s="1">
        <v>400</v>
      </c>
      <c r="AV241" s="1">
        <v>320</v>
      </c>
      <c r="AW241" s="1">
        <f t="shared" si="63"/>
        <v>720</v>
      </c>
    </row>
    <row r="242" spans="1:49">
      <c r="A242" s="19"/>
      <c r="B242" s="19"/>
      <c r="C242" s="13">
        <f t="shared" si="64"/>
        <v>2042</v>
      </c>
      <c r="D242" s="14">
        <v>52140</v>
      </c>
      <c r="E242" s="15">
        <v>8.2574000000000005</v>
      </c>
      <c r="F242" s="15">
        <v>73.876599999999996</v>
      </c>
      <c r="G242" s="15">
        <v>73.334900000000005</v>
      </c>
      <c r="H242" s="15">
        <v>68.289900000000003</v>
      </c>
      <c r="I242" s="15">
        <v>69.213399999999993</v>
      </c>
      <c r="J242" s="15">
        <f t="shared" si="65"/>
        <v>73.649435483870974</v>
      </c>
      <c r="K242" s="15">
        <f t="shared" si="66"/>
        <v>68.677174193548382</v>
      </c>
      <c r="L242" s="15">
        <f t="shared" si="67"/>
        <v>71.163304838709678</v>
      </c>
      <c r="M242" s="15">
        <v>8.2573789383582756</v>
      </c>
      <c r="N242" s="15">
        <v>84.550854529507845</v>
      </c>
      <c r="O242" s="15">
        <v>82.82288472464009</v>
      </c>
      <c r="P242" s="15">
        <v>70.913182274996629</v>
      </c>
      <c r="Q242" s="15">
        <v>75.100903407565781</v>
      </c>
      <c r="R242" s="15">
        <f t="shared" si="68"/>
        <v>83.826222030692321</v>
      </c>
      <c r="S242" s="15">
        <f t="shared" si="69"/>
        <v>72.669323395106261</v>
      </c>
      <c r="T242" s="15">
        <f t="shared" si="70"/>
        <v>78.247772712899291</v>
      </c>
      <c r="U242" s="15">
        <v>13.53656969338045</v>
      </c>
      <c r="V242" s="15">
        <v>88.086273176567715</v>
      </c>
      <c r="W242" s="15">
        <v>140.39443357333113</v>
      </c>
      <c r="X242" s="15">
        <v>77.295206193326763</v>
      </c>
      <c r="Y242" s="15">
        <v>107.56567033981746</v>
      </c>
      <c r="Z242" s="15">
        <f t="shared" si="71"/>
        <v>110.02195334295237</v>
      </c>
      <c r="AA242" s="15">
        <f t="shared" si="72"/>
        <v>89.989271803145428</v>
      </c>
      <c r="AB242" s="15">
        <f t="shared" si="73"/>
        <v>100.00561257304889</v>
      </c>
      <c r="AC242" s="16">
        <v>3.6878751728779688</v>
      </c>
      <c r="AD242" s="16">
        <v>46.565044308224401</v>
      </c>
      <c r="AE242" s="16">
        <v>47.86908927963124</v>
      </c>
      <c r="AF242" s="16">
        <v>41.570487385200579</v>
      </c>
      <c r="AG242" s="16">
        <v>44.687065727249013</v>
      </c>
      <c r="AH242" s="15">
        <f t="shared" si="74"/>
        <v>47.111901876878875</v>
      </c>
      <c r="AI242" s="15">
        <f t="shared" si="75"/>
        <v>42.877439593156375</v>
      </c>
      <c r="AJ242" s="15">
        <f t="shared" si="76"/>
        <v>44.994670735017621</v>
      </c>
      <c r="AK242" s="15">
        <v>8.2573789383582756</v>
      </c>
      <c r="AL242" s="16">
        <v>81.704835832638466</v>
      </c>
      <c r="AM242" s="16">
        <v>87.040179613562913</v>
      </c>
      <c r="AN242" s="16">
        <v>82.278791968463139</v>
      </c>
      <c r="AO242" s="16">
        <v>86.652316098241471</v>
      </c>
      <c r="AP242" s="16">
        <v>55.664157306635147</v>
      </c>
      <c r="AQ242" s="16">
        <v>95.36104461500581</v>
      </c>
      <c r="AR242" s="15">
        <f t="shared" si="77"/>
        <v>75.512600960820478</v>
      </c>
      <c r="AT242" s="23">
        <f t="shared" si="62"/>
        <v>52140</v>
      </c>
      <c r="AU242" s="1">
        <v>432</v>
      </c>
      <c r="AV242" s="1">
        <v>312</v>
      </c>
      <c r="AW242" s="1">
        <f t="shared" si="63"/>
        <v>744</v>
      </c>
    </row>
    <row r="243" spans="1:49">
      <c r="A243" s="19"/>
      <c r="B243" s="19"/>
      <c r="C243" s="13">
        <f t="shared" si="64"/>
        <v>2042</v>
      </c>
      <c r="D243" s="14">
        <v>52171</v>
      </c>
      <c r="E243" s="15">
        <v>8.5863999999999994</v>
      </c>
      <c r="F243" s="15">
        <v>92.998000000000005</v>
      </c>
      <c r="G243" s="15">
        <v>90.813500000000005</v>
      </c>
      <c r="H243" s="15">
        <v>90.6511</v>
      </c>
      <c r="I243" s="15">
        <v>79.821200000000005</v>
      </c>
      <c r="J243" s="15">
        <f t="shared" si="65"/>
        <v>91.978566666666666</v>
      </c>
      <c r="K243" s="15">
        <f t="shared" si="66"/>
        <v>85.597146666666674</v>
      </c>
      <c r="L243" s="15">
        <f t="shared" si="67"/>
        <v>88.78785666666667</v>
      </c>
      <c r="M243" s="15">
        <v>8.5864207671780104</v>
      </c>
      <c r="N243" s="15">
        <v>106.03851516096705</v>
      </c>
      <c r="O243" s="15">
        <v>104.24382902130878</v>
      </c>
      <c r="P243" s="15">
        <v>98.462323774017847</v>
      </c>
      <c r="Q243" s="15">
        <v>92.081478518201493</v>
      </c>
      <c r="R243" s="15">
        <f t="shared" si="68"/>
        <v>105.20099496245986</v>
      </c>
      <c r="S243" s="15">
        <f t="shared" si="69"/>
        <v>95.484595987970209</v>
      </c>
      <c r="T243" s="15">
        <f t="shared" si="70"/>
        <v>100.34279547521504</v>
      </c>
      <c r="U243" s="15">
        <v>14.045298326421101</v>
      </c>
      <c r="V243" s="15">
        <v>113.88789219366248</v>
      </c>
      <c r="W243" s="15">
        <v>117.43688684898456</v>
      </c>
      <c r="X243" s="15">
        <v>94.789205919101292</v>
      </c>
      <c r="Y243" s="15">
        <v>90.796124585631532</v>
      </c>
      <c r="Z243" s="15">
        <f t="shared" si="71"/>
        <v>115.54408969947944</v>
      </c>
      <c r="AA243" s="15">
        <f t="shared" si="72"/>
        <v>92.925767963482073</v>
      </c>
      <c r="AB243" s="15">
        <f t="shared" si="73"/>
        <v>104.23492883148076</v>
      </c>
      <c r="AC243" s="16">
        <v>3.9204458959945949</v>
      </c>
      <c r="AD243" s="16">
        <v>55.008840888782608</v>
      </c>
      <c r="AE243" s="16">
        <v>55.791692652457925</v>
      </c>
      <c r="AF243" s="16">
        <v>57.161823223481733</v>
      </c>
      <c r="AG243" s="16">
        <v>51.128867032342143</v>
      </c>
      <c r="AH243" s="15">
        <f t="shared" si="74"/>
        <v>55.374171711831089</v>
      </c>
      <c r="AI243" s="15">
        <f t="shared" si="75"/>
        <v>54.346443667616583</v>
      </c>
      <c r="AJ243" s="15">
        <f t="shared" si="76"/>
        <v>54.86030768972384</v>
      </c>
      <c r="AK243" s="15">
        <v>8.5864207671780104</v>
      </c>
      <c r="AL243" s="16">
        <v>109.96050370325675</v>
      </c>
      <c r="AM243" s="16">
        <v>105.33684158856259</v>
      </c>
      <c r="AN243" s="16">
        <v>114.12596889470038</v>
      </c>
      <c r="AO243" s="16">
        <v>103.58414439046086</v>
      </c>
      <c r="AP243" s="16">
        <v>55.554539863602493</v>
      </c>
      <c r="AQ243" s="16">
        <v>100.25318919215202</v>
      </c>
      <c r="AR243" s="15">
        <f t="shared" si="77"/>
        <v>77.903864527877261</v>
      </c>
      <c r="AT243" s="23">
        <f t="shared" si="62"/>
        <v>52171</v>
      </c>
      <c r="AU243" s="1">
        <v>384</v>
      </c>
      <c r="AV243" s="1">
        <v>336</v>
      </c>
      <c r="AW243" s="1">
        <f t="shared" si="63"/>
        <v>720</v>
      </c>
    </row>
    <row r="244" spans="1:49">
      <c r="A244" s="19"/>
      <c r="B244" s="19"/>
      <c r="C244" s="13">
        <f t="shared" si="64"/>
        <v>2042</v>
      </c>
      <c r="D244" s="14">
        <v>52201</v>
      </c>
      <c r="E244" s="15">
        <v>8.8000000000000007</v>
      </c>
      <c r="F244" s="15">
        <v>105.17959999999999</v>
      </c>
      <c r="G244" s="15">
        <v>107.2954</v>
      </c>
      <c r="H244" s="15">
        <v>113.3951</v>
      </c>
      <c r="I244" s="15">
        <v>105.2666</v>
      </c>
      <c r="J244" s="15">
        <f t="shared" si="65"/>
        <v>106.11237204301075</v>
      </c>
      <c r="K244" s="15">
        <f t="shared" si="66"/>
        <v>109.81156774193549</v>
      </c>
      <c r="L244" s="15">
        <f t="shared" si="67"/>
        <v>107.96196989247312</v>
      </c>
      <c r="M244" s="15">
        <v>8.8000010518090406</v>
      </c>
      <c r="N244" s="15">
        <v>117.05655759341685</v>
      </c>
      <c r="O244" s="15">
        <v>117.26917970765027</v>
      </c>
      <c r="P244" s="15">
        <v>118.79419438023082</v>
      </c>
      <c r="Q244" s="15">
        <v>115.59235094042951</v>
      </c>
      <c r="R244" s="15">
        <f t="shared" si="68"/>
        <v>117.15029422442298</v>
      </c>
      <c r="S244" s="15">
        <f t="shared" si="69"/>
        <v>117.38262899279152</v>
      </c>
      <c r="T244" s="15">
        <f t="shared" si="70"/>
        <v>117.26646160860724</v>
      </c>
      <c r="U244" s="15">
        <v>14.105447930982384</v>
      </c>
      <c r="V244" s="15">
        <v>142.07091045981241</v>
      </c>
      <c r="W244" s="15">
        <v>146.55138239094478</v>
      </c>
      <c r="X244" s="15">
        <v>129.36008309484836</v>
      </c>
      <c r="Y244" s="15">
        <v>134.75397883266959</v>
      </c>
      <c r="Z244" s="15">
        <f t="shared" si="71"/>
        <v>144.04617227891379</v>
      </c>
      <c r="AA244" s="15">
        <f t="shared" si="72"/>
        <v>131.73803712980182</v>
      </c>
      <c r="AB244" s="15">
        <f t="shared" si="73"/>
        <v>137.89210470435779</v>
      </c>
      <c r="AC244" s="16">
        <v>3.9556403555247641</v>
      </c>
      <c r="AD244" s="16">
        <v>54.103388366721518</v>
      </c>
      <c r="AE244" s="16">
        <v>58.855424397461682</v>
      </c>
      <c r="AF244" s="16">
        <v>67.137813916274865</v>
      </c>
      <c r="AG244" s="16">
        <v>60.438679096428473</v>
      </c>
      <c r="AH244" s="15">
        <f t="shared" si="74"/>
        <v>56.198371993176856</v>
      </c>
      <c r="AI244" s="15">
        <f t="shared" si="75"/>
        <v>64.184431898923236</v>
      </c>
      <c r="AJ244" s="15">
        <f t="shared" si="76"/>
        <v>60.19140194605005</v>
      </c>
      <c r="AK244" s="15">
        <v>8.8000010518090406</v>
      </c>
      <c r="AL244" s="16">
        <v>136.33205619710347</v>
      </c>
      <c r="AM244" s="16">
        <v>133.69304735863719</v>
      </c>
      <c r="AN244" s="16">
        <v>143.17163257024586</v>
      </c>
      <c r="AO244" s="16">
        <v>131.23212466561347</v>
      </c>
      <c r="AP244" s="16">
        <v>92.026235124278642</v>
      </c>
      <c r="AQ244" s="16">
        <v>112.41839749341914</v>
      </c>
      <c r="AR244" s="15">
        <f t="shared" si="77"/>
        <v>102.22231630884889</v>
      </c>
      <c r="AT244" s="23">
        <f t="shared" si="62"/>
        <v>52201</v>
      </c>
      <c r="AU244" s="1">
        <v>416</v>
      </c>
      <c r="AV244" s="1">
        <v>328</v>
      </c>
      <c r="AW244" s="1">
        <f t="shared" si="63"/>
        <v>744</v>
      </c>
    </row>
    <row r="245" spans="1:49">
      <c r="A245" s="19"/>
      <c r="B245" s="19"/>
      <c r="F245" s="15"/>
      <c r="G245" s="15"/>
    </row>
    <row r="246" spans="1:49">
      <c r="A246" s="19"/>
      <c r="B246" s="19"/>
      <c r="F246" s="15"/>
      <c r="G246" s="15"/>
    </row>
    <row r="247" spans="1:49">
      <c r="A247" s="19"/>
      <c r="B247" s="19"/>
      <c r="F247" s="15"/>
      <c r="G247" s="15"/>
    </row>
    <row r="248" spans="1:49">
      <c r="A248" s="19"/>
      <c r="B248" s="19"/>
      <c r="F248" s="15"/>
      <c r="G248" s="15"/>
    </row>
    <row r="249" spans="1:49">
      <c r="A249" s="19"/>
      <c r="B249" s="19"/>
      <c r="F249" s="15"/>
      <c r="G249" s="15"/>
    </row>
    <row r="250" spans="1:49">
      <c r="A250" s="19"/>
      <c r="B250" s="19"/>
      <c r="F250" s="15"/>
      <c r="G250" s="15"/>
    </row>
    <row r="251" spans="1:49">
      <c r="A251" s="19"/>
      <c r="B251" s="19"/>
      <c r="F251" s="15"/>
      <c r="G251" s="15"/>
    </row>
    <row r="252" spans="1:49">
      <c r="A252" s="19"/>
      <c r="B252" s="19"/>
      <c r="F252" s="15"/>
      <c r="G252" s="15"/>
    </row>
    <row r="253" spans="1:49">
      <c r="A253" s="19"/>
      <c r="B253" s="19"/>
      <c r="F253" s="15"/>
      <c r="G253" s="15"/>
    </row>
    <row r="254" spans="1:49">
      <c r="A254" s="19"/>
      <c r="B254" s="19"/>
      <c r="F254" s="15"/>
      <c r="G254" s="15"/>
    </row>
    <row r="255" spans="1:49">
      <c r="A255" s="19"/>
      <c r="B255" s="19"/>
      <c r="F255" s="15"/>
      <c r="G255" s="15"/>
    </row>
    <row r="256" spans="1:49">
      <c r="A256" s="19"/>
      <c r="B256" s="19"/>
      <c r="F256" s="15"/>
      <c r="G256" s="15"/>
    </row>
    <row r="257" spans="1:7">
      <c r="A257" s="19"/>
      <c r="B257" s="19"/>
      <c r="F257" s="15"/>
      <c r="G257" s="15"/>
    </row>
    <row r="258" spans="1:7">
      <c r="A258" s="19"/>
      <c r="B258" s="19"/>
      <c r="F258" s="15"/>
      <c r="G258" s="15"/>
    </row>
    <row r="259" spans="1:7">
      <c r="A259" s="19"/>
      <c r="B259" s="19"/>
      <c r="F259" s="15"/>
      <c r="G259" s="15"/>
    </row>
    <row r="260" spans="1:7">
      <c r="A260" s="19"/>
      <c r="B260" s="19"/>
      <c r="F260" s="15"/>
      <c r="G260" s="15"/>
    </row>
    <row r="261" spans="1:7">
      <c r="A261" s="19"/>
      <c r="B261" s="19"/>
      <c r="F261" s="15"/>
      <c r="G261" s="15"/>
    </row>
    <row r="262" spans="1:7">
      <c r="A262" s="19"/>
      <c r="B262" s="19"/>
      <c r="F262" s="15"/>
      <c r="G262" s="15"/>
    </row>
    <row r="263" spans="1:7">
      <c r="A263" s="19"/>
      <c r="B263" s="19"/>
      <c r="F263" s="15"/>
      <c r="G263" s="15"/>
    </row>
    <row r="264" spans="1:7">
      <c r="A264" s="19"/>
      <c r="B264" s="19"/>
      <c r="F264" s="15"/>
      <c r="G264" s="15"/>
    </row>
    <row r="265" spans="1:7">
      <c r="A265" s="19"/>
      <c r="B265" s="19"/>
      <c r="F265" s="15"/>
      <c r="G265" s="15"/>
    </row>
    <row r="266" spans="1:7">
      <c r="A266" s="19"/>
      <c r="B266" s="19"/>
      <c r="F266" s="15"/>
      <c r="G266" s="15"/>
    </row>
    <row r="267" spans="1:7">
      <c r="A267" s="19"/>
      <c r="B267" s="19"/>
      <c r="F267" s="15"/>
      <c r="G267" s="15"/>
    </row>
    <row r="268" spans="1:7">
      <c r="A268" s="19"/>
      <c r="B268" s="19"/>
      <c r="F268" s="15"/>
      <c r="G268" s="15"/>
    </row>
    <row r="269" spans="1:7">
      <c r="A269" s="19"/>
      <c r="B269" s="19"/>
      <c r="F269" s="15"/>
      <c r="G269" s="15"/>
    </row>
    <row r="270" spans="1:7">
      <c r="A270" s="19"/>
      <c r="B270" s="19"/>
      <c r="F270" s="15"/>
      <c r="G270" s="15"/>
    </row>
    <row r="271" spans="1:7">
      <c r="A271" s="19"/>
      <c r="B271" s="19"/>
      <c r="F271" s="15"/>
      <c r="G271" s="15"/>
    </row>
    <row r="272" spans="1:7">
      <c r="A272" s="19"/>
      <c r="B272" s="19"/>
      <c r="F272" s="15"/>
      <c r="G272" s="15"/>
    </row>
    <row r="273" spans="1:7">
      <c r="A273" s="19"/>
      <c r="B273" s="19"/>
      <c r="F273" s="15"/>
      <c r="G273" s="15"/>
    </row>
    <row r="274" spans="1:7">
      <c r="A274" s="19"/>
      <c r="B274" s="19"/>
      <c r="F274" s="15"/>
      <c r="G274" s="15"/>
    </row>
    <row r="275" spans="1:7">
      <c r="A275" s="19"/>
      <c r="B275" s="19"/>
      <c r="F275" s="15"/>
      <c r="G275" s="15"/>
    </row>
    <row r="276" spans="1:7">
      <c r="A276" s="19"/>
      <c r="B276" s="19"/>
      <c r="F276" s="15"/>
      <c r="G276" s="15"/>
    </row>
    <row r="277" spans="1:7">
      <c r="A277" s="19"/>
      <c r="B277" s="19"/>
      <c r="F277" s="15"/>
      <c r="G277" s="15"/>
    </row>
    <row r="278" spans="1:7">
      <c r="A278" s="19"/>
      <c r="B278" s="19"/>
      <c r="F278" s="15"/>
      <c r="G278" s="15"/>
    </row>
    <row r="279" spans="1:7">
      <c r="A279" s="19"/>
      <c r="B279" s="19"/>
      <c r="F279" s="15"/>
      <c r="G279" s="15"/>
    </row>
    <row r="280" spans="1:7">
      <c r="A280" s="19"/>
      <c r="B280" s="19"/>
      <c r="F280" s="15"/>
      <c r="G280" s="15"/>
    </row>
    <row r="281" spans="1:7">
      <c r="A281" s="19"/>
      <c r="B281" s="19"/>
      <c r="F281" s="15"/>
      <c r="G281" s="15"/>
    </row>
    <row r="282" spans="1:7">
      <c r="A282" s="19"/>
      <c r="B282" s="19"/>
      <c r="F282" s="15"/>
      <c r="G282" s="15"/>
    </row>
    <row r="283" spans="1:7">
      <c r="A283" s="19"/>
      <c r="B283" s="19"/>
      <c r="F283" s="15"/>
      <c r="G283" s="15"/>
    </row>
    <row r="284" spans="1:7">
      <c r="A284" s="19"/>
      <c r="B284" s="19"/>
      <c r="F284" s="15"/>
      <c r="G284" s="15"/>
    </row>
    <row r="285" spans="1:7">
      <c r="A285" s="19"/>
      <c r="B285" s="19"/>
      <c r="F285" s="15"/>
      <c r="G285" s="15"/>
    </row>
    <row r="286" spans="1:7">
      <c r="A286" s="19"/>
      <c r="B286" s="19"/>
      <c r="F286" s="15"/>
      <c r="G286" s="15"/>
    </row>
    <row r="287" spans="1:7">
      <c r="A287" s="19"/>
      <c r="B287" s="19"/>
      <c r="F287" s="15"/>
      <c r="G287" s="15"/>
    </row>
    <row r="288" spans="1:7">
      <c r="A288" s="19"/>
      <c r="B288" s="19"/>
      <c r="F288" s="15"/>
      <c r="G288" s="15"/>
    </row>
    <row r="289" spans="1:7">
      <c r="A289" s="19"/>
      <c r="B289" s="19"/>
      <c r="F289" s="15"/>
      <c r="G289" s="15"/>
    </row>
    <row r="290" spans="1:7">
      <c r="A290" s="19"/>
      <c r="B290" s="19"/>
      <c r="F290" s="15"/>
      <c r="G290" s="15"/>
    </row>
    <row r="291" spans="1:7">
      <c r="A291" s="19"/>
      <c r="B291" s="19"/>
      <c r="F291" s="15"/>
      <c r="G291" s="15"/>
    </row>
    <row r="292" spans="1:7">
      <c r="A292" s="19"/>
      <c r="B292" s="19"/>
      <c r="F292" s="15"/>
      <c r="G292" s="15"/>
    </row>
    <row r="293" spans="1:7">
      <c r="A293" s="19"/>
      <c r="B293" s="19"/>
      <c r="F293" s="15"/>
      <c r="G293" s="15"/>
    </row>
    <row r="294" spans="1:7">
      <c r="A294" s="19"/>
      <c r="B294" s="19"/>
      <c r="F294" s="15"/>
      <c r="G294" s="15"/>
    </row>
    <row r="295" spans="1:7">
      <c r="A295" s="19"/>
      <c r="B295" s="19"/>
      <c r="F295" s="15"/>
      <c r="G295" s="15"/>
    </row>
    <row r="296" spans="1:7">
      <c r="A296" s="19"/>
      <c r="B296" s="19"/>
      <c r="F296" s="15"/>
      <c r="G296" s="15"/>
    </row>
    <row r="297" spans="1:7">
      <c r="A297" s="19"/>
      <c r="B297" s="19"/>
      <c r="F297" s="15"/>
      <c r="G297" s="15"/>
    </row>
    <row r="298" spans="1:7">
      <c r="A298" s="19"/>
      <c r="B298" s="19"/>
      <c r="F298" s="15"/>
      <c r="G298" s="15"/>
    </row>
    <row r="299" spans="1:7">
      <c r="A299" s="19"/>
      <c r="B299" s="19"/>
      <c r="F299" s="15"/>
      <c r="G299" s="15"/>
    </row>
    <row r="300" spans="1:7">
      <c r="A300" s="19"/>
      <c r="B300" s="19"/>
      <c r="F300" s="15"/>
      <c r="G300" s="15"/>
    </row>
    <row r="301" spans="1:7">
      <c r="A301" s="19"/>
      <c r="B301" s="19"/>
      <c r="F301" s="15"/>
      <c r="G301" s="15"/>
    </row>
    <row r="302" spans="1:7">
      <c r="A302" s="19"/>
      <c r="B302" s="19"/>
      <c r="F302" s="15"/>
      <c r="G302" s="15"/>
    </row>
    <row r="303" spans="1:7">
      <c r="A303" s="19"/>
      <c r="B303" s="19"/>
      <c r="F303" s="15"/>
      <c r="G303" s="15"/>
    </row>
    <row r="304" spans="1:7">
      <c r="A304" s="19"/>
      <c r="B304" s="19"/>
      <c r="F304" s="15"/>
      <c r="G304" s="15"/>
    </row>
    <row r="305" spans="1:7">
      <c r="A305" s="19"/>
      <c r="B305" s="19"/>
      <c r="F305" s="15"/>
      <c r="G305" s="15"/>
    </row>
    <row r="306" spans="1:7">
      <c r="A306" s="19"/>
      <c r="B306" s="19"/>
      <c r="F306" s="15"/>
      <c r="G306" s="15"/>
    </row>
    <row r="307" spans="1:7">
      <c r="A307" s="19"/>
      <c r="B307" s="19"/>
      <c r="F307" s="15"/>
      <c r="G307" s="15"/>
    </row>
    <row r="308" spans="1:7">
      <c r="A308" s="19"/>
      <c r="B308" s="19"/>
    </row>
    <row r="309" spans="1:7">
      <c r="A309" s="19"/>
      <c r="B309" s="19"/>
    </row>
    <row r="310" spans="1:7">
      <c r="A310" s="19"/>
      <c r="B310" s="19"/>
    </row>
    <row r="311" spans="1:7">
      <c r="A311" s="19"/>
      <c r="B311" s="19"/>
    </row>
    <row r="312" spans="1:7">
      <c r="A312" s="19"/>
      <c r="B312" s="19"/>
    </row>
    <row r="313" spans="1:7">
      <c r="A313" s="19"/>
      <c r="B313" s="19"/>
    </row>
    <row r="314" spans="1:7">
      <c r="A314" s="19"/>
      <c r="B314" s="19"/>
    </row>
    <row r="315" spans="1:7">
      <c r="A315" s="19"/>
      <c r="B315" s="19"/>
    </row>
    <row r="316" spans="1:7">
      <c r="A316" s="19"/>
      <c r="B316" s="19"/>
    </row>
    <row r="317" spans="1:7">
      <c r="A317" s="19"/>
      <c r="B317" s="19"/>
    </row>
    <row r="318" spans="1:7">
      <c r="A318" s="19"/>
      <c r="B318" s="19"/>
    </row>
    <row r="319" spans="1:7">
      <c r="A319" s="19"/>
      <c r="B319" s="19"/>
    </row>
    <row r="320" spans="1:7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4FFA-4BC9-47BD-9932-E015792458A2}">
  <sheetPr codeName="Sheet5"/>
  <dimension ref="A1:W32"/>
  <sheetViews>
    <sheetView tabSelected="1" zoomScaleNormal="100" workbookViewId="0">
      <pane xSplit="4692" ySplit="1416" topLeftCell="M19" activePane="bottomRight"/>
      <selection activeCell="K1" sqref="K1"/>
      <selection pane="topRight" activeCell="N1" sqref="N1"/>
      <selection pane="bottomLeft" activeCell="K4" sqref="K4"/>
      <selection pane="bottomRight"/>
    </sheetView>
  </sheetViews>
  <sheetFormatPr defaultColWidth="13" defaultRowHeight="13.8"/>
  <cols>
    <col min="1" max="2" width="9.21875" style="1" customWidth="1"/>
    <col min="3" max="3" width="14.21875" style="1" customWidth="1"/>
    <col min="4" max="4" width="13" style="1"/>
    <col min="5" max="5" width="18" style="1" customWidth="1"/>
    <col min="6" max="6" width="16.77734375" style="1" customWidth="1"/>
    <col min="7" max="16" width="13" style="1"/>
    <col min="17" max="17" width="17.5546875" style="1" customWidth="1"/>
    <col min="18" max="16384" width="13" style="1"/>
  </cols>
  <sheetData>
    <row r="1" spans="1:23" s="24" customFormat="1" ht="11.4">
      <c r="C1" s="25" t="s">
        <v>83</v>
      </c>
      <c r="D1" s="25" t="s">
        <v>119</v>
      </c>
      <c r="E1" s="25" t="s">
        <v>83</v>
      </c>
      <c r="F1" s="25" t="s">
        <v>120</v>
      </c>
      <c r="G1" s="25" t="s">
        <v>85</v>
      </c>
      <c r="H1" s="25" t="s">
        <v>121</v>
      </c>
      <c r="I1" s="25" t="s">
        <v>84</v>
      </c>
      <c r="J1" s="25" t="s">
        <v>122</v>
      </c>
      <c r="K1" s="25" t="s">
        <v>83</v>
      </c>
      <c r="L1" s="25" t="s">
        <v>123</v>
      </c>
      <c r="N1" s="25" t="s">
        <v>107</v>
      </c>
      <c r="O1" s="25" t="s">
        <v>124</v>
      </c>
      <c r="P1" s="25" t="s">
        <v>107</v>
      </c>
      <c r="Q1" s="25" t="s">
        <v>125</v>
      </c>
      <c r="R1" s="25" t="s">
        <v>82</v>
      </c>
      <c r="S1" s="25" t="s">
        <v>126</v>
      </c>
      <c r="T1" s="25" t="s">
        <v>108</v>
      </c>
      <c r="U1" s="25" t="s">
        <v>127</v>
      </c>
      <c r="V1" s="25" t="s">
        <v>107</v>
      </c>
      <c r="W1" s="25" t="s">
        <v>128</v>
      </c>
    </row>
    <row r="2" spans="1:23">
      <c r="B2" s="18"/>
      <c r="C2" s="26">
        <v>0</v>
      </c>
      <c r="D2" s="26">
        <v>7</v>
      </c>
      <c r="E2" s="27">
        <v>8</v>
      </c>
      <c r="F2" s="27">
        <v>15</v>
      </c>
      <c r="G2" s="26">
        <v>24</v>
      </c>
      <c r="H2" s="26">
        <v>31</v>
      </c>
      <c r="I2" s="26">
        <v>40</v>
      </c>
      <c r="J2" s="26">
        <v>47</v>
      </c>
      <c r="K2" s="26">
        <v>56</v>
      </c>
      <c r="L2" s="26">
        <v>63</v>
      </c>
      <c r="N2" s="26">
        <v>0</v>
      </c>
      <c r="O2" s="26">
        <v>7</v>
      </c>
      <c r="P2" s="27">
        <v>8</v>
      </c>
      <c r="Q2" s="27">
        <v>15</v>
      </c>
      <c r="R2" s="26">
        <v>24</v>
      </c>
      <c r="S2" s="26">
        <v>31</v>
      </c>
      <c r="T2" s="26">
        <v>40</v>
      </c>
      <c r="U2" s="26">
        <v>47</v>
      </c>
      <c r="V2" s="26">
        <v>56</v>
      </c>
      <c r="W2" s="26">
        <v>63</v>
      </c>
    </row>
    <row r="3" spans="1:23" ht="27.6">
      <c r="B3" s="13" t="s">
        <v>15</v>
      </c>
      <c r="C3" s="18" t="s">
        <v>79</v>
      </c>
      <c r="D3" s="18" t="s">
        <v>78</v>
      </c>
      <c r="E3" s="18" t="s">
        <v>79</v>
      </c>
      <c r="F3" s="18" t="s">
        <v>78</v>
      </c>
      <c r="G3" s="18" t="s">
        <v>81</v>
      </c>
      <c r="H3" s="18" t="s">
        <v>78</v>
      </c>
      <c r="I3" s="18" t="s">
        <v>80</v>
      </c>
      <c r="J3" s="18" t="s">
        <v>78</v>
      </c>
      <c r="K3" s="18" t="s">
        <v>79</v>
      </c>
      <c r="L3" s="18" t="s">
        <v>78</v>
      </c>
      <c r="N3" s="18" t="s">
        <v>79</v>
      </c>
      <c r="O3" s="18" t="s">
        <v>78</v>
      </c>
      <c r="P3" s="18" t="s">
        <v>79</v>
      </c>
      <c r="Q3" s="18" t="s">
        <v>78</v>
      </c>
      <c r="R3" s="18" t="s">
        <v>81</v>
      </c>
      <c r="S3" s="18" t="s">
        <v>78</v>
      </c>
      <c r="T3" s="18" t="s">
        <v>80</v>
      </c>
      <c r="U3" s="18" t="s">
        <v>78</v>
      </c>
      <c r="V3" s="18" t="s">
        <v>79</v>
      </c>
      <c r="W3" s="18" t="s">
        <v>78</v>
      </c>
    </row>
    <row r="4" spans="1:23">
      <c r="A4" s="1">
        <v>0</v>
      </c>
      <c r="B4" s="13">
        <v>2021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>
      <c r="A5" s="1">
        <v>12</v>
      </c>
      <c r="B5" s="13">
        <v>2022</v>
      </c>
      <c r="C5" s="28"/>
      <c r="D5" s="28"/>
      <c r="E5" s="28"/>
      <c r="F5" s="28"/>
      <c r="G5" s="28"/>
      <c r="H5" s="28"/>
      <c r="I5" s="28"/>
      <c r="J5" s="28"/>
      <c r="K5" s="28"/>
      <c r="L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>
      <c r="A6" s="1">
        <v>24</v>
      </c>
      <c r="B6" s="13">
        <v>2023</v>
      </c>
      <c r="C6" s="28">
        <f t="shared" ref="C6:C23" si="0">E6</f>
        <v>5.4362500000000002</v>
      </c>
      <c r="D6" s="28">
        <f>AVERAGEIF('23IRP Monthly Price Data'!$C:$C,'Annual Price Data'!$B6,'23IRP Monthly Price Data'!$L:$L)</f>
        <v>90.331356209250714</v>
      </c>
      <c r="E6" s="28">
        <f>SUMIF('23IRP Monthly Price Data'!$C$5:$C$220,'Annual Price Data'!$B6,'23IRP Monthly Price Data'!M$5:M$220)/12</f>
        <v>5.4362500000000002</v>
      </c>
      <c r="F6" s="28">
        <f>AVERAGEIF('23IRP Monthly Price Data'!$C:$C,'Annual Price Data'!$B6,'23IRP Monthly Price Data'!$T:$T)</f>
        <v>90.331356209250714</v>
      </c>
      <c r="G6" s="28">
        <f>SUMIF('23IRP Monthly Price Data'!$C$5:$C$220,'Annual Price Data'!$B6,'23IRP Monthly Price Data'!U$5:U$220)/12</f>
        <v>6.7738903018901331</v>
      </c>
      <c r="H6" s="28">
        <f>AVERAGEIF('23IRP Monthly Price Data'!$C:$C,'Annual Price Data'!$B6,'23IRP Monthly Price Data'!$AB:$AB)</f>
        <v>105.10350491705061</v>
      </c>
      <c r="I6" s="28">
        <f>SUMIF('23IRP Monthly Price Data'!$C$5:$C$220,'Annual Price Data'!$B6,'23IRP Monthly Price Data'!AC$5:AC$220)/12</f>
        <v>5.4362500000000002</v>
      </c>
      <c r="J6" s="28">
        <f>AVERAGEIF('23IRP Monthly Price Data'!$C:$C,'Annual Price Data'!$B6,'23IRP Monthly Price Data'!$AJ:$AJ)</f>
        <v>90.331356209250714</v>
      </c>
      <c r="K6" s="28">
        <f t="shared" ref="K6:K23" si="1">E6</f>
        <v>5.4362500000000002</v>
      </c>
      <c r="L6" s="28">
        <f>AVERAGEIF('23IRP Monthly Price Data'!$C:$C,'Annual Price Data'!$B6,'23IRP Monthly Price Data'!$AR:$AR)</f>
        <v>107.80281088405587</v>
      </c>
      <c r="N6" s="28">
        <f t="shared" ref="N6:N25" si="2">P6</f>
        <v>2.5937877304147468</v>
      </c>
      <c r="O6" s="28">
        <f>AVERAGEIF('Current Monthly Price Data'!$C:$C,'Annual Price Data'!$B6,'Current Monthly Price Data'!$L:$L)</f>
        <v>73.771597631848437</v>
      </c>
      <c r="P6" s="28">
        <f>SUMIF('Current Monthly Price Data'!$C$5:$C$220,'Annual Price Data'!$B6,'Current Monthly Price Data'!M$5:M$220)/12</f>
        <v>2.5937877304147468</v>
      </c>
      <c r="Q6" s="28">
        <f>AVERAGEIF('Current Monthly Price Data'!$C:$C,'Annual Price Data'!$B6,'Current Monthly Price Data'!$T:$T)</f>
        <v>73.771597631848437</v>
      </c>
      <c r="R6" s="28">
        <f>SUMIF('Current Monthly Price Data'!$C$5:$C$220,'Annual Price Data'!$B6,'Current Monthly Price Data'!U$5:U$220)/12</f>
        <v>6.7738903018901331</v>
      </c>
      <c r="S6" s="28">
        <f>AVERAGEIF('Current Monthly Price Data'!$C:$C,'Annual Price Data'!$B6,'Current Monthly Price Data'!$AB:$AB)</f>
        <v>105.10350491705061</v>
      </c>
      <c r="T6" s="28">
        <f>SUMIF('Current Monthly Price Data'!$C$5:$C$220,'Annual Price Data'!$B6,'Current Monthly Price Data'!AC$5:AC$220)/12</f>
        <v>2.6561077528516708</v>
      </c>
      <c r="U6" s="28">
        <f>AVERAGEIF('Current Monthly Price Data'!$C:$C,'Annual Price Data'!$B6,'Current Monthly Price Data'!$AJ:$AJ)</f>
        <v>52.194199610240936</v>
      </c>
      <c r="V6" s="28">
        <f t="shared" ref="V6:V25" si="3">P6</f>
        <v>2.5937877304147468</v>
      </c>
      <c r="W6" s="28">
        <f>AVERAGEIF('Current Monthly Price Data'!$C:$C,'Annual Price Data'!$B6,'Current Monthly Price Data'!$AR:$AR)</f>
        <v>107.80281088405587</v>
      </c>
    </row>
    <row r="7" spans="1:23">
      <c r="A7" s="1">
        <v>36</v>
      </c>
      <c r="B7" s="13">
        <v>2024</v>
      </c>
      <c r="C7" s="28">
        <f t="shared" si="0"/>
        <v>4.7397499999999999</v>
      </c>
      <c r="D7" s="28">
        <f>AVERAGEIF('23IRP Monthly Price Data'!$C:$C,'Annual Price Data'!$B7,'23IRP Monthly Price Data'!$L:$L)</f>
        <v>75.556635335506527</v>
      </c>
      <c r="E7" s="28">
        <f>SUMIF('23IRP Monthly Price Data'!$C$5:$C$220,'Annual Price Data'!$B7,'23IRP Monthly Price Data'!M$5:M$220)/12</f>
        <v>4.7397499999999999</v>
      </c>
      <c r="F7" s="28">
        <f>AVERAGEIF('23IRP Monthly Price Data'!$C:$C,'Annual Price Data'!$B7,'23IRP Monthly Price Data'!$T:$T)</f>
        <v>75.556635335506527</v>
      </c>
      <c r="G7" s="28">
        <f>SUMIF('23IRP Monthly Price Data'!$C$5:$C$220,'Annual Price Data'!$B7,'23IRP Monthly Price Data'!U$5:U$220)/12</f>
        <v>7.371471714401963</v>
      </c>
      <c r="H7" s="28">
        <f>AVERAGEIF('23IRP Monthly Price Data'!$C:$C,'Annual Price Data'!$B7,'23IRP Monthly Price Data'!$AB:$AB)</f>
        <v>96.783680268617715</v>
      </c>
      <c r="I7" s="28">
        <f>SUMIF('23IRP Monthly Price Data'!$C$5:$C$220,'Annual Price Data'!$B7,'23IRP Monthly Price Data'!AC$5:AC$220)/12</f>
        <v>4.7397499999999999</v>
      </c>
      <c r="J7" s="28">
        <f>AVERAGEIF('23IRP Monthly Price Data'!$C:$C,'Annual Price Data'!$B7,'23IRP Monthly Price Data'!$AJ:$AJ)</f>
        <v>75.556635335506527</v>
      </c>
      <c r="K7" s="28">
        <f t="shared" si="1"/>
        <v>4.7397499999999999</v>
      </c>
      <c r="L7" s="28">
        <f>AVERAGEIF('23IRP Monthly Price Data'!$C:$C,'Annual Price Data'!$B7,'23IRP Monthly Price Data'!$AR:$AR)</f>
        <v>90.199674850957422</v>
      </c>
      <c r="N7" s="28">
        <f t="shared" si="2"/>
        <v>3.3851666666666662</v>
      </c>
      <c r="O7" s="28">
        <f>AVERAGEIF('Current Monthly Price Data'!$C:$C,'Annual Price Data'!$B7,'Current Monthly Price Data'!$L:$L)</f>
        <v>84.689115478412219</v>
      </c>
      <c r="P7" s="28">
        <f>SUMIF('Current Monthly Price Data'!$C$5:$C$220,'Annual Price Data'!$B7,'Current Monthly Price Data'!M$5:M$220)/12</f>
        <v>3.3851666666666662</v>
      </c>
      <c r="Q7" s="28">
        <f>AVERAGEIF('Current Monthly Price Data'!$C:$C,'Annual Price Data'!$B7,'Current Monthly Price Data'!$T:$T)</f>
        <v>84.689115478412219</v>
      </c>
      <c r="R7" s="28">
        <f>SUMIF('Current Monthly Price Data'!$C$5:$C$220,'Annual Price Data'!$B7,'Current Monthly Price Data'!U$5:U$220)/12</f>
        <v>7.371471714401963</v>
      </c>
      <c r="S7" s="28">
        <f>AVERAGEIF('Current Monthly Price Data'!$C:$C,'Annual Price Data'!$B7,'Current Monthly Price Data'!$AB:$AB)</f>
        <v>96.783680268617715</v>
      </c>
      <c r="T7" s="28">
        <f>SUMIF('Current Monthly Price Data'!$C$5:$C$220,'Annual Price Data'!$B7,'Current Monthly Price Data'!AC$5:AC$220)/12</f>
        <v>3.5659241407669899</v>
      </c>
      <c r="U7" s="28">
        <f>AVERAGEIF('Current Monthly Price Data'!$C:$C,'Annual Price Data'!$B7,'Current Monthly Price Data'!$AJ:$AJ)</f>
        <v>53.20448838991566</v>
      </c>
      <c r="V7" s="28">
        <f t="shared" si="3"/>
        <v>3.3851666666666662</v>
      </c>
      <c r="W7" s="28">
        <f>AVERAGEIF('Current Monthly Price Data'!$C:$C,'Annual Price Data'!$B7,'Current Monthly Price Data'!$AR:$AR)</f>
        <v>90.199674850957422</v>
      </c>
    </row>
    <row r="8" spans="1:23">
      <c r="A8" s="1">
        <v>48</v>
      </c>
      <c r="B8" s="13">
        <v>2025</v>
      </c>
      <c r="C8" s="28">
        <f t="shared" si="0"/>
        <v>4.9747645624524743</v>
      </c>
      <c r="D8" s="28">
        <f>AVERAGEIF('23IRP Monthly Price Data'!$C:$C,'Annual Price Data'!$B8,'23IRP Monthly Price Data'!$L:$L)</f>
        <v>70.872958612476523</v>
      </c>
      <c r="E8" s="28">
        <f>SUMIF('23IRP Monthly Price Data'!$C$5:$C$220,'Annual Price Data'!$B8,'23IRP Monthly Price Data'!M$5:M$220)/12</f>
        <v>4.9747645624524743</v>
      </c>
      <c r="F8" s="28">
        <f>AVERAGEIF('23IRP Monthly Price Data'!$C:$C,'Annual Price Data'!$B8,'23IRP Monthly Price Data'!$T:$T)</f>
        <v>78.425827698878834</v>
      </c>
      <c r="G8" s="28">
        <f>SUMIF('23IRP Monthly Price Data'!$C$5:$C$220,'Annual Price Data'!$B8,'23IRP Monthly Price Data'!U$5:U$220)/12</f>
        <v>6.9092518713418158</v>
      </c>
      <c r="H8" s="28">
        <f>AVERAGEIF('23IRP Monthly Price Data'!$C:$C,'Annual Price Data'!$B8,'23IRP Monthly Price Data'!$AB:$AB)</f>
        <v>88.512694316421303</v>
      </c>
      <c r="I8" s="28">
        <f>SUMIF('23IRP Monthly Price Data'!$C$5:$C$220,'Annual Price Data'!$B8,'23IRP Monthly Price Data'!AC$5:AC$220)/12</f>
        <v>3.3312735906708943</v>
      </c>
      <c r="J8" s="28">
        <f>AVERAGEIF('23IRP Monthly Price Data'!$C:$C,'Annual Price Data'!$B8,'23IRP Monthly Price Data'!$AJ:$AJ)</f>
        <v>56.401747883591817</v>
      </c>
      <c r="K8" s="28">
        <f t="shared" si="1"/>
        <v>4.9747645624524743</v>
      </c>
      <c r="L8" s="28">
        <f>AVERAGEIF('23IRP Monthly Price Data'!$C:$C,'Annual Price Data'!$B8,'23IRP Monthly Price Data'!$AR:$AR)</f>
        <v>88.715857130330605</v>
      </c>
      <c r="N8" s="28">
        <f t="shared" si="2"/>
        <v>3.9760162976969831</v>
      </c>
      <c r="O8" s="28">
        <f>AVERAGEIF('Current Monthly Price Data'!$C:$C,'Annual Price Data'!$B8,'Current Monthly Price Data'!$L:$L)</f>
        <v>83.128362594726056</v>
      </c>
      <c r="P8" s="28">
        <f>SUMIF('Current Monthly Price Data'!$C$5:$C$220,'Annual Price Data'!$B8,'Current Monthly Price Data'!M$5:M$220)/12</f>
        <v>3.9760162976969831</v>
      </c>
      <c r="Q8" s="28">
        <f>AVERAGEIF('Current Monthly Price Data'!$C:$C,'Annual Price Data'!$B8,'Current Monthly Price Data'!$T:$T)</f>
        <v>51.628181229989785</v>
      </c>
      <c r="R8" s="28">
        <f>SUMIF('Current Monthly Price Data'!$C$5:$C$220,'Annual Price Data'!$B8,'Current Monthly Price Data'!U$5:U$220)/12</f>
        <v>6.9092518713418158</v>
      </c>
      <c r="S8" s="28">
        <f>AVERAGEIF('Current Monthly Price Data'!$C:$C,'Annual Price Data'!$B8,'Current Monthly Price Data'!$AB:$AB)</f>
        <v>88.512694316421303</v>
      </c>
      <c r="T8" s="28">
        <f>SUMIF('Current Monthly Price Data'!$C$5:$C$220,'Annual Price Data'!$B8,'Current Monthly Price Data'!AC$5:AC$220)/12</f>
        <v>3.878450561554835</v>
      </c>
      <c r="U8" s="28">
        <f>AVERAGEIF('Current Monthly Price Data'!$C:$C,'Annual Price Data'!$B8,'Current Monthly Price Data'!$AJ:$AJ)</f>
        <v>42.477653024539542</v>
      </c>
      <c r="V8" s="28">
        <f t="shared" si="3"/>
        <v>3.9760162976969831</v>
      </c>
      <c r="W8" s="28">
        <f>AVERAGEIF('Current Monthly Price Data'!$C:$C,'Annual Price Data'!$B8,'Current Monthly Price Data'!$AR:$AR)</f>
        <v>88.715857130330605</v>
      </c>
    </row>
    <row r="9" spans="1:23">
      <c r="A9" s="1">
        <v>60</v>
      </c>
      <c r="B9" s="13">
        <v>2026</v>
      </c>
      <c r="C9" s="28">
        <f t="shared" si="0"/>
        <v>5.0881481288322616</v>
      </c>
      <c r="D9" s="28">
        <f>AVERAGEIF('23IRP Monthly Price Data'!$C:$C,'Annual Price Data'!$B9,'23IRP Monthly Price Data'!$L:$L)</f>
        <v>69.323011353601302</v>
      </c>
      <c r="E9" s="28">
        <f>SUMIF('23IRP Monthly Price Data'!$C$5:$C$220,'Annual Price Data'!$B9,'23IRP Monthly Price Data'!M$5:M$220)/12</f>
        <v>5.0881481288322616</v>
      </c>
      <c r="F9" s="28">
        <f>AVERAGEIF('23IRP Monthly Price Data'!$C:$C,'Annual Price Data'!$B9,'23IRP Monthly Price Data'!$T:$T)</f>
        <v>72.158345145099688</v>
      </c>
      <c r="G9" s="28">
        <f>SUMIF('23IRP Monthly Price Data'!$C$5:$C$220,'Annual Price Data'!$B9,'23IRP Monthly Price Data'!U$5:U$220)/12</f>
        <v>7.2895283248173586</v>
      </c>
      <c r="H9" s="28">
        <f>AVERAGEIF('23IRP Monthly Price Data'!$C:$C,'Annual Price Data'!$B9,'23IRP Monthly Price Data'!$AB:$AB)</f>
        <v>86.166984373072452</v>
      </c>
      <c r="I9" s="28">
        <f>SUMIF('23IRP Monthly Price Data'!$C$5:$C$220,'Annual Price Data'!$B9,'23IRP Monthly Price Data'!AC$5:AC$220)/12</f>
        <v>3.3806634593882561</v>
      </c>
      <c r="J9" s="28">
        <f>AVERAGEIF('23IRP Monthly Price Data'!$C:$C,'Annual Price Data'!$B9,'23IRP Monthly Price Data'!$AJ:$AJ)</f>
        <v>49.337035201223074</v>
      </c>
      <c r="K9" s="28">
        <f t="shared" si="1"/>
        <v>5.0881481288322616</v>
      </c>
      <c r="L9" s="28">
        <f>AVERAGEIF('23IRP Monthly Price Data'!$C:$C,'Annual Price Data'!$B9,'23IRP Monthly Price Data'!$AR:$AR)</f>
        <v>86.603136817474152</v>
      </c>
      <c r="N9" s="28">
        <f t="shared" si="2"/>
        <v>4.3643443925937904</v>
      </c>
      <c r="O9" s="28">
        <f>AVERAGEIF('Current Monthly Price Data'!$C:$C,'Annual Price Data'!$B9,'Current Monthly Price Data'!$L:$L)</f>
        <v>81.884597307561009</v>
      </c>
      <c r="P9" s="28">
        <f>SUMIF('Current Monthly Price Data'!$C$5:$C$220,'Annual Price Data'!$B9,'Current Monthly Price Data'!M$5:M$220)/12</f>
        <v>4.3643443925937904</v>
      </c>
      <c r="Q9" s="28">
        <f>AVERAGEIF('Current Monthly Price Data'!$C:$C,'Annual Price Data'!$B9,'Current Monthly Price Data'!$T:$T)</f>
        <v>52.770342154967857</v>
      </c>
      <c r="R9" s="28">
        <f>SUMIF('Current Monthly Price Data'!$C$5:$C$220,'Annual Price Data'!$B9,'Current Monthly Price Data'!U$5:U$220)/12</f>
        <v>7.2895283248173586</v>
      </c>
      <c r="S9" s="28">
        <f>AVERAGEIF('Current Monthly Price Data'!$C:$C,'Annual Price Data'!$B9,'Current Monthly Price Data'!$AB:$AB)</f>
        <v>86.166984373072452</v>
      </c>
      <c r="T9" s="28">
        <f>SUMIF('Current Monthly Price Data'!$C$5:$C$220,'Annual Price Data'!$B9,'Current Monthly Price Data'!AC$5:AC$220)/12</f>
        <v>3.8614788130544961</v>
      </c>
      <c r="U9" s="28">
        <f>AVERAGEIF('Current Monthly Price Data'!$C:$C,'Annual Price Data'!$B9,'Current Monthly Price Data'!$AJ:$AJ)</f>
        <v>41.791070576626105</v>
      </c>
      <c r="V9" s="28">
        <f t="shared" si="3"/>
        <v>4.3643443925937904</v>
      </c>
      <c r="W9" s="28">
        <f>AVERAGEIF('Current Monthly Price Data'!$C:$C,'Annual Price Data'!$B9,'Current Monthly Price Data'!$AR:$AR)</f>
        <v>86.603136817474152</v>
      </c>
    </row>
    <row r="10" spans="1:23">
      <c r="A10" s="1">
        <v>72</v>
      </c>
      <c r="B10" s="13">
        <v>2027</v>
      </c>
      <c r="C10" s="28">
        <f t="shared" si="0"/>
        <v>4.9939079815424146</v>
      </c>
      <c r="D10" s="28">
        <f>AVERAGEIF('23IRP Monthly Price Data'!$C:$C,'Annual Price Data'!$B10,'23IRP Monthly Price Data'!$L:$L)</f>
        <v>67.815293772742791</v>
      </c>
      <c r="E10" s="28">
        <f>SUMIF('23IRP Monthly Price Data'!$C$5:$C$220,'Annual Price Data'!$B10,'23IRP Monthly Price Data'!M$5:M$220)/12</f>
        <v>4.9939079815424146</v>
      </c>
      <c r="F10" s="28">
        <f>AVERAGEIF('23IRP Monthly Price Data'!$C:$C,'Annual Price Data'!$B10,'23IRP Monthly Price Data'!$T:$T)</f>
        <v>73.613528435626392</v>
      </c>
      <c r="G10" s="28">
        <f>SUMIF('23IRP Monthly Price Data'!$C$5:$C$220,'Annual Price Data'!$B10,'23IRP Monthly Price Data'!U$5:U$220)/12</f>
        <v>7.6427782188786813</v>
      </c>
      <c r="H10" s="28">
        <f>AVERAGEIF('23IRP Monthly Price Data'!$C:$C,'Annual Price Data'!$B10,'23IRP Monthly Price Data'!$AB:$AB)</f>
        <v>85.587315532992804</v>
      </c>
      <c r="I10" s="28">
        <f>SUMIF('23IRP Monthly Price Data'!$C$5:$C$220,'Annual Price Data'!$B10,'23IRP Monthly Price Data'!AC$5:AC$220)/12</f>
        <v>3.441167457160315</v>
      </c>
      <c r="J10" s="28">
        <f>AVERAGEIF('23IRP Monthly Price Data'!$C:$C,'Annual Price Data'!$B10,'23IRP Monthly Price Data'!$AJ:$AJ)</f>
        <v>50.35086888069052</v>
      </c>
      <c r="K10" s="28">
        <f t="shared" si="1"/>
        <v>4.9939079815424146</v>
      </c>
      <c r="L10" s="28">
        <f>AVERAGEIF('23IRP Monthly Price Data'!$C:$C,'Annual Price Data'!$B10,'23IRP Monthly Price Data'!$AR:$AR)</f>
        <v>82.665339119388804</v>
      </c>
      <c r="N10" s="28">
        <f t="shared" si="2"/>
        <v>4.9883847770290144</v>
      </c>
      <c r="O10" s="28">
        <f>AVERAGEIF('Current Monthly Price Data'!$C:$C,'Annual Price Data'!$B10,'Current Monthly Price Data'!$L:$L)</f>
        <v>66.917161310803877</v>
      </c>
      <c r="P10" s="28">
        <f>SUMIF('Current Monthly Price Data'!$C$5:$C$220,'Annual Price Data'!$B10,'Current Monthly Price Data'!M$5:M$220)/12</f>
        <v>4.9883847770290144</v>
      </c>
      <c r="Q10" s="28">
        <f>AVERAGEIF('Current Monthly Price Data'!$C:$C,'Annual Price Data'!$B10,'Current Monthly Price Data'!$T:$T)</f>
        <v>55.173094756382234</v>
      </c>
      <c r="R10" s="28">
        <f>SUMIF('Current Monthly Price Data'!$C$5:$C$220,'Annual Price Data'!$B10,'Current Monthly Price Data'!U$5:U$220)/12</f>
        <v>7.6427782188786813</v>
      </c>
      <c r="S10" s="28">
        <f>AVERAGEIF('Current Monthly Price Data'!$C:$C,'Annual Price Data'!$B10,'Current Monthly Price Data'!$AB:$AB)</f>
        <v>85.587315532992804</v>
      </c>
      <c r="T10" s="28">
        <f>SUMIF('Current Monthly Price Data'!$C$5:$C$220,'Annual Price Data'!$B10,'Current Monthly Price Data'!AC$5:AC$220)/12</f>
        <v>3.7511017490780905</v>
      </c>
      <c r="U10" s="28">
        <f>AVERAGEIF('Current Monthly Price Data'!$C:$C,'Annual Price Data'!$B10,'Current Monthly Price Data'!$AJ:$AJ)</f>
        <v>40.802225902013802</v>
      </c>
      <c r="V10" s="28">
        <f t="shared" si="3"/>
        <v>4.9883847770290144</v>
      </c>
      <c r="W10" s="28">
        <f>AVERAGEIF('Current Monthly Price Data'!$C:$C,'Annual Price Data'!$B10,'Current Monthly Price Data'!$AR:$AR)</f>
        <v>82.665339119388804</v>
      </c>
    </row>
    <row r="11" spans="1:23">
      <c r="A11" s="1">
        <v>84</v>
      </c>
      <c r="B11" s="13">
        <v>2028</v>
      </c>
      <c r="C11" s="28">
        <f t="shared" si="0"/>
        <v>5.0487252074797269</v>
      </c>
      <c r="D11" s="28">
        <f>AVERAGEIF('23IRP Monthly Price Data'!$C:$C,'Annual Price Data'!$B11,'23IRP Monthly Price Data'!$L:$L)</f>
        <v>65.865860005984004</v>
      </c>
      <c r="E11" s="28">
        <f>SUMIF('23IRP Monthly Price Data'!$C$5:$C$220,'Annual Price Data'!$B11,'23IRP Monthly Price Data'!M$5:M$220)/12</f>
        <v>5.0487252074797269</v>
      </c>
      <c r="F11" s="28">
        <f>AVERAGEIF('23IRP Monthly Price Data'!$C:$C,'Annual Price Data'!$B11,'23IRP Monthly Price Data'!$T:$T)</f>
        <v>69.495361228778194</v>
      </c>
      <c r="G11" s="28">
        <f>SUMIF('23IRP Monthly Price Data'!$C$5:$C$220,'Annual Price Data'!$B11,'23IRP Monthly Price Data'!U$5:U$220)/12</f>
        <v>7.741491506344115</v>
      </c>
      <c r="H11" s="28">
        <f>AVERAGEIF('23IRP Monthly Price Data'!$C:$C,'Annual Price Data'!$B11,'23IRP Monthly Price Data'!$AB:$AB)</f>
        <v>79.718303307457447</v>
      </c>
      <c r="I11" s="28">
        <f>SUMIF('23IRP Monthly Price Data'!$C$5:$C$220,'Annual Price Data'!$B11,'23IRP Monthly Price Data'!AC$5:AC$220)/12</f>
        <v>3.298958355842784</v>
      </c>
      <c r="J11" s="28">
        <f>AVERAGEIF('23IRP Monthly Price Data'!$C:$C,'Annual Price Data'!$B11,'23IRP Monthly Price Data'!$AJ:$AJ)</f>
        <v>49.481453791202199</v>
      </c>
      <c r="K11" s="28">
        <f t="shared" si="1"/>
        <v>5.0487252074797269</v>
      </c>
      <c r="L11" s="28">
        <f>AVERAGEIF('23IRP Monthly Price Data'!$C:$C,'Annual Price Data'!$B11,'23IRP Monthly Price Data'!$AR:$AR)</f>
        <v>80.884723844775976</v>
      </c>
      <c r="N11" s="28">
        <f t="shared" si="2"/>
        <v>4.9531159078162474</v>
      </c>
      <c r="O11" s="28">
        <f>AVERAGEIF('Current Monthly Price Data'!$C:$C,'Annual Price Data'!$B11,'Current Monthly Price Data'!$L:$L)</f>
        <v>53.774112201520204</v>
      </c>
      <c r="P11" s="28">
        <f>SUMIF('Current Monthly Price Data'!$C$5:$C$220,'Annual Price Data'!$B11,'Current Monthly Price Data'!M$5:M$220)/12</f>
        <v>4.9531159078162474</v>
      </c>
      <c r="Q11" s="28">
        <f>AVERAGEIF('Current Monthly Price Data'!$C:$C,'Annual Price Data'!$B11,'Current Monthly Price Data'!$T:$T)</f>
        <v>54.417831824856684</v>
      </c>
      <c r="R11" s="28">
        <f>SUMIF('Current Monthly Price Data'!$C$5:$C$220,'Annual Price Data'!$B11,'Current Monthly Price Data'!U$5:U$220)/12</f>
        <v>7.741491506344115</v>
      </c>
      <c r="S11" s="28">
        <f>AVERAGEIF('Current Monthly Price Data'!$C:$C,'Annual Price Data'!$B11,'Current Monthly Price Data'!$AB:$AB)</f>
        <v>79.718303307457447</v>
      </c>
      <c r="T11" s="28">
        <f>SUMIF('Current Monthly Price Data'!$C$5:$C$220,'Annual Price Data'!$B11,'Current Monthly Price Data'!AC$5:AC$220)/12</f>
        <v>3.7178220301259732</v>
      </c>
      <c r="U11" s="28">
        <f>AVERAGEIF('Current Monthly Price Data'!$C:$C,'Annual Price Data'!$B11,'Current Monthly Price Data'!$AJ:$AJ)</f>
        <v>40.55424228838509</v>
      </c>
      <c r="V11" s="28">
        <f t="shared" si="3"/>
        <v>4.9531159078162474</v>
      </c>
      <c r="W11" s="28">
        <f>AVERAGEIF('Current Monthly Price Data'!$C:$C,'Annual Price Data'!$B11,'Current Monthly Price Data'!$AR:$AR)</f>
        <v>80.884723844775976</v>
      </c>
    </row>
    <row r="12" spans="1:23">
      <c r="A12" s="1">
        <v>96</v>
      </c>
      <c r="B12" s="13">
        <v>2029</v>
      </c>
      <c r="C12" s="28">
        <f t="shared" si="0"/>
        <v>5.1524074777299127</v>
      </c>
      <c r="D12" s="28">
        <f>AVERAGEIF('23IRP Monthly Price Data'!$C:$C,'Annual Price Data'!$B12,'23IRP Monthly Price Data'!$L:$L)</f>
        <v>64.902837469619385</v>
      </c>
      <c r="E12" s="28">
        <f>SUMIF('23IRP Monthly Price Data'!$C$5:$C$220,'Annual Price Data'!$B12,'23IRP Monthly Price Data'!M$5:M$220)/12</f>
        <v>5.1524074777299127</v>
      </c>
      <c r="F12" s="28">
        <f>AVERAGEIF('23IRP Monthly Price Data'!$C:$C,'Annual Price Data'!$B12,'23IRP Monthly Price Data'!$T:$T)</f>
        <v>68.168081319027721</v>
      </c>
      <c r="G12" s="28">
        <f>SUMIF('23IRP Monthly Price Data'!$C$5:$C$220,'Annual Price Data'!$B12,'23IRP Monthly Price Data'!U$5:U$220)/12</f>
        <v>8.1636189378763415</v>
      </c>
      <c r="H12" s="28">
        <f>AVERAGEIF('23IRP Monthly Price Data'!$C:$C,'Annual Price Data'!$B12,'23IRP Monthly Price Data'!$AB:$AB)</f>
        <v>78.138611343358662</v>
      </c>
      <c r="I12" s="28">
        <f>SUMIF('23IRP Monthly Price Data'!$C$5:$C$220,'Annual Price Data'!$B12,'23IRP Monthly Price Data'!AC$5:AC$220)/12</f>
        <v>3.3050653086877033</v>
      </c>
      <c r="J12" s="28">
        <f>AVERAGEIF('23IRP Monthly Price Data'!$C:$C,'Annual Price Data'!$B12,'23IRP Monthly Price Data'!$AJ:$AJ)</f>
        <v>50.878889819636292</v>
      </c>
      <c r="K12" s="28">
        <f t="shared" si="1"/>
        <v>5.1524074777299127</v>
      </c>
      <c r="L12" s="28">
        <f>AVERAGEIF('23IRP Monthly Price Data'!$C:$C,'Annual Price Data'!$B12,'23IRP Monthly Price Data'!$AR:$AR)</f>
        <v>78.404061424271077</v>
      </c>
      <c r="N12" s="28">
        <f t="shared" si="2"/>
        <v>5.1650443259482888</v>
      </c>
      <c r="O12" s="28">
        <f>AVERAGEIF('Current Monthly Price Data'!$C:$C,'Annual Price Data'!$B12,'Current Monthly Price Data'!$L:$L)</f>
        <v>56.474871668373446</v>
      </c>
      <c r="P12" s="28">
        <f>SUMIF('Current Monthly Price Data'!$C$5:$C$220,'Annual Price Data'!$B12,'Current Monthly Price Data'!M$5:M$220)/12</f>
        <v>5.1650443259482888</v>
      </c>
      <c r="Q12" s="28">
        <f>AVERAGEIF('Current Monthly Price Data'!$C:$C,'Annual Price Data'!$B12,'Current Monthly Price Data'!$T:$T)</f>
        <v>57.14097228185571</v>
      </c>
      <c r="R12" s="28">
        <f>SUMIF('Current Monthly Price Data'!$C$5:$C$220,'Annual Price Data'!$B12,'Current Monthly Price Data'!U$5:U$220)/12</f>
        <v>8.1636189378763415</v>
      </c>
      <c r="S12" s="28">
        <f>AVERAGEIF('Current Monthly Price Data'!$C:$C,'Annual Price Data'!$B12,'Current Monthly Price Data'!$AB:$AB)</f>
        <v>78.138611343358662</v>
      </c>
      <c r="T12" s="28">
        <f>SUMIF('Current Monthly Price Data'!$C$5:$C$220,'Annual Price Data'!$B12,'Current Monthly Price Data'!AC$5:AC$220)/12</f>
        <v>3.9274217088786068</v>
      </c>
      <c r="U12" s="28">
        <f>AVERAGEIF('Current Monthly Price Data'!$C:$C,'Annual Price Data'!$B12,'Current Monthly Price Data'!$AJ:$AJ)</f>
        <v>42.016979036722176</v>
      </c>
      <c r="V12" s="28">
        <f t="shared" si="3"/>
        <v>5.1650443259482888</v>
      </c>
      <c r="W12" s="28">
        <f>AVERAGEIF('Current Monthly Price Data'!$C:$C,'Annual Price Data'!$B12,'Current Monthly Price Data'!$AR:$AR)</f>
        <v>78.404061424271077</v>
      </c>
    </row>
    <row r="13" spans="1:23">
      <c r="A13" s="1">
        <v>108</v>
      </c>
      <c r="B13" s="13">
        <v>2030</v>
      </c>
      <c r="C13" s="28">
        <f t="shared" si="0"/>
        <v>5.3665495242576808</v>
      </c>
      <c r="D13" s="28">
        <f>AVERAGEIF('23IRP Monthly Price Data'!$C:$C,'Annual Price Data'!$B13,'23IRP Monthly Price Data'!$L:$L)</f>
        <v>59.947888243343563</v>
      </c>
      <c r="E13" s="28">
        <f>SUMIF('23IRP Monthly Price Data'!$C$5:$C$220,'Annual Price Data'!$B13,'23IRP Monthly Price Data'!M$5:M$220)/12</f>
        <v>5.3665495242576808</v>
      </c>
      <c r="F13" s="28">
        <f>AVERAGEIF('23IRP Monthly Price Data'!$C:$C,'Annual Price Data'!$B13,'23IRP Monthly Price Data'!$T:$T)</f>
        <v>63.565860938284992</v>
      </c>
      <c r="G13" s="28">
        <f>SUMIF('23IRP Monthly Price Data'!$C$5:$C$220,'Annual Price Data'!$B13,'23IRP Monthly Price Data'!U$5:U$220)/12</f>
        <v>9.1733200204573357</v>
      </c>
      <c r="H13" s="28">
        <f>AVERAGEIF('23IRP Monthly Price Data'!$C:$C,'Annual Price Data'!$B13,'23IRP Monthly Price Data'!$AB:$AB)</f>
        <v>79.983064528340449</v>
      </c>
      <c r="I13" s="28">
        <f>SUMIF('23IRP Monthly Price Data'!$C$5:$C$220,'Annual Price Data'!$B13,'23IRP Monthly Price Data'!AC$5:AC$220)/12</f>
        <v>3.5263547525653069</v>
      </c>
      <c r="J13" s="28">
        <f>AVERAGEIF('23IRP Monthly Price Data'!$C:$C,'Annual Price Data'!$B13,'23IRP Monthly Price Data'!$AJ:$AJ)</f>
        <v>48.446545927943191</v>
      </c>
      <c r="K13" s="28">
        <f t="shared" si="1"/>
        <v>5.3665495242576808</v>
      </c>
      <c r="L13" s="28">
        <f>AVERAGEIF('23IRP Monthly Price Data'!$C:$C,'Annual Price Data'!$B13,'23IRP Monthly Price Data'!$AR:$AR)</f>
        <v>71.248488553102092</v>
      </c>
      <c r="N13" s="28">
        <f t="shared" si="2"/>
        <v>5.1414649649115294</v>
      </c>
      <c r="O13" s="28">
        <f>AVERAGEIF('Current Monthly Price Data'!$C:$C,'Annual Price Data'!$B13,'Current Monthly Price Data'!$L:$L)</f>
        <v>56.924190157876772</v>
      </c>
      <c r="P13" s="28">
        <f>SUMIF('Current Monthly Price Data'!$C$5:$C$220,'Annual Price Data'!$B13,'Current Monthly Price Data'!M$5:M$220)/12</f>
        <v>5.1414649649115294</v>
      </c>
      <c r="Q13" s="28">
        <f>AVERAGEIF('Current Monthly Price Data'!$C:$C,'Annual Price Data'!$B13,'Current Monthly Price Data'!$T:$T)</f>
        <v>57.307009326977095</v>
      </c>
      <c r="R13" s="28">
        <f>SUMIF('Current Monthly Price Data'!$C$5:$C$220,'Annual Price Data'!$B13,'Current Monthly Price Data'!U$5:U$220)/12</f>
        <v>9.1733200204573357</v>
      </c>
      <c r="S13" s="28">
        <f>AVERAGEIF('Current Monthly Price Data'!$C:$C,'Annual Price Data'!$B13,'Current Monthly Price Data'!$AB:$AB)</f>
        <v>79.983064528340449</v>
      </c>
      <c r="T13" s="28">
        <f>SUMIF('Current Monthly Price Data'!$C$5:$C$220,'Annual Price Data'!$B13,'Current Monthly Price Data'!AC$5:AC$220)/12</f>
        <v>4.0559278695172409</v>
      </c>
      <c r="U13" s="28">
        <f>AVERAGEIF('Current Monthly Price Data'!$C:$C,'Annual Price Data'!$B13,'Current Monthly Price Data'!$AJ:$AJ)</f>
        <v>44.400984403305642</v>
      </c>
      <c r="V13" s="28">
        <f t="shared" si="3"/>
        <v>5.1414649649115294</v>
      </c>
      <c r="W13" s="28">
        <f>AVERAGEIF('Current Monthly Price Data'!$C:$C,'Annual Price Data'!$B13,'Current Monthly Price Data'!$AR:$AR)</f>
        <v>71.248488553102092</v>
      </c>
    </row>
    <row r="14" spans="1:23">
      <c r="A14" s="1">
        <v>120</v>
      </c>
      <c r="B14" s="13">
        <v>2031</v>
      </c>
      <c r="C14" s="28">
        <f t="shared" si="0"/>
        <v>5.4948670733643823</v>
      </c>
      <c r="D14" s="28">
        <f>AVERAGEIF('23IRP Monthly Price Data'!$C:$C,'Annual Price Data'!$B14,'23IRP Monthly Price Data'!$L:$L)</f>
        <v>58.940875862476538</v>
      </c>
      <c r="E14" s="28">
        <f>SUMIF('23IRP Monthly Price Data'!$C$5:$C$220,'Annual Price Data'!$B14,'23IRP Monthly Price Data'!M$5:M$220)/12</f>
        <v>5.4948670733643823</v>
      </c>
      <c r="F14" s="28">
        <f>AVERAGEIF('23IRP Monthly Price Data'!$C:$C,'Annual Price Data'!$B14,'23IRP Monthly Price Data'!$T:$T)</f>
        <v>62.375273426955097</v>
      </c>
      <c r="G14" s="28">
        <f>SUMIF('23IRP Monthly Price Data'!$C$5:$C$220,'Annual Price Data'!$B14,'23IRP Monthly Price Data'!U$5:U$220)/12</f>
        <v>9.1874686331741717</v>
      </c>
      <c r="H14" s="28">
        <f>AVERAGEIF('23IRP Monthly Price Data'!$C:$C,'Annual Price Data'!$B14,'23IRP Monthly Price Data'!$AB:$AB)</f>
        <v>76.682435164520015</v>
      </c>
      <c r="I14" s="28">
        <f>SUMIF('23IRP Monthly Price Data'!$C$5:$C$220,'Annual Price Data'!$B14,'23IRP Monthly Price Data'!AC$5:AC$220)/12</f>
        <v>3.4289730329421215</v>
      </c>
      <c r="J14" s="28">
        <f>AVERAGEIF('23IRP Monthly Price Data'!$C:$C,'Annual Price Data'!$B14,'23IRP Monthly Price Data'!$AJ:$AJ)</f>
        <v>47.370699552601877</v>
      </c>
      <c r="K14" s="28">
        <f t="shared" si="1"/>
        <v>5.4948670733643823</v>
      </c>
      <c r="L14" s="28">
        <f>AVERAGEIF('23IRP Monthly Price Data'!$C:$C,'Annual Price Data'!$B14,'23IRP Monthly Price Data'!$AR:$AR)</f>
        <v>69.764661576816877</v>
      </c>
      <c r="N14" s="28">
        <f t="shared" si="2"/>
        <v>5.1921680657657827</v>
      </c>
      <c r="O14" s="28">
        <f>AVERAGEIF('Current Monthly Price Data'!$C:$C,'Annual Price Data'!$B14,'Current Monthly Price Data'!$L:$L)</f>
        <v>57.595177730841442</v>
      </c>
      <c r="P14" s="28">
        <f>SUMIF('Current Monthly Price Data'!$C$5:$C$220,'Annual Price Data'!$B14,'Current Monthly Price Data'!M$5:M$220)/12</f>
        <v>5.1921680657657827</v>
      </c>
      <c r="Q14" s="28">
        <f>AVERAGEIF('Current Monthly Price Data'!$C:$C,'Annual Price Data'!$B14,'Current Monthly Price Data'!$T:$T)</f>
        <v>58.56369378082929</v>
      </c>
      <c r="R14" s="28">
        <f>SUMIF('Current Monthly Price Data'!$C$5:$C$220,'Annual Price Data'!$B14,'Current Monthly Price Data'!U$5:U$220)/12</f>
        <v>9.1874686331741717</v>
      </c>
      <c r="S14" s="28">
        <f>AVERAGEIF('Current Monthly Price Data'!$C:$C,'Annual Price Data'!$B14,'Current Monthly Price Data'!$AB:$AB)</f>
        <v>76.682435164520015</v>
      </c>
      <c r="T14" s="28">
        <f>SUMIF('Current Monthly Price Data'!$C$5:$C$220,'Annual Price Data'!$B14,'Current Monthly Price Data'!AC$5:AC$220)/12</f>
        <v>3.78355231724515</v>
      </c>
      <c r="U14" s="28">
        <f>AVERAGEIF('Current Monthly Price Data'!$C:$C,'Annual Price Data'!$B14,'Current Monthly Price Data'!$AJ:$AJ)</f>
        <v>44.43074061792786</v>
      </c>
      <c r="V14" s="28">
        <f t="shared" si="3"/>
        <v>5.1921680657657827</v>
      </c>
      <c r="W14" s="28">
        <f>AVERAGEIF('Current Monthly Price Data'!$C:$C,'Annual Price Data'!$B14,'Current Monthly Price Data'!$AR:$AR)</f>
        <v>69.764661576816877</v>
      </c>
    </row>
    <row r="15" spans="1:23">
      <c r="A15" s="1">
        <v>132</v>
      </c>
      <c r="B15" s="13">
        <v>2032</v>
      </c>
      <c r="C15" s="28">
        <f t="shared" si="0"/>
        <v>5.7442977305662026</v>
      </c>
      <c r="D15" s="28">
        <f>AVERAGEIF('23IRP Monthly Price Data'!$C:$C,'Annual Price Data'!$B15,'23IRP Monthly Price Data'!$L:$L)</f>
        <v>58.580299211593136</v>
      </c>
      <c r="E15" s="28">
        <f>SUMIF('23IRP Monthly Price Data'!$C$5:$C$220,'Annual Price Data'!$B15,'23IRP Monthly Price Data'!M$5:M$220)/12</f>
        <v>5.7442977305662026</v>
      </c>
      <c r="F15" s="28">
        <f>AVERAGEIF('23IRP Monthly Price Data'!$C:$C,'Annual Price Data'!$B15,'23IRP Monthly Price Data'!$T:$T)</f>
        <v>62.144507075065633</v>
      </c>
      <c r="G15" s="28">
        <f>SUMIF('23IRP Monthly Price Data'!$C$5:$C$220,'Annual Price Data'!$B15,'23IRP Monthly Price Data'!U$5:U$220)/12</f>
        <v>10.372236976056501</v>
      </c>
      <c r="H15" s="28">
        <f>AVERAGEIF('23IRP Monthly Price Data'!$C:$C,'Annual Price Data'!$B15,'23IRP Monthly Price Data'!$AB:$AB)</f>
        <v>80.367782452621057</v>
      </c>
      <c r="I15" s="28">
        <f>SUMIF('23IRP Monthly Price Data'!$C$5:$C$220,'Annual Price Data'!$B15,'23IRP Monthly Price Data'!AC$5:AC$220)/12</f>
        <v>3.5966394249508569</v>
      </c>
      <c r="J15" s="28">
        <f>AVERAGEIF('23IRP Monthly Price Data'!$C:$C,'Annual Price Data'!$B15,'23IRP Monthly Price Data'!$AJ:$AJ)</f>
        <v>47.320639172437097</v>
      </c>
      <c r="K15" s="28">
        <f t="shared" si="1"/>
        <v>5.7442977305662026</v>
      </c>
      <c r="L15" s="28">
        <f>AVERAGEIF('23IRP Monthly Price Data'!$C:$C,'Annual Price Data'!$B15,'23IRP Monthly Price Data'!$AR:$AR)</f>
        <v>67.921813111344107</v>
      </c>
      <c r="N15" s="28">
        <f t="shared" si="2"/>
        <v>5.2970003893752162</v>
      </c>
      <c r="O15" s="28">
        <f>AVERAGEIF('Current Monthly Price Data'!$C:$C,'Annual Price Data'!$B15,'Current Monthly Price Data'!$L:$L)</f>
        <v>57.275822290301988</v>
      </c>
      <c r="P15" s="28">
        <f>SUMIF('Current Monthly Price Data'!$C$5:$C$220,'Annual Price Data'!$B15,'Current Monthly Price Data'!M$5:M$220)/12</f>
        <v>5.2970003893752162</v>
      </c>
      <c r="Q15" s="28">
        <f>AVERAGEIF('Current Monthly Price Data'!$C:$C,'Annual Price Data'!$B15,'Current Monthly Price Data'!$T:$T)</f>
        <v>58.006983076324964</v>
      </c>
      <c r="R15" s="28">
        <f>SUMIF('Current Monthly Price Data'!$C$5:$C$220,'Annual Price Data'!$B15,'Current Monthly Price Data'!U$5:U$220)/12</f>
        <v>10.372236976056501</v>
      </c>
      <c r="S15" s="28">
        <f>AVERAGEIF('Current Monthly Price Data'!$C:$C,'Annual Price Data'!$B15,'Current Monthly Price Data'!$AB:$AB)</f>
        <v>80.367782452621057</v>
      </c>
      <c r="T15" s="28">
        <f>SUMIF('Current Monthly Price Data'!$C$5:$C$220,'Annual Price Data'!$B15,'Current Monthly Price Data'!AC$5:AC$220)/12</f>
        <v>3.5692968597643748</v>
      </c>
      <c r="U15" s="28">
        <f>AVERAGEIF('Current Monthly Price Data'!$C:$C,'Annual Price Data'!$B15,'Current Monthly Price Data'!$AJ:$AJ)</f>
        <v>43.506545030659744</v>
      </c>
      <c r="V15" s="28">
        <f t="shared" si="3"/>
        <v>5.2970003893752162</v>
      </c>
      <c r="W15" s="28">
        <f>AVERAGEIF('Current Monthly Price Data'!$C:$C,'Annual Price Data'!$B15,'Current Monthly Price Data'!$AR:$AR)</f>
        <v>67.921813111344107</v>
      </c>
    </row>
    <row r="16" spans="1:23">
      <c r="A16" s="1">
        <v>144</v>
      </c>
      <c r="B16" s="13">
        <v>2033</v>
      </c>
      <c r="C16" s="28">
        <f t="shared" si="0"/>
        <v>6.0326091047130532</v>
      </c>
      <c r="D16" s="28">
        <f>AVERAGEIF('23IRP Monthly Price Data'!$C:$C,'Annual Price Data'!$B16,'23IRP Monthly Price Data'!$L:$L)</f>
        <v>57.639538183350417</v>
      </c>
      <c r="E16" s="28">
        <f>SUMIF('23IRP Monthly Price Data'!$C$5:$C$220,'Annual Price Data'!$B16,'23IRP Monthly Price Data'!M$5:M$220)/12</f>
        <v>6.0326091047130532</v>
      </c>
      <c r="F16" s="28">
        <f>AVERAGEIF('23IRP Monthly Price Data'!$C:$C,'Annual Price Data'!$B16,'23IRP Monthly Price Data'!$T:$T)</f>
        <v>61.28805730309832</v>
      </c>
      <c r="G16" s="28">
        <f>SUMIF('23IRP Monthly Price Data'!$C$5:$C$220,'Annual Price Data'!$B16,'23IRP Monthly Price Data'!U$5:U$220)/12</f>
        <v>9.5925572364284353</v>
      </c>
      <c r="H16" s="28">
        <f>AVERAGEIF('23IRP Monthly Price Data'!$C:$C,'Annual Price Data'!$B16,'23IRP Monthly Price Data'!$AB:$AB)</f>
        <v>82.236542611701168</v>
      </c>
      <c r="I16" s="28">
        <f>SUMIF('23IRP Monthly Price Data'!$C$5:$C$220,'Annual Price Data'!$B16,'23IRP Monthly Price Data'!AC$5:AC$220)/12</f>
        <v>3.7225556285890407</v>
      </c>
      <c r="J16" s="28">
        <f>AVERAGEIF('23IRP Monthly Price Data'!$C:$C,'Annual Price Data'!$B16,'23IRP Monthly Price Data'!$AJ:$AJ)</f>
        <v>46.198374766328349</v>
      </c>
      <c r="K16" s="28">
        <f t="shared" si="1"/>
        <v>6.0326091047130532</v>
      </c>
      <c r="L16" s="28">
        <f>AVERAGEIF('23IRP Monthly Price Data'!$C:$C,'Annual Price Data'!$B16,'23IRP Monthly Price Data'!$AR:$AR)</f>
        <v>65.225588409134943</v>
      </c>
      <c r="N16" s="28">
        <f t="shared" si="2"/>
        <v>5.5017285423204036</v>
      </c>
      <c r="O16" s="28">
        <f>AVERAGEIF('Current Monthly Price Data'!$C:$C,'Annual Price Data'!$B16,'Current Monthly Price Data'!$L:$L)</f>
        <v>53.258923556494288</v>
      </c>
      <c r="P16" s="28">
        <f>SUMIF('Current Monthly Price Data'!$C$5:$C$220,'Annual Price Data'!$B16,'Current Monthly Price Data'!M$5:M$220)/12</f>
        <v>5.5017285423204036</v>
      </c>
      <c r="Q16" s="28">
        <f>AVERAGEIF('Current Monthly Price Data'!$C:$C,'Annual Price Data'!$B16,'Current Monthly Price Data'!$T:$T)</f>
        <v>53.726243031413105</v>
      </c>
      <c r="R16" s="28">
        <f>SUMIF('Current Monthly Price Data'!$C$5:$C$220,'Annual Price Data'!$B16,'Current Monthly Price Data'!U$5:U$220)/12</f>
        <v>9.5925572364284353</v>
      </c>
      <c r="S16" s="28">
        <f>AVERAGEIF('Current Monthly Price Data'!$C:$C,'Annual Price Data'!$B16,'Current Monthly Price Data'!$AB:$AB)</f>
        <v>82.236542611701168</v>
      </c>
      <c r="T16" s="28">
        <f>SUMIF('Current Monthly Price Data'!$C$5:$C$220,'Annual Price Data'!$B16,'Current Monthly Price Data'!AC$5:AC$220)/12</f>
        <v>3.4270047901572767</v>
      </c>
      <c r="U16" s="28">
        <f>AVERAGEIF('Current Monthly Price Data'!$C:$C,'Annual Price Data'!$B16,'Current Monthly Price Data'!$AJ:$AJ)</f>
        <v>38.199028896163803</v>
      </c>
      <c r="V16" s="28">
        <f t="shared" si="3"/>
        <v>5.5017285423204036</v>
      </c>
      <c r="W16" s="28">
        <f>AVERAGEIF('Current Monthly Price Data'!$C:$C,'Annual Price Data'!$B16,'Current Monthly Price Data'!$AR:$AR)</f>
        <v>65.225588409134943</v>
      </c>
    </row>
    <row r="17" spans="1:23">
      <c r="A17" s="1">
        <v>156</v>
      </c>
      <c r="B17" s="13">
        <v>2034</v>
      </c>
      <c r="C17" s="28">
        <f t="shared" si="0"/>
        <v>6.1173085579028017</v>
      </c>
      <c r="D17" s="28">
        <f>AVERAGEIF('23IRP Monthly Price Data'!$C:$C,'Annual Price Data'!$B17,'23IRP Monthly Price Data'!$L:$L)</f>
        <v>55.725780457074585</v>
      </c>
      <c r="E17" s="28">
        <f>SUMIF('23IRP Monthly Price Data'!$C$5:$C$220,'Annual Price Data'!$B17,'23IRP Monthly Price Data'!M$5:M$220)/12</f>
        <v>6.1173085579028017</v>
      </c>
      <c r="F17" s="28">
        <f>AVERAGEIF('23IRP Monthly Price Data'!$C:$C,'Annual Price Data'!$B17,'23IRP Monthly Price Data'!$T:$T)</f>
        <v>59.245665662765255</v>
      </c>
      <c r="G17" s="28">
        <f>SUMIF('23IRP Monthly Price Data'!$C$5:$C$220,'Annual Price Data'!$B17,'23IRP Monthly Price Data'!U$5:U$220)/12</f>
        <v>9.3358483715718457</v>
      </c>
      <c r="H17" s="28">
        <f>AVERAGEIF('23IRP Monthly Price Data'!$C:$C,'Annual Price Data'!$B17,'23IRP Monthly Price Data'!$AB:$AB)</f>
        <v>81.427427695046887</v>
      </c>
      <c r="I17" s="28">
        <f>SUMIF('23IRP Monthly Price Data'!$C$5:$C$220,'Annual Price Data'!$B17,'23IRP Monthly Price Data'!AC$5:AC$220)/12</f>
        <v>3.6304986734372808</v>
      </c>
      <c r="J17" s="28">
        <f>AVERAGEIF('23IRP Monthly Price Data'!$C:$C,'Annual Price Data'!$B17,'23IRP Monthly Price Data'!$AJ:$AJ)</f>
        <v>46.9368405963491</v>
      </c>
      <c r="K17" s="28">
        <f t="shared" si="1"/>
        <v>6.1173085579028017</v>
      </c>
      <c r="L17" s="28">
        <f>AVERAGEIF('23IRP Monthly Price Data'!$C:$C,'Annual Price Data'!$B17,'23IRP Monthly Price Data'!$AR:$AR)</f>
        <v>63.482869791370781</v>
      </c>
      <c r="N17" s="28">
        <f t="shared" si="2"/>
        <v>5.6569912246759406</v>
      </c>
      <c r="O17" s="28">
        <f>AVERAGEIF('Current Monthly Price Data'!$C:$C,'Annual Price Data'!$B17,'Current Monthly Price Data'!$L:$L)</f>
        <v>56.210979597627585</v>
      </c>
      <c r="P17" s="28">
        <f>SUMIF('Current Monthly Price Data'!$C$5:$C$220,'Annual Price Data'!$B17,'Current Monthly Price Data'!M$5:M$220)/12</f>
        <v>5.6569912246759406</v>
      </c>
      <c r="Q17" s="28">
        <f>AVERAGEIF('Current Monthly Price Data'!$C:$C,'Annual Price Data'!$B17,'Current Monthly Price Data'!$T:$T)</f>
        <v>56.032719435826301</v>
      </c>
      <c r="R17" s="28">
        <f>SUMIF('Current Monthly Price Data'!$C$5:$C$220,'Annual Price Data'!$B17,'Current Monthly Price Data'!U$5:U$220)/12</f>
        <v>9.3358483715718457</v>
      </c>
      <c r="S17" s="28">
        <f>AVERAGEIF('Current Monthly Price Data'!$C:$C,'Annual Price Data'!$B17,'Current Monthly Price Data'!$AB:$AB)</f>
        <v>81.427427695046887</v>
      </c>
      <c r="T17" s="28">
        <f>SUMIF('Current Monthly Price Data'!$C$5:$C$220,'Annual Price Data'!$B17,'Current Monthly Price Data'!AC$5:AC$220)/12</f>
        <v>3.3233746202050347</v>
      </c>
      <c r="U17" s="28">
        <f>AVERAGEIF('Current Monthly Price Data'!$C:$C,'Annual Price Data'!$B17,'Current Monthly Price Data'!$AJ:$AJ)</f>
        <v>38.656208107085909</v>
      </c>
      <c r="V17" s="28">
        <f t="shared" si="3"/>
        <v>5.6569912246759406</v>
      </c>
      <c r="W17" s="28">
        <f>AVERAGEIF('Current Monthly Price Data'!$C:$C,'Annual Price Data'!$B17,'Current Monthly Price Data'!$AR:$AR)</f>
        <v>63.482869791370781</v>
      </c>
    </row>
    <row r="18" spans="1:23">
      <c r="A18" s="1">
        <v>168</v>
      </c>
      <c r="B18" s="13">
        <v>2035</v>
      </c>
      <c r="C18" s="28">
        <f t="shared" si="0"/>
        <v>6.2273552800405403</v>
      </c>
      <c r="D18" s="28">
        <f>AVERAGEIF('23IRP Monthly Price Data'!$C:$C,'Annual Price Data'!$B18,'23IRP Monthly Price Data'!$L:$L)</f>
        <v>59.709871031234002</v>
      </c>
      <c r="E18" s="28">
        <f>SUMIF('23IRP Monthly Price Data'!$C$5:$C$220,'Annual Price Data'!$B18,'23IRP Monthly Price Data'!M$5:M$220)/12</f>
        <v>6.2273552800405403</v>
      </c>
      <c r="F18" s="28">
        <f>AVERAGEIF('23IRP Monthly Price Data'!$C:$C,'Annual Price Data'!$B18,'23IRP Monthly Price Data'!$T:$T)</f>
        <v>63.408980517437136</v>
      </c>
      <c r="G18" s="28">
        <f>SUMIF('23IRP Monthly Price Data'!$C$5:$C$220,'Annual Price Data'!$B18,'23IRP Monthly Price Data'!U$5:U$220)/12</f>
        <v>9.7043398013131341</v>
      </c>
      <c r="H18" s="28">
        <f>AVERAGEIF('23IRP Monthly Price Data'!$C:$C,'Annual Price Data'!$B18,'23IRP Monthly Price Data'!$AB:$AB)</f>
        <v>85.699324451264374</v>
      </c>
      <c r="I18" s="28">
        <f>SUMIF('23IRP Monthly Price Data'!$C$5:$C$220,'Annual Price Data'!$B18,'23IRP Monthly Price Data'!AC$5:AC$220)/12</f>
        <v>4.0386059292982708</v>
      </c>
      <c r="J18" s="28">
        <f>AVERAGEIF('23IRP Monthly Price Data'!$C:$C,'Annual Price Data'!$B18,'23IRP Monthly Price Data'!$AJ:$AJ)</f>
        <v>51.421670957849436</v>
      </c>
      <c r="K18" s="28">
        <f t="shared" si="1"/>
        <v>6.2273552800405403</v>
      </c>
      <c r="L18" s="28">
        <f>AVERAGEIF('23IRP Monthly Price Data'!$C:$C,'Annual Price Data'!$B18,'23IRP Monthly Price Data'!$AR:$AR)</f>
        <v>66.132894377794671</v>
      </c>
      <c r="N18" s="28">
        <f t="shared" si="2"/>
        <v>5.7618982842469526</v>
      </c>
      <c r="O18" s="28">
        <f>AVERAGEIF('Current Monthly Price Data'!$C:$C,'Annual Price Data'!$B18,'Current Monthly Price Data'!$L:$L)</f>
        <v>57.311831373527902</v>
      </c>
      <c r="P18" s="28">
        <f>SUMIF('Current Monthly Price Data'!$C$5:$C$220,'Annual Price Data'!$B18,'Current Monthly Price Data'!M$5:M$220)/12</f>
        <v>5.7618982842469526</v>
      </c>
      <c r="Q18" s="28">
        <f>AVERAGEIF('Current Monthly Price Data'!$C:$C,'Annual Price Data'!$B18,'Current Monthly Price Data'!$T:$T)</f>
        <v>57.225181965894421</v>
      </c>
      <c r="R18" s="28">
        <f>SUMIF('Current Monthly Price Data'!$C$5:$C$220,'Annual Price Data'!$B18,'Current Monthly Price Data'!U$5:U$220)/12</f>
        <v>9.7043398013131341</v>
      </c>
      <c r="S18" s="28">
        <f>AVERAGEIF('Current Monthly Price Data'!$C:$C,'Annual Price Data'!$B18,'Current Monthly Price Data'!$AB:$AB)</f>
        <v>85.699324451264374</v>
      </c>
      <c r="T18" s="28">
        <f>SUMIF('Current Monthly Price Data'!$C$5:$C$220,'Annual Price Data'!$B18,'Current Monthly Price Data'!AC$5:AC$220)/12</f>
        <v>3.2741084574571886</v>
      </c>
      <c r="U18" s="28">
        <f>AVERAGEIF('Current Monthly Price Data'!$C:$C,'Annual Price Data'!$B18,'Current Monthly Price Data'!$AJ:$AJ)</f>
        <v>39.413384586829778</v>
      </c>
      <c r="V18" s="28">
        <f t="shared" si="3"/>
        <v>5.7618982842469526</v>
      </c>
      <c r="W18" s="28">
        <f>AVERAGEIF('Current Monthly Price Data'!$C:$C,'Annual Price Data'!$B18,'Current Monthly Price Data'!$AR:$AR)</f>
        <v>66.132894377794671</v>
      </c>
    </row>
    <row r="19" spans="1:23">
      <c r="A19" s="1">
        <v>180</v>
      </c>
      <c r="B19" s="13">
        <v>2036</v>
      </c>
      <c r="C19" s="28">
        <f t="shared" si="0"/>
        <v>6.1859629073152496</v>
      </c>
      <c r="D19" s="28">
        <f>AVERAGEIF('23IRP Monthly Price Data'!$C:$C,'Annual Price Data'!$B19,'23IRP Monthly Price Data'!$L:$L)</f>
        <v>60.245379105868658</v>
      </c>
      <c r="E19" s="28">
        <f>SUMIF('23IRP Monthly Price Data'!$C$5:$C$220,'Annual Price Data'!$B19,'23IRP Monthly Price Data'!M$5:M$220)/12</f>
        <v>6.1859629073152496</v>
      </c>
      <c r="F19" s="28">
        <f>AVERAGEIF('23IRP Monthly Price Data'!$C:$C,'Annual Price Data'!$B19,'23IRP Monthly Price Data'!$T:$T)</f>
        <v>64.116381493731694</v>
      </c>
      <c r="G19" s="28">
        <f>SUMIF('23IRP Monthly Price Data'!$C$5:$C$220,'Annual Price Data'!$B19,'23IRP Monthly Price Data'!U$5:U$220)/12</f>
        <v>10.339722848656939</v>
      </c>
      <c r="H19" s="28">
        <f>AVERAGEIF('23IRP Monthly Price Data'!$C:$C,'Annual Price Data'!$B19,'23IRP Monthly Price Data'!$AB:$AB)</f>
        <v>87.857298031203641</v>
      </c>
      <c r="I19" s="28">
        <f>SUMIF('23IRP Monthly Price Data'!$C$5:$C$220,'Annual Price Data'!$B19,'23IRP Monthly Price Data'!AC$5:AC$220)/12</f>
        <v>3.9558940772917563</v>
      </c>
      <c r="J19" s="28">
        <f>AVERAGEIF('23IRP Monthly Price Data'!$C:$C,'Annual Price Data'!$B19,'23IRP Monthly Price Data'!$AJ:$AJ)</f>
        <v>54.296047552673734</v>
      </c>
      <c r="K19" s="28">
        <f t="shared" si="1"/>
        <v>6.1859629073152496</v>
      </c>
      <c r="L19" s="28">
        <f>AVERAGEIF('23IRP Monthly Price Data'!$C:$C,'Annual Price Data'!$B19,'23IRP Monthly Price Data'!$AR:$AR)</f>
        <v>66.969661361499277</v>
      </c>
      <c r="N19" s="28">
        <f t="shared" si="2"/>
        <v>5.9103380028715549</v>
      </c>
      <c r="O19" s="28">
        <f>AVERAGEIF('Current Monthly Price Data'!$C:$C,'Annual Price Data'!$B19,'Current Monthly Price Data'!$L:$L)</f>
        <v>53.707035884418893</v>
      </c>
      <c r="P19" s="28">
        <f>SUMIF('Current Monthly Price Data'!$C$5:$C$220,'Annual Price Data'!$B19,'Current Monthly Price Data'!M$5:M$220)/12</f>
        <v>5.9103380028715549</v>
      </c>
      <c r="Q19" s="28">
        <f>AVERAGEIF('Current Monthly Price Data'!$C:$C,'Annual Price Data'!$B19,'Current Monthly Price Data'!$T:$T)</f>
        <v>53.948406980560812</v>
      </c>
      <c r="R19" s="28">
        <f>SUMIF('Current Monthly Price Data'!$C$5:$C$220,'Annual Price Data'!$B19,'Current Monthly Price Data'!U$5:U$220)/12</f>
        <v>10.339722848656939</v>
      </c>
      <c r="S19" s="28">
        <f>AVERAGEIF('Current Monthly Price Data'!$C:$C,'Annual Price Data'!$B19,'Current Monthly Price Data'!$AB:$AB)</f>
        <v>87.857298031203641</v>
      </c>
      <c r="T19" s="28">
        <f>SUMIF('Current Monthly Price Data'!$C$5:$C$220,'Annual Price Data'!$B19,'Current Monthly Price Data'!AC$5:AC$220)/12</f>
        <v>3.2121667186805642</v>
      </c>
      <c r="U19" s="28">
        <f>AVERAGEIF('Current Monthly Price Data'!$C:$C,'Annual Price Data'!$B19,'Current Monthly Price Data'!$AJ:$AJ)</f>
        <v>37.687246544181619</v>
      </c>
      <c r="V19" s="28">
        <f t="shared" si="3"/>
        <v>5.9103380028715549</v>
      </c>
      <c r="W19" s="28">
        <f>AVERAGEIF('Current Monthly Price Data'!$C:$C,'Annual Price Data'!$B19,'Current Monthly Price Data'!$AR:$AR)</f>
        <v>66.969661361499277</v>
      </c>
    </row>
    <row r="20" spans="1:23">
      <c r="A20" s="1">
        <v>192</v>
      </c>
      <c r="B20" s="13">
        <v>2037</v>
      </c>
      <c r="C20" s="28">
        <f t="shared" si="0"/>
        <v>6.4745221042921841</v>
      </c>
      <c r="D20" s="28">
        <f>AVERAGEIF('23IRP Monthly Price Data'!$C:$C,'Annual Price Data'!$B20,'23IRP Monthly Price Data'!$L:$L)</f>
        <v>64.131547796893656</v>
      </c>
      <c r="E20" s="28">
        <f>SUMIF('23IRP Monthly Price Data'!$C$5:$C$220,'Annual Price Data'!$B20,'23IRP Monthly Price Data'!M$5:M$220)/12</f>
        <v>6.4745221042921841</v>
      </c>
      <c r="F20" s="28">
        <f>AVERAGEIF('23IRP Monthly Price Data'!$C:$C,'Annual Price Data'!$B20,'23IRP Monthly Price Data'!$T:$T)</f>
        <v>68.546518180442945</v>
      </c>
      <c r="G20" s="28">
        <f>SUMIF('23IRP Monthly Price Data'!$C$5:$C$220,'Annual Price Data'!$B20,'23IRP Monthly Price Data'!U$5:U$220)/12</f>
        <v>10.62747949180603</v>
      </c>
      <c r="H20" s="28">
        <f>AVERAGEIF('23IRP Monthly Price Data'!$C:$C,'Annual Price Data'!$B20,'23IRP Monthly Price Data'!$AB:$AB)</f>
        <v>85.582978649564211</v>
      </c>
      <c r="I20" s="28">
        <f>SUMIF('23IRP Monthly Price Data'!$C$5:$C$220,'Annual Price Data'!$B20,'23IRP Monthly Price Data'!AC$5:AC$220)/12</f>
        <v>4.2850246702078216</v>
      </c>
      <c r="J20" s="28">
        <f>AVERAGEIF('23IRP Monthly Price Data'!$C:$C,'Annual Price Data'!$B20,'23IRP Monthly Price Data'!$AJ:$AJ)</f>
        <v>56.804685115648034</v>
      </c>
      <c r="K20" s="28">
        <f t="shared" si="1"/>
        <v>6.4745221042921841</v>
      </c>
      <c r="L20" s="28">
        <f>AVERAGEIF('23IRP Monthly Price Data'!$C:$C,'Annual Price Data'!$B20,'23IRP Monthly Price Data'!$AR:$AR)</f>
        <v>72.526411627250511</v>
      </c>
      <c r="N20" s="28">
        <f t="shared" si="2"/>
        <v>6.239250297816163</v>
      </c>
      <c r="O20" s="28">
        <f>AVERAGEIF('Current Monthly Price Data'!$C:$C,'Annual Price Data'!$B20,'Current Monthly Price Data'!$L:$L)</f>
        <v>56.673453640126304</v>
      </c>
      <c r="P20" s="28">
        <f>SUMIF('Current Monthly Price Data'!$C$5:$C$220,'Annual Price Data'!$B20,'Current Monthly Price Data'!M$5:M$220)/12</f>
        <v>6.239250297816163</v>
      </c>
      <c r="Q20" s="28">
        <f>AVERAGEIF('Current Monthly Price Data'!$C:$C,'Annual Price Data'!$B20,'Current Monthly Price Data'!$T:$T)</f>
        <v>57.619299277891059</v>
      </c>
      <c r="R20" s="28">
        <f>SUMIF('Current Monthly Price Data'!$C$5:$C$220,'Annual Price Data'!$B20,'Current Monthly Price Data'!U$5:U$220)/12</f>
        <v>10.62747949180603</v>
      </c>
      <c r="S20" s="28">
        <f>AVERAGEIF('Current Monthly Price Data'!$C:$C,'Annual Price Data'!$B20,'Current Monthly Price Data'!$AB:$AB)</f>
        <v>85.582978649564211</v>
      </c>
      <c r="T20" s="28">
        <f>SUMIF('Current Monthly Price Data'!$C$5:$C$220,'Annual Price Data'!$B20,'Current Monthly Price Data'!AC$5:AC$220)/12</f>
        <v>3.2034061612519635</v>
      </c>
      <c r="U20" s="28">
        <f>AVERAGEIF('Current Monthly Price Data'!$C:$C,'Annual Price Data'!$B20,'Current Monthly Price Data'!$AJ:$AJ)</f>
        <v>39.095396711453482</v>
      </c>
      <c r="V20" s="28">
        <f t="shared" si="3"/>
        <v>6.239250297816163</v>
      </c>
      <c r="W20" s="28">
        <f>AVERAGEIF('Current Monthly Price Data'!$C:$C,'Annual Price Data'!$B20,'Current Monthly Price Data'!$AR:$AR)</f>
        <v>72.526411627250511</v>
      </c>
    </row>
    <row r="21" spans="1:23">
      <c r="A21" s="1">
        <v>204</v>
      </c>
      <c r="B21" s="13">
        <v>2038</v>
      </c>
      <c r="C21" s="28">
        <f t="shared" si="0"/>
        <v>6.8057217249418231</v>
      </c>
      <c r="D21" s="28">
        <f>AVERAGEIF('23IRP Monthly Price Data'!$C:$C,'Annual Price Data'!$B21,'23IRP Monthly Price Data'!$L:$L)</f>
        <v>64.51411359190989</v>
      </c>
      <c r="E21" s="28">
        <f>SUMIF('23IRP Monthly Price Data'!$C$5:$C$220,'Annual Price Data'!$B21,'23IRP Monthly Price Data'!M$5:M$220)/12</f>
        <v>6.8057217249418231</v>
      </c>
      <c r="F21" s="28">
        <f>AVERAGEIF('23IRP Monthly Price Data'!$C:$C,'Annual Price Data'!$B21,'23IRP Monthly Price Data'!$T:$T)</f>
        <v>69.218741089914076</v>
      </c>
      <c r="G21" s="28">
        <f>SUMIF('23IRP Monthly Price Data'!$C$5:$C$220,'Annual Price Data'!$B21,'23IRP Monthly Price Data'!U$5:U$220)/12</f>
        <v>10.670163071860864</v>
      </c>
      <c r="H21" s="28">
        <f>AVERAGEIF('23IRP Monthly Price Data'!$C:$C,'Annual Price Data'!$B21,'23IRP Monthly Price Data'!$AB:$AB)</f>
        <v>86.123652911934258</v>
      </c>
      <c r="I21" s="28">
        <f>SUMIF('23IRP Monthly Price Data'!$C$5:$C$220,'Annual Price Data'!$B21,'23IRP Monthly Price Data'!AC$5:AC$220)/12</f>
        <v>4.3612543029561364</v>
      </c>
      <c r="J21" s="28">
        <f>AVERAGEIF('23IRP Monthly Price Data'!$C:$C,'Annual Price Data'!$B21,'23IRP Monthly Price Data'!$AJ:$AJ)</f>
        <v>59.088413086806867</v>
      </c>
      <c r="K21" s="28">
        <f t="shared" si="1"/>
        <v>6.8057217249418231</v>
      </c>
      <c r="L21" s="28">
        <f>AVERAGEIF('23IRP Monthly Price Data'!$C:$C,'Annual Price Data'!$B21,'23IRP Monthly Price Data'!$AR:$AR)</f>
        <v>74.386804593257565</v>
      </c>
      <c r="N21" s="28">
        <f t="shared" si="2"/>
        <v>6.4726937317661246</v>
      </c>
      <c r="O21" s="28">
        <f>AVERAGEIF('Current Monthly Price Data'!$C:$C,'Annual Price Data'!$B21,'Current Monthly Price Data'!$L:$L)</f>
        <v>58.578090694657789</v>
      </c>
      <c r="P21" s="28">
        <f>SUMIF('Current Monthly Price Data'!$C$5:$C$220,'Annual Price Data'!$B21,'Current Monthly Price Data'!M$5:M$220)/12</f>
        <v>6.4726937317661246</v>
      </c>
      <c r="Q21" s="28">
        <f>AVERAGEIF('Current Monthly Price Data'!$C:$C,'Annual Price Data'!$B21,'Current Monthly Price Data'!$T:$T)</f>
        <v>60.083972061856507</v>
      </c>
      <c r="R21" s="28">
        <f>SUMIF('Current Monthly Price Data'!$C$5:$C$220,'Annual Price Data'!$B21,'Current Monthly Price Data'!U$5:U$220)/12</f>
        <v>10.670163071860864</v>
      </c>
      <c r="S21" s="28">
        <f>AVERAGEIF('Current Monthly Price Data'!$C:$C,'Annual Price Data'!$B21,'Current Monthly Price Data'!$AB:$AB)</f>
        <v>86.123652911934258</v>
      </c>
      <c r="T21" s="28">
        <f>SUMIF('Current Monthly Price Data'!$C$5:$C$220,'Annual Price Data'!$B21,'Current Monthly Price Data'!AC$5:AC$220)/12</f>
        <v>3.2269807083650028</v>
      </c>
      <c r="U21" s="28">
        <f>AVERAGEIF('Current Monthly Price Data'!$C:$C,'Annual Price Data'!$B21,'Current Monthly Price Data'!$AJ:$AJ)</f>
        <v>39.282351749636085</v>
      </c>
      <c r="V21" s="28">
        <f t="shared" si="3"/>
        <v>6.4726937317661246</v>
      </c>
      <c r="W21" s="28">
        <f>AVERAGEIF('Current Monthly Price Data'!$C:$C,'Annual Price Data'!$B21,'Current Monthly Price Data'!$AR:$AR)</f>
        <v>74.386804593257565</v>
      </c>
    </row>
    <row r="22" spans="1:23">
      <c r="A22" s="1">
        <v>216</v>
      </c>
      <c r="B22" s="13">
        <v>2039</v>
      </c>
      <c r="C22" s="28">
        <f t="shared" si="0"/>
        <v>7.1514713756963326</v>
      </c>
      <c r="D22" s="28">
        <f>AVERAGEIF('23IRP Monthly Price Data'!$C:$C,'Annual Price Data'!$B22,'23IRP Monthly Price Data'!$L:$L)</f>
        <v>64.647377857185518</v>
      </c>
      <c r="E22" s="28">
        <f>SUMIF('23IRP Monthly Price Data'!$C$5:$C$220,'Annual Price Data'!$B22,'23IRP Monthly Price Data'!M$5:M$220)/12</f>
        <v>7.1514713756963326</v>
      </c>
      <c r="F22" s="28">
        <f>AVERAGEIF('23IRP Monthly Price Data'!$C:$C,'Annual Price Data'!$B22,'23IRP Monthly Price Data'!$T:$T)</f>
        <v>69.0237879360471</v>
      </c>
      <c r="G22" s="28">
        <f>SUMIF('23IRP Monthly Price Data'!$C$5:$C$220,'Annual Price Data'!$B22,'23IRP Monthly Price Data'!U$5:U$220)/12</f>
        <v>11.242033939482875</v>
      </c>
      <c r="H22" s="28">
        <f>AVERAGEIF('23IRP Monthly Price Data'!$C:$C,'Annual Price Data'!$B22,'23IRP Monthly Price Data'!$AB:$AB)</f>
        <v>87.514164035779558</v>
      </c>
      <c r="I22" s="28">
        <f>SUMIF('23IRP Monthly Price Data'!$C$5:$C$220,'Annual Price Data'!$B22,'23IRP Monthly Price Data'!AC$5:AC$220)/12</f>
        <v>4.6217443883750784</v>
      </c>
      <c r="J22" s="28">
        <f>AVERAGEIF('23IRP Monthly Price Data'!$C:$C,'Annual Price Data'!$B22,'23IRP Monthly Price Data'!$AJ:$AJ)</f>
        <v>59.70426070893263</v>
      </c>
      <c r="K22" s="28">
        <f t="shared" si="1"/>
        <v>7.1514713756963326</v>
      </c>
      <c r="L22" s="28">
        <f>AVERAGEIF('23IRP Monthly Price Data'!$C:$C,'Annual Price Data'!$B22,'23IRP Monthly Price Data'!$AR:$AR)</f>
        <v>77.609049010528352</v>
      </c>
      <c r="N22" s="28">
        <f t="shared" si="2"/>
        <v>6.8158939578745494</v>
      </c>
      <c r="O22" s="28">
        <f>AVERAGEIF('Current Monthly Price Data'!$C:$C,'Annual Price Data'!$B22,'Current Monthly Price Data'!$L:$L)</f>
        <v>62.104923001365421</v>
      </c>
      <c r="P22" s="28">
        <f>SUMIF('Current Monthly Price Data'!$C$5:$C$220,'Annual Price Data'!$B22,'Current Monthly Price Data'!M$5:M$220)/12</f>
        <v>6.8158939578745494</v>
      </c>
      <c r="Q22" s="28">
        <f>AVERAGEIF('Current Monthly Price Data'!$C:$C,'Annual Price Data'!$B22,'Current Monthly Price Data'!$T:$T)</f>
        <v>62.709081418056364</v>
      </c>
      <c r="R22" s="28">
        <f>SUMIF('Current Monthly Price Data'!$C$5:$C$220,'Annual Price Data'!$B22,'Current Monthly Price Data'!U$5:U$220)/12</f>
        <v>11.242033939482875</v>
      </c>
      <c r="S22" s="28">
        <f>AVERAGEIF('Current Monthly Price Data'!$C:$C,'Annual Price Data'!$B22,'Current Monthly Price Data'!$AB:$AB)</f>
        <v>87.514164035779558</v>
      </c>
      <c r="T22" s="28">
        <f>SUMIF('Current Monthly Price Data'!$C$5:$C$220,'Annual Price Data'!$B22,'Current Monthly Price Data'!AC$5:AC$220)/12</f>
        <v>3.2662669451477178</v>
      </c>
      <c r="U22" s="28">
        <f>AVERAGEIF('Current Monthly Price Data'!$C:$C,'Annual Price Data'!$B22,'Current Monthly Price Data'!$AJ:$AJ)</f>
        <v>40.803397627234936</v>
      </c>
      <c r="V22" s="28">
        <f t="shared" si="3"/>
        <v>6.8158939578745494</v>
      </c>
      <c r="W22" s="28">
        <f>AVERAGEIF('Current Monthly Price Data'!$C:$C,'Annual Price Data'!$B22,'Current Monthly Price Data'!$AR:$AR)</f>
        <v>77.609049010528352</v>
      </c>
    </row>
    <row r="23" spans="1:23">
      <c r="A23" s="1">
        <v>228</v>
      </c>
      <c r="B23" s="13">
        <v>2040</v>
      </c>
      <c r="C23" s="28">
        <f t="shared" si="0"/>
        <v>7.3179623150813526</v>
      </c>
      <c r="D23" s="28">
        <f>AVERAGEIF('23IRP Monthly Price Data'!$C:$C,'Annual Price Data'!$B23,'23IRP Monthly Price Data'!$L:$L)</f>
        <v>65.807069153575995</v>
      </c>
      <c r="E23" s="28">
        <f>SUMIF('23IRP Monthly Price Data'!$C$5:$C$220,'Annual Price Data'!$B23,'23IRP Monthly Price Data'!M$5:M$220)/12</f>
        <v>7.3179623150813526</v>
      </c>
      <c r="F23" s="28">
        <f>AVERAGEIF('23IRP Monthly Price Data'!$C:$C,'Annual Price Data'!$B23,'23IRP Monthly Price Data'!$T:$T)</f>
        <v>70.103299153630516</v>
      </c>
      <c r="G23" s="28">
        <f>SUMIF('23IRP Monthly Price Data'!$C$5:$C$220,'Annual Price Data'!$B23,'23IRP Monthly Price Data'!U$5:U$220)/12</f>
        <v>11.764512864729058</v>
      </c>
      <c r="H23" s="28">
        <f>AVERAGEIF('23IRP Monthly Price Data'!$C:$C,'Annual Price Data'!$B23,'23IRP Monthly Price Data'!$AB:$AB)</f>
        <v>90.008338294443675</v>
      </c>
      <c r="I23" s="28">
        <f>SUMIF('23IRP Monthly Price Data'!$C$5:$C$220,'Annual Price Data'!$B23,'23IRP Monthly Price Data'!AC$5:AC$220)/12</f>
        <v>4.7459156928833339</v>
      </c>
      <c r="J23" s="28">
        <f>AVERAGEIF('23IRP Monthly Price Data'!$C:$C,'Annual Price Data'!$B23,'23IRP Monthly Price Data'!$AJ:$AJ)</f>
        <v>67.193158924190996</v>
      </c>
      <c r="K23" s="28">
        <f t="shared" si="1"/>
        <v>7.3179623150813526</v>
      </c>
      <c r="L23" s="28">
        <f>AVERAGEIF('23IRP Monthly Price Data'!$C:$C,'Annual Price Data'!$B23,'23IRP Monthly Price Data'!$AR:$AR)</f>
        <v>77.865765643792585</v>
      </c>
      <c r="N23" s="28">
        <f t="shared" si="2"/>
        <v>7.230128444868348</v>
      </c>
      <c r="O23" s="28">
        <f>AVERAGEIF('Current Monthly Price Data'!$C:$C,'Annual Price Data'!$B23,'Current Monthly Price Data'!$L:$L)</f>
        <v>66.641461044988262</v>
      </c>
      <c r="P23" s="28">
        <f>SUMIF('Current Monthly Price Data'!$C$5:$C$220,'Annual Price Data'!$B23,'Current Monthly Price Data'!M$5:M$220)/12</f>
        <v>7.230128444868348</v>
      </c>
      <c r="Q23" s="28">
        <f>AVERAGEIF('Current Monthly Price Data'!$C:$C,'Annual Price Data'!$B23,'Current Monthly Price Data'!$T:$T)</f>
        <v>70.160167279632702</v>
      </c>
      <c r="R23" s="28">
        <f>SUMIF('Current Monthly Price Data'!$C$5:$C$220,'Annual Price Data'!$B23,'Current Monthly Price Data'!U$5:U$220)/12</f>
        <v>11.764512864729058</v>
      </c>
      <c r="S23" s="28">
        <f>AVERAGEIF('Current Monthly Price Data'!$C:$C,'Annual Price Data'!$B23,'Current Monthly Price Data'!$AB:$AB)</f>
        <v>90.008338294443675</v>
      </c>
      <c r="T23" s="28">
        <f>SUMIF('Current Monthly Price Data'!$C$5:$C$220,'Annual Price Data'!$B23,'Current Monthly Price Data'!AC$5:AC$220)/12</f>
        <v>3.3703167904689515</v>
      </c>
      <c r="U23" s="28">
        <f>AVERAGEIF('Current Monthly Price Data'!$C:$C,'Annual Price Data'!$B23,'Current Monthly Price Data'!$AJ:$AJ)</f>
        <v>41.958772512675061</v>
      </c>
      <c r="V23" s="28">
        <f t="shared" si="3"/>
        <v>7.230128444868348</v>
      </c>
      <c r="W23" s="28">
        <f>AVERAGEIF('Current Monthly Price Data'!$C:$C,'Annual Price Data'!$B23,'Current Monthly Price Data'!$AR:$AR)</f>
        <v>77.865765643792585</v>
      </c>
    </row>
    <row r="24" spans="1:23">
      <c r="A24" s="1">
        <v>240</v>
      </c>
      <c r="B24" s="13">
        <v>2041</v>
      </c>
      <c r="N24" s="28">
        <f t="shared" si="2"/>
        <v>7.6304959962154841</v>
      </c>
      <c r="O24" s="28">
        <f>AVERAGEIF('Current Monthly Price Data'!$C:$C,'Annual Price Data'!$B24,'Current Monthly Price Data'!$L:$L)</f>
        <v>70.807666677334012</v>
      </c>
      <c r="P24" s="28">
        <f>SUMIF('Current Monthly Price Data'!$C:$C,'Annual Price Data'!$B24,'Current Monthly Price Data'!M:M)/12</f>
        <v>7.6304959962154841</v>
      </c>
      <c r="Q24" s="28">
        <f>AVERAGEIF('Current Monthly Price Data'!$C:$C,'Annual Price Data'!$B24,'Current Monthly Price Data'!$T:$T)</f>
        <v>74.909202086115968</v>
      </c>
      <c r="R24" s="28">
        <f>SUMIF('Current Monthly Price Data'!$C:$C,'Annual Price Data'!$B24,'Current Monthly Price Data'!U:U)/12</f>
        <v>12.404175018231491</v>
      </c>
      <c r="S24" s="28">
        <f>AVERAGEIF('Current Monthly Price Data'!$C:$C,'Annual Price Data'!$B24,'Current Monthly Price Data'!$AB:$AB)</f>
        <v>94.16121004059994</v>
      </c>
      <c r="T24" s="28">
        <f>SUMIF('Current Monthly Price Data'!$C:$C,'Annual Price Data'!$B24,'Current Monthly Price Data'!AC:AC)/12</f>
        <v>3.5019175884344942</v>
      </c>
      <c r="U24" s="28">
        <f>AVERAGEIF('Current Monthly Price Data'!$C:$C,'Annual Price Data'!$B24,'Current Monthly Price Data'!$AJ:$AJ)</f>
        <v>43.363364796695429</v>
      </c>
      <c r="V24" s="28">
        <f t="shared" si="3"/>
        <v>7.6304959962154841</v>
      </c>
      <c r="W24" s="28">
        <f>AVERAGEIF('Current Monthly Price Data'!$C:$C,'Annual Price Data'!$B24,'Current Monthly Price Data'!$AR:$AR)</f>
        <v>78.903727030498843</v>
      </c>
    </row>
    <row r="25" spans="1:23">
      <c r="A25" s="1">
        <v>252</v>
      </c>
      <c r="B25" s="13">
        <v>2042</v>
      </c>
      <c r="N25" s="28">
        <f t="shared" si="2"/>
        <v>8.11930163632681</v>
      </c>
      <c r="O25" s="28">
        <f>AVERAGEIF('Current Monthly Price Data'!$C:$C,'Annual Price Data'!$B25,'Current Monthly Price Data'!$L:$L)</f>
        <v>74.374549907407399</v>
      </c>
      <c r="P25" s="28">
        <f>SUMIF('Current Monthly Price Data'!$C:$C,'Annual Price Data'!$B25,'Current Monthly Price Data'!M:M)/12</f>
        <v>8.11930163632681</v>
      </c>
      <c r="Q25" s="28">
        <f>AVERAGEIF('Current Monthly Price Data'!$C:$C,'Annual Price Data'!$B25,'Current Monthly Price Data'!$T:$T)</f>
        <v>79.447498394809443</v>
      </c>
      <c r="R25" s="28">
        <f>SUMIF('Current Monthly Price Data'!$C:$C,'Annual Price Data'!$B25,'Current Monthly Price Data'!U:U)/12</f>
        <v>13.088884621649042</v>
      </c>
      <c r="S25" s="28">
        <f>AVERAGEIF('Current Monthly Price Data'!$C:$C,'Annual Price Data'!$B25,'Current Monthly Price Data'!$AB:$AB)</f>
        <v>99.192962536470418</v>
      </c>
      <c r="T25" s="28">
        <f>SUMIF('Current Monthly Price Data'!$C:$C,'Annual Price Data'!$B25,'Current Monthly Price Data'!AC:AC)/12</f>
        <v>3.6765903900734518</v>
      </c>
      <c r="U25" s="28">
        <f>AVERAGEIF('Current Monthly Price Data'!$C:$C,'Annual Price Data'!$B25,'Current Monthly Price Data'!$AJ:$AJ)</f>
        <v>44.344686803487186</v>
      </c>
      <c r="V25" s="28">
        <f t="shared" si="3"/>
        <v>8.11930163632681</v>
      </c>
      <c r="W25" s="28">
        <f>AVERAGEIF('Current Monthly Price Data'!$C:$C,'Annual Price Data'!$B25,'Current Monthly Price Data'!$AR:$AR)</f>
        <v>81.845071947746675</v>
      </c>
    </row>
    <row r="26" spans="1:23">
      <c r="A26" s="1" t="s">
        <v>77</v>
      </c>
      <c r="C26" s="29">
        <v>45170</v>
      </c>
      <c r="D26" s="29">
        <v>45170</v>
      </c>
      <c r="E26" s="29">
        <v>45170</v>
      </c>
      <c r="F26" s="29">
        <v>45170</v>
      </c>
      <c r="G26" s="29">
        <v>45170</v>
      </c>
      <c r="H26" s="29">
        <v>45170</v>
      </c>
      <c r="I26" s="29">
        <v>45170</v>
      </c>
      <c r="J26" s="29">
        <v>45170</v>
      </c>
      <c r="K26" s="1" t="s">
        <v>87</v>
      </c>
      <c r="L26" s="1" t="s">
        <v>87</v>
      </c>
      <c r="N26" s="29">
        <v>45199</v>
      </c>
      <c r="O26" s="29">
        <v>45199</v>
      </c>
      <c r="P26" s="29">
        <v>45199</v>
      </c>
      <c r="Q26" s="29">
        <v>45199</v>
      </c>
      <c r="R26" s="29">
        <v>44834</v>
      </c>
      <c r="S26" s="29">
        <v>44834</v>
      </c>
      <c r="T26" s="29">
        <v>45199</v>
      </c>
      <c r="U26" s="29">
        <v>45199</v>
      </c>
      <c r="V26" s="29">
        <v>45199</v>
      </c>
      <c r="W26" s="29">
        <v>45199</v>
      </c>
    </row>
    <row r="27" spans="1:23"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</row>
    <row r="29" spans="1:23">
      <c r="A29" s="1" t="s">
        <v>76</v>
      </c>
      <c r="C29" s="30">
        <f t="shared" ref="C29:L29" si="4">NPV(0.0688,C8:C23)</f>
        <v>53.990392743019363</v>
      </c>
      <c r="D29" s="30">
        <f t="shared" si="4"/>
        <v>606.2561811193317</v>
      </c>
      <c r="E29" s="30">
        <f t="shared" si="4"/>
        <v>53.990392743019363</v>
      </c>
      <c r="F29" s="30">
        <f t="shared" si="4"/>
        <v>646.49508238416263</v>
      </c>
      <c r="G29" s="30">
        <f t="shared" si="4"/>
        <v>85.173521272877977</v>
      </c>
      <c r="H29" s="30">
        <f t="shared" si="4"/>
        <v>795.51375853287357</v>
      </c>
      <c r="I29" s="30">
        <f t="shared" si="4"/>
        <v>34.919875518303918</v>
      </c>
      <c r="J29" s="30">
        <f t="shared" si="4"/>
        <v>492.68030036358272</v>
      </c>
      <c r="K29" s="30">
        <f t="shared" si="4"/>
        <v>53.990392743019363</v>
      </c>
      <c r="L29" s="30">
        <f t="shared" si="4"/>
        <v>721.92277079785697</v>
      </c>
      <c r="N29" s="30">
        <f t="shared" ref="N29:W29" si="5">NPV(0.0688,N8:N23)</f>
        <v>50.489411211878085</v>
      </c>
      <c r="O29" s="30">
        <f t="shared" si="5"/>
        <v>596.65363238095836</v>
      </c>
      <c r="P29" s="30">
        <f t="shared" si="5"/>
        <v>50.489411211878085</v>
      </c>
      <c r="Q29" s="30">
        <f t="shared" si="5"/>
        <v>537.00028732189094</v>
      </c>
      <c r="R29" s="30">
        <f t="shared" si="5"/>
        <v>85.173521272877977</v>
      </c>
      <c r="S29" s="30">
        <f t="shared" si="5"/>
        <v>795.51375853287357</v>
      </c>
      <c r="T29" s="30">
        <f t="shared" si="5"/>
        <v>34.536547614197985</v>
      </c>
      <c r="U29" s="30">
        <f t="shared" si="5"/>
        <v>392.40020287585855</v>
      </c>
      <c r="V29" s="30">
        <f t="shared" si="5"/>
        <v>50.489411211878085</v>
      </c>
      <c r="W29" s="30">
        <f t="shared" si="5"/>
        <v>721.92277079785697</v>
      </c>
    </row>
    <row r="30" spans="1:23">
      <c r="A30" s="1" t="s">
        <v>75</v>
      </c>
      <c r="C30" s="30">
        <f t="shared" ref="C30:L30" si="6">-PMT(0.0688,16,C29)</f>
        <v>5.6699366510190989</v>
      </c>
      <c r="D30" s="30">
        <f t="shared" si="6"/>
        <v>63.667515026176787</v>
      </c>
      <c r="E30" s="30">
        <f t="shared" si="6"/>
        <v>5.6699366510190989</v>
      </c>
      <c r="F30" s="30">
        <f t="shared" si="6"/>
        <v>67.893304272870168</v>
      </c>
      <c r="G30" s="30">
        <f t="shared" si="6"/>
        <v>8.9447111870451348</v>
      </c>
      <c r="H30" s="30">
        <f t="shared" si="6"/>
        <v>83.542874699289527</v>
      </c>
      <c r="I30" s="30">
        <f t="shared" si="6"/>
        <v>3.6671984031058065</v>
      </c>
      <c r="J30" s="30">
        <f t="shared" si="6"/>
        <v>51.74005874642863</v>
      </c>
      <c r="K30" s="30">
        <f t="shared" si="6"/>
        <v>5.6699366510190989</v>
      </c>
      <c r="L30" s="30">
        <f t="shared" si="6"/>
        <v>75.81453235272609</v>
      </c>
      <c r="N30" s="30">
        <f t="shared" ref="N30:W30" si="7">-PMT(0.0688,16,N29)</f>
        <v>5.3022722853894297</v>
      </c>
      <c r="O30" s="30">
        <f t="shared" si="7"/>
        <v>62.659079260687022</v>
      </c>
      <c r="P30" s="30">
        <f t="shared" si="7"/>
        <v>5.3022722853894297</v>
      </c>
      <c r="Q30" s="30">
        <f t="shared" si="7"/>
        <v>56.39443345386379</v>
      </c>
      <c r="R30" s="30">
        <f t="shared" si="7"/>
        <v>8.9447111870451348</v>
      </c>
      <c r="S30" s="30">
        <f t="shared" si="7"/>
        <v>83.542874699289527</v>
      </c>
      <c r="T30" s="30">
        <f t="shared" si="7"/>
        <v>3.6269422608103872</v>
      </c>
      <c r="U30" s="30">
        <f t="shared" si="7"/>
        <v>41.208892529140279</v>
      </c>
      <c r="V30" s="30">
        <f t="shared" si="7"/>
        <v>5.3022722853894297</v>
      </c>
      <c r="W30" s="30">
        <f t="shared" si="7"/>
        <v>75.81453235272609</v>
      </c>
    </row>
    <row r="31" spans="1:23">
      <c r="N31" s="31">
        <f t="shared" ref="N31:W31" si="8">N30/C30-1</f>
        <v>-6.4844527947871544E-2</v>
      </c>
      <c r="O31" s="31">
        <f t="shared" si="8"/>
        <v>-1.583909416089424E-2</v>
      </c>
      <c r="P31" s="31">
        <f t="shared" si="8"/>
        <v>-6.4844527947871544E-2</v>
      </c>
      <c r="Q31" s="31">
        <f t="shared" si="8"/>
        <v>-0.16936678722825504</v>
      </c>
      <c r="R31" s="31">
        <f t="shared" si="8"/>
        <v>0</v>
      </c>
      <c r="S31" s="31">
        <f t="shared" si="8"/>
        <v>0</v>
      </c>
      <c r="T31" s="31">
        <f t="shared" si="8"/>
        <v>-1.0977355973248115E-2</v>
      </c>
      <c r="U31" s="31">
        <f t="shared" si="8"/>
        <v>-0.20353989679254603</v>
      </c>
      <c r="V31" s="31">
        <f t="shared" si="8"/>
        <v>-6.4844527947871544E-2</v>
      </c>
      <c r="W31" s="31">
        <f t="shared" si="8"/>
        <v>0</v>
      </c>
    </row>
    <row r="32" spans="1:23">
      <c r="A32" s="1" t="s">
        <v>74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9F3167-2BBF-4E06-87BD-C61FF37C913F}"/>
</file>

<file path=customXml/itemProps2.xml><?xml version="1.0" encoding="utf-8"?>
<ds:datastoreItem xmlns:ds="http://schemas.openxmlformats.org/officeDocument/2006/customXml" ds:itemID="{42DD018D-7801-4088-8F4F-B938B77CB411}"/>
</file>

<file path=customXml/itemProps3.xml><?xml version="1.0" encoding="utf-8"?>
<ds:datastoreItem xmlns:ds="http://schemas.openxmlformats.org/officeDocument/2006/customXml" ds:itemID="{D6DF188E-00F4-40BB-AD65-58E4A98C017F}"/>
</file>

<file path=customXml/itemProps4.xml><?xml version="1.0" encoding="utf-8"?>
<ds:datastoreItem xmlns:ds="http://schemas.openxmlformats.org/officeDocument/2006/customXml" ds:itemID="{4069733D-E1A1-4817-B602-1EC8E4266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Price-Policy</vt:lpstr>
      <vt:lpstr>Fig 5.1 Market Price</vt:lpstr>
      <vt:lpstr>23IRP Monthly Price Data</vt:lpstr>
      <vt:lpstr>Current Monthly Price Data</vt:lpstr>
      <vt:lpstr>Annual Price Data</vt:lpstr>
      <vt:lpstr>'Current Monthly Price Data'!ValuationDate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2023-06-12T23:58:49Z</dcterms:created>
  <dcterms:modified xsi:type="dcterms:W3CDTF">2024-04-04T22:06:17Z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