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FC391B49-1153-4FEB-A7BF-FA4A9F9AED9B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Fig 6.24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<sst xmlns="http://schemas.openxmlformats.org/spreadsheetml/2006/main" count="533" uniqueCount="140">
  <si>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</si>
  <si>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</si>
  <si>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</si>
  <si>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</si>
  <si>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</si>
  <si>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</si>
  <si>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</si>
  <si>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</si>
  <si>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</si>
  <si>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</si>
  <si>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</si>
  <si>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</si>
  <si>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</si>
  <si>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</si>
  <si>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</si>
  <si>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</si>
  <si>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</si>
  <si>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</si>
  <si>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</si>
  <si>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</si>
  <si>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</si>
  <si>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</si>
  <si>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</si>
  <si>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</si>
  <si>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</si>
  <si>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</si>
  <si>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</si>
  <si>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</si>
  <si>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</si>
  <si>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</si>
  <si>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</si>
  <si>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</si>
  <si>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</si>
  <si>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</si>
  <si>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</si>
  <si>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</si>
  <si>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</si>
  <si>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</si>
  <si>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</si>
  <si>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</si>
  <si>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</si>
  <si>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</si>
  <si>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</si>
  <si>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</si>
  <si>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</si>
  <si>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</si>
  <si>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</si>
  <si>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</si>
  <si>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</si>
  <si>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</si>
  <si>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</si>
  <si>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</si>
  <si>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</si>
  <si>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</si>
  <si>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</si>
  <si>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</si>
  <si>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</si>
  <si>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</si>
  <si>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</si>
  <si>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</si>
  <si>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</si>
  <si>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</si>
  <si>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</si>
  <si>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</si>
  <si>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</si>
  <si>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</si>
  <si>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</si>
  <si>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</si>
  <si>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</si>
  <si>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</si>
  <si>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</si>
  <si>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</si>
  <si>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</si>
  <si>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</si>
  <si>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</si>
  <si>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</si>
  <si>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</si>
  <si>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</si>
  <si>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</si>
  <si>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</si>
  <si>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</si>
  <si>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</si>
  <si>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</si>
  <si>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</si>
  <si>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</si>
  <si>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</si>
  <si>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</si>
  <si>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</si>
  <si>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</si>
  <si>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</si>
  <si>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</si>
  <si>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</si>
  <si>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</si>
  <si>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</si>
  <si>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</si>
  <si>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</si>
  <si>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</si>
  <si>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</si>
  <si>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</si>
  <si>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</si>
  <si>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</si>
  <si>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</si>
  <si>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</si>
  <si>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</si>
  <si>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</si>
  <si>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</si>
  <si>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</si>
  <si>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</si>
  <si>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</si>
  <si>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</si>
  <si>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</si>
  <si>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</si>
  <si>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</si>
  <si>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</si>
  <si>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</si>
  <si>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</si>
  <si>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</si>
  <si>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</si>
  <si>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</si>
  <si>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</si>
  <si>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</si>
  <si>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</si>
  <si>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</si>
  <si>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</si>
  <si>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</si>
  <si>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</si>
  <si>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</si>
  <si>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</si>
  <si>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</si>
  <si>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</si>
  <si>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</si>
  <si>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</si>
  <si>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</si>
  <si>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</si>
  <si>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</si>
  <si>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</si>
  <si>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</si>
  <si>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</si>
  <si>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</si>
  <si>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23U.LP.LST.20.BA12.EP.MM.Intgrtd Port+No Nuc.57069 (LT. 57069 - 57513) v50.1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</si>
</sst>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6.24'!$B$84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6.24'!$D$84:$W$84</c15:sqref>
                  </c15:fullRef>
                </c:ext>
              </c:extLst>
              <c:f>'Fig 6.24'!$E$84:$W$84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-211.05135145841143</c:v>
                </c:pt>
                <c:pt idx="7">
                  <c:v>-214.95016873627969</c:v>
                </c:pt>
                <c:pt idx="8">
                  <c:v>-218.87850665599888</c:v>
                </c:pt>
                <c:pt idx="9">
                  <c:v>-218.87850620530998</c:v>
                </c:pt>
                <c:pt idx="10">
                  <c:v>-222.80685494158939</c:v>
                </c:pt>
                <c:pt idx="11">
                  <c:v>-226.70565689599994</c:v>
                </c:pt>
                <c:pt idx="12">
                  <c:v>-226.70566095220948</c:v>
                </c:pt>
                <c:pt idx="13">
                  <c:v>-230.6339984212384</c:v>
                </c:pt>
                <c:pt idx="14">
                  <c:v>-234.53280443186276</c:v>
                </c:pt>
                <c:pt idx="15">
                  <c:v>-238.46115316814218</c:v>
                </c:pt>
                <c:pt idx="16">
                  <c:v>-81.8</c:v>
                </c:pt>
                <c:pt idx="17">
                  <c:v>-81.8</c:v>
                </c:pt>
                <c:pt idx="18">
                  <c:v>-81.8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6.24'!$B$87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6.24'!$D$87:$W$87</c15:sqref>
                  </c15:fullRef>
                </c:ext>
              </c:extLst>
              <c:f>'Fig 6.24'!$E$87:$W$87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9.6796040636304426E-3</c:v>
                </c:pt>
                <c:pt idx="2">
                  <c:v>5.5286929026578058E-2</c:v>
                </c:pt>
                <c:pt idx="3">
                  <c:v>0</c:v>
                </c:pt>
                <c:pt idx="4">
                  <c:v>-0.3385539661121344</c:v>
                </c:pt>
                <c:pt idx="5">
                  <c:v>0.16875522284284017</c:v>
                </c:pt>
                <c:pt idx="6">
                  <c:v>103.481618326575</c:v>
                </c:pt>
                <c:pt idx="7">
                  <c:v>111.06815660105912</c:v>
                </c:pt>
                <c:pt idx="8">
                  <c:v>89.472482653800441</c:v>
                </c:pt>
                <c:pt idx="9">
                  <c:v>84.453415114274364</c:v>
                </c:pt>
                <c:pt idx="10">
                  <c:v>90.360293563502978</c:v>
                </c:pt>
                <c:pt idx="11">
                  <c:v>88.705627213200486</c:v>
                </c:pt>
                <c:pt idx="12">
                  <c:v>91.56105798304003</c:v>
                </c:pt>
                <c:pt idx="13">
                  <c:v>88.343657920896263</c:v>
                </c:pt>
                <c:pt idx="14">
                  <c:v>95.446969833886655</c:v>
                </c:pt>
                <c:pt idx="15">
                  <c:v>93.041837000365575</c:v>
                </c:pt>
                <c:pt idx="16">
                  <c:v>143.90095002798921</c:v>
                </c:pt>
                <c:pt idx="17">
                  <c:v>151.87632365224542</c:v>
                </c:pt>
                <c:pt idx="18">
                  <c:v>161.6823534683725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6.24'!$B$86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6.24'!$D$86:$W$86</c15:sqref>
                  </c15:fullRef>
                </c:ext>
              </c:extLst>
              <c:f>'Fig 6.24'!$E$86:$W$86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2.0770205520115326E-4</c:v>
                </c:pt>
                <c:pt idx="2">
                  <c:v>-5.2283307310396765E-4</c:v>
                </c:pt>
                <c:pt idx="3">
                  <c:v>0</c:v>
                </c:pt>
                <c:pt idx="4">
                  <c:v>6.4008280019862696E-3</c:v>
                </c:pt>
                <c:pt idx="5">
                  <c:v>-0.83117096815281444</c:v>
                </c:pt>
                <c:pt idx="6">
                  <c:v>129.64119469500747</c:v>
                </c:pt>
                <c:pt idx="7">
                  <c:v>134.84627044030412</c:v>
                </c:pt>
                <c:pt idx="8">
                  <c:v>137.16797486051013</c:v>
                </c:pt>
                <c:pt idx="9">
                  <c:v>140.12416508533909</c:v>
                </c:pt>
                <c:pt idx="10">
                  <c:v>141.51824873191777</c:v>
                </c:pt>
                <c:pt idx="11">
                  <c:v>143.49768819669958</c:v>
                </c:pt>
                <c:pt idx="12">
                  <c:v>140.13728381815699</c:v>
                </c:pt>
                <c:pt idx="13">
                  <c:v>178.5141935368753</c:v>
                </c:pt>
                <c:pt idx="14">
                  <c:v>185.68783756598341</c:v>
                </c:pt>
                <c:pt idx="15">
                  <c:v>192.58167012640746</c:v>
                </c:pt>
                <c:pt idx="16">
                  <c:v>38.432465971510283</c:v>
                </c:pt>
                <c:pt idx="17">
                  <c:v>37.492992596051749</c:v>
                </c:pt>
                <c:pt idx="18">
                  <c:v>37.929397196147761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6.24'!$B$88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6.24'!$D$88:$W$88</c15:sqref>
                  </c15:fullRef>
                </c:ext>
              </c:extLst>
              <c:f>'Fig 6.24'!$E$88:$W$88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-9.2487506589122859E-4</c:v>
                </c:pt>
                <c:pt idx="2">
                  <c:v>1.7306520661918512E-2</c:v>
                </c:pt>
                <c:pt idx="3">
                  <c:v>0</c:v>
                </c:pt>
                <c:pt idx="4">
                  <c:v>-8.6016622349092131E-2</c:v>
                </c:pt>
                <c:pt idx="5">
                  <c:v>6.0777292996476717E-3</c:v>
                </c:pt>
                <c:pt idx="6">
                  <c:v>29.20330706103843</c:v>
                </c:pt>
                <c:pt idx="7">
                  <c:v>33.207543626909711</c:v>
                </c:pt>
                <c:pt idx="8">
                  <c:v>30.660933231711851</c:v>
                </c:pt>
                <c:pt idx="9">
                  <c:v>38.063729308623181</c:v>
                </c:pt>
                <c:pt idx="10">
                  <c:v>34.218319664801754</c:v>
                </c:pt>
                <c:pt idx="11">
                  <c:v>40.581221296733986</c:v>
                </c:pt>
                <c:pt idx="12">
                  <c:v>41.238910253166978</c:v>
                </c:pt>
                <c:pt idx="13">
                  <c:v>31.78516323150393</c:v>
                </c:pt>
                <c:pt idx="14">
                  <c:v>33.809574370857831</c:v>
                </c:pt>
                <c:pt idx="15">
                  <c:v>55.54864594480938</c:v>
                </c:pt>
                <c:pt idx="16">
                  <c:v>47.445856319378152</c:v>
                </c:pt>
                <c:pt idx="17">
                  <c:v>66.808959603299229</c:v>
                </c:pt>
                <c:pt idx="18">
                  <c:v>74.777734321637752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6.24'!$B$89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6.24'!$D$89:$W$89</c15:sqref>
                  </c15:fullRef>
                </c:ext>
              </c:extLst>
              <c:f>'Fig 6.24'!$E$89:$W$89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-1.4174569488034194E-2</c:v>
                </c:pt>
                <c:pt idx="2">
                  <c:v>0.27935317386985048</c:v>
                </c:pt>
                <c:pt idx="3">
                  <c:v>0</c:v>
                </c:pt>
                <c:pt idx="4">
                  <c:v>0.41437700897404284</c:v>
                </c:pt>
                <c:pt idx="5">
                  <c:v>0.13164329284688847</c:v>
                </c:pt>
                <c:pt idx="6">
                  <c:v>40.142467270724879</c:v>
                </c:pt>
                <c:pt idx="7">
                  <c:v>38.900475803004753</c:v>
                </c:pt>
                <c:pt idx="8">
                  <c:v>57.336298145841653</c:v>
                </c:pt>
                <c:pt idx="9">
                  <c:v>50.797354803858099</c:v>
                </c:pt>
                <c:pt idx="10">
                  <c:v>52.243097956894474</c:v>
                </c:pt>
                <c:pt idx="11">
                  <c:v>54.180422269026309</c:v>
                </c:pt>
                <c:pt idx="12">
                  <c:v>49.409505279723476</c:v>
                </c:pt>
                <c:pt idx="13">
                  <c:v>58.066092575624197</c:v>
                </c:pt>
                <c:pt idx="14">
                  <c:v>57.595151863644759</c:v>
                </c:pt>
                <c:pt idx="15">
                  <c:v>59.200381803486579</c:v>
                </c:pt>
                <c:pt idx="16">
                  <c:v>45.341679985805087</c:v>
                </c:pt>
                <c:pt idx="17">
                  <c:v>41.792391422609597</c:v>
                </c:pt>
                <c:pt idx="18">
                  <c:v>40.47631197828315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6.24'!$B$85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6.24'!$D$85:$W$85</c15:sqref>
                  </c15:fullRef>
                </c:ext>
              </c:extLst>
              <c:f>'Fig 6.24'!$E$85:$W$85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2.8282869379836484E-8</c:v>
                </c:pt>
                <c:pt idx="3">
                  <c:v>2.5841018214123324E-10</c:v>
                </c:pt>
                <c:pt idx="4">
                  <c:v>1.8600871953822207E-9</c:v>
                </c:pt>
                <c:pt idx="5">
                  <c:v>4.5503156798076816E-10</c:v>
                </c:pt>
                <c:pt idx="6">
                  <c:v>-3.797157922016936E-2</c:v>
                </c:pt>
                <c:pt idx="7">
                  <c:v>-0.43931909350780529</c:v>
                </c:pt>
                <c:pt idx="8">
                  <c:v>-0.2410743398880868</c:v>
                </c:pt>
                <c:pt idx="9">
                  <c:v>0.54651383016795307</c:v>
                </c:pt>
                <c:pt idx="10">
                  <c:v>0.55650850303402422</c:v>
                </c:pt>
                <c:pt idx="11">
                  <c:v>0.56673121495919077</c:v>
                </c:pt>
                <c:pt idx="12">
                  <c:v>0.57709611145725148</c:v>
                </c:pt>
                <c:pt idx="13">
                  <c:v>0.29960319000599611</c:v>
                </c:pt>
                <c:pt idx="14">
                  <c:v>0.44482059370790239</c:v>
                </c:pt>
                <c:pt idx="15">
                  <c:v>0.48596792721536985</c:v>
                </c:pt>
                <c:pt idx="16">
                  <c:v>-15.774549993413302</c:v>
                </c:pt>
                <c:pt idx="17">
                  <c:v>-20.038649607890193</c:v>
                </c:pt>
                <c:pt idx="18">
                  <c:v>-17.583103379085401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6.24'!$B$90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6.24'!$D$90:$W$90</c15:sqref>
                  </c15:fullRef>
                </c:ext>
              </c:extLst>
              <c:f>'Fig 6.24'!$E$90:$W$90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-5.2121384350938271E-3</c:v>
                </c:pt>
                <c:pt idx="2">
                  <c:v>0.35142381876811246</c:v>
                </c:pt>
                <c:pt idx="3">
                  <c:v>2.5841018214123324E-10</c:v>
                </c:pt>
                <c:pt idx="4">
                  <c:v>-3.7927496251102255E-3</c:v>
                </c:pt>
                <c:pt idx="5">
                  <c:v>-0.52469472270840656</c:v>
                </c:pt>
                <c:pt idx="6">
                  <c:v>91.379264315714181</c:v>
                </c:pt>
                <c:pt idx="7">
                  <c:v>102.63295864149021</c:v>
                </c:pt>
                <c:pt idx="8">
                  <c:v>95.51810789597711</c:v>
                </c:pt>
                <c:pt idx="9">
                  <c:v>95.106671936952708</c:v>
                </c:pt>
                <c:pt idx="10">
                  <c:v>96.089613478561603</c:v>
                </c:pt>
                <c:pt idx="11">
                  <c:v>100.82603329461962</c:v>
                </c:pt>
                <c:pt idx="12">
                  <c:v>96.218192493335238</c:v>
                </c:pt>
                <c:pt idx="13">
                  <c:v>126.37471203366728</c:v>
                </c:pt>
                <c:pt idx="14">
                  <c:v>138.45154979621782</c:v>
                </c:pt>
                <c:pt idx="15">
                  <c:v>162.39734963414219</c:v>
                </c:pt>
                <c:pt idx="16">
                  <c:v>177.54640231126942</c:v>
                </c:pt>
                <c:pt idx="17">
                  <c:v>196.13201766631582</c:v>
                </c:pt>
                <c:pt idx="18">
                  <c:v>215.48269358535578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6.24'!$B$92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'Fig 6.24'!$D$83:$W$83</c15:sqref>
                  </c15:fullRef>
                </c:ext>
              </c:extLst>
              <c:f>'Fig 6.24'!$E$83:$W$83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6.24'!$D$92:$W$92</c15:sqref>
                  </c15:fullRef>
                </c:ext>
              </c:extLst>
              <c:f>'Fig 6.24'!$E$92:$W$92</c:f>
              <c:numCache>
                <c:formatCode>"$"#,##0_);[Red]\("$"#,##0\)</c:formatCode>
                <c:ptCount val="19"/>
                <c:pt idx="0">
                  <c:v>5.6878294490337426E-3</c:v>
                </c:pt>
                <c:pt idx="1">
                  <c:v>1.3959768623893502E-3</c:v>
                </c:pt>
                <c:pt idx="2">
                  <c:v>0.27262510829596992</c:v>
                </c:pt>
                <c:pt idx="3">
                  <c:v>0.27262510848290511</c:v>
                </c:pt>
                <c:pt idx="4">
                  <c:v>0.27005345835106692</c:v>
                </c:pt>
                <c:pt idx="5">
                  <c:v>-6.3404195523181425E-2</c:v>
                </c:pt>
                <c:pt idx="6">
                  <c:v>54.369052563984205</c:v>
                </c:pt>
                <c:pt idx="7">
                  <c:v>111.67153180619152</c:v>
                </c:pt>
                <c:pt idx="8">
                  <c:v>161.65755193132338</c:v>
                </c:pt>
                <c:pt idx="9">
                  <c:v>208.3073876067445</c:v>
                </c:pt>
                <c:pt idx="10">
                  <c:v>252.48394458197271</c:v>
                </c:pt>
                <c:pt idx="11">
                  <c:v>295.93140385641101</c:v>
                </c:pt>
                <c:pt idx="12">
                  <c:v>334.79340698507406</c:v>
                </c:pt>
                <c:pt idx="13">
                  <c:v>382.63486999297061</c:v>
                </c:pt>
                <c:pt idx="14">
                  <c:v>431.76165905124691</c:v>
                </c:pt>
                <c:pt idx="15">
                  <c:v>485.77185836704342</c:v>
                </c:pt>
                <c:pt idx="16">
                  <c:v>541.11770102931882</c:v>
                </c:pt>
                <c:pt idx="17">
                  <c:v>598.42341247383035</c:v>
                </c:pt>
                <c:pt idx="18">
                  <c:v>657.43510801810146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23U.LP.LST.20.BA12.EP.MM.Intgrtd Port+No Nuc.57069 (LT. 57069 - 57513) v50.1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5792.1139910895217</v>
      </c>
      <c r="D5" s="8">
        <f ca="1">IF(ISNUMBER($Y5),SUM(OFFSET(Change!D$1,$Y5-1,0,$Z5,1)),0)+IF(ISNUMBER($AA5),SUM(OFFSET(Change!D$1,$AA5-1,0,$AB5,1)),0)</f>
        <v>702.36233627656998</v>
      </c>
      <c r="E5" s="8">
        <f ca="1">IF(ISNUMBER($Y5),SUM(OFFSET(Change!E$1,$Y5-1,0,$Z5,1)),0)+IF(ISNUMBER($AA5),SUM(OFFSET(Change!E$1,$AA5-1,0,$AB5,1)),0)</f>
        <v>791.09672823396318</v>
      </c>
      <c r="F5" s="8">
        <f ca="1">IF(ISNUMBER($Y5),SUM(OFFSET(Change!F$1,$Y5-1,0,$Z5,1)),0)+IF(ISNUMBER($AA5),SUM(OFFSET(Change!F$1,$AA5-1,0,$AB5,1)),0)</f>
        <v>558.73294866503102</v>
      </c>
      <c r="G5" s="8">
        <f ca="1">IF(ISNUMBER($Y5),SUM(OFFSET(Change!G$1,$Y5-1,0,$Z5,1)),0)+IF(ISNUMBER($AA5),SUM(OFFSET(Change!G$1,$AA5-1,0,$AB5,1)),0)</f>
        <v>539.93369816164977</v>
      </c>
      <c r="H5" s="8">
        <f ca="1">IF(ISNUMBER($Y5),SUM(OFFSET(Change!H$1,$Y5-1,0,$Z5,1)),0)+IF(ISNUMBER($AA5),SUM(OFFSET(Change!H$1,$AA5-1,0,$AB5,1)),0)</f>
        <v>577.89517919252671</v>
      </c>
      <c r="I5" s="8">
        <f ca="1">IF(ISNUMBER($Y5),SUM(OFFSET(Change!I$1,$Y5-1,0,$Z5,1)),0)+IF(ISNUMBER($AA5),SUM(OFFSET(Change!I$1,$AA5-1,0,$AB5,1)),0)</f>
        <v>720.02431853567907</v>
      </c>
      <c r="J5" s="8">
        <f ca="1">IF(ISNUMBER($Y5),SUM(OFFSET(Change!J$1,$Y5-1,0,$Z5,1)),0)+IF(ISNUMBER($AA5),SUM(OFFSET(Change!J$1,$AA5-1,0,$AB5,1)),0)</f>
        <v>731.47591170318242</v>
      </c>
      <c r="K5" s="8">
        <f ca="1">IF(ISNUMBER($Y5),SUM(OFFSET(Change!K$1,$Y5-1,0,$Z5,1)),0)+IF(ISNUMBER($AA5),SUM(OFFSET(Change!K$1,$AA5-1,0,$AB5,1)),0)</f>
        <v>700.31121364125931</v>
      </c>
      <c r="L5" s="8">
        <f ca="1">IF(ISNUMBER($Y5),SUM(OFFSET(Change!L$1,$Y5-1,0,$Z5,1)),0)+IF(ISNUMBER($AA5),SUM(OFFSET(Change!L$1,$AA5-1,0,$AB5,1)),0)</f>
        <v>726.35666235833423</v>
      </c>
      <c r="M5" s="8">
        <f ca="1">IF(ISNUMBER($Y5),SUM(OFFSET(Change!M$1,$Y5-1,0,$Z5,1)),0)+IF(ISNUMBER($AA5),SUM(OFFSET(Change!M$1,$AA5-1,0,$AB5,1)),0)</f>
        <v>557.97657629701621</v>
      </c>
      <c r="N5" s="8">
        <f ca="1">IF(ISNUMBER($Y5),SUM(OFFSET(Change!N$1,$Y5-1,0,$Z5,1)),0)+IF(ISNUMBER($AA5),SUM(OFFSET(Change!N$1,$AA5-1,0,$AB5,1)),0)</f>
        <v>427.54667738480788</v>
      </c>
      <c r="O5" s="8">
        <f ca="1">IF(ISNUMBER($Y5),SUM(OFFSET(Change!O$1,$Y5-1,0,$Z5,1)),0)+IF(ISNUMBER($AA5),SUM(OFFSET(Change!O$1,$AA5-1,0,$AB5,1)),0)</f>
        <v>450.35116345657758</v>
      </c>
      <c r="P5" s="8">
        <f ca="1">IF(ISNUMBER($Y5),SUM(OFFSET(Change!P$1,$Y5-1,0,$Z5,1)),0)+IF(ISNUMBER($AA5),SUM(OFFSET(Change!P$1,$AA5-1,0,$AB5,1)),0)</f>
        <v>414.53550208190239</v>
      </c>
      <c r="Q5" s="8">
        <f ca="1">IF(ISNUMBER($Y5),SUM(OFFSET(Change!Q$1,$Y5-1,0,$Z5,1)),0)+IF(ISNUMBER($AA5),SUM(OFFSET(Change!Q$1,$AA5-1,0,$AB5,1)),0)</f>
        <v>398.74046475955532</v>
      </c>
      <c r="R5" s="8">
        <f ca="1">IF(ISNUMBER($Y5),SUM(OFFSET(Change!R$1,$Y5-1,0,$Z5,1)),0)+IF(ISNUMBER($AA5),SUM(OFFSET(Change!R$1,$AA5-1,0,$AB5,1)),0)</f>
        <v>282.68074909545896</v>
      </c>
      <c r="S5" s="8">
        <f ca="1">IF(ISNUMBER($Y5),SUM(OFFSET(Change!S$1,$Y5-1,0,$Z5,1)),0)+IF(ISNUMBER($AA5),SUM(OFFSET(Change!S$1,$AA5-1,0,$AB5,1)),0)</f>
        <v>273.04225851400736</v>
      </c>
      <c r="T5" s="8">
        <f ca="1">IF(ISNUMBER($Y5),SUM(OFFSET(Change!T$1,$Y5-1,0,$Z5,1)),0)+IF(ISNUMBER($AA5),SUM(OFFSET(Change!T$1,$AA5-1,0,$AB5,1)),0)</f>
        <v>287.60002963225406</v>
      </c>
      <c r="U5" s="8">
        <f ca="1">IF(ISNUMBER($Y5),SUM(OFFSET(Change!U$1,$Y5-1,0,$Z5,1)),0)+IF(ISNUMBER($AA5),SUM(OFFSET(Change!U$1,$AA5-1,0,$AB5,1)),0)</f>
        <v>18.478828099121781</v>
      </c>
      <c r="V5" s="8">
        <f ca="1">IF(ISNUMBER($Y5),SUM(OFFSET(Change!V$1,$Y5-1,0,$Z5,1)),0)+IF(ISNUMBER($AA5),SUM(OFFSET(Change!V$1,$AA5-1,0,$AB5,1)),0)</f>
        <v>24.456202724447159</v>
      </c>
      <c r="W5" s="8">
        <f ca="1">IF(ISNUMBER($Y5),SUM(OFFSET(Change!W$1,$Y5-1,0,$Z5,1)),0)+IF(ISNUMBER($AA5),SUM(OFFSET(Change!W$1,$AA5-1,0,$AB5,1)),0)</f>
        <v>26.565028945013079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952.22503413966206</v>
      </c>
      <c r="D6" s="8">
        <f ca="1">IF(ISNUMBER($Y6),SUM(OFFSET(Change!D$1,$Y6-1,0,$Z6,1)),0)+IF(ISNUMBER($AA6),SUM(OFFSET(Change!D$1,$AA6-1,0,$AB6,1)),0)</f>
        <v>35.153072873012725</v>
      </c>
      <c r="E6" s="8">
        <f ca="1">IF(ISNUMBER($Y6),SUM(OFFSET(Change!E$1,$Y6-1,0,$Z6,1)),0)+IF(ISNUMBER($AA6),SUM(OFFSET(Change!E$1,$AA6-1,0,$AB6,1)),0)</f>
        <v>36.764544498523492</v>
      </c>
      <c r="F6" s="8">
        <f ca="1">IF(ISNUMBER($Y6),SUM(OFFSET(Change!F$1,$Y6-1,0,$Z6,1)),0)+IF(ISNUMBER($AA6),SUM(OFFSET(Change!F$1,$AA6-1,0,$AB6,1)),0)</f>
        <v>28.203132936726991</v>
      </c>
      <c r="G6" s="8">
        <f ca="1">IF(ISNUMBER($Y6),SUM(OFFSET(Change!G$1,$Y6-1,0,$Z6,1)),0)+IF(ISNUMBER($AA6),SUM(OFFSET(Change!G$1,$AA6-1,0,$AB6,1)),0)</f>
        <v>26.829799334167671</v>
      </c>
      <c r="H6" s="8">
        <f ca="1">IF(ISNUMBER($Y6),SUM(OFFSET(Change!H$1,$Y6-1,0,$Z6,1)),0)+IF(ISNUMBER($AA6),SUM(OFFSET(Change!H$1,$AA6-1,0,$AB6,1)),0)</f>
        <v>28.808779468411618</v>
      </c>
      <c r="I6" s="8">
        <f ca="1">IF(ISNUMBER($Y6),SUM(OFFSET(Change!I$1,$Y6-1,0,$Z6,1)),0)+IF(ISNUMBER($AA6),SUM(OFFSET(Change!I$1,$AA6-1,0,$AB6,1)),0)</f>
        <v>144.33446085406749</v>
      </c>
      <c r="J6" s="8">
        <f ca="1">IF(ISNUMBER($Y6),SUM(OFFSET(Change!J$1,$Y6-1,0,$Z6,1)),0)+IF(ISNUMBER($AA6),SUM(OFFSET(Change!J$1,$AA6-1,0,$AB6,1)),0)</f>
        <v>141.72042227156521</v>
      </c>
      <c r="K6" s="8">
        <f ca="1">IF(ISNUMBER($Y6),SUM(OFFSET(Change!K$1,$Y6-1,0,$Z6,1)),0)+IF(ISNUMBER($AA6),SUM(OFFSET(Change!K$1,$AA6-1,0,$AB6,1)),0)</f>
        <v>146.59771892474498</v>
      </c>
      <c r="L6" s="8">
        <f ca="1">IF(ISNUMBER($Y6),SUM(OFFSET(Change!L$1,$Y6-1,0,$Z6,1)),0)+IF(ISNUMBER($AA6),SUM(OFFSET(Change!L$1,$AA6-1,0,$AB6,1)),0)</f>
        <v>144.03377591380661</v>
      </c>
      <c r="M6" s="8">
        <f ca="1">IF(ISNUMBER($Y6),SUM(OFFSET(Change!M$1,$Y6-1,0,$Z6,1)),0)+IF(ISNUMBER($AA6),SUM(OFFSET(Change!M$1,$AA6-1,0,$AB6,1)),0)</f>
        <v>144.41969383530079</v>
      </c>
      <c r="N6" s="8">
        <f ca="1">IF(ISNUMBER($Y6),SUM(OFFSET(Change!N$1,$Y6-1,0,$Z6,1)),0)+IF(ISNUMBER($AA6),SUM(OFFSET(Change!N$1,$AA6-1,0,$AB6,1)),0)</f>
        <v>130.84522787248039</v>
      </c>
      <c r="O6" s="8">
        <f ca="1">IF(ISNUMBER($Y6),SUM(OFFSET(Change!O$1,$Y6-1,0,$Z6,1)),0)+IF(ISNUMBER($AA6),SUM(OFFSET(Change!O$1,$AA6-1,0,$AB6,1)),0)</f>
        <v>145.74844420846972</v>
      </c>
      <c r="P6" s="8">
        <f ca="1">IF(ISNUMBER($Y6),SUM(OFFSET(Change!P$1,$Y6-1,0,$Z6,1)),0)+IF(ISNUMBER($AA6),SUM(OFFSET(Change!P$1,$AA6-1,0,$AB6,1)),0)</f>
        <v>132.0565409247157</v>
      </c>
      <c r="Q6" s="8">
        <f ca="1">IF(ISNUMBER($Y6),SUM(OFFSET(Change!Q$1,$Y6-1,0,$Z6,1)),0)+IF(ISNUMBER($AA6),SUM(OFFSET(Change!Q$1,$AA6-1,0,$AB6,1)),0)</f>
        <v>136.12132899302611</v>
      </c>
      <c r="R6" s="8">
        <f ca="1">IF(ISNUMBER($Y6),SUM(OFFSET(Change!R$1,$Y6-1,0,$Z6,1)),0)+IF(ISNUMBER($AA6),SUM(OFFSET(Change!R$1,$AA6-1,0,$AB6,1)),0)</f>
        <v>127.61228548516411</v>
      </c>
      <c r="S6" s="8">
        <f ca="1">IF(ISNUMBER($Y6),SUM(OFFSET(Change!S$1,$Y6-1,0,$Z6,1)),0)+IF(ISNUMBER($AA6),SUM(OFFSET(Change!S$1,$AA6-1,0,$AB6,1)),0)</f>
        <v>139.84009440031701</v>
      </c>
      <c r="T6" s="8">
        <f ca="1">IF(ISNUMBER($Y6),SUM(OFFSET(Change!T$1,$Y6-1,0,$Z6,1)),0)+IF(ISNUMBER($AA6),SUM(OFFSET(Change!T$1,$AA6-1,0,$AB6,1)),0)</f>
        <v>147.0065211777291</v>
      </c>
      <c r="U6" s="8">
        <f ca="1">IF(ISNUMBER($Y6),SUM(OFFSET(Change!U$1,$Y6-1,0,$Z6,1)),0)+IF(ISNUMBER($AA6),SUM(OFFSET(Change!U$1,$AA6-1,0,$AB6,1)),0)</f>
        <v>0.9703859715488502</v>
      </c>
      <c r="V6" s="8">
        <f ca="1">IF(ISNUMBER($Y6),SUM(OFFSET(Change!V$1,$Y6-1,0,$Z6,1)),0)+IF(ISNUMBER($AA6),SUM(OFFSET(Change!V$1,$AA6-1,0,$AB6,1)),0)</f>
        <v>1.2846672438558702</v>
      </c>
      <c r="W6" s="8">
        <f ca="1">IF(ISNUMBER($Y6),SUM(OFFSET(Change!W$1,$Y6-1,0,$Z6,1)),0)+IF(ISNUMBER($AA6),SUM(OFFSET(Change!W$1,$AA6-1,0,$AB6,1)),0)</f>
        <v>1.4097797936058709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5852.0136403479846</v>
      </c>
      <c r="D7" s="8">
        <f ca="1">IF(ISNUMBER($Y7),SUM(OFFSET(Change!D$1,$Y7-1,0,$Z7,1)),0)+IF(ISNUMBER($AA7),SUM(OFFSET(Change!D$1,$AA7-1,0,$AB7,1)),0)</f>
        <v>556.6236854091452</v>
      </c>
      <c r="E7" s="8">
        <f ca="1">IF(ISNUMBER($Y7),SUM(OFFSET(Change!E$1,$Y7-1,0,$Z7,1)),0)+IF(ISNUMBER($AA7),SUM(OFFSET(Change!E$1,$AA7-1,0,$AB7,1)),0)</f>
        <v>569.58095971664272</v>
      </c>
      <c r="F7" s="8">
        <f ca="1">IF(ISNUMBER($Y7),SUM(OFFSET(Change!F$1,$Y7-1,0,$Z7,1)),0)+IF(ISNUMBER($AA7),SUM(OFFSET(Change!F$1,$AA7-1,0,$AB7,1)),0)</f>
        <v>374.80591440686527</v>
      </c>
      <c r="G7" s="8">
        <f ca="1">IF(ISNUMBER($Y7),SUM(OFFSET(Change!G$1,$Y7-1,0,$Z7,1)),0)+IF(ISNUMBER($AA7),SUM(OFFSET(Change!G$1,$AA7-1,0,$AB7,1)),0)</f>
        <v>394.66177809099202</v>
      </c>
      <c r="H7" s="8">
        <f ca="1">IF(ISNUMBER($Y7),SUM(OFFSET(Change!H$1,$Y7-1,0,$Z7,1)),0)+IF(ISNUMBER($AA7),SUM(OFFSET(Change!H$1,$AA7-1,0,$AB7,1)),0)</f>
        <v>465.19432941422053</v>
      </c>
      <c r="I7" s="8">
        <f ca="1">IF(ISNUMBER($Y7),SUM(OFFSET(Change!I$1,$Y7-1,0,$Z7,1)),0)+IF(ISNUMBER($AA7),SUM(OFFSET(Change!I$1,$AA7-1,0,$AB7,1)),0)</f>
        <v>491.11162377835342</v>
      </c>
      <c r="J7" s="8">
        <f ca="1">IF(ISNUMBER($Y7),SUM(OFFSET(Change!J$1,$Y7-1,0,$Z7,1)),0)+IF(ISNUMBER($AA7),SUM(OFFSET(Change!J$1,$AA7-1,0,$AB7,1)),0)</f>
        <v>591.90195635079408</v>
      </c>
      <c r="K7" s="8">
        <f ca="1">IF(ISNUMBER($Y7),SUM(OFFSET(Change!K$1,$Y7-1,0,$Z7,1)),0)+IF(ISNUMBER($AA7),SUM(OFFSET(Change!K$1,$AA7-1,0,$AB7,1)),0)</f>
        <v>647.82264593851039</v>
      </c>
      <c r="L7" s="8">
        <f ca="1">IF(ISNUMBER($Y7),SUM(OFFSET(Change!L$1,$Y7-1,0,$Z7,1)),0)+IF(ISNUMBER($AA7),SUM(OFFSET(Change!L$1,$AA7-1,0,$AB7,1)),0)</f>
        <v>677.91767832988705</v>
      </c>
      <c r="M7" s="8">
        <f ca="1">IF(ISNUMBER($Y7),SUM(OFFSET(Change!M$1,$Y7-1,0,$Z7,1)),0)+IF(ISNUMBER($AA7),SUM(OFFSET(Change!M$1,$AA7-1,0,$AB7,1)),0)</f>
        <v>563.10879176084393</v>
      </c>
      <c r="N7" s="8">
        <f ca="1">IF(ISNUMBER($Y7),SUM(OFFSET(Change!N$1,$Y7-1,0,$Z7,1)),0)+IF(ISNUMBER($AA7),SUM(OFFSET(Change!N$1,$AA7-1,0,$AB7,1)),0)</f>
        <v>440.19738066378534</v>
      </c>
      <c r="O7" s="8">
        <f ca="1">IF(ISNUMBER($Y7),SUM(OFFSET(Change!O$1,$Y7-1,0,$Z7,1)),0)+IF(ISNUMBER($AA7),SUM(OFFSET(Change!O$1,$AA7-1,0,$AB7,1)),0)</f>
        <v>468.89280636240437</v>
      </c>
      <c r="P7" s="8">
        <f ca="1">IF(ISNUMBER($Y7),SUM(OFFSET(Change!P$1,$Y7-1,0,$Z7,1)),0)+IF(ISNUMBER($AA7),SUM(OFFSET(Change!P$1,$AA7-1,0,$AB7,1)),0)</f>
        <v>478.80940474347727</v>
      </c>
      <c r="Q7" s="8">
        <f ca="1">IF(ISNUMBER($Y7),SUM(OFFSET(Change!Q$1,$Y7-1,0,$Z7,1)),0)+IF(ISNUMBER($AA7),SUM(OFFSET(Change!Q$1,$AA7-1,0,$AB7,1)),0)</f>
        <v>448.55734938729324</v>
      </c>
      <c r="R7" s="8">
        <f ca="1">IF(ISNUMBER($Y7),SUM(OFFSET(Change!R$1,$Y7-1,0,$Z7,1)),0)+IF(ISNUMBER($AA7),SUM(OFFSET(Change!R$1,$AA7-1,0,$AB7,1)),0)</f>
        <v>403.43012127815837</v>
      </c>
      <c r="S7" s="8">
        <f ca="1">IF(ISNUMBER($Y7),SUM(OFFSET(Change!S$1,$Y7-1,0,$Z7,1)),0)+IF(ISNUMBER($AA7),SUM(OFFSET(Change!S$1,$AA7-1,0,$AB7,1)),0)</f>
        <v>476.92271724576636</v>
      </c>
      <c r="T7" s="8">
        <f ca="1">IF(ISNUMBER($Y7),SUM(OFFSET(Change!T$1,$Y7-1,0,$Z7,1)),0)+IF(ISNUMBER($AA7),SUM(OFFSET(Change!T$1,$AA7-1,0,$AB7,1)),0)</f>
        <v>514.9053291893938</v>
      </c>
      <c r="U7" s="8">
        <f ca="1">IF(ISNUMBER($Y7),SUM(OFFSET(Change!U$1,$Y7-1,0,$Z7,1)),0)+IF(ISNUMBER($AA7),SUM(OFFSET(Change!U$1,$AA7-1,0,$AB7,1)),0)</f>
        <v>840.25352178156663</v>
      </c>
      <c r="V7" s="8">
        <f ca="1">IF(ISNUMBER($Y7),SUM(OFFSET(Change!V$1,$Y7-1,0,$Z7,1)),0)+IF(ISNUMBER($AA7),SUM(OFFSET(Change!V$1,$AA7-1,0,$AB7,1)),0)</f>
        <v>937.60123515324915</v>
      </c>
      <c r="W7" s="8">
        <f ca="1">IF(ISNUMBER($Y7),SUM(OFFSET(Change!W$1,$Y7-1,0,$Z7,1)),0)+IF(ISNUMBER($AA7),SUM(OFFSET(Change!W$1,$AA7-1,0,$AB7,1)),0)</f>
        <v>963.46784894573079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111.43109691219213</v>
      </c>
      <c r="D8" s="8">
        <f ca="1">IF(ISNUMBER($Y8),SUM(OFFSET(Change!D$1,$Y8-1,0,$Z8,1)),0)+IF(ISNUMBER($AA8),SUM(OFFSET(Change!D$1,$AA8-1,0,$AB8,1)),0)</f>
        <v>6.5966169703958846</v>
      </c>
      <c r="E8" s="8">
        <f ca="1">IF(ISNUMBER($Y8),SUM(OFFSET(Change!E$1,$Y8-1,0,$Z8,1)),0)+IF(ISNUMBER($AA8),SUM(OFFSET(Change!E$1,$AA8-1,0,$AB8,1)),0)</f>
        <v>7.2336428758193145</v>
      </c>
      <c r="F8" s="8">
        <f ca="1">IF(ISNUMBER($Y8),SUM(OFFSET(Change!F$1,$Y8-1,0,$Z8,1)),0)+IF(ISNUMBER($AA8),SUM(OFFSET(Change!F$1,$AA8-1,0,$AB8,1)),0)</f>
        <v>6.0156548369959761</v>
      </c>
      <c r="G8" s="8">
        <f ca="1">IF(ISNUMBER($Y8),SUM(OFFSET(Change!G$1,$Y8-1,0,$Z8,1)),0)+IF(ISNUMBER($AA8),SUM(OFFSET(Change!G$1,$AA8-1,0,$AB8,1)),0)</f>
        <v>6.1426962435067756</v>
      </c>
      <c r="H8" s="8">
        <f ca="1">IF(ISNUMBER($Y8),SUM(OFFSET(Change!H$1,$Y8-1,0,$Z8,1)),0)+IF(ISNUMBER($AA8),SUM(OFFSET(Change!H$1,$AA8-1,0,$AB8,1)),0)</f>
        <v>6.7296979804638051</v>
      </c>
      <c r="I8" s="8">
        <f ca="1">IF(ISNUMBER($Y8),SUM(OFFSET(Change!I$1,$Y8-1,0,$Z8,1)),0)+IF(ISNUMBER($AA8),SUM(OFFSET(Change!I$1,$AA8-1,0,$AB8,1)),0)</f>
        <v>7.5510272412191997</v>
      </c>
      <c r="J8" s="8">
        <f ca="1">IF(ISNUMBER($Y8),SUM(OFFSET(Change!J$1,$Y8-1,0,$Z8,1)),0)+IF(ISNUMBER($AA8),SUM(OFFSET(Change!J$1,$AA8-1,0,$AB8,1)),0)</f>
        <v>12.676164055390629</v>
      </c>
      <c r="K8" s="8">
        <f ca="1">IF(ISNUMBER($Y8),SUM(OFFSET(Change!K$1,$Y8-1,0,$Z8,1)),0)+IF(ISNUMBER($AA8),SUM(OFFSET(Change!K$1,$AA8-1,0,$AB8,1)),0)</f>
        <v>12.643286443062566</v>
      </c>
      <c r="L8" s="8">
        <f ca="1">IF(ISNUMBER($Y8),SUM(OFFSET(Change!L$1,$Y8-1,0,$Z8,1)),0)+IF(ISNUMBER($AA8),SUM(OFFSET(Change!L$1,$AA8-1,0,$AB8,1)),0)</f>
        <v>13.696043553566771</v>
      </c>
      <c r="M8" s="8">
        <f ca="1">IF(ISNUMBER($Y8),SUM(OFFSET(Change!M$1,$Y8-1,0,$Z8,1)),0)+IF(ISNUMBER($AA8),SUM(OFFSET(Change!M$1,$AA8-1,0,$AB8,1)),0)</f>
        <v>9.9715203009520135</v>
      </c>
      <c r="N8" s="8">
        <f ca="1">IF(ISNUMBER($Y8),SUM(OFFSET(Change!N$1,$Y8-1,0,$Z8,1)),0)+IF(ISNUMBER($AA8),SUM(OFFSET(Change!N$1,$AA8-1,0,$AB8,1)),0)</f>
        <v>7.430876174855487</v>
      </c>
      <c r="O8" s="8">
        <f ca="1">IF(ISNUMBER($Y8),SUM(OFFSET(Change!O$1,$Y8-1,0,$Z8,1)),0)+IF(ISNUMBER($AA8),SUM(OFFSET(Change!O$1,$AA8-1,0,$AB8,1)),0)</f>
        <v>7.8486767828472601</v>
      </c>
      <c r="P8" s="8">
        <f ca="1">IF(ISNUMBER($Y8),SUM(OFFSET(Change!P$1,$Y8-1,0,$Z8,1)),0)+IF(ISNUMBER($AA8),SUM(OFFSET(Change!P$1,$AA8-1,0,$AB8,1)),0)</f>
        <v>8.0119377155183198</v>
      </c>
      <c r="Q8" s="8">
        <f ca="1">IF(ISNUMBER($Y8),SUM(OFFSET(Change!Q$1,$Y8-1,0,$Z8,1)),0)+IF(ISNUMBER($AA8),SUM(OFFSET(Change!Q$1,$AA8-1,0,$AB8,1)),0)</f>
        <v>7.578326892658235</v>
      </c>
      <c r="R8" s="8">
        <f ca="1">IF(ISNUMBER($Y8),SUM(OFFSET(Change!R$1,$Y8-1,0,$Z8,1)),0)+IF(ISNUMBER($AA8),SUM(OFFSET(Change!R$1,$AA8-1,0,$AB8,1)),0)</f>
        <v>6.8070971933845268</v>
      </c>
      <c r="S8" s="8">
        <f ca="1">IF(ISNUMBER($Y8),SUM(OFFSET(Change!S$1,$Y8-1,0,$Z8,1)),0)+IF(ISNUMBER($AA8),SUM(OFFSET(Change!S$1,$AA8-1,0,$AB8,1)),0)</f>
        <v>10.617038540656376</v>
      </c>
      <c r="T8" s="8">
        <f ca="1">IF(ISNUMBER($Y8),SUM(OFFSET(Change!T$1,$Y8-1,0,$Z8,1)),0)+IF(ISNUMBER($AA8),SUM(OFFSET(Change!T$1,$AA8-1,0,$AB8,1)),0)</f>
        <v>11.096611877570544</v>
      </c>
      <c r="U8" s="8">
        <f ca="1">IF(ISNUMBER($Y8),SUM(OFFSET(Change!U$1,$Y8-1,0,$Z8,1)),0)+IF(ISNUMBER($AA8),SUM(OFFSET(Change!U$1,$AA8-1,0,$AB8,1)),0)</f>
        <v>25.868858222236572</v>
      </c>
      <c r="V8" s="8">
        <f ca="1">IF(ISNUMBER($Y8),SUM(OFFSET(Change!V$1,$Y8-1,0,$Z8,1)),0)+IF(ISNUMBER($AA8),SUM(OFFSET(Change!V$1,$AA8-1,0,$AB8,1)),0)</f>
        <v>33.838951224350602</v>
      </c>
      <c r="W8" s="8">
        <f ca="1">IF(ISNUMBER($Y8),SUM(OFFSET(Change!W$1,$Y8-1,0,$Z8,1)),0)+IF(ISNUMBER($AA8),SUM(OFFSET(Change!W$1,$AA8-1,0,$AB8,1)),0)</f>
        <v>32.885057368396915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-6555.0641274213112</v>
      </c>
      <c r="D9" s="8">
        <f ca="1">IF(ISNUMBER($Y9),SUM(OFFSET(Change!D$1,$Y9-1,0,$Z9,1)),0)+IF(ISNUMBER($AA9),SUM(OFFSET(Change!D$1,$AA9-1,0,$AB9,1)),0)</f>
        <v>-12.474824630738397</v>
      </c>
      <c r="E9" s="8">
        <f ca="1">IF(ISNUMBER($Y9),SUM(OFFSET(Change!E$1,$Y9-1,0,$Z9,1)),0)+IF(ISNUMBER($AA9),SUM(OFFSET(Change!E$1,$AA9-1,0,$AB9,1)),0)</f>
        <v>-26.123600035343969</v>
      </c>
      <c r="F9" s="8">
        <f ca="1">IF(ISNUMBER($Y9),SUM(OFFSET(Change!F$1,$Y9-1,0,$Z9,1)),0)+IF(ISNUMBER($AA9),SUM(OFFSET(Change!F$1,$AA9-1,0,$AB9,1)),0)</f>
        <v>-187.73633583225711</v>
      </c>
      <c r="G9" s="8">
        <f ca="1">IF(ISNUMBER($Y9),SUM(OFFSET(Change!G$1,$Y9-1,0,$Z9,1)),0)+IF(ISNUMBER($AA9),SUM(OFFSET(Change!G$1,$AA9-1,0,$AB9,1)),0)</f>
        <v>-279.72446880990799</v>
      </c>
      <c r="H9" s="8">
        <f ca="1">IF(ISNUMBER($Y9),SUM(OFFSET(Change!H$1,$Y9-1,0,$Z9,1)),0)+IF(ISNUMBER($AA9),SUM(OFFSET(Change!H$1,$AA9-1,0,$AB9,1)),0)</f>
        <v>-394.26205037145621</v>
      </c>
      <c r="I9" s="8">
        <f ca="1">IF(ISNUMBER($Y9),SUM(OFFSET(Change!I$1,$Y9-1,0,$Z9,1)),0)+IF(ISNUMBER($AA9),SUM(OFFSET(Change!I$1,$AA9-1,0,$AB9,1)),0)</f>
        <v>-405.83014972203267</v>
      </c>
      <c r="J9" s="8">
        <f ca="1">IF(ISNUMBER($Y9),SUM(OFFSET(Change!J$1,$Y9-1,0,$Z9,1)),0)+IF(ISNUMBER($AA9),SUM(OFFSET(Change!J$1,$AA9-1,0,$AB9,1)),0)</f>
        <v>-437.23642493104478</v>
      </c>
      <c r="K9" s="8">
        <f ca="1">IF(ISNUMBER($Y9),SUM(OFFSET(Change!K$1,$Y9-1,0,$Z9,1)),0)+IF(ISNUMBER($AA9),SUM(OFFSET(Change!K$1,$AA9-1,0,$AB9,1)),0)</f>
        <v>-550.15109026973857</v>
      </c>
      <c r="L9" s="8">
        <f ca="1">IF(ISNUMBER($Y9),SUM(OFFSET(Change!L$1,$Y9-1,0,$Z9,1)),0)+IF(ISNUMBER($AA9),SUM(OFFSET(Change!L$1,$AA9-1,0,$AB9,1)),0)</f>
        <v>-191.17269203148717</v>
      </c>
      <c r="M9" s="8">
        <f ca="1">IF(ISNUMBER($Y9),SUM(OFFSET(Change!M$1,$Y9-1,0,$Z9,1)),0)+IF(ISNUMBER($AA9),SUM(OFFSET(Change!M$1,$AA9-1,0,$AB9,1)),0)</f>
        <v>-741.1826830756055</v>
      </c>
      <c r="N9" s="8">
        <f ca="1">IF(ISNUMBER($Y9),SUM(OFFSET(Change!N$1,$Y9-1,0,$Z9,1)),0)+IF(ISNUMBER($AA9),SUM(OFFSET(Change!N$1,$AA9-1,0,$AB9,1)),0)</f>
        <v>-1165.0890348898986</v>
      </c>
      <c r="O9" s="8">
        <f ca="1">IF(ISNUMBER($Y9),SUM(OFFSET(Change!O$1,$Y9-1,0,$Z9,1)),0)+IF(ISNUMBER($AA9),SUM(OFFSET(Change!O$1,$AA9-1,0,$AB9,1)),0)</f>
        <v>-1226.4894819768033</v>
      </c>
      <c r="P9" s="8">
        <f ca="1">IF(ISNUMBER($Y9),SUM(OFFSET(Change!P$1,$Y9-1,0,$Z9,1)),0)+IF(ISNUMBER($AA9),SUM(OFFSET(Change!P$1,$AA9-1,0,$AB9,1)),0)</f>
        <v>-1025.8455115327276</v>
      </c>
      <c r="Q9" s="8">
        <f ca="1">IF(ISNUMBER($Y9),SUM(OFFSET(Change!Q$1,$Y9-1,0,$Z9,1)),0)+IF(ISNUMBER($AA9),SUM(OFFSET(Change!Q$1,$AA9-1,0,$AB9,1)),0)</f>
        <v>-1045.3473765655003</v>
      </c>
      <c r="R9" s="8">
        <f ca="1">IF(ISNUMBER($Y9),SUM(OFFSET(Change!R$1,$Y9-1,0,$Z9,1)),0)+IF(ISNUMBER($AA9),SUM(OFFSET(Change!R$1,$AA9-1,0,$AB9,1)),0)</f>
        <v>-1363.7471606581032</v>
      </c>
      <c r="S9" s="8">
        <f ca="1">IF(ISNUMBER($Y9),SUM(OFFSET(Change!S$1,$Y9-1,0,$Z9,1)),0)+IF(ISNUMBER($AA9),SUM(OFFSET(Change!S$1,$AA9-1,0,$AB9,1)),0)</f>
        <v>-1370.517572390276</v>
      </c>
      <c r="T9" s="8">
        <f ca="1">IF(ISNUMBER($Y9),SUM(OFFSET(Change!T$1,$Y9-1,0,$Z9,1)),0)+IF(ISNUMBER($AA9),SUM(OFFSET(Change!T$1,$AA9-1,0,$AB9,1)),0)</f>
        <v>-1419.8536686717105</v>
      </c>
      <c r="U9" s="8">
        <f ca="1">IF(ISNUMBER($Y9),SUM(OFFSET(Change!U$1,$Y9-1,0,$Z9,1)),0)+IF(ISNUMBER($AA9),SUM(OFFSET(Change!U$1,$AA9-1,0,$AB9,1)),0)</f>
        <v>-1347.8495284215962</v>
      </c>
      <c r="V9" s="8">
        <f ca="1">IF(ISNUMBER($Y9),SUM(OFFSET(Change!V$1,$Y9-1,0,$Z9,1)),0)+IF(ISNUMBER($AA9),SUM(OFFSET(Change!V$1,$AA9-1,0,$AB9,1)),0)</f>
        <v>-1380.2160161151969</v>
      </c>
      <c r="W9" s="8">
        <f ca="1">IF(ISNUMBER($Y9),SUM(OFFSET(Change!W$1,$Y9-1,0,$Z9,1)),0)+IF(ISNUMBER($AA9),SUM(OFFSET(Change!W$1,$AA9-1,0,$AB9,1)),0)</f>
        <v>-699.40028659098914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1209.8443689549952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25.831894986853097</v>
      </c>
      <c r="H10" s="8">
        <f ca="1">IF(ISNUMBER($Y10),SUM(OFFSET(Change!H$1,$Y10-1,0,$Z10,1)),0)+IF(ISNUMBER($AA10),SUM(OFFSET(Change!H$1,$AA10-1,0,$AB10,1)),0)</f>
        <v>30.286948431334807</v>
      </c>
      <c r="I10" s="8">
        <f ca="1">IF(ISNUMBER($Y10),SUM(OFFSET(Change!I$1,$Y10-1,0,$Z10,1)),0)+IF(ISNUMBER($AA10),SUM(OFFSET(Change!I$1,$AA10-1,0,$AB10,1)),0)</f>
        <v>42.027003991847465</v>
      </c>
      <c r="J10" s="8">
        <f ca="1">IF(ISNUMBER($Y10),SUM(OFFSET(Change!J$1,$Y10-1,0,$Z10,1)),0)+IF(ISNUMBER($AA10),SUM(OFFSET(Change!J$1,$AA10-1,0,$AB10,1)),0)</f>
        <v>57.379723542132297</v>
      </c>
      <c r="K10" s="8">
        <f ca="1">IF(ISNUMBER($Y10),SUM(OFFSET(Change!K$1,$Y10-1,0,$Z10,1)),0)+IF(ISNUMBER($AA10),SUM(OFFSET(Change!K$1,$AA10-1,0,$AB10,1)),0)</f>
        <v>76.437838561709768</v>
      </c>
      <c r="L10" s="8">
        <f ca="1">IF(ISNUMBER($Y10),SUM(OFFSET(Change!L$1,$Y10-1,0,$Z10,1)),0)+IF(ISNUMBER($AA10),SUM(OFFSET(Change!L$1,$AA10-1,0,$AB10,1)),0)</f>
        <v>97.17965761399816</v>
      </c>
      <c r="M10" s="8">
        <f ca="1">IF(ISNUMBER($Y10),SUM(OFFSET(Change!M$1,$Y10-1,0,$Z10,1)),0)+IF(ISNUMBER($AA10),SUM(OFFSET(Change!M$1,$AA10-1,0,$AB10,1)),0)</f>
        <v>119.10509745631916</v>
      </c>
      <c r="N10" s="8">
        <f ca="1">IF(ISNUMBER($Y10),SUM(OFFSET(Change!N$1,$Y10-1,0,$Z10,1)),0)+IF(ISNUMBER($AA10),SUM(OFFSET(Change!N$1,$AA10-1,0,$AB10,1)),0)</f>
        <v>143.20790844575129</v>
      </c>
      <c r="O10" s="8">
        <f ca="1">IF(ISNUMBER($Y10),SUM(OFFSET(Change!O$1,$Y10-1,0,$Z10,1)),0)+IF(ISNUMBER($AA10),SUM(OFFSET(Change!O$1,$AA10-1,0,$AB10,1)),0)</f>
        <v>167.10371743566421</v>
      </c>
      <c r="P10" s="8">
        <f ca="1">IF(ISNUMBER($Y10),SUM(OFFSET(Change!P$1,$Y10-1,0,$Z10,1)),0)+IF(ISNUMBER($AA10),SUM(OFFSET(Change!P$1,$AA10-1,0,$AB10,1)),0)</f>
        <v>190.72055542103439</v>
      </c>
      <c r="Q10" s="8">
        <f ca="1">IF(ISNUMBER($Y10),SUM(OFFSET(Change!Q$1,$Y10-1,0,$Z10,1)),0)+IF(ISNUMBER($AA10),SUM(OFFSET(Change!Q$1,$AA10-1,0,$AB10,1)),0)</f>
        <v>210.68287445944461</v>
      </c>
      <c r="R10" s="8">
        <f ca="1">IF(ISNUMBER($Y10),SUM(OFFSET(Change!R$1,$Y10-1,0,$Z10,1)),0)+IF(ISNUMBER($AA10),SUM(OFFSET(Change!R$1,$AA10-1,0,$AB10,1)),0)</f>
        <v>240.23964279496391</v>
      </c>
      <c r="S10" s="8">
        <f ca="1">IF(ISNUMBER($Y10),SUM(OFFSET(Change!S$1,$Y10-1,0,$Z10,1)),0)+IF(ISNUMBER($AA10),SUM(OFFSET(Change!S$1,$AA10-1,0,$AB10,1)),0)</f>
        <v>264.52874158661416</v>
      </c>
      <c r="T10" s="8">
        <f ca="1">IF(ISNUMBER($Y10),SUM(OFFSET(Change!T$1,$Y10-1,0,$Z10,1)),0)+IF(ISNUMBER($AA10),SUM(OFFSET(Change!T$1,$AA10-1,0,$AB10,1)),0)</f>
        <v>287.61119640094364</v>
      </c>
      <c r="U10" s="8">
        <f ca="1">IF(ISNUMBER($Y10),SUM(OFFSET(Change!U$1,$Y10-1,0,$Z10,1)),0)+IF(ISNUMBER($AA10),SUM(OFFSET(Change!U$1,$AA10-1,0,$AB10,1)),0)</f>
        <v>316.09625154050019</v>
      </c>
      <c r="V10" s="8">
        <f ca="1">IF(ISNUMBER($Y10),SUM(OFFSET(Change!V$1,$Y10-1,0,$Z10,1)),0)+IF(ISNUMBER($AA10),SUM(OFFSET(Change!V$1,$AA10-1,0,$AB10,1)),0)</f>
        <v>337.35093878939227</v>
      </c>
      <c r="W10" s="8">
        <f ca="1">IF(ISNUMBER($Y10),SUM(OFFSET(Change!W$1,$Y10-1,0,$Z10,1)),0)+IF(ISNUMBER($AA10),SUM(OFFSET(Change!W$1,$AA10-1,0,$AB10,1)),0)</f>
        <v>367.38049092765351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3537.068140855974</v>
      </c>
      <c r="D11" s="8">
        <f ca="1">IF(ISNUMBER($Y11),SUM(OFFSET(Change!D$1,$Y11-1,0,$Z11,1)),0)+IF(ISNUMBER($AA11),SUM(OFFSET(Change!D$1,$AA11-1,0,$AB11,1)),0)</f>
        <v>207.56245840286326</v>
      </c>
      <c r="E11" s="8">
        <f ca="1">IF(ISNUMBER($Y11),SUM(OFFSET(Change!E$1,$Y11-1,0,$Z11,1)),0)+IF(ISNUMBER($AA11),SUM(OFFSET(Change!E$1,$AA11-1,0,$AB11,1)),0)</f>
        <v>297.93897796177282</v>
      </c>
      <c r="F11" s="8">
        <f ca="1">IF(ISNUMBER($Y11),SUM(OFFSET(Change!F$1,$Y11-1,0,$Z11,1)),0)+IF(ISNUMBER($AA11),SUM(OFFSET(Change!F$1,$AA11-1,0,$AB11,1)),0)</f>
        <v>268.17054924700187</v>
      </c>
      <c r="G11" s="8">
        <f ca="1">IF(ISNUMBER($Y11),SUM(OFFSET(Change!G$1,$Y11-1,0,$Z11,1)),0)+IF(ISNUMBER($AA11),SUM(OFFSET(Change!G$1,$AA11-1,0,$AB11,1)),0)</f>
        <v>248.49426833136781</v>
      </c>
      <c r="H11" s="8">
        <f ca="1">IF(ISNUMBER($Y11),SUM(OFFSET(Change!H$1,$Y11-1,0,$Z11,1)),0)+IF(ISNUMBER($AA11),SUM(OFFSET(Change!H$1,$AA11-1,0,$AB11,1)),0)</f>
        <v>228.17787848598113</v>
      </c>
      <c r="I11" s="8">
        <f ca="1">IF(ISNUMBER($Y11),SUM(OFFSET(Change!I$1,$Y11-1,0,$Z11,1)),0)+IF(ISNUMBER($AA11),SUM(OFFSET(Change!I$1,$AA11-1,0,$AB11,1)),0)</f>
        <v>272.24312742400889</v>
      </c>
      <c r="J11" s="8">
        <f ca="1">IF(ISNUMBER($Y11),SUM(OFFSET(Change!J$1,$Y11-1,0,$Z11,1)),0)+IF(ISNUMBER($AA11),SUM(OFFSET(Change!J$1,$AA11-1,0,$AB11,1)),0)</f>
        <v>321.88986250707728</v>
      </c>
      <c r="K11" s="8">
        <f ca="1">IF(ISNUMBER($Y11),SUM(OFFSET(Change!K$1,$Y11-1,0,$Z11,1)),0)+IF(ISNUMBER($AA11),SUM(OFFSET(Change!K$1,$AA11-1,0,$AB11,1)),0)</f>
        <v>342.15114120027658</v>
      </c>
      <c r="L11" s="8">
        <f ca="1">IF(ISNUMBER($Y11),SUM(OFFSET(Change!L$1,$Y11-1,0,$Z11,1)),0)+IF(ISNUMBER($AA11),SUM(OFFSET(Change!L$1,$AA11-1,0,$AB11,1)),0)</f>
        <v>401.86806688078923</v>
      </c>
      <c r="M11" s="8">
        <f ca="1">IF(ISNUMBER($Y11),SUM(OFFSET(Change!M$1,$Y11-1,0,$Z11,1)),0)+IF(ISNUMBER($AA11),SUM(OFFSET(Change!M$1,$AA11-1,0,$AB11,1)),0)</f>
        <v>305.62891524729343</v>
      </c>
      <c r="N11" s="8">
        <f ca="1">IF(ISNUMBER($Y11),SUM(OFFSET(Change!N$1,$Y11-1,0,$Z11,1)),0)+IF(ISNUMBER($AA11),SUM(OFFSET(Change!N$1,$AA11-1,0,$AB11,1)),0)</f>
        <v>306.42267701665884</v>
      </c>
      <c r="O11" s="8">
        <f ca="1">IF(ISNUMBER($Y11),SUM(OFFSET(Change!O$1,$Y11-1,0,$Z11,1)),0)+IF(ISNUMBER($AA11),SUM(OFFSET(Change!O$1,$AA11-1,0,$AB11,1)),0)</f>
        <v>322.62228204641644</v>
      </c>
      <c r="P11" s="8">
        <f ca="1">IF(ISNUMBER($Y11),SUM(OFFSET(Change!P$1,$Y11-1,0,$Z11,1)),0)+IF(ISNUMBER($AA11),SUM(OFFSET(Change!P$1,$AA11-1,0,$AB11,1)),0)</f>
        <v>355.11455901876167</v>
      </c>
      <c r="Q11" s="8">
        <f ca="1">IF(ISNUMBER($Y11),SUM(OFFSET(Change!Q$1,$Y11-1,0,$Z11,1)),0)+IF(ISNUMBER($AA11),SUM(OFFSET(Change!Q$1,$AA11-1,0,$AB11,1)),0)</f>
        <v>392.31655599896669</v>
      </c>
      <c r="R11" s="8">
        <f ca="1">IF(ISNUMBER($Y11),SUM(OFFSET(Change!R$1,$Y11-1,0,$Z11,1)),0)+IF(ISNUMBER($AA11),SUM(OFFSET(Change!R$1,$AA11-1,0,$AB11,1)),0)</f>
        <v>370.15962828766203</v>
      </c>
      <c r="S11" s="8">
        <f ca="1">IF(ISNUMBER($Y11),SUM(OFFSET(Change!S$1,$Y11-1,0,$Z11,1)),0)+IF(ISNUMBER($AA11),SUM(OFFSET(Change!S$1,$AA11-1,0,$AB11,1)),0)</f>
        <v>400.69506506326155</v>
      </c>
      <c r="T11" s="8">
        <f ca="1">IF(ISNUMBER($Y11),SUM(OFFSET(Change!T$1,$Y11-1,0,$Z11,1)),0)+IF(ISNUMBER($AA11),SUM(OFFSET(Change!T$1,$AA11-1,0,$AB11,1)),0)</f>
        <v>444.03996015713557</v>
      </c>
      <c r="U11" s="8">
        <f ca="1">IF(ISNUMBER($Y11),SUM(OFFSET(Change!U$1,$Y11-1,0,$Z11,1)),0)+IF(ISNUMBER($AA11),SUM(OFFSET(Change!U$1,$AA11-1,0,$AB11,1)),0)</f>
        <v>504.76185518764333</v>
      </c>
      <c r="V11" s="8">
        <f ca="1">IF(ISNUMBER($Y11),SUM(OFFSET(Change!V$1,$Y11-1,0,$Z11,1)),0)+IF(ISNUMBER($AA11),SUM(OFFSET(Change!V$1,$AA11-1,0,$AB11,1)),0)</f>
        <v>566.66052885767863</v>
      </c>
      <c r="W11" s="8">
        <f ca="1">IF(ISNUMBER($Y11),SUM(OFFSET(Change!W$1,$Y11-1,0,$Z11,1)),0)+IF(ISNUMBER($AA11),SUM(OFFSET(Change!W$1,$AA11-1,0,$AB11,1)),0)</f>
        <v>594.50386958407921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-3129.7642747923537</v>
      </c>
      <c r="D12" s="8">
        <f ca="1">IF(ISNUMBER($Y12),SUM(OFFSET(Change!D$1,$Y12-1,0,$Z12,1)),0)+IF(ISNUMBER($AA12),SUM(OFFSET(Change!D$1,$AA12-1,0,$AB12,1)),0)</f>
        <v>-705.13288288301362</v>
      </c>
      <c r="E12" s="8">
        <f ca="1">IF(ISNUMBER($Y12),SUM(OFFSET(Change!E$1,$Y12-1,0,$Z12,1)),0)+IF(ISNUMBER($AA12),SUM(OFFSET(Change!E$1,$AA12-1,0,$AB12,1)),0)</f>
        <v>-845.24546679220111</v>
      </c>
      <c r="F12" s="8">
        <f ca="1">IF(ISNUMBER($Y12),SUM(OFFSET(Change!F$1,$Y12-1,0,$Z12,1)),0)+IF(ISNUMBER($AA12),SUM(OFFSET(Change!F$1,$AA12-1,0,$AB12,1)),0)</f>
        <v>-226.92120499382293</v>
      </c>
      <c r="G12" s="8">
        <f ca="1">IF(ISNUMBER($Y12),SUM(OFFSET(Change!G$1,$Y12-1,0,$Z12,1)),0)+IF(ISNUMBER($AA12),SUM(OFFSET(Change!G$1,$AA12-1,0,$AB12,1)),0)</f>
        <v>-193.72431796276845</v>
      </c>
      <c r="H12" s="8">
        <f ca="1">IF(ISNUMBER($Y12),SUM(OFFSET(Change!H$1,$Y12-1,0,$Z12,1)),0)+IF(ISNUMBER($AA12),SUM(OFFSET(Change!H$1,$AA12-1,0,$AB12,1)),0)</f>
        <v>-291.0659908297261</v>
      </c>
      <c r="I12" s="8">
        <f ca="1">IF(ISNUMBER($Y12),SUM(OFFSET(Change!I$1,$Y12-1,0,$Z12,1)),0)+IF(ISNUMBER($AA12),SUM(OFFSET(Change!I$1,$AA12-1,0,$AB12,1)),0)</f>
        <v>-184.94614437796989</v>
      </c>
      <c r="J12" s="8">
        <f ca="1">IF(ISNUMBER($Y12),SUM(OFFSET(Change!J$1,$Y12-1,0,$Z12,1)),0)+IF(ISNUMBER($AA12),SUM(OFFSET(Change!J$1,$AA12-1,0,$AB12,1)),0)</f>
        <v>-139.18351753225031</v>
      </c>
      <c r="K12" s="8">
        <f ca="1">IF(ISNUMBER($Y12),SUM(OFFSET(Change!K$1,$Y12-1,0,$Z12,1)),0)+IF(ISNUMBER($AA12),SUM(OFFSET(Change!K$1,$AA12-1,0,$AB12,1)),0)</f>
        <v>-110.57690970403321</v>
      </c>
      <c r="L12" s="8">
        <f ca="1">IF(ISNUMBER($Y12),SUM(OFFSET(Change!L$1,$Y12-1,0,$Z12,1)),0)+IF(ISNUMBER($AA12),SUM(OFFSET(Change!L$1,$AA12-1,0,$AB12,1)),0)</f>
        <v>-108.92541235176638</v>
      </c>
      <c r="M12" s="8">
        <f ca="1">IF(ISNUMBER($Y12),SUM(OFFSET(Change!M$1,$Y12-1,0,$Z12,1)),0)+IF(ISNUMBER($AA12),SUM(OFFSET(Change!M$1,$AA12-1,0,$AB12,1)),0)</f>
        <v>-193.09311418984262</v>
      </c>
      <c r="N12" s="8">
        <f ca="1">IF(ISNUMBER($Y12),SUM(OFFSET(Change!N$1,$Y12-1,0,$Z12,1)),0)+IF(ISNUMBER($AA12),SUM(OFFSET(Change!N$1,$AA12-1,0,$AB12,1)),0)</f>
        <v>-171.95652454012088</v>
      </c>
      <c r="O12" s="8">
        <f ca="1">IF(ISNUMBER($Y12),SUM(OFFSET(Change!O$1,$Y12-1,0,$Z12,1)),0)+IF(ISNUMBER($AA12),SUM(OFFSET(Change!O$1,$AA12-1,0,$AB12,1)),0)</f>
        <v>-176.74631610475822</v>
      </c>
      <c r="P12" s="8">
        <f ca="1">IF(ISNUMBER($Y12),SUM(OFFSET(Change!P$1,$Y12-1,0,$Z12,1)),0)+IF(ISNUMBER($AA12),SUM(OFFSET(Change!P$1,$AA12-1,0,$AB12,1)),0)</f>
        <v>-166.89196413108024</v>
      </c>
      <c r="Q12" s="8">
        <f ca="1">IF(ISNUMBER($Y12),SUM(OFFSET(Change!Q$1,$Y12-1,0,$Z12,1)),0)+IF(ISNUMBER($AA12),SUM(OFFSET(Change!Q$1,$AA12-1,0,$AB12,1)),0)</f>
        <v>-137.57457624685287</v>
      </c>
      <c r="R12" s="8">
        <f ca="1">IF(ISNUMBER($Y12),SUM(OFFSET(Change!R$1,$Y12-1,0,$Z12,1)),0)+IF(ISNUMBER($AA12),SUM(OFFSET(Change!R$1,$AA12-1,0,$AB12,1)),0)</f>
        <v>-198.44115636882415</v>
      </c>
      <c r="S12" s="8">
        <f ca="1">IF(ISNUMBER($Y12),SUM(OFFSET(Change!S$1,$Y12-1,0,$Z12,1)),0)+IF(ISNUMBER($AA12),SUM(OFFSET(Change!S$1,$AA12-1,0,$AB12,1)),0)</f>
        <v>-207.70708742649688</v>
      </c>
      <c r="T12" s="8">
        <f ca="1">IF(ISNUMBER($Y12),SUM(OFFSET(Change!T$1,$Y12-1,0,$Z12,1)),0)+IF(ISNUMBER($AA12),SUM(OFFSET(Change!T$1,$AA12-1,0,$AB12,1)),0)</f>
        <v>-210.49109208963972</v>
      </c>
      <c r="U12" s="8">
        <f ca="1">IF(ISNUMBER($Y12),SUM(OFFSET(Change!U$1,$Y12-1,0,$Z12,1)),0)+IF(ISNUMBER($AA12),SUM(OFFSET(Change!U$1,$AA12-1,0,$AB12,1)),0)</f>
        <v>-248.59286246912976</v>
      </c>
      <c r="V12" s="8">
        <f ca="1">IF(ISNUMBER($Y12),SUM(OFFSET(Change!V$1,$Y12-1,0,$Z12,1)),0)+IF(ISNUMBER($AA12),SUM(OFFSET(Change!V$1,$AA12-1,0,$AB12,1)),0)</f>
        <v>-248.20241682845833</v>
      </c>
      <c r="W12" s="8">
        <f ca="1">IF(ISNUMBER($Y12),SUM(OFFSET(Change!W$1,$Y12-1,0,$Z12,1)),0)+IF(ISNUMBER($AA12),SUM(OFFSET(Change!W$1,$AA12-1,0,$AB12,1)),0)</f>
        <v>-276.91420094955271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-191.95477377726957</v>
      </c>
      <c r="D13" s="8">
        <f ca="1">IF(ISNUMBER($Y13),SUM(OFFSET(Change!D$1,$Y13-1,0,$Z13,1)),0)+IF(ISNUMBER($AA13),SUM(OFFSET(Change!D$1,$AA13-1,0,$AB13,1)),0)</f>
        <v>69.641340351337604</v>
      </c>
      <c r="E13" s="8">
        <f ca="1">IF(ISNUMBER($Y13),SUM(OFFSET(Change!E$1,$Y13-1,0,$Z13,1)),0)+IF(ISNUMBER($AA13),SUM(OFFSET(Change!E$1,$AA13-1,0,$AB13,1)),0)</f>
        <v>82.895894317090466</v>
      </c>
      <c r="F13" s="8">
        <f ca="1">IF(ISNUMBER($Y13),SUM(OFFSET(Change!F$1,$Y13-1,0,$Z13,1)),0)+IF(ISNUMBER($AA13),SUM(OFFSET(Change!F$1,$AA13-1,0,$AB13,1)),0)</f>
        <v>348.03505856810835</v>
      </c>
      <c r="G13" s="8">
        <f ca="1">IF(ISNUMBER($Y13),SUM(OFFSET(Change!G$1,$Y13-1,0,$Z13,1)),0)+IF(ISNUMBER($AA13),SUM(OFFSET(Change!G$1,$AA13-1,0,$AB13,1)),0)</f>
        <v>339.81999975901743</v>
      </c>
      <c r="H13" s="8">
        <f ca="1">IF(ISNUMBER($Y13),SUM(OFFSET(Change!H$1,$Y13-1,0,$Z13,1)),0)+IF(ISNUMBER($AA13),SUM(OFFSET(Change!H$1,$AA13-1,0,$AB13,1)),0)</f>
        <v>376.45691952531905</v>
      </c>
      <c r="I13" s="8">
        <f ca="1">IF(ISNUMBER($Y13),SUM(OFFSET(Change!I$1,$Y13-1,0,$Z13,1)),0)+IF(ISNUMBER($AA13),SUM(OFFSET(Change!I$1,$AA13-1,0,$AB13,1)),0)</f>
        <v>-224.63082930032994</v>
      </c>
      <c r="J13" s="8">
        <f ca="1">IF(ISNUMBER($Y13),SUM(OFFSET(Change!J$1,$Y13-1,0,$Z13,1)),0)+IF(ISNUMBER($AA13),SUM(OFFSET(Change!J$1,$AA13-1,0,$AB13,1)),0)</f>
        <v>-176.60763223585894</v>
      </c>
      <c r="K13" s="8">
        <f ca="1">IF(ISNUMBER($Y13),SUM(OFFSET(Change!K$1,$Y13-1,0,$Z13,1)),0)+IF(ISNUMBER($AA13),SUM(OFFSET(Change!K$1,$AA13-1,0,$AB13,1)),0)</f>
        <v>-220.3850788769052</v>
      </c>
      <c r="L13" s="8">
        <f ca="1">IF(ISNUMBER($Y13),SUM(OFFSET(Change!L$1,$Y13-1,0,$Z13,1)),0)+IF(ISNUMBER($AA13),SUM(OFFSET(Change!L$1,$AA13-1,0,$AB13,1)),0)</f>
        <v>-149.92402731546298</v>
      </c>
      <c r="M13" s="8">
        <f ca="1">IF(ISNUMBER($Y13),SUM(OFFSET(Change!M$1,$Y13-1,0,$Z13,1)),0)+IF(ISNUMBER($AA13),SUM(OFFSET(Change!M$1,$AA13-1,0,$AB13,1)),0)</f>
        <v>-282.46431240716475</v>
      </c>
      <c r="N13" s="8">
        <f ca="1">IF(ISNUMBER($Y13),SUM(OFFSET(Change!N$1,$Y13-1,0,$Z13,1)),0)+IF(ISNUMBER($AA13),SUM(OFFSET(Change!N$1,$AA13-1,0,$AB13,1)),0)</f>
        <v>-299.43685821058131</v>
      </c>
      <c r="O13" s="8">
        <f ca="1">IF(ISNUMBER($Y13),SUM(OFFSET(Change!O$1,$Y13-1,0,$Z13,1)),0)+IF(ISNUMBER($AA13),SUM(OFFSET(Change!O$1,$AA13-1,0,$AB13,1)),0)</f>
        <v>-339.56976314901686</v>
      </c>
      <c r="P13" s="8">
        <f ca="1">IF(ISNUMBER($Y13),SUM(OFFSET(Change!P$1,$Y13-1,0,$Z13,1)),0)+IF(ISNUMBER($AA13),SUM(OFFSET(Change!P$1,$AA13-1,0,$AB13,1)),0)</f>
        <v>-257.89916032511343</v>
      </c>
      <c r="Q13" s="8">
        <f ca="1">IF(ISNUMBER($Y13),SUM(OFFSET(Change!Q$1,$Y13-1,0,$Z13,1)),0)+IF(ISNUMBER($AA13),SUM(OFFSET(Change!Q$1,$AA13-1,0,$AB13,1)),0)</f>
        <v>-288.16426208302727</v>
      </c>
      <c r="R13" s="8">
        <f ca="1">IF(ISNUMBER($Y13),SUM(OFFSET(Change!R$1,$Y13-1,0,$Z13,1)),0)+IF(ISNUMBER($AA13),SUM(OFFSET(Change!R$1,$AA13-1,0,$AB13,1)),0)</f>
        <v>-317.03259227965555</v>
      </c>
      <c r="S13" s="8">
        <f ca="1">IF(ISNUMBER($Y13),SUM(OFFSET(Change!S$1,$Y13-1,0,$Z13,1)),0)+IF(ISNUMBER($AA13),SUM(OFFSET(Change!S$1,$AA13-1,0,$AB13,1)),0)</f>
        <v>-340.57553747930825</v>
      </c>
      <c r="T13" s="8">
        <f ca="1">IF(ISNUMBER($Y13),SUM(OFFSET(Change!T$1,$Y13-1,0,$Z13,1)),0)+IF(ISNUMBER($AA13),SUM(OFFSET(Change!T$1,$AA13-1,0,$AB13,1)),0)</f>
        <v>-334.87605199143957</v>
      </c>
      <c r="U13" s="8">
        <f ca="1">IF(ISNUMBER($Y13),SUM(OFFSET(Change!U$1,$Y13-1,0,$Z13,1)),0)+IF(ISNUMBER($AA13),SUM(OFFSET(Change!U$1,$AA13-1,0,$AB13,1)),0)</f>
        <v>335.89385158443451</v>
      </c>
      <c r="V13" s="8">
        <f ca="1">IF(ISNUMBER($Y13),SUM(OFFSET(Change!V$1,$Y13-1,0,$Z13,1)),0)+IF(ISNUMBER($AA13),SUM(OFFSET(Change!V$1,$AA13-1,0,$AB13,1)),0)</f>
        <v>431.00983782354422</v>
      </c>
      <c r="W13" s="8">
        <f ca="1">IF(ISNUMBER($Y13),SUM(OFFSET(Change!W$1,$Y13-1,0,$Z13,1)),0)+IF(ISNUMBER($AA13),SUM(OFFSET(Change!W$1,$AA13-1,0,$AB13,1)),0)</f>
        <v>468.18397825873018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131.66358048716154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107.68294980969024</v>
      </c>
      <c r="F14" s="11">
        <f ca="1">IF(ISNUMBER($Y14),SUM(OFFSET(Change!F$1,$Y14-1,0,$Z14,1)),0)+IF(ISNUMBER($AA14),SUM(OFFSET(Change!F$1,$AA14-1,0,$AB14,1)),0)</f>
        <v>1.224691401176E-2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1.8468865773151399</v>
      </c>
      <c r="J14" s="11">
        <f ca="1">IF(ISNUMBER($Y14),SUM(OFFSET(Change!J$1,$Y14-1,0,$Z14,1)),0)+IF(ISNUMBER($AA14),SUM(OFFSET(Change!J$1,$AA14-1,0,$AB14,1)),0)</f>
        <v>0.87213649992016007</v>
      </c>
      <c r="K14" s="11">
        <f ca="1">IF(ISNUMBER($Y14),SUM(OFFSET(Change!K$1,$Y14-1,0,$Z14,1)),0)+IF(ISNUMBER($AA14),SUM(OFFSET(Change!K$1,$AA14-1,0,$AB14,1)),0)</f>
        <v>0.26497124974899</v>
      </c>
      <c r="L14" s="11">
        <f ca="1">IF(ISNUMBER($Y14),SUM(OFFSET(Change!L$1,$Y14-1,0,$Z14,1)),0)+IF(ISNUMBER($AA14),SUM(OFFSET(Change!L$1,$AA14-1,0,$AB14,1)),0)</f>
        <v>9.068340544712699</v>
      </c>
      <c r="M14" s="11">
        <f ca="1">IF(ISNUMBER($Y14),SUM(OFFSET(Change!M$1,$Y14-1,0,$Z14,1)),0)+IF(ISNUMBER($AA14),SUM(OFFSET(Change!M$1,$AA14-1,0,$AB14,1)),0)</f>
        <v>1.68878919903462</v>
      </c>
      <c r="N14" s="11">
        <f ca="1">IF(ISNUMBER($Y14),SUM(OFFSET(Change!N$1,$Y14-1,0,$Z14,1)),0)+IF(ISNUMBER($AA14),SUM(OFFSET(Change!N$1,$AA14-1,0,$AB14,1)),0)</f>
        <v>3.0352630533581899</v>
      </c>
      <c r="O14" s="11">
        <f ca="1">IF(ISNUMBER($Y14),SUM(OFFSET(Change!O$1,$Y14-1,0,$Z14,1)),0)+IF(ISNUMBER($AA14),SUM(OFFSET(Change!O$1,$AA14-1,0,$AB14,1)),0)</f>
        <v>3.04030155107671</v>
      </c>
      <c r="P14" s="11">
        <f ca="1">IF(ISNUMBER($Y14),SUM(OFFSET(Change!P$1,$Y14-1,0,$Z14,1)),0)+IF(ISNUMBER($AA14),SUM(OFFSET(Change!P$1,$AA14-1,0,$AB14,1)),0)</f>
        <v>2.7715340312108792</v>
      </c>
      <c r="Q14" s="11">
        <f ca="1">IF(ISNUMBER($Y14),SUM(OFFSET(Change!Q$1,$Y14-1,0,$Z14,1)),0)+IF(ISNUMBER($AA14),SUM(OFFSET(Change!Q$1,$AA14-1,0,$AB14,1)),0)</f>
        <v>1.34214328840778</v>
      </c>
      <c r="R14" s="11">
        <f ca="1">IF(ISNUMBER($Y14),SUM(OFFSET(Change!R$1,$Y14-1,0,$Z14,1)),0)+IF(ISNUMBER($AA14),SUM(OFFSET(Change!R$1,$AA14-1,0,$AB14,1)),0)</f>
        <v>1.07939307835098</v>
      </c>
      <c r="S14" s="11">
        <f ca="1">IF(ISNUMBER($Y14),SUM(OFFSET(Change!S$1,$Y14-1,0,$Z14,1)),0)+IF(ISNUMBER($AA14),SUM(OFFSET(Change!S$1,$AA14-1,0,$AB14,1)),0)</f>
        <v>0.58272025306961006</v>
      </c>
      <c r="T14" s="11">
        <f ca="1">IF(ISNUMBER($Y14),SUM(OFFSET(Change!T$1,$Y14-1,0,$Z14,1)),0)+IF(ISNUMBER($AA14),SUM(OFFSET(Change!T$1,$AA14-1,0,$AB14,1)),0)</f>
        <v>0.29866860261866995</v>
      </c>
      <c r="U14" s="11">
        <f ca="1">IF(ISNUMBER($Y14),SUM(OFFSET(Change!U$1,$Y14-1,0,$Z14,1)),0)+IF(ISNUMBER($AA14),SUM(OFFSET(Change!U$1,$AA14-1,0,$AB14,1)),0)</f>
        <v>0</v>
      </c>
      <c r="V14" s="11">
        <f ca="1">IF(ISNUMBER($Y14),SUM(OFFSET(Change!V$1,$Y14-1,0,$Z14,1)),0)+IF(ISNUMBER($AA14),SUM(OFFSET(Change!V$1,$AA14-1,0,$AB14,1)),0)</f>
        <v>0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7709.5766767965542</v>
      </c>
      <c r="D15" s="8">
        <f ca="1">SUM(D5:D14)</f>
        <v>895.19906628223362</v>
      </c>
      <c r="E15" s="8">
        <f t="shared" ref="E15:W15" ca="1" si="1">SUM(E5:E14)</f>
        <v>1040.3812885024406</v>
      </c>
      <c r="F15" s="8">
        <f t="shared" ca="1" si="1"/>
        <v>1197.5077476001243</v>
      </c>
      <c r="G15" s="8">
        <f t="shared" ca="1" si="1"/>
        <v>1108.2653481348782</v>
      </c>
      <c r="H15" s="8">
        <f t="shared" ca="1" si="1"/>
        <v>1028.2216912970753</v>
      </c>
      <c r="I15" s="8">
        <f t="shared" ca="1" si="1"/>
        <v>863.73132500215809</v>
      </c>
      <c r="J15" s="8">
        <f t="shared" ca="1" si="1"/>
        <v>1104.888602230908</v>
      </c>
      <c r="K15" s="8">
        <f t="shared" ca="1" si="1"/>
        <v>1045.1157371086358</v>
      </c>
      <c r="L15" s="8">
        <f t="shared" ca="1" si="1"/>
        <v>1620.0980934963782</v>
      </c>
      <c r="M15" s="8">
        <f t="shared" ca="1" si="1"/>
        <v>485.15927442414738</v>
      </c>
      <c r="N15" s="8">
        <f t="shared" ca="1" si="1"/>
        <v>-177.79640702890336</v>
      </c>
      <c r="O15" s="8">
        <f t="shared" ca="1" si="1"/>
        <v>-177.19816938712231</v>
      </c>
      <c r="P15" s="8">
        <f t="shared" ca="1" si="1"/>
        <v>131.38339794769917</v>
      </c>
      <c r="Q15" s="8">
        <f t="shared" ca="1" si="1"/>
        <v>124.25282888397152</v>
      </c>
      <c r="R15" s="8">
        <f t="shared" ca="1" si="1"/>
        <v>-447.21199209344007</v>
      </c>
      <c r="S15" s="8">
        <f t="shared" ca="1" si="1"/>
        <v>-352.57156169238863</v>
      </c>
      <c r="T15" s="8">
        <f t="shared" ca="1" si="1"/>
        <v>-272.6624957151443</v>
      </c>
      <c r="U15" s="8">
        <f t="shared" ca="1" si="1"/>
        <v>445.88116149632594</v>
      </c>
      <c r="V15" s="8">
        <f t="shared" ca="1" si="1"/>
        <v>703.7839288728627</v>
      </c>
      <c r="W15" s="8">
        <f t="shared" ca="1" si="1"/>
        <v>1478.0815662826678</v>
      </c>
    </row>
    <row r="17" spans="2:28" x14ac:dyDescent="0.25">
      <c r="B17" s="4" t="s">
        <v>56</v>
      </c>
      <c r="C17" s="8">
        <f t="shared" ref="C17:C22" ca="1" si="2">NPV($C$2,D17:W17)</f>
        <v>8241.8955462963568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0</v>
      </c>
      <c r="H17" s="8">
        <f ca="1">IF(ISNUMBER($Y17),SUM(OFFSET(Change!H$1,$Y17-1,0,$Z17,1)),0)+IF(ISNUMBER($AA17),SUM(OFFSET(Change!H$1,$AA17-1,0,$AB17,1)),0)</f>
        <v>173.69769690612782</v>
      </c>
      <c r="I17" s="8">
        <f ca="1">IF(ISNUMBER($Y17),SUM(OFFSET(Change!I$1,$Y17-1,0,$Z17,1)),0)+IF(ISNUMBER($AA17),SUM(OFFSET(Change!I$1,$AA17-1,0,$AB17,1)),0)</f>
        <v>255.04468884047316</v>
      </c>
      <c r="J17" s="8">
        <f ca="1">IF(ISNUMBER($Y17),SUM(OFFSET(Change!J$1,$Y17-1,0,$Z17,1)),0)+IF(ISNUMBER($AA17),SUM(OFFSET(Change!J$1,$AA17-1,0,$AB17,1)),0)</f>
        <v>309.32590434307178</v>
      </c>
      <c r="K17" s="8">
        <f ca="1">IF(ISNUMBER($Y17),SUM(OFFSET(Change!K$1,$Y17-1,0,$Z17,1)),0)+IF(ISNUMBER($AA17),SUM(OFFSET(Change!K$1,$AA17-1,0,$AB17,1)),0)</f>
        <v>449.82207687804049</v>
      </c>
      <c r="L17" s="8">
        <f ca="1">IF(ISNUMBER($Y17),SUM(OFFSET(Change!L$1,$Y17-1,0,$Z17,1)),0)+IF(ISNUMBER($AA17),SUM(OFFSET(Change!L$1,$AA17-1,0,$AB17,1)),0)</f>
        <v>506.92456773800552</v>
      </c>
      <c r="M17" s="8">
        <f ca="1">IF(ISNUMBER($Y17),SUM(OFFSET(Change!M$1,$Y17-1,0,$Z17,1)),0)+IF(ISNUMBER($AA17),SUM(OFFSET(Change!M$1,$AA17-1,0,$AB17,1)),0)</f>
        <v>997.33168868889084</v>
      </c>
      <c r="N17" s="8">
        <f ca="1">IF(ISNUMBER($Y17),SUM(OFFSET(Change!N$1,$Y17-1,0,$Z17,1)),0)+IF(ISNUMBER($AA17),SUM(OFFSET(Change!N$1,$AA17-1,0,$AB17,1)),0)</f>
        <v>1342.828816215746</v>
      </c>
      <c r="O17" s="8">
        <f ca="1">IF(ISNUMBER($Y17),SUM(OFFSET(Change!O$1,$Y17-1,0,$Z17,1)),0)+IF(ISNUMBER($AA17),SUM(OFFSET(Change!O$1,$AA17-1,0,$AB17,1)),0)</f>
        <v>1353.2780296462095</v>
      </c>
      <c r="P17" s="8">
        <f ca="1">IF(ISNUMBER($Y17),SUM(OFFSET(Change!P$1,$Y17-1,0,$Z17,1)),0)+IF(ISNUMBER($AA17),SUM(OFFSET(Change!P$1,$AA17-1,0,$AB17,1)),0)</f>
        <v>1353.2780296462095</v>
      </c>
      <c r="Q17" s="8">
        <f ca="1">IF(ISNUMBER($Y17),SUM(OFFSET(Change!Q$1,$Y17-1,0,$Z17,1)),0)+IF(ISNUMBER($AA17),SUM(OFFSET(Change!Q$1,$AA17-1,0,$AB17,1)),0)</f>
        <v>1401.0155941712235</v>
      </c>
      <c r="R17" s="8">
        <f ca="1">IF(ISNUMBER($Y17),SUM(OFFSET(Change!R$1,$Y17-1,0,$Z17,1)),0)+IF(ISNUMBER($AA17),SUM(OFFSET(Change!R$1,$AA17-1,0,$AB17,1)),0)</f>
        <v>1898.0887231107436</v>
      </c>
      <c r="S17" s="8">
        <f ca="1">IF(ISNUMBER($Y17),SUM(OFFSET(Change!S$1,$Y17-1,0,$Z17,1)),0)+IF(ISNUMBER($AA17),SUM(OFFSET(Change!S$1,$AA17-1,0,$AB17,1)),0)</f>
        <v>1997.9772628416938</v>
      </c>
      <c r="T17" s="8">
        <f ca="1">IF(ISNUMBER($Y17),SUM(OFFSET(Change!T$1,$Y17-1,0,$Z17,1)),0)+IF(ISNUMBER($AA17),SUM(OFFSET(Change!T$1,$AA17-1,0,$AB17,1)),0)</f>
        <v>1997.9772628416938</v>
      </c>
      <c r="U17" s="8">
        <f ca="1">IF(ISNUMBER($Y17),SUM(OFFSET(Change!U$1,$Y17-1,0,$Z17,1)),0)+IF(ISNUMBER($AA17),SUM(OFFSET(Change!U$1,$AA17-1,0,$AB17,1)),0)</f>
        <v>2385.119602498422</v>
      </c>
      <c r="V17" s="8">
        <f ca="1">IF(ISNUMBER($Y17),SUM(OFFSET(Change!V$1,$Y17-1,0,$Z17,1)),0)+IF(ISNUMBER($AA17),SUM(OFFSET(Change!V$1,$AA17-1,0,$AB17,1)),0)</f>
        <v>2486.8505953656554</v>
      </c>
      <c r="W17" s="8">
        <f ca="1">IF(ISNUMBER($Y17),SUM(OFFSET(Change!W$1,$Y17-1,0,$Z17,1)),0)+IF(ISNUMBER($AA17),SUM(OFFSET(Change!W$1,$AA17-1,0,$AB17,1)),0)</f>
        <v>2489.9907836598131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9039.7302789167115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557.82926128399049</v>
      </c>
      <c r="H18" s="8">
        <f ca="1">IF(ISNUMBER($Y18),SUM(OFFSET(Change!H$1,$Y18-1,0,$Z18,1)),0)+IF(ISNUMBER($AA18),SUM(OFFSET(Change!H$1,$AA18-1,0,$AB18,1)),0)</f>
        <v>659.046387239772</v>
      </c>
      <c r="I18" s="8">
        <f ca="1">IF(ISNUMBER($Y18),SUM(OFFSET(Change!I$1,$Y18-1,0,$Z18,1)),0)+IF(ISNUMBER($AA18),SUM(OFFSET(Change!I$1,$AA18-1,0,$AB18,1)),0)</f>
        <v>693.86136894593199</v>
      </c>
      <c r="J18" s="8">
        <f ca="1">IF(ISNUMBER($Y18),SUM(OFFSET(Change!J$1,$Y18-1,0,$Z18,1)),0)+IF(ISNUMBER($AA18),SUM(OFFSET(Change!J$1,$AA18-1,0,$AB18,1)),0)</f>
        <v>716.28921953942017</v>
      </c>
      <c r="K18" s="8">
        <f ca="1">IF(ISNUMBER($Y18),SUM(OFFSET(Change!K$1,$Y18-1,0,$Z18,1)),0)+IF(ISNUMBER($AA18),SUM(OFFSET(Change!K$1,$AA18-1,0,$AB18,1)),0)</f>
        <v>751.01290523868511</v>
      </c>
      <c r="L18" s="8">
        <f ca="1">IF(ISNUMBER($Y18),SUM(OFFSET(Change!L$1,$Y18-1,0,$Z18,1)),0)+IF(ISNUMBER($AA18),SUM(OFFSET(Change!L$1,$AA18-1,0,$AB18,1)),0)</f>
        <v>761.86726799682424</v>
      </c>
      <c r="M18" s="8">
        <f ca="1">IF(ISNUMBER($Y18),SUM(OFFSET(Change!M$1,$Y18-1,0,$Z18,1)),0)+IF(ISNUMBER($AA18),SUM(OFFSET(Change!M$1,$AA18-1,0,$AB18,1)),0)</f>
        <v>998.58263238637869</v>
      </c>
      <c r="N18" s="8">
        <f ca="1">IF(ISNUMBER($Y18),SUM(OFFSET(Change!N$1,$Y18-1,0,$Z18,1)),0)+IF(ISNUMBER($AA18),SUM(OFFSET(Change!N$1,$AA18-1,0,$AB18,1)),0)</f>
        <v>1167.6755896777033</v>
      </c>
      <c r="O18" s="8">
        <f ca="1">IF(ISNUMBER($Y18),SUM(OFFSET(Change!O$1,$Y18-1,0,$Z18,1)),0)+IF(ISNUMBER($AA18),SUM(OFFSET(Change!O$1,$AA18-1,0,$AB18,1)),0)</f>
        <v>1197.229097331857</v>
      </c>
      <c r="P18" s="8">
        <f ca="1">IF(ISNUMBER($Y18),SUM(OFFSET(Change!P$1,$Y18-1,0,$Z18,1)),0)+IF(ISNUMBER($AA18),SUM(OFFSET(Change!P$1,$AA18-1,0,$AB18,1)),0)</f>
        <v>1148.2003584478423</v>
      </c>
      <c r="Q18" s="8">
        <f ca="1">IF(ISNUMBER($Y18),SUM(OFFSET(Change!Q$1,$Y18-1,0,$Z18,1)),0)+IF(ISNUMBER($AA18),SUM(OFFSET(Change!Q$1,$AA18-1,0,$AB18,1)),0)</f>
        <v>1150.9700306050534</v>
      </c>
      <c r="R18" s="8">
        <f ca="1">IF(ISNUMBER($Y18),SUM(OFFSET(Change!R$1,$Y18-1,0,$Z18,1)),0)+IF(ISNUMBER($AA18),SUM(OFFSET(Change!R$1,$AA18-1,0,$AB18,1)),0)</f>
        <v>1405.9308433393069</v>
      </c>
      <c r="S18" s="8">
        <f ca="1">IF(ISNUMBER($Y18),SUM(OFFSET(Change!S$1,$Y18-1,0,$Z18,1)),0)+IF(ISNUMBER($AA18),SUM(OFFSET(Change!S$1,$AA18-1,0,$AB18,1)),0)</f>
        <v>1442.302957593851</v>
      </c>
      <c r="T18" s="8">
        <f ca="1">IF(ISNUMBER($Y18),SUM(OFFSET(Change!T$1,$Y18-1,0,$Z18,1)),0)+IF(ISNUMBER($AA18),SUM(OFFSET(Change!T$1,$AA18-1,0,$AB18,1)),0)</f>
        <v>1480.9841040717249</v>
      </c>
      <c r="U18" s="8">
        <f ca="1">IF(ISNUMBER($Y18),SUM(OFFSET(Change!U$1,$Y18-1,0,$Z18,1)),0)+IF(ISNUMBER($AA18),SUM(OFFSET(Change!U$1,$AA18-1,0,$AB18,1)),0)</f>
        <v>1525.9250886678028</v>
      </c>
      <c r="V18" s="8">
        <f ca="1">IF(ISNUMBER($Y18),SUM(OFFSET(Change!V$1,$Y18-1,0,$Z18,1)),0)+IF(ISNUMBER($AA18),SUM(OFFSET(Change!V$1,$AA18-1,0,$AB18,1)),0)</f>
        <v>1571.4935497700624</v>
      </c>
      <c r="W18" s="8">
        <f ca="1">IF(ISNUMBER($Y18),SUM(OFFSET(Change!W$1,$Y18-1,0,$Z18,1)),0)+IF(ISNUMBER($AA18),SUM(OFFSET(Change!W$1,$AA18-1,0,$AB18,1)),0)</f>
        <v>1621.5748698119846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4272.4042116780183</v>
      </c>
      <c r="D19" s="8">
        <f ca="1">IF(ISNUMBER($Y19),SUM(OFFSET(Change!D$1,$Y19-1,0,$Z19,1)),0)+IF(ISNUMBER($AA19),SUM(OFFSET(Change!D$1,$AA19-1,0,$AB19,1)),0)</f>
        <v>298.73896349348342</v>
      </c>
      <c r="E19" s="8">
        <f ca="1">IF(ISNUMBER($Y19),SUM(OFFSET(Change!E$1,$Y19-1,0,$Z19,1)),0)+IF(ISNUMBER($AA19),SUM(OFFSET(Change!E$1,$AA19-1,0,$AB19,1)),0)</f>
        <v>347.70938718540765</v>
      </c>
      <c r="F19" s="8">
        <f ca="1">IF(ISNUMBER($Y19),SUM(OFFSET(Change!F$1,$Y19-1,0,$Z19,1)),0)+IF(ISNUMBER($AA19),SUM(OFFSET(Change!F$1,$AA19-1,0,$AB19,1)),0)</f>
        <v>331.14862902031626</v>
      </c>
      <c r="G19" s="8">
        <f ca="1">IF(ISNUMBER($Y19),SUM(OFFSET(Change!G$1,$Y19-1,0,$Z19,1)),0)+IF(ISNUMBER($AA19),SUM(OFFSET(Change!G$1,$AA19-1,0,$AB19,1)),0)</f>
        <v>398.05432170448699</v>
      </c>
      <c r="H19" s="8">
        <f ca="1">IF(ISNUMBER($Y19),SUM(OFFSET(Change!H$1,$Y19-1,0,$Z19,1)),0)+IF(ISNUMBER($AA19),SUM(OFFSET(Change!H$1,$AA19-1,0,$AB19,1)),0)</f>
        <v>389.83359421658457</v>
      </c>
      <c r="I19" s="8">
        <f ca="1">IF(ISNUMBER($Y19),SUM(OFFSET(Change!I$1,$Y19-1,0,$Z19,1)),0)+IF(ISNUMBER($AA19),SUM(OFFSET(Change!I$1,$AA19-1,0,$AB19,1)),0)</f>
        <v>770.16691686873742</v>
      </c>
      <c r="J19" s="8">
        <f ca="1">IF(ISNUMBER($Y19),SUM(OFFSET(Change!J$1,$Y19-1,0,$Z19,1)),0)+IF(ISNUMBER($AA19),SUM(OFFSET(Change!J$1,$AA19-1,0,$AB19,1)),0)</f>
        <v>728.87731626259711</v>
      </c>
      <c r="K19" s="8">
        <f ca="1">IF(ISNUMBER($Y19),SUM(OFFSET(Change!K$1,$Y19-1,0,$Z19,1)),0)+IF(ISNUMBER($AA19),SUM(OFFSET(Change!K$1,$AA19-1,0,$AB19,1)),0)</f>
        <v>518.13550097319512</v>
      </c>
      <c r="L19" s="8">
        <f ca="1">IF(ISNUMBER($Y19),SUM(OFFSET(Change!L$1,$Y19-1,0,$Z19,1)),0)+IF(ISNUMBER($AA19),SUM(OFFSET(Change!L$1,$AA19-1,0,$AB19,1)),0)</f>
        <v>482.08207564316581</v>
      </c>
      <c r="M19" s="8">
        <f ca="1">IF(ISNUMBER($Y19),SUM(OFFSET(Change!M$1,$Y19-1,0,$Z19,1)),0)+IF(ISNUMBER($AA19),SUM(OFFSET(Change!M$1,$AA19-1,0,$AB19,1)),0)</f>
        <v>472.3618315997511</v>
      </c>
      <c r="N19" s="8">
        <f ca="1">IF(ISNUMBER($Y19),SUM(OFFSET(Change!N$1,$Y19-1,0,$Z19,1)),0)+IF(ISNUMBER($AA19),SUM(OFFSET(Change!N$1,$AA19-1,0,$AB19,1)),0)</f>
        <v>368.40896802700757</v>
      </c>
      <c r="O19" s="8">
        <f ca="1">IF(ISNUMBER($Y19),SUM(OFFSET(Change!O$1,$Y19-1,0,$Z19,1)),0)+IF(ISNUMBER($AA19),SUM(OFFSET(Change!O$1,$AA19-1,0,$AB19,1)),0)</f>
        <v>381.29596816712188</v>
      </c>
      <c r="P19" s="8">
        <f ca="1">IF(ISNUMBER($Y19),SUM(OFFSET(Change!P$1,$Y19-1,0,$Z19,1)),0)+IF(ISNUMBER($AA19),SUM(OFFSET(Change!P$1,$AA19-1,0,$AB19,1)),0)</f>
        <v>327.33707887613002</v>
      </c>
      <c r="Q19" s="8">
        <f ca="1">IF(ISNUMBER($Y19),SUM(OFFSET(Change!Q$1,$Y19-1,0,$Z19,1)),0)+IF(ISNUMBER($AA19),SUM(OFFSET(Change!Q$1,$AA19-1,0,$AB19,1)),0)</f>
        <v>334.98705676567243</v>
      </c>
      <c r="R19" s="8">
        <f ca="1">IF(ISNUMBER($Y19),SUM(OFFSET(Change!R$1,$Y19-1,0,$Z19,1)),0)+IF(ISNUMBER($AA19),SUM(OFFSET(Change!R$1,$AA19-1,0,$AB19,1)),0)</f>
        <v>546.30134464855837</v>
      </c>
      <c r="S19" s="8">
        <f ca="1">IF(ISNUMBER($Y19),SUM(OFFSET(Change!S$1,$Y19-1,0,$Z19,1)),0)+IF(ISNUMBER($AA19),SUM(OFFSET(Change!S$1,$AA19-1,0,$AB19,1)),0)</f>
        <v>286.92732663208341</v>
      </c>
      <c r="T19" s="8">
        <f ca="1">IF(ISNUMBER($Y19),SUM(OFFSET(Change!T$1,$Y19-1,0,$Z19,1)),0)+IF(ISNUMBER($AA19),SUM(OFFSET(Change!T$1,$AA19-1,0,$AB19,1)),0)</f>
        <v>158.04049594890267</v>
      </c>
      <c r="U19" s="8">
        <f ca="1">IF(ISNUMBER($Y19),SUM(OFFSET(Change!U$1,$Y19-1,0,$Z19,1)),0)+IF(ISNUMBER($AA19),SUM(OFFSET(Change!U$1,$AA19-1,0,$AB19,1)),0)</f>
        <v>108.20193184149871</v>
      </c>
      <c r="V19" s="8">
        <f ca="1">IF(ISNUMBER($Y19),SUM(OFFSET(Change!V$1,$Y19-1,0,$Z19,1)),0)+IF(ISNUMBER($AA19),SUM(OFFSET(Change!V$1,$AA19-1,0,$AB19,1)),0)</f>
        <v>-23.00834035447749</v>
      </c>
      <c r="W19" s="8">
        <f ca="1">IF(ISNUMBER($Y19),SUM(OFFSET(Change!W$1,$Y19-1,0,$Z19,1)),0)+IF(ISNUMBER($AA19),SUM(OFFSET(Change!W$1,$AA19-1,0,$AB19,1)),0)</f>
        <v>-21.714033382861864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1476.0774777170739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146.02225754737685</v>
      </c>
      <c r="K20" s="8">
        <f ca="1">IF(ISNUMBER($Y20),SUM(OFFSET(Change!K$1,$Y20-1,0,$Z20,1)),0)+IF(ISNUMBER($AA20),SUM(OFFSET(Change!K$1,$AA20-1,0,$AB20,1)),0)</f>
        <v>141.62570133755693</v>
      </c>
      <c r="L20" s="8">
        <f ca="1">IF(ISNUMBER($Y20),SUM(OFFSET(Change!L$1,$Y20-1,0,$Z20,1)),0)+IF(ISNUMBER($AA20),SUM(OFFSET(Change!L$1,$AA20-1,0,$AB20,1)),0)</f>
        <v>152.74573617991348</v>
      </c>
      <c r="M20" s="8">
        <f ca="1">IF(ISNUMBER($Y20),SUM(OFFSET(Change!M$1,$Y20-1,0,$Z20,1)),0)+IF(ISNUMBER($AA20),SUM(OFFSET(Change!M$1,$AA20-1,0,$AB20,1)),0)</f>
        <v>144.30988407873821</v>
      </c>
      <c r="N20" s="8">
        <f ca="1">IF(ISNUMBER($Y20),SUM(OFFSET(Change!N$1,$Y20-1,0,$Z20,1)),0)+IF(ISNUMBER($AA20),SUM(OFFSET(Change!N$1,$AA20-1,0,$AB20,1)),0)</f>
        <v>155.77479863520497</v>
      </c>
      <c r="O20" s="8">
        <f ca="1">IF(ISNUMBER($Y20),SUM(OFFSET(Change!O$1,$Y20-1,0,$Z20,1)),0)+IF(ISNUMBER($AA20),SUM(OFFSET(Change!O$1,$AA20-1,0,$AB20,1)),0)</f>
        <v>137.76310776325539</v>
      </c>
      <c r="P20" s="8">
        <f ca="1">IF(ISNUMBER($Y20),SUM(OFFSET(Change!P$1,$Y20-1,0,$Z20,1)),0)+IF(ISNUMBER($AA20),SUM(OFFSET(Change!P$1,$AA20-1,0,$AB20,1)),0)</f>
        <v>134.41496185636436</v>
      </c>
      <c r="Q20" s="8">
        <f ca="1">IF(ISNUMBER($Y20),SUM(OFFSET(Change!Q$1,$Y20-1,0,$Z20,1)),0)+IF(ISNUMBER($AA20),SUM(OFFSET(Change!Q$1,$AA20-1,0,$AB20,1)),0)</f>
        <v>152.54724217828732</v>
      </c>
      <c r="R20" s="8">
        <f ca="1">IF(ISNUMBER($Y20),SUM(OFFSET(Change!R$1,$Y20-1,0,$Z20,1)),0)+IF(ISNUMBER($AA20),SUM(OFFSET(Change!R$1,$AA20-1,0,$AB20,1)),0)</f>
        <v>140.26129195770727</v>
      </c>
      <c r="S20" s="8">
        <f ca="1">IF(ISNUMBER($Y20),SUM(OFFSET(Change!S$1,$Y20-1,0,$Z20,1)),0)+IF(ISNUMBER($AA20),SUM(OFFSET(Change!S$1,$AA20-1,0,$AB20,1)),0)</f>
        <v>146.74746089681869</v>
      </c>
      <c r="T20" s="8">
        <f ca="1">IF(ISNUMBER($Y20),SUM(OFFSET(Change!T$1,$Y20-1,0,$Z20,1)),0)+IF(ISNUMBER($AA20),SUM(OFFSET(Change!T$1,$AA20-1,0,$AB20,1)),0)</f>
        <v>153.14786298136397</v>
      </c>
      <c r="U20" s="8">
        <f ca="1">IF(ISNUMBER($Y20),SUM(OFFSET(Change!U$1,$Y20-1,0,$Z20,1)),0)+IF(ISNUMBER($AA20),SUM(OFFSET(Change!U$1,$AA20-1,0,$AB20,1)),0)</f>
        <v>225.41075684093138</v>
      </c>
      <c r="V20" s="8">
        <f ca="1">IF(ISNUMBER($Y20),SUM(OFFSET(Change!V$1,$Y20-1,0,$Z20,1)),0)+IF(ISNUMBER($AA20),SUM(OFFSET(Change!V$1,$AA20-1,0,$AB20,1)),0)</f>
        <v>278.56078508014548</v>
      </c>
      <c r="W20" s="8">
        <f ca="1">IF(ISNUMBER($Y20),SUM(OFFSET(Change!W$1,$Y20-1,0,$Z20,1)),0)+IF(ISNUMBER($AA20),SUM(OFFSET(Change!W$1,$AA20-1,0,$AB20,1)),0)</f>
        <v>292.8561844406633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248.26990991265791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1.2082183811951239</v>
      </c>
      <c r="F21" s="8">
        <f ca="1">IF(ISNUMBER($Y21),SUM(OFFSET(Change!F$1,$Y21-1,0,$Z21,1)),0)+IF(ISNUMBER($AA21),SUM(OFFSET(Change!F$1,$AA21-1,0,$AB21,1)),0)</f>
        <v>4.8775807545320227</v>
      </c>
      <c r="G21" s="8">
        <f ca="1">IF(ISNUMBER($Y21),SUM(OFFSET(Change!G$1,$Y21-1,0,$Z21,1)),0)+IF(ISNUMBER($AA21),SUM(OFFSET(Change!G$1,$AA21-1,0,$AB21,1)),0)</f>
        <v>8.0202348685392479</v>
      </c>
      <c r="H21" s="8">
        <f ca="1">IF(ISNUMBER($Y21),SUM(OFFSET(Change!H$1,$Y21-1,0,$Z21,1)),0)+IF(ISNUMBER($AA21),SUM(OFFSET(Change!H$1,$AA21-1,0,$AB21,1)),0)</f>
        <v>8.6733889175132255</v>
      </c>
      <c r="I21" s="8">
        <f ca="1">IF(ISNUMBER($Y21),SUM(OFFSET(Change!I$1,$Y21-1,0,$Z21,1)),0)+IF(ISNUMBER($AA21),SUM(OFFSET(Change!I$1,$AA21-1,0,$AB21,1)),0)</f>
        <v>14.647974014891521</v>
      </c>
      <c r="J21" s="8">
        <f ca="1">IF(ISNUMBER($Y21),SUM(OFFSET(Change!J$1,$Y21-1,0,$Z21,1)),0)+IF(ISNUMBER($AA21),SUM(OFFSET(Change!J$1,$AA21-1,0,$AB21,1)),0)</f>
        <v>19.217902405884718</v>
      </c>
      <c r="K21" s="8">
        <f ca="1">IF(ISNUMBER($Y21),SUM(OFFSET(Change!K$1,$Y21-1,0,$Z21,1)),0)+IF(ISNUMBER($AA21),SUM(OFFSET(Change!K$1,$AA21-1,0,$AB21,1)),0)</f>
        <v>19.425390818752568</v>
      </c>
      <c r="L21" s="8">
        <f ca="1">IF(ISNUMBER($Y21),SUM(OFFSET(Change!L$1,$Y21-1,0,$Z21,1)),0)+IF(ISNUMBER($AA21),SUM(OFFSET(Change!L$1,$AA21-1,0,$AB21,1)),0)</f>
        <v>21.4000705031149</v>
      </c>
      <c r="M21" s="8">
        <f ca="1">IF(ISNUMBER($Y21),SUM(OFFSET(Change!M$1,$Y21-1,0,$Z21,1)),0)+IF(ISNUMBER($AA21),SUM(OFFSET(Change!M$1,$AA21-1,0,$AB21,1)),0)</f>
        <v>26.244641084395507</v>
      </c>
      <c r="N21" s="8">
        <f ca="1">IF(ISNUMBER($Y21),SUM(OFFSET(Change!N$1,$Y21-1,0,$Z21,1)),0)+IF(ISNUMBER($AA21),SUM(OFFSET(Change!N$1,$AA21-1,0,$AB21,1)),0)</f>
        <v>26.607414028286392</v>
      </c>
      <c r="O21" s="8">
        <f ca="1">IF(ISNUMBER($Y21),SUM(OFFSET(Change!O$1,$Y21-1,0,$Z21,1)),0)+IF(ISNUMBER($AA21),SUM(OFFSET(Change!O$1,$AA21-1,0,$AB21,1)),0)</f>
        <v>28.622514001916823</v>
      </c>
      <c r="P21" s="8">
        <f ca="1">IF(ISNUMBER($Y21),SUM(OFFSET(Change!P$1,$Y21-1,0,$Z21,1)),0)+IF(ISNUMBER($AA21),SUM(OFFSET(Change!P$1,$AA21-1,0,$AB21,1)),0)</f>
        <v>29.25273500214832</v>
      </c>
      <c r="Q21" s="8">
        <f ca="1">IF(ISNUMBER($Y21),SUM(OFFSET(Change!Q$1,$Y21-1,0,$Z21,1)),0)+IF(ISNUMBER($AA21),SUM(OFFSET(Change!Q$1,$AA21-1,0,$AB21,1)),0)</f>
        <v>29.71917094796839</v>
      </c>
      <c r="R21" s="8">
        <f ca="1">IF(ISNUMBER($Y21),SUM(OFFSET(Change!R$1,$Y21-1,0,$Z21,1)),0)+IF(ISNUMBER($AA21),SUM(OFFSET(Change!R$1,$AA21-1,0,$AB21,1)),0)</f>
        <v>31.53164857305385</v>
      </c>
      <c r="S21" s="8">
        <f ca="1">IF(ISNUMBER($Y21),SUM(OFFSET(Change!S$1,$Y21-1,0,$Z21,1)),0)+IF(ISNUMBER($AA21),SUM(OFFSET(Change!S$1,$AA21-1,0,$AB21,1)),0)</f>
        <v>49.579799018914848</v>
      </c>
      <c r="T21" s="8">
        <f ca="1">IF(ISNUMBER($Y21),SUM(OFFSET(Change!T$1,$Y21-1,0,$Z21,1)),0)+IF(ISNUMBER($AA21),SUM(OFFSET(Change!T$1,$AA21-1,0,$AB21,1)),0)</f>
        <v>49.537909571822127</v>
      </c>
      <c r="U21" s="8">
        <f ca="1">IF(ISNUMBER($Y21),SUM(OFFSET(Change!U$1,$Y21-1,0,$Z21,1)),0)+IF(ISNUMBER($AA21),SUM(OFFSET(Change!U$1,$AA21-1,0,$AB21,1)),0)</f>
        <v>64.437852097704379</v>
      </c>
      <c r="V21" s="8">
        <f ca="1">IF(ISNUMBER($Y21),SUM(OFFSET(Change!V$1,$Y21-1,0,$Z21,1)),0)+IF(ISNUMBER($AA21),SUM(OFFSET(Change!V$1,$AA21-1,0,$AB21,1)),0)</f>
        <v>95.866849525574153</v>
      </c>
      <c r="W21" s="8">
        <f ca="1">IF(ISNUMBER($Y21),SUM(OFFSET(Change!W$1,$Y21-1,0,$Z21,1)),0)+IF(ISNUMBER($AA21),SUM(OFFSET(Change!W$1,$AA21-1,0,$AB21,1)),0)</f>
        <v>96.42912653314815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2476.3073101130763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166.47871264641788</v>
      </c>
      <c r="H22" s="11">
        <f ca="1">IF(ISNUMBER($Y22),SUM(OFFSET(Change!H$1,$Y22-1,0,$Z22,1)),0)+IF(ISNUMBER($AA22),SUM(OFFSET(Change!H$1,$AA22-1,0,$AB22,1)),0)</f>
        <v>212.22083559194093</v>
      </c>
      <c r="I22" s="11">
        <f ca="1">IF(ISNUMBER($Y22),SUM(OFFSET(Change!I$1,$Y22-1,0,$Z22,1)),0)+IF(ISNUMBER($AA22),SUM(OFFSET(Change!I$1,$AA22-1,0,$AB22,1)),0)</f>
        <v>217.24151870639437</v>
      </c>
      <c r="J22" s="11">
        <f ca="1">IF(ISNUMBER($Y22),SUM(OFFSET(Change!J$1,$Y22-1,0,$Z22,1)),0)+IF(ISNUMBER($AA22),SUM(OFFSET(Change!J$1,$AA22-1,0,$AB22,1)),0)</f>
        <v>222.6996862141873</v>
      </c>
      <c r="K22" s="11">
        <f ca="1">IF(ISNUMBER($Y22),SUM(OFFSET(Change!K$1,$Y22-1,0,$Z22,1)),0)+IF(ISNUMBER($AA22),SUM(OFFSET(Change!K$1,$AA22-1,0,$AB22,1)),0)</f>
        <v>233.65307376317463</v>
      </c>
      <c r="L22" s="11">
        <f ca="1">IF(ISNUMBER($Y22),SUM(OFFSET(Change!L$1,$Y22-1,0,$Z22,1)),0)+IF(ISNUMBER($AA22),SUM(OFFSET(Change!L$1,$AA22-1,0,$AB22,1)),0)</f>
        <v>240.91254944816831</v>
      </c>
      <c r="M22" s="11">
        <f ca="1">IF(ISNUMBER($Y22),SUM(OFFSET(Change!M$1,$Y22-1,0,$Z22,1)),0)+IF(ISNUMBER($AA22),SUM(OFFSET(Change!M$1,$AA22-1,0,$AB22,1)),0)</f>
        <v>261.08313089599949</v>
      </c>
      <c r="N22" s="11">
        <f ca="1">IF(ISNUMBER($Y22),SUM(OFFSET(Change!N$1,$Y22-1,0,$Z22,1)),0)+IF(ISNUMBER($AA22),SUM(OFFSET(Change!N$1,$AA22-1,0,$AB22,1)),0)</f>
        <v>310.89968353677983</v>
      </c>
      <c r="O22" s="11">
        <f ca="1">IF(ISNUMBER($Y22),SUM(OFFSET(Change!O$1,$Y22-1,0,$Z22,1)),0)+IF(ISNUMBER($AA22),SUM(OFFSET(Change!O$1,$AA22-1,0,$AB22,1)),0)</f>
        <v>317.04719439929215</v>
      </c>
      <c r="P22" s="11">
        <f ca="1">IF(ISNUMBER($Y22),SUM(OFFSET(Change!P$1,$Y22-1,0,$Z22,1)),0)+IF(ISNUMBER($AA22),SUM(OFFSET(Change!P$1,$AA22-1,0,$AB22,1)),0)</f>
        <v>323.33496724185824</v>
      </c>
      <c r="Q22" s="11">
        <f ca="1">IF(ISNUMBER($Y22),SUM(OFFSET(Change!Q$1,$Y22-1,0,$Z22,1)),0)+IF(ISNUMBER($AA22),SUM(OFFSET(Change!Q$1,$AA22-1,0,$AB22,1)),0)</f>
        <v>329.77915989072716</v>
      </c>
      <c r="R22" s="11">
        <f ca="1">IF(ISNUMBER($Y22),SUM(OFFSET(Change!R$1,$Y22-1,0,$Z22,1)),0)+IF(ISNUMBER($AA22),SUM(OFFSET(Change!R$1,$AA22-1,0,$AB22,1)),0)</f>
        <v>370.29056959298725</v>
      </c>
      <c r="S22" s="11">
        <f ca="1">IF(ISNUMBER($Y22),SUM(OFFSET(Change!S$1,$Y22-1,0,$Z22,1)),0)+IF(ISNUMBER($AA22),SUM(OFFSET(Change!S$1,$AA22-1,0,$AB22,1)),0)</f>
        <v>377.76837134798683</v>
      </c>
      <c r="T22" s="11">
        <f ca="1">IF(ISNUMBER($Y22),SUM(OFFSET(Change!T$1,$Y22-1,0,$Z22,1)),0)+IF(ISNUMBER($AA22),SUM(OFFSET(Change!T$1,$AA22-1,0,$AB22,1)),0)</f>
        <v>385.30936991185848</v>
      </c>
      <c r="U22" s="11">
        <f ca="1">IF(ISNUMBER($Y22),SUM(OFFSET(Change!U$1,$Y22-1,0,$Z22,1)),0)+IF(ISNUMBER($AA22),SUM(OFFSET(Change!U$1,$AA22-1,0,$AB22,1)),0)</f>
        <v>424.77316154877587</v>
      </c>
      <c r="V22" s="11">
        <f ca="1">IF(ISNUMBER($Y22),SUM(OFFSET(Change!V$1,$Y22-1,0,$Z22,1)),0)+IF(ISNUMBER($AA22),SUM(OFFSET(Change!V$1,$AA22-1,0,$AB22,1)),0)</f>
        <v>435.87351862735881</v>
      </c>
      <c r="W22" s="11">
        <f ca="1">IF(ISNUMBER($Y22),SUM(OFFSET(Change!W$1,$Y22-1,0,$Z22,1)),0)+IF(ISNUMBER($AA22),SUM(OFFSET(Change!W$1,$AA22-1,0,$AB22,1)),0)</f>
        <v>449.87127011878368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25754.684734633898</v>
      </c>
      <c r="D23" s="8">
        <f ca="1">SUM(D17:D22)</f>
        <v>605.99831168947981</v>
      </c>
      <c r="E23" s="8">
        <f t="shared" ref="E23:V23" ca="1" si="3">SUM(E17:E22)</f>
        <v>695.41734992813815</v>
      </c>
      <c r="F23" s="8">
        <f t="shared" ca="1" si="3"/>
        <v>1051.8544739824063</v>
      </c>
      <c r="G23" s="8">
        <f t="shared" ca="1" si="3"/>
        <v>1244.1210678926241</v>
      </c>
      <c r="H23" s="8">
        <f t="shared" ca="1" si="3"/>
        <v>1560.9084149898929</v>
      </c>
      <c r="I23" s="8">
        <f t="shared" ca="1" si="3"/>
        <v>2081.4786662888991</v>
      </c>
      <c r="J23" s="8">
        <f t="shared" ca="1" si="3"/>
        <v>2142.4322863125376</v>
      </c>
      <c r="K23" s="8">
        <f t="shared" ca="1" si="3"/>
        <v>2113.6746490094047</v>
      </c>
      <c r="L23" s="8">
        <f t="shared" ca="1" si="3"/>
        <v>2165.9322675091921</v>
      </c>
      <c r="M23" s="8">
        <f t="shared" ca="1" si="3"/>
        <v>2899.9138087341539</v>
      </c>
      <c r="N23" s="8">
        <f t="shared" ca="1" si="3"/>
        <v>3372.1952701207279</v>
      </c>
      <c r="O23" s="8">
        <f t="shared" ca="1" si="3"/>
        <v>3415.2359113096527</v>
      </c>
      <c r="P23" s="8">
        <f t="shared" ca="1" si="3"/>
        <v>3315.8181310705522</v>
      </c>
      <c r="Q23" s="8">
        <f t="shared" ca="1" si="3"/>
        <v>3399.0182545589323</v>
      </c>
      <c r="R23" s="8">
        <f t="shared" ca="1" si="3"/>
        <v>4392.4044212223571</v>
      </c>
      <c r="S23" s="8">
        <f t="shared" ca="1" si="3"/>
        <v>4301.3031783313481</v>
      </c>
      <c r="T23" s="8">
        <f t="shared" ca="1" si="3"/>
        <v>4224.9970053273664</v>
      </c>
      <c r="U23" s="8">
        <f t="shared" ca="1" si="3"/>
        <v>4733.868393495135</v>
      </c>
      <c r="V23" s="8">
        <f t="shared" ca="1" si="3"/>
        <v>4845.6369580143182</v>
      </c>
      <c r="W23" s="8">
        <f ca="1">SUM(W17:W22)</f>
        <v>4929.0082011815311</v>
      </c>
    </row>
    <row r="25" spans="2:28" ht="15.75" thickBot="1" x14ac:dyDescent="0.3">
      <c r="B25" s="12" t="s">
        <v>1</v>
      </c>
      <c r="C25" s="13" t="str">
        <f ca="1">IF(NPV($C$2,D25:W25)=IF(ISNUMBER($Y25),SUM(OFFSET(Change!C$1,$Y25-1,0,$Z25,1)),0)+IF(ISNUMBER($AA25),SUM(OFFSET(Change!C$1,$AA25-1,0,$AB25,1)),0),NPV($C$2,D25:W25),"ERROR IN TOTAL")</f>
        <v>ERROR IN TOTAL</v>
      </c>
      <c r="D25" s="13">
        <f ca="1">D15+D23</f>
        <v>1501.1973779717134</v>
      </c>
      <c r="E25" s="13">
        <f t="shared" ref="E25:W25" ca="1" si="4">E15+E23</f>
        <v>1735.7986384305786</v>
      </c>
      <c r="F25" s="13">
        <f t="shared" ca="1" si="4"/>
        <v>2249.3622215825308</v>
      </c>
      <c r="G25" s="13">
        <f t="shared" ca="1" si="4"/>
        <v>2352.3864160275025</v>
      </c>
      <c r="H25" s="13">
        <f t="shared" ca="1" si="4"/>
        <v>2589.1301062869679</v>
      </c>
      <c r="I25" s="13">
        <f t="shared" ca="1" si="4"/>
        <v>2945.2099912910571</v>
      </c>
      <c r="J25" s="13">
        <f t="shared" ca="1" si="4"/>
        <v>3247.3208885434456</v>
      </c>
      <c r="K25" s="13">
        <f t="shared" ca="1" si="4"/>
        <v>3158.7903861180403</v>
      </c>
      <c r="L25" s="13">
        <f t="shared" ca="1" si="4"/>
        <v>3786.0303610055703</v>
      </c>
      <c r="M25" s="13">
        <f t="shared" ca="1" si="4"/>
        <v>3385.0730831583014</v>
      </c>
      <c r="N25" s="13">
        <f t="shared" ca="1" si="4"/>
        <v>3194.3988630918243</v>
      </c>
      <c r="O25" s="13">
        <f t="shared" ca="1" si="4"/>
        <v>3238.0377419225306</v>
      </c>
      <c r="P25" s="13">
        <f t="shared" ca="1" si="4"/>
        <v>3447.2015290182512</v>
      </c>
      <c r="Q25" s="13">
        <f t="shared" ca="1" si="4"/>
        <v>3523.271083442904</v>
      </c>
      <c r="R25" s="13">
        <f t="shared" ca="1" si="4"/>
        <v>3945.192429128917</v>
      </c>
      <c r="S25" s="13">
        <f t="shared" ca="1" si="4"/>
        <v>3948.7316166389596</v>
      </c>
      <c r="T25" s="13">
        <f t="shared" ca="1" si="4"/>
        <v>3952.3345096122221</v>
      </c>
      <c r="U25" s="13">
        <f t="shared" ca="1" si="4"/>
        <v>5179.7495549914611</v>
      </c>
      <c r="V25" s="13">
        <f t="shared" ca="1" si="4"/>
        <v>5549.420886887181</v>
      </c>
      <c r="W25" s="13">
        <f t="shared" ca="1" si="4"/>
        <v>6407.0897674641992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 t="e">
        <f ca="1">C26+C25</f>
        <v>#VALUE!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168.47198393562081</v>
      </c>
      <c r="D57" s="8">
        <f ca="1">D5-D31</f>
        <v>-0.24409828307170756</v>
      </c>
      <c r="E57" s="8">
        <f t="shared" ref="E57:W57" ca="1" si="31">E5-E31</f>
        <v>0</v>
      </c>
      <c r="F57" s="8">
        <f t="shared" ca="1" si="31"/>
        <v>5.7614671005694618E-3</v>
      </c>
      <c r="G57" s="8">
        <f t="shared" ca="1" si="31"/>
        <v>0.59426038303627138</v>
      </c>
      <c r="H57" s="8">
        <f t="shared" ca="1" si="31"/>
        <v>0</v>
      </c>
      <c r="I57" s="8">
        <f t="shared" ca="1" si="31"/>
        <v>4.1116770887924758E-2</v>
      </c>
      <c r="J57" s="8">
        <f t="shared" ca="1" si="31"/>
        <v>-0.27307464889361199</v>
      </c>
      <c r="K57" s="8">
        <f t="shared" ca="1" si="31"/>
        <v>55.873379630896125</v>
      </c>
      <c r="L57" s="8">
        <f t="shared" ca="1" si="31"/>
        <v>57.510308138993878</v>
      </c>
      <c r="M57" s="8">
        <f t="shared" ca="1" si="31"/>
        <v>41.824029891020473</v>
      </c>
      <c r="N57" s="8">
        <f t="shared" ca="1" si="31"/>
        <v>40.555814199881524</v>
      </c>
      <c r="O57" s="8">
        <f t="shared" ca="1" si="31"/>
        <v>40.158353690209651</v>
      </c>
      <c r="P57" s="8">
        <f t="shared" ca="1" si="31"/>
        <v>38.206524952135624</v>
      </c>
      <c r="Q57" s="8">
        <f t="shared" ca="1" si="31"/>
        <v>36.750623321619969</v>
      </c>
      <c r="R57" s="8">
        <f t="shared" ca="1" si="31"/>
        <v>13.262535570790135</v>
      </c>
      <c r="S57" s="8">
        <f t="shared" ca="1" si="31"/>
        <v>7.9884056909211267</v>
      </c>
      <c r="T57" s="8">
        <f t="shared" ca="1" si="31"/>
        <v>2.2157339472047397</v>
      </c>
      <c r="U57" s="8">
        <f t="shared" ca="1" si="31"/>
        <v>2.1798706300869917</v>
      </c>
      <c r="V57" s="8">
        <f t="shared" ca="1" si="31"/>
        <v>3.9303767524539772</v>
      </c>
      <c r="W57" s="8">
        <f t="shared" ca="1" si="31"/>
        <v>3.73058649530374</v>
      </c>
    </row>
    <row r="58" spans="2:26" x14ac:dyDescent="0.25">
      <c r="B58" s="4" t="s">
        <v>91</v>
      </c>
      <c r="C58" s="8">
        <f t="shared" ca="1" si="30"/>
        <v>2.9535008595577024</v>
      </c>
      <c r="D58" s="8">
        <f t="shared" ref="D58:W59" ca="1" si="32">D6-D32</f>
        <v>-6.9247948798576431E-3</v>
      </c>
      <c r="E58" s="8">
        <f t="shared" ca="1" si="32"/>
        <v>0</v>
      </c>
      <c r="F58" s="8">
        <f t="shared" ca="1" si="32"/>
        <v>7.2079681315884159E-4</v>
      </c>
      <c r="G58" s="8">
        <f t="shared" ca="1" si="32"/>
        <v>1.7824460778292917E-3</v>
      </c>
      <c r="H58" s="8">
        <f t="shared" ca="1" si="32"/>
        <v>0</v>
      </c>
      <c r="I58" s="8">
        <f t="shared" ca="1" si="32"/>
        <v>7.910617424585098E-3</v>
      </c>
      <c r="J58" s="8">
        <f t="shared" ca="1" si="32"/>
        <v>4.3462134321146095E-3</v>
      </c>
      <c r="K58" s="8">
        <f t="shared" ca="1" si="32"/>
        <v>1.3507241555490737</v>
      </c>
      <c r="L58" s="8">
        <f t="shared" ca="1" si="32"/>
        <v>1.3412404389736992</v>
      </c>
      <c r="M58" s="8">
        <f t="shared" ca="1" si="32"/>
        <v>1.1325547898381956</v>
      </c>
      <c r="N58" s="8">
        <f t="shared" ca="1" si="32"/>
        <v>-0.22815778963732214</v>
      </c>
      <c r="O58" s="8">
        <f t="shared" ca="1" si="32"/>
        <v>1.2567278479798176</v>
      </c>
      <c r="P58" s="8">
        <f t="shared" ca="1" si="32"/>
        <v>0.28436486595950328</v>
      </c>
      <c r="Q58" s="8">
        <f t="shared" ca="1" si="32"/>
        <v>0.8337569421204023</v>
      </c>
      <c r="R58" s="8">
        <f t="shared" ca="1" si="32"/>
        <v>0.61273366298470933</v>
      </c>
      <c r="S58" s="8">
        <f t="shared" ca="1" si="32"/>
        <v>1.0459517670353193</v>
      </c>
      <c r="T58" s="8">
        <f t="shared" ca="1" si="32"/>
        <v>-2.6300120865309964</v>
      </c>
      <c r="U58" s="8">
        <f t="shared" ca="1" si="32"/>
        <v>0.11431634029902993</v>
      </c>
      <c r="V58" s="8">
        <f t="shared" ca="1" si="32"/>
        <v>0.20628221913005018</v>
      </c>
      <c r="W58" s="8">
        <f t="shared" ca="1" si="32"/>
        <v>0.19832121535799097</v>
      </c>
    </row>
    <row r="59" spans="2:26" x14ac:dyDescent="0.25">
      <c r="B59" s="4" t="s">
        <v>46</v>
      </c>
      <c r="C59" s="8">
        <f t="shared" ca="1" si="30"/>
        <v>377.9519402346146</v>
      </c>
      <c r="D59" s="8">
        <f t="shared" ca="1" si="32"/>
        <v>-0.40325694919488342</v>
      </c>
      <c r="E59" s="8">
        <f t="shared" ca="1" si="32"/>
        <v>0</v>
      </c>
      <c r="F59" s="8">
        <f t="shared" ca="1" si="32"/>
        <v>3.1028847971015239E-3</v>
      </c>
      <c r="G59" s="8">
        <f t="shared" ca="1" si="32"/>
        <v>-0.53148023727095506</v>
      </c>
      <c r="H59" s="8">
        <f t="shared" ca="1" si="32"/>
        <v>0</v>
      </c>
      <c r="I59" s="8">
        <f t="shared" ca="1" si="32"/>
        <v>-0.38076785331634255</v>
      </c>
      <c r="J59" s="8">
        <f t="shared" ca="1" si="32"/>
        <v>0.43125657036080156</v>
      </c>
      <c r="K59" s="8">
        <f t="shared" ca="1" si="32"/>
        <v>45.345878127876404</v>
      </c>
      <c r="L59" s="8">
        <f t="shared" ca="1" si="32"/>
        <v>51.241107888132433</v>
      </c>
      <c r="M59" s="8">
        <f t="shared" ca="1" si="32"/>
        <v>45.702535481881341</v>
      </c>
      <c r="N59" s="8">
        <f t="shared" ca="1" si="32"/>
        <v>43.263626141503607</v>
      </c>
      <c r="O59" s="8">
        <f t="shared" ca="1" si="32"/>
        <v>48.06010759195317</v>
      </c>
      <c r="P59" s="8">
        <f t="shared" ca="1" si="32"/>
        <v>49.263414858985982</v>
      </c>
      <c r="Q59" s="8">
        <f t="shared" ca="1" si="32"/>
        <v>52.988198370476937</v>
      </c>
      <c r="R59" s="8">
        <f t="shared" ca="1" si="32"/>
        <v>73.4398834172938</v>
      </c>
      <c r="S59" s="8">
        <f t="shared" ca="1" si="32"/>
        <v>84.432820382298189</v>
      </c>
      <c r="T59" s="8">
        <f t="shared" ca="1" si="32"/>
        <v>91.365770592871286</v>
      </c>
      <c r="U59" s="8">
        <f t="shared" ca="1" si="32"/>
        <v>137.018623230363</v>
      </c>
      <c r="V59" s="8">
        <f t="shared" ca="1" si="32"/>
        <v>140.76918226498015</v>
      </c>
      <c r="W59" s="8">
        <f t="shared" ca="1" si="32"/>
        <v>150.61880434503121</v>
      </c>
    </row>
    <row r="60" spans="2:26" x14ac:dyDescent="0.25">
      <c r="B60" s="4" t="s">
        <v>12</v>
      </c>
      <c r="C60" s="8">
        <f t="shared" ca="1" si="30"/>
        <v>10.34846804374285</v>
      </c>
      <c r="D60" s="8">
        <f t="shared" ref="D60:W60" ca="1" si="33">D8-D34</f>
        <v>-4.1680472610510222E-3</v>
      </c>
      <c r="E60" s="8">
        <f t="shared" ca="1" si="33"/>
        <v>0</v>
      </c>
      <c r="F60" s="8">
        <f t="shared" ca="1" si="33"/>
        <v>9.4455352800615344E-5</v>
      </c>
      <c r="G60" s="8">
        <f t="shared" ca="1" si="33"/>
        <v>-9.2756628165675536E-3</v>
      </c>
      <c r="H60" s="8">
        <f t="shared" ca="1" si="33"/>
        <v>0</v>
      </c>
      <c r="I60" s="8">
        <f t="shared" ca="1" si="33"/>
        <v>-6.8135011083017005E-3</v>
      </c>
      <c r="J60" s="8">
        <f t="shared" ca="1" si="33"/>
        <v>6.2270879435359916E-3</v>
      </c>
      <c r="K60" s="8">
        <f t="shared" ca="1" si="33"/>
        <v>0.91163641225340619</v>
      </c>
      <c r="L60" s="8">
        <f t="shared" ca="1" si="33"/>
        <v>0.97550013495910726</v>
      </c>
      <c r="M60" s="8">
        <f t="shared" ca="1" si="33"/>
        <v>0.8133624910604329</v>
      </c>
      <c r="N60" s="8">
        <f t="shared" ca="1" si="33"/>
        <v>0.86213256252655768</v>
      </c>
      <c r="O60" s="8">
        <f t="shared" ca="1" si="33"/>
        <v>0.88510443336033973</v>
      </c>
      <c r="P60" s="8">
        <f t="shared" ca="1" si="33"/>
        <v>0.95132253611937401</v>
      </c>
      <c r="Q60" s="8">
        <f t="shared" ca="1" si="33"/>
        <v>0.98847934882272703</v>
      </c>
      <c r="R60" s="8">
        <f t="shared" ca="1" si="33"/>
        <v>1.0285052698276189</v>
      </c>
      <c r="S60" s="8">
        <f t="shared" ca="1" si="33"/>
        <v>1.9797919936320252</v>
      </c>
      <c r="T60" s="8">
        <f t="shared" ca="1" si="33"/>
        <v>2.0903445468205391</v>
      </c>
      <c r="U60" s="8">
        <f t="shared" ca="1" si="33"/>
        <v>4.5881398272401803</v>
      </c>
      <c r="V60" s="8">
        <f t="shared" ca="1" si="33"/>
        <v>6.9704824156812357</v>
      </c>
      <c r="W60" s="8">
        <f t="shared" ca="1" si="33"/>
        <v>7.1346414126795601</v>
      </c>
    </row>
    <row r="61" spans="2:26" x14ac:dyDescent="0.25">
      <c r="B61" s="4" t="s">
        <v>47</v>
      </c>
      <c r="C61" s="8">
        <f t="shared" ca="1" si="30"/>
        <v>629.74251314767503</v>
      </c>
      <c r="D61" s="8">
        <f t="shared" ref="D61:W61" ca="1" si="34">D9-D35</f>
        <v>-1.5473831933263682E-3</v>
      </c>
      <c r="E61" s="8">
        <f t="shared" ca="1" si="34"/>
        <v>0</v>
      </c>
      <c r="F61" s="8">
        <f t="shared" ca="1" si="34"/>
        <v>2.0930691221110465E-4</v>
      </c>
      <c r="G61" s="8">
        <f t="shared" ca="1" si="34"/>
        <v>-1.1754512194102062E-3</v>
      </c>
      <c r="H61" s="8">
        <f t="shared" ca="1" si="34"/>
        <v>0</v>
      </c>
      <c r="I61" s="8">
        <f t="shared" ca="1" si="34"/>
        <v>8.6948727504250201E-3</v>
      </c>
      <c r="J61" s="8">
        <f t="shared" ca="1" si="34"/>
        <v>-6.6003267386349762E-3</v>
      </c>
      <c r="K61" s="8">
        <f t="shared" ca="1" si="34"/>
        <v>129.40166029835052</v>
      </c>
      <c r="L61" s="8">
        <f t="shared" ca="1" si="34"/>
        <v>133.48268410507197</v>
      </c>
      <c r="M61" s="8">
        <f t="shared" ca="1" si="34"/>
        <v>135.48236275397414</v>
      </c>
      <c r="N61" s="8">
        <f t="shared" ca="1" si="34"/>
        <v>137.56336492609125</v>
      </c>
      <c r="O61" s="8">
        <f t="shared" ca="1" si="34"/>
        <v>138.91881895353185</v>
      </c>
      <c r="P61" s="8">
        <f t="shared" ca="1" si="34"/>
        <v>141.17508673406655</v>
      </c>
      <c r="Q61" s="8">
        <f ca="1">Q9-Q35</f>
        <v>139.21919464447365</v>
      </c>
      <c r="R61" s="8">
        <f t="shared" ca="1" si="34"/>
        <v>141.93175366516266</v>
      </c>
      <c r="S61" s="8">
        <f t="shared" ca="1" si="34"/>
        <v>148.85748059326647</v>
      </c>
      <c r="T61" s="8">
        <f t="shared" ca="1" si="34"/>
        <v>155.65857333362214</v>
      </c>
      <c r="U61" s="8">
        <f t="shared" ca="1" si="34"/>
        <v>1.4275028030378962</v>
      </c>
      <c r="V61" s="8">
        <f t="shared" ca="1" si="34"/>
        <v>9.6862084487383981E-2</v>
      </c>
      <c r="W61" s="8">
        <f t="shared" ca="1" si="34"/>
        <v>0.1332045066868659</v>
      </c>
    </row>
    <row r="62" spans="2:26" x14ac:dyDescent="0.25">
      <c r="B62" s="4" t="s">
        <v>48</v>
      </c>
      <c r="C62" s="8">
        <f t="shared" ca="1" si="30"/>
        <v>1.283185834008655E-4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6.4814376149513464E-4</v>
      </c>
      <c r="H62" s="8">
        <f t="shared" ca="1" si="35"/>
        <v>0</v>
      </c>
      <c r="I62" s="8">
        <f t="shared" ca="1" si="35"/>
        <v>0</v>
      </c>
      <c r="J62" s="8">
        <f t="shared" ca="1" si="35"/>
        <v>0</v>
      </c>
      <c r="K62" s="8">
        <f t="shared" ca="1" si="35"/>
        <v>0</v>
      </c>
      <c r="L62" s="8">
        <f t="shared" ca="1" si="35"/>
        <v>0</v>
      </c>
      <c r="M62" s="8">
        <f t="shared" ca="1" si="35"/>
        <v>0</v>
      </c>
      <c r="N62" s="8">
        <f t="shared" ca="1" si="35"/>
        <v>0</v>
      </c>
      <c r="O62" s="8">
        <f t="shared" ca="1" si="35"/>
        <v>0</v>
      </c>
      <c r="P62" s="8">
        <f t="shared" ca="1" si="35"/>
        <v>0</v>
      </c>
      <c r="Q62" s="8">
        <f t="shared" ca="1" si="35"/>
        <v>0</v>
      </c>
      <c r="R62" s="8">
        <f t="shared" ca="1" si="35"/>
        <v>-9.824361106041124E-4</v>
      </c>
      <c r="S62" s="8">
        <f t="shared" ca="1" si="35"/>
        <v>0</v>
      </c>
      <c r="T62" s="8">
        <f t="shared" ca="1" si="35"/>
        <v>0</v>
      </c>
      <c r="U62" s="8">
        <f t="shared" ca="1" si="35"/>
        <v>0</v>
      </c>
      <c r="V62" s="8">
        <f t="shared" ca="1" si="35"/>
        <v>0</v>
      </c>
      <c r="W62" s="8">
        <f t="shared" ca="1" si="35"/>
        <v>0</v>
      </c>
    </row>
    <row r="63" spans="2:26" x14ac:dyDescent="0.25">
      <c r="B63" s="4" t="s">
        <v>52</v>
      </c>
      <c r="C63" s="8">
        <f t="shared" ca="1" si="30"/>
        <v>176.17599770993252</v>
      </c>
      <c r="D63" s="8">
        <f t="shared" ref="D63:W63" ca="1" si="36">D11-D37</f>
        <v>0.44492634188060265</v>
      </c>
      <c r="E63" s="8">
        <f t="shared" ca="1" si="36"/>
        <v>0</v>
      </c>
      <c r="F63" s="8">
        <f t="shared" ca="1" si="36"/>
        <v>-3.5483480586265159E-2</v>
      </c>
      <c r="G63" s="8">
        <f t="shared" ca="1" si="36"/>
        <v>0.25339482218666376</v>
      </c>
      <c r="H63" s="8">
        <f t="shared" ca="1" si="36"/>
        <v>0</v>
      </c>
      <c r="I63" s="8">
        <f t="shared" ca="1" si="36"/>
        <v>0.30692501582421983</v>
      </c>
      <c r="J63" s="8">
        <f t="shared" ca="1" si="36"/>
        <v>0.19256647985258724</v>
      </c>
      <c r="K63" s="8">
        <f t="shared" ca="1" si="36"/>
        <v>29.153446094078163</v>
      </c>
      <c r="L63" s="8">
        <f t="shared" ca="1" si="36"/>
        <v>27.319849846912064</v>
      </c>
      <c r="M63" s="8">
        <f t="shared" ca="1" si="36"/>
        <v>34.802689440607367</v>
      </c>
      <c r="N63" s="8">
        <f t="shared" ca="1" si="36"/>
        <v>32.963074268869036</v>
      </c>
      <c r="O63" s="8">
        <f t="shared" ca="1" si="36"/>
        <v>33.838161901189437</v>
      </c>
      <c r="P63" s="8">
        <f t="shared" ca="1" si="36"/>
        <v>35.481627299268837</v>
      </c>
      <c r="Q63" s="8">
        <f t="shared" ca="1" si="36"/>
        <v>33.641088497368628</v>
      </c>
      <c r="R63" s="8">
        <f t="shared" ca="1" si="36"/>
        <v>37.02783508328605</v>
      </c>
      <c r="S63" s="8">
        <f t="shared" ca="1" si="36"/>
        <v>36.771836901436302</v>
      </c>
      <c r="T63" s="8">
        <f t="shared" ca="1" si="36"/>
        <v>37.470298930625233</v>
      </c>
      <c r="U63" s="8">
        <f t="shared" ca="1" si="36"/>
        <v>28.029049107401818</v>
      </c>
      <c r="V63" s="8">
        <f t="shared" ca="1" si="36"/>
        <v>27.703917195141571</v>
      </c>
      <c r="W63" s="8">
        <f t="shared" ca="1" si="36"/>
        <v>27.271881382212655</v>
      </c>
    </row>
    <row r="64" spans="2:26" x14ac:dyDescent="0.25">
      <c r="B64" s="4" t="s">
        <v>53</v>
      </c>
      <c r="C64" s="8">
        <f t="shared" ca="1" si="30"/>
        <v>92.476261087438914</v>
      </c>
      <c r="D64" s="8">
        <f t="shared" ref="D64:W64" ca="1" si="37">D12-D38</f>
        <v>0.27273754413374718</v>
      </c>
      <c r="E64" s="8">
        <f t="shared" ca="1" si="37"/>
        <v>0</v>
      </c>
      <c r="F64" s="8">
        <f t="shared" ca="1" si="37"/>
        <v>2.1308911098230965E-2</v>
      </c>
      <c r="G64" s="8">
        <f t="shared" ca="1" si="37"/>
        <v>2.595835168318672E-2</v>
      </c>
      <c r="H64" s="8">
        <f t="shared" ca="1" si="37"/>
        <v>0</v>
      </c>
      <c r="I64" s="8">
        <f t="shared" ca="1" si="37"/>
        <v>0.10745199314982301</v>
      </c>
      <c r="J64" s="8">
        <f t="shared" ca="1" si="37"/>
        <v>-6.0923187005698765E-2</v>
      </c>
      <c r="K64" s="8">
        <f t="shared" ca="1" si="37"/>
        <v>10.989021176646716</v>
      </c>
      <c r="L64" s="8">
        <f t="shared" ca="1" si="37"/>
        <v>11.580625956092689</v>
      </c>
      <c r="M64" s="8">
        <f t="shared" ca="1" si="37"/>
        <v>22.533608705234286</v>
      </c>
      <c r="N64" s="8">
        <f t="shared" ca="1" si="37"/>
        <v>17.834280534989063</v>
      </c>
      <c r="O64" s="8">
        <f t="shared" ca="1" si="37"/>
        <v>18.404936055705036</v>
      </c>
      <c r="P64" s="8">
        <f t="shared" ca="1" si="37"/>
        <v>18.698794969757472</v>
      </c>
      <c r="Q64" s="8">
        <f t="shared" ca="1" si="37"/>
        <v>15.768416782354848</v>
      </c>
      <c r="R64" s="8">
        <f t="shared" ca="1" si="37"/>
        <v>21.038257492338147</v>
      </c>
      <c r="S64" s="8">
        <f t="shared" ca="1" si="37"/>
        <v>20.823314962208457</v>
      </c>
      <c r="T64" s="8">
        <f t="shared" ca="1" si="37"/>
        <v>21.730082872861345</v>
      </c>
      <c r="U64" s="8">
        <f t="shared" ca="1" si="37"/>
        <v>17.312630878403269</v>
      </c>
      <c r="V64" s="8">
        <f t="shared" ca="1" si="37"/>
        <v>14.088474227468026</v>
      </c>
      <c r="W64" s="8">
        <f t="shared" ca="1" si="37"/>
        <v>13.204430596070495</v>
      </c>
    </row>
    <row r="65" spans="2:23" x14ac:dyDescent="0.25">
      <c r="B65" s="4" t="s">
        <v>49</v>
      </c>
      <c r="C65" s="8">
        <f t="shared" ca="1" si="30"/>
        <v>217.72923023515446</v>
      </c>
      <c r="D65" s="8">
        <f t="shared" ref="D65:W65" ca="1" si="38">D13-D39</f>
        <v>-5.160008317434972E-2</v>
      </c>
      <c r="E65" s="8">
        <f t="shared" ca="1" si="38"/>
        <v>0</v>
      </c>
      <c r="F65" s="8">
        <f t="shared" ca="1" si="38"/>
        <v>-9.2487506589122859E-4</v>
      </c>
      <c r="G65" s="8">
        <f t="shared" ca="1" si="38"/>
        <v>1.7306520661918512E-2</v>
      </c>
      <c r="H65" s="8">
        <f t="shared" ca="1" si="38"/>
        <v>0</v>
      </c>
      <c r="I65" s="8">
        <f t="shared" ca="1" si="38"/>
        <v>-8.6016622349092131E-2</v>
      </c>
      <c r="J65" s="8">
        <f t="shared" ca="1" si="38"/>
        <v>6.0777292996476717E-3</v>
      </c>
      <c r="K65" s="8">
        <f t="shared" ca="1" si="38"/>
        <v>29.20330706103843</v>
      </c>
      <c r="L65" s="8">
        <f t="shared" ca="1" si="38"/>
        <v>33.207543626909711</v>
      </c>
      <c r="M65" s="8">
        <f t="shared" ca="1" si="38"/>
        <v>30.660933231711851</v>
      </c>
      <c r="N65" s="8">
        <f t="shared" ca="1" si="38"/>
        <v>38.063729308623181</v>
      </c>
      <c r="O65" s="8">
        <f t="shared" ca="1" si="38"/>
        <v>34.218319664801754</v>
      </c>
      <c r="P65" s="8">
        <f t="shared" ca="1" si="38"/>
        <v>40.581221296733986</v>
      </c>
      <c r="Q65" s="8">
        <f t="shared" ca="1" si="38"/>
        <v>41.238910253166978</v>
      </c>
      <c r="R65" s="8">
        <f t="shared" ca="1" si="38"/>
        <v>31.78516323150393</v>
      </c>
      <c r="S65" s="8">
        <f t="shared" ca="1" si="38"/>
        <v>33.809574370857831</v>
      </c>
      <c r="T65" s="8">
        <f t="shared" ca="1" si="38"/>
        <v>55.54864594480938</v>
      </c>
      <c r="U65" s="8">
        <f t="shared" ca="1" si="38"/>
        <v>47.445856319378152</v>
      </c>
      <c r="V65" s="8">
        <f t="shared" ca="1" si="38"/>
        <v>66.808959603299229</v>
      </c>
      <c r="W65" s="8">
        <f t="shared" ca="1" si="38"/>
        <v>74.777734321637752</v>
      </c>
    </row>
    <row r="66" spans="2:23" x14ac:dyDescent="0.25">
      <c r="B66" s="10" t="s">
        <v>50</v>
      </c>
      <c r="C66" s="11">
        <f t="shared" ca="1" si="30"/>
        <v>5.6552820707166136</v>
      </c>
      <c r="D66" s="11">
        <f t="shared" ref="D66:W66" ca="1" si="39">D14-D40</f>
        <v>0</v>
      </c>
      <c r="E66" s="11">
        <f t="shared" ca="1" si="39"/>
        <v>0</v>
      </c>
      <c r="F66" s="11">
        <f t="shared" ca="1" si="39"/>
        <v>0</v>
      </c>
      <c r="G66" s="11">
        <f t="shared" ca="1" si="39"/>
        <v>0</v>
      </c>
      <c r="H66" s="11">
        <f t="shared" ca="1" si="39"/>
        <v>0</v>
      </c>
      <c r="I66" s="11">
        <f t="shared" ca="1" si="39"/>
        <v>0</v>
      </c>
      <c r="J66" s="11">
        <f t="shared" ca="1" si="39"/>
        <v>-0.82729665513343009</v>
      </c>
      <c r="K66" s="11">
        <f t="shared" ca="1" si="39"/>
        <v>0.24059172953592001</v>
      </c>
      <c r="L66" s="11">
        <f t="shared" ca="1" si="39"/>
        <v>1.3652521172037888</v>
      </c>
      <c r="M66" s="11">
        <f t="shared" ca="1" si="39"/>
        <v>1.68562988120682</v>
      </c>
      <c r="N66" s="11">
        <f t="shared" ca="1" si="39"/>
        <v>2.5593551320382897</v>
      </c>
      <c r="O66" s="11">
        <f t="shared" ca="1" si="39"/>
        <v>2.5994297783859102</v>
      </c>
      <c r="P66" s="11">
        <f t="shared" ca="1" si="39"/>
        <v>2.3225107130431093</v>
      </c>
      <c r="Q66" s="11">
        <f t="shared" ca="1" si="39"/>
        <v>0.9180566576115099</v>
      </c>
      <c r="R66" s="11">
        <f t="shared" ca="1" si="39"/>
        <v>0.70062078810851003</v>
      </c>
      <c r="S66" s="11">
        <f t="shared" ca="1" si="39"/>
        <v>0.58272025306961006</v>
      </c>
      <c r="T66" s="11">
        <f t="shared" ca="1" si="39"/>
        <v>0.29866860261866995</v>
      </c>
      <c r="U66" s="11">
        <f t="shared" ca="1" si="39"/>
        <v>0</v>
      </c>
      <c r="V66" s="11">
        <f t="shared" ca="1" si="39"/>
        <v>0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1681.5053056430368</v>
      </c>
      <c r="D67" s="8">
        <f ca="1">SUM(D57:D66)</f>
        <v>6.0683452391741E-3</v>
      </c>
      <c r="E67" s="8">
        <f t="shared" ref="E67" ca="1" si="40">SUM(E57:E66)</f>
        <v>0</v>
      </c>
      <c r="F67" s="8">
        <f t="shared" ref="F67" ca="1" si="41">SUM(F57:F66)</f>
        <v>-5.2105335780838757E-3</v>
      </c>
      <c r="G67" s="8">
        <f t="shared" ref="G67" ca="1" si="42">SUM(G57:G66)</f>
        <v>0.35141931610043198</v>
      </c>
      <c r="H67" s="8">
        <f t="shared" ref="H67" ca="1" si="43">SUM(H57:H66)</f>
        <v>0</v>
      </c>
      <c r="I67" s="8">
        <f t="shared" ref="I67" ca="1" si="44">SUM(I57:I66)</f>
        <v>-1.4987067367586704E-3</v>
      </c>
      <c r="J67" s="8">
        <f t="shared" ref="J67" ca="1" si="45">SUM(J57:J66)</f>
        <v>-0.52742073688268876</v>
      </c>
      <c r="K67" s="8">
        <f t="shared" ref="K67" ca="1" si="46">SUM(K57:K66)</f>
        <v>302.4696446862248</v>
      </c>
      <c r="L67" s="8">
        <f t="shared" ref="L67" ca="1" si="47">SUM(L57:L66)</f>
        <v>318.02411225324931</v>
      </c>
      <c r="M67" s="8">
        <f t="shared" ref="M67" ca="1" si="48">SUM(M57:M66)</f>
        <v>314.63770666653494</v>
      </c>
      <c r="N67" s="8">
        <f t="shared" ref="N67" ca="1" si="49">SUM(N57:N66)</f>
        <v>313.4372192848852</v>
      </c>
      <c r="O67" s="8">
        <f t="shared" ref="O67" ca="1" si="50">SUM(O57:O66)</f>
        <v>318.33995991711697</v>
      </c>
      <c r="P67" s="8">
        <f t="shared" ref="P67" ca="1" si="51">SUM(P57:P66)</f>
        <v>326.96486822607045</v>
      </c>
      <c r="Q67" s="8">
        <f t="shared" ref="Q67" ca="1" si="52">SUM(Q57:Q66)</f>
        <v>322.34672481801562</v>
      </c>
      <c r="R67" s="8">
        <f t="shared" ref="R67" ca="1" si="53">SUM(R57:R66)</f>
        <v>320.82630574518498</v>
      </c>
      <c r="S67" s="8">
        <f t="shared" ref="S67" ca="1" si="54">SUM(S57:S66)</f>
        <v>336.29189691472538</v>
      </c>
      <c r="T67" s="8">
        <f t="shared" ref="T67" ca="1" si="55">SUM(T57:T66)</f>
        <v>363.74810668490227</v>
      </c>
      <c r="U67" s="8">
        <f t="shared" ref="U67" ca="1" si="56">SUM(U57:U66)</f>
        <v>238.11598913621035</v>
      </c>
      <c r="V67" s="8">
        <f t="shared" ref="V67" ca="1" si="57">SUM(V57:V66)</f>
        <v>260.57453676264163</v>
      </c>
      <c r="W67" s="8">
        <f t="shared" ref="W67" ca="1" si="58">SUM(W57:W66)</f>
        <v>277.06960427498029</v>
      </c>
    </row>
    <row r="69" spans="2:23" x14ac:dyDescent="0.25">
      <c r="B69" s="4" t="s">
        <v>56</v>
      </c>
      <c r="C69" s="8">
        <f t="shared" ref="C69:C74" ca="1" si="59">NPV($C$2,D69:W69)</f>
        <v>38.596121517825416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0</v>
      </c>
      <c r="H69" s="8">
        <f t="shared" ca="1" si="60"/>
        <v>0</v>
      </c>
      <c r="I69" s="8">
        <f t="shared" ca="1" si="60"/>
        <v>0</v>
      </c>
      <c r="J69" s="8">
        <f t="shared" ca="1" si="60"/>
        <v>0</v>
      </c>
      <c r="K69" s="8">
        <f t="shared" ca="1" si="60"/>
        <v>0</v>
      </c>
      <c r="L69" s="8">
        <f t="shared" ca="1" si="60"/>
        <v>0</v>
      </c>
      <c r="M69" s="8">
        <f t="shared" ca="1" si="60"/>
        <v>0</v>
      </c>
      <c r="N69" s="8">
        <f t="shared" ca="1" si="60"/>
        <v>0</v>
      </c>
      <c r="O69" s="8">
        <f t="shared" ca="1" si="60"/>
        <v>0</v>
      </c>
      <c r="P69" s="8">
        <f t="shared" ca="1" si="60"/>
        <v>0</v>
      </c>
      <c r="Q69" s="8">
        <f t="shared" ca="1" si="60"/>
        <v>0</v>
      </c>
      <c r="R69" s="8">
        <f t="shared" ca="1" si="60"/>
        <v>19.856601392454422</v>
      </c>
      <c r="S69" s="8">
        <f t="shared" ca="1" si="60"/>
        <v>19.856601392454877</v>
      </c>
      <c r="T69" s="8">
        <f t="shared" ca="1" si="60"/>
        <v>19.856601392454877</v>
      </c>
      <c r="U69" s="8">
        <f t="shared" ca="1" si="60"/>
        <v>19.856601392454195</v>
      </c>
      <c r="V69" s="8">
        <f t="shared" ca="1" si="60"/>
        <v>19.856601392455104</v>
      </c>
      <c r="W69" s="8">
        <f t="shared" ca="1" si="60"/>
        <v>19.856601392455559</v>
      </c>
    </row>
    <row r="70" spans="2:23" x14ac:dyDescent="0.25">
      <c r="B70" s="4" t="s">
        <v>57</v>
      </c>
      <c r="C70" s="8">
        <f t="shared" ca="1" si="59"/>
        <v>32.842698787552507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0</v>
      </c>
      <c r="H70" s="8">
        <f t="shared" ca="1" si="61"/>
        <v>0</v>
      </c>
      <c r="I70" s="8">
        <f t="shared" ca="1" si="61"/>
        <v>0</v>
      </c>
      <c r="J70" s="8">
        <f t="shared" ca="1" si="61"/>
        <v>0</v>
      </c>
      <c r="K70" s="8">
        <f t="shared" ca="1" si="61"/>
        <v>0</v>
      </c>
      <c r="L70" s="8">
        <f t="shared" ca="1" si="61"/>
        <v>0</v>
      </c>
      <c r="M70" s="8">
        <f t="shared" ca="1" si="61"/>
        <v>0</v>
      </c>
      <c r="N70" s="8">
        <f t="shared" ca="1" si="61"/>
        <v>0</v>
      </c>
      <c r="O70" s="8">
        <f t="shared" ca="1" si="61"/>
        <v>0</v>
      </c>
      <c r="P70" s="8">
        <f t="shared" ca="1" si="61"/>
        <v>0</v>
      </c>
      <c r="Q70" s="8">
        <f t="shared" ca="1" si="61"/>
        <v>0</v>
      </c>
      <c r="R70" s="8">
        <f t="shared" ca="1" si="61"/>
        <v>16.026463113292948</v>
      </c>
      <c r="S70" s="8">
        <f t="shared" ca="1" si="61"/>
        <v>16.392027175316343</v>
      </c>
      <c r="T70" s="8">
        <f t="shared" ca="1" si="61"/>
        <v>16.765930283545913</v>
      </c>
      <c r="U70" s="8">
        <f t="shared" ca="1" si="61"/>
        <v>17.148361776018191</v>
      </c>
      <c r="V70" s="8">
        <f t="shared" ca="1" si="61"/>
        <v>17.539516439339423</v>
      </c>
      <c r="W70" s="8">
        <f t="shared" ca="1" si="61"/>
        <v>17.939594508690334</v>
      </c>
    </row>
    <row r="71" spans="2:23" x14ac:dyDescent="0.25">
      <c r="B71" s="4" t="s">
        <v>54</v>
      </c>
      <c r="C71" s="8">
        <f t="shared" ca="1" si="59"/>
        <v>-1080.9611135038369</v>
      </c>
      <c r="D71" s="8">
        <f t="shared" ref="D71:W71" ca="1" si="62">D19-D45</f>
        <v>0</v>
      </c>
      <c r="E71" s="8">
        <f t="shared" ca="1" si="62"/>
        <v>0</v>
      </c>
      <c r="F71" s="8">
        <f t="shared" ca="1" si="62"/>
        <v>0</v>
      </c>
      <c r="G71" s="8">
        <f t="shared" ca="1" si="62"/>
        <v>0</v>
      </c>
      <c r="H71" s="8">
        <f t="shared" ca="1" si="62"/>
        <v>0</v>
      </c>
      <c r="I71" s="8">
        <f t="shared" ca="1" si="62"/>
        <v>0</v>
      </c>
      <c r="J71" s="8">
        <f t="shared" ca="1" si="62"/>
        <v>0</v>
      </c>
      <c r="K71" s="8">
        <f t="shared" ca="1" si="62"/>
        <v>-211.05135145841143</v>
      </c>
      <c r="L71" s="8">
        <f t="shared" ca="1" si="62"/>
        <v>-214.95016873627969</v>
      </c>
      <c r="M71" s="8">
        <f t="shared" ca="1" si="62"/>
        <v>-218.87850665599888</v>
      </c>
      <c r="N71" s="8">
        <f t="shared" ca="1" si="62"/>
        <v>-218.87850620530998</v>
      </c>
      <c r="O71" s="8">
        <f t="shared" ca="1" si="62"/>
        <v>-222.80685494158939</v>
      </c>
      <c r="P71" s="8">
        <f t="shared" ca="1" si="62"/>
        <v>-226.70565689599994</v>
      </c>
      <c r="Q71" s="8">
        <f t="shared" ca="1" si="62"/>
        <v>-226.70566095220948</v>
      </c>
      <c r="R71" s="8">
        <f t="shared" ca="1" si="62"/>
        <v>-230.6339984212384</v>
      </c>
      <c r="S71" s="8">
        <f t="shared" ca="1" si="62"/>
        <v>-234.53280443186276</v>
      </c>
      <c r="T71" s="8">
        <f t="shared" ca="1" si="62"/>
        <v>-238.46115316814218</v>
      </c>
      <c r="U71" s="8">
        <f t="shared" ca="1" si="62"/>
        <v>-81.8</v>
      </c>
      <c r="V71" s="8">
        <f t="shared" ca="1" si="62"/>
        <v>-81.8</v>
      </c>
      <c r="W71" s="8">
        <f t="shared" ca="1" si="62"/>
        <v>-81.8</v>
      </c>
    </row>
    <row r="72" spans="2:23" x14ac:dyDescent="0.25">
      <c r="B72" s="4" t="s">
        <v>55</v>
      </c>
      <c r="C72" s="8">
        <f t="shared" ca="1" si="59"/>
        <v>0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0</v>
      </c>
      <c r="K72" s="8">
        <f t="shared" ca="1" si="63"/>
        <v>0</v>
      </c>
      <c r="L72" s="8">
        <f t="shared" ca="1" si="63"/>
        <v>0</v>
      </c>
      <c r="M72" s="8">
        <f t="shared" ca="1" si="63"/>
        <v>0</v>
      </c>
      <c r="N72" s="8">
        <f t="shared" ca="1" si="63"/>
        <v>0</v>
      </c>
      <c r="O72" s="8">
        <f t="shared" ca="1" si="63"/>
        <v>0</v>
      </c>
      <c r="P72" s="8">
        <f t="shared" ca="1" si="63"/>
        <v>0</v>
      </c>
      <c r="Q72" s="8">
        <f t="shared" ca="1" si="63"/>
        <v>0</v>
      </c>
      <c r="R72" s="8">
        <f t="shared" ca="1" si="63"/>
        <v>0</v>
      </c>
      <c r="S72" s="8">
        <f t="shared" ca="1" si="63"/>
        <v>0</v>
      </c>
      <c r="T72" s="8">
        <f t="shared" ca="1" si="63"/>
        <v>0</v>
      </c>
      <c r="U72" s="8">
        <f t="shared" ca="1" si="63"/>
        <v>0</v>
      </c>
      <c r="V72" s="8">
        <f t="shared" ca="1" si="63"/>
        <v>0</v>
      </c>
      <c r="W72" s="8">
        <f t="shared" ca="1" si="63"/>
        <v>0</v>
      </c>
    </row>
    <row r="73" spans="2:23" x14ac:dyDescent="0.25">
      <c r="B73" s="4" t="s">
        <v>58</v>
      </c>
      <c r="C73" s="8">
        <f t="shared" ca="1" si="59"/>
        <v>-4.4695442966879924E-4</v>
      </c>
      <c r="D73" s="8">
        <f t="shared" ref="D73:W73" ca="1" si="64">D21-D47</f>
        <v>0</v>
      </c>
      <c r="E73" s="8">
        <f t="shared" ca="1" si="64"/>
        <v>0</v>
      </c>
      <c r="F73" s="8">
        <f t="shared" ca="1" si="64"/>
        <v>-1.6048570099513881E-6</v>
      </c>
      <c r="G73" s="8">
        <f t="shared" ca="1" si="64"/>
        <v>4.4743848111039597E-6</v>
      </c>
      <c r="H73" s="8">
        <f t="shared" ca="1" si="64"/>
        <v>0</v>
      </c>
      <c r="I73" s="8">
        <f t="shared" ca="1" si="64"/>
        <v>-2.2940447484387505E-3</v>
      </c>
      <c r="J73" s="8">
        <f t="shared" ca="1" si="64"/>
        <v>2.7260137192506306E-3</v>
      </c>
      <c r="K73" s="8">
        <f t="shared" ca="1" si="64"/>
        <v>-1.0573328789504899E-3</v>
      </c>
      <c r="L73" s="8">
        <f t="shared" ca="1" si="64"/>
        <v>-1.6657819716492384E-3</v>
      </c>
      <c r="M73" s="8">
        <f t="shared" ca="1" si="64"/>
        <v>-1.7774670808989868E-5</v>
      </c>
      <c r="N73" s="8">
        <f t="shared" ca="1" si="64"/>
        <v>1.4450272095309913E-3</v>
      </c>
      <c r="O73" s="8">
        <f t="shared" ca="1" si="64"/>
        <v>0</v>
      </c>
      <c r="P73" s="8">
        <f t="shared" ca="1" si="64"/>
        <v>9.0749589929828289E-5</v>
      </c>
      <c r="Q73" s="8">
        <f t="shared" ca="1" si="64"/>
        <v>3.2516071829746807E-5</v>
      </c>
      <c r="R73" s="8">
        <f t="shared" ca="1" si="64"/>
        <v>-2.6298603265928477E-4</v>
      </c>
      <c r="S73" s="8">
        <f t="shared" ca="1" si="64"/>
        <v>-9.918481239097332E-4</v>
      </c>
      <c r="T73" s="8">
        <f t="shared" ca="1" si="64"/>
        <v>1.8965141658497942E-3</v>
      </c>
      <c r="U73" s="8">
        <f t="shared" ca="1" si="64"/>
        <v>0</v>
      </c>
      <c r="V73" s="8">
        <f t="shared" ca="1" si="64"/>
        <v>1.2679769838541688E-5</v>
      </c>
      <c r="W73" s="8">
        <f t="shared" ca="1" si="64"/>
        <v>-3.2116849979502149E-6</v>
      </c>
    </row>
    <row r="74" spans="2:23" x14ac:dyDescent="0.25">
      <c r="B74" s="10" t="s">
        <v>59</v>
      </c>
      <c r="C74" s="11">
        <f t="shared" ca="1" si="59"/>
        <v>-14.547457472046327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2.8282869379836484E-8</v>
      </c>
      <c r="H74" s="11">
        <f t="shared" ca="1" si="65"/>
        <v>2.5841018214123324E-10</v>
      </c>
      <c r="I74" s="11">
        <f t="shared" ca="1" si="65"/>
        <v>1.8600871953822207E-9</v>
      </c>
      <c r="J74" s="11">
        <f t="shared" ca="1" si="65"/>
        <v>4.5503156798076816E-10</v>
      </c>
      <c r="K74" s="11">
        <f t="shared" ca="1" si="65"/>
        <v>-3.797157922016936E-2</v>
      </c>
      <c r="L74" s="11">
        <f t="shared" ca="1" si="65"/>
        <v>-0.43931909350780529</v>
      </c>
      <c r="M74" s="11">
        <f t="shared" ca="1" si="65"/>
        <v>-0.2410743398880868</v>
      </c>
      <c r="N74" s="11">
        <f t="shared" ca="1" si="65"/>
        <v>0.54651383016795307</v>
      </c>
      <c r="O74" s="11">
        <f t="shared" ca="1" si="65"/>
        <v>0.55650850303402422</v>
      </c>
      <c r="P74" s="11">
        <f t="shared" ca="1" si="65"/>
        <v>0.56673121495919077</v>
      </c>
      <c r="Q74" s="11">
        <f t="shared" ca="1" si="65"/>
        <v>0.57709611145725148</v>
      </c>
      <c r="R74" s="11">
        <f t="shared" ca="1" si="65"/>
        <v>0.29960319000599611</v>
      </c>
      <c r="S74" s="11">
        <f t="shared" ca="1" si="65"/>
        <v>0.44482059370790239</v>
      </c>
      <c r="T74" s="11">
        <f t="shared" ca="1" si="65"/>
        <v>0.48596792721536985</v>
      </c>
      <c r="U74" s="11">
        <f t="shared" ca="1" si="65"/>
        <v>-15.774549993413302</v>
      </c>
      <c r="V74" s="11">
        <f t="shared" ca="1" si="65"/>
        <v>-20.038649607890193</v>
      </c>
      <c r="W74" s="11">
        <f t="shared" ca="1" si="65"/>
        <v>-17.583103379085401</v>
      </c>
    </row>
    <row r="75" spans="2:23" x14ac:dyDescent="0.25">
      <c r="B75" s="4" t="s">
        <v>60</v>
      </c>
      <c r="C75" s="8">
        <f ca="1">NPV($C$2,D75:W75)</f>
        <v>-1024.0701976249352</v>
      </c>
      <c r="D75" s="8">
        <f ca="1">SUM(D69:D74)</f>
        <v>0</v>
      </c>
      <c r="E75" s="8">
        <f t="shared" ref="E75" ca="1" si="66">SUM(E69:E74)</f>
        <v>0</v>
      </c>
      <c r="F75" s="8">
        <f t="shared" ref="F75" ca="1" si="67">SUM(F69:F74)</f>
        <v>-1.6048570099513881E-6</v>
      </c>
      <c r="G75" s="8">
        <f t="shared" ref="G75" ca="1" si="68">SUM(G69:G74)</f>
        <v>4.5026676804837962E-6</v>
      </c>
      <c r="H75" s="8">
        <f t="shared" ref="H75" ca="1" si="69">SUM(H69:H74)</f>
        <v>2.5841018214123324E-10</v>
      </c>
      <c r="I75" s="8">
        <f t="shared" ref="I75" ca="1" si="70">SUM(I69:I74)</f>
        <v>-2.2940428883515551E-3</v>
      </c>
      <c r="J75" s="8">
        <f t="shared" ref="J75" ca="1" si="71">SUM(J69:J74)</f>
        <v>2.7260141742821986E-3</v>
      </c>
      <c r="K75" s="8">
        <f t="shared" ref="K75" ca="1" si="72">SUM(K69:K74)</f>
        <v>-211.09038037051056</v>
      </c>
      <c r="L75" s="8">
        <f t="shared" ref="L75" ca="1" si="73">SUM(L69:L74)</f>
        <v>-215.39115361175914</v>
      </c>
      <c r="M75" s="8">
        <f t="shared" ref="M75" ca="1" si="74">SUM(M69:M74)</f>
        <v>-219.11959877055779</v>
      </c>
      <c r="N75" s="8">
        <f t="shared" ref="N75" ca="1" si="75">SUM(N69:N74)</f>
        <v>-218.33054734793248</v>
      </c>
      <c r="O75" s="8">
        <f t="shared" ref="O75" ca="1" si="76">SUM(O69:O74)</f>
        <v>-222.25034643855537</v>
      </c>
      <c r="P75" s="8">
        <f t="shared" ref="P75" ca="1" si="77">SUM(P69:P74)</f>
        <v>-226.13883493145082</v>
      </c>
      <c r="Q75" s="8">
        <f t="shared" ref="Q75" ca="1" si="78">SUM(Q69:Q74)</f>
        <v>-226.12853232468041</v>
      </c>
      <c r="R75" s="8">
        <f t="shared" ref="R75" ca="1" si="79">SUM(R69:R74)</f>
        <v>-194.45159371151769</v>
      </c>
      <c r="S75" s="8">
        <f t="shared" ref="S75" ca="1" si="80">SUM(S69:S74)</f>
        <v>-197.84034711850754</v>
      </c>
      <c r="T75" s="8">
        <f t="shared" ref="T75" ca="1" si="81">SUM(T69:T74)</f>
        <v>-201.35075705076017</v>
      </c>
      <c r="U75" s="8">
        <f t="shared" ref="U75" ca="1" si="82">SUM(U69:U74)</f>
        <v>-60.569586824940913</v>
      </c>
      <c r="V75" s="8">
        <f t="shared" ref="V75" ca="1" si="83">SUM(V69:V74)</f>
        <v>-64.442519096325825</v>
      </c>
      <c r="W75" s="8">
        <f t="shared" ref="W75" ca="1" si="84">SUM(W69:W74)</f>
        <v>-61.586910689624503</v>
      </c>
    </row>
    <row r="77" spans="2:23" ht="15.75" thickBot="1" x14ac:dyDescent="0.3">
      <c r="B77" s="12" t="s">
        <v>1</v>
      </c>
      <c r="C77" s="13">
        <f ca="1">NPV($C$2,D77:W77)</f>
        <v>657.43510801810169</v>
      </c>
      <c r="D77" s="13">
        <f ca="1">D67+D75</f>
        <v>6.0683452391741E-3</v>
      </c>
      <c r="E77" s="13">
        <f t="shared" ref="E77:W77" ca="1" si="85">E67+E75</f>
        <v>0</v>
      </c>
      <c r="F77" s="13">
        <f t="shared" ca="1" si="85"/>
        <v>-5.2121384350938271E-3</v>
      </c>
      <c r="G77" s="13">
        <f t="shared" ca="1" si="85"/>
        <v>0.35142381876811246</v>
      </c>
      <c r="H77" s="13">
        <f t="shared" ca="1" si="85"/>
        <v>2.5841018214123324E-10</v>
      </c>
      <c r="I77" s="13">
        <f t="shared" ca="1" si="85"/>
        <v>-3.7927496251102255E-3</v>
      </c>
      <c r="J77" s="13">
        <f t="shared" ca="1" si="85"/>
        <v>-0.52469472270840656</v>
      </c>
      <c r="K77" s="13">
        <f t="shared" ca="1" si="85"/>
        <v>91.379264315714238</v>
      </c>
      <c r="L77" s="13">
        <f t="shared" ca="1" si="85"/>
        <v>102.63295864149018</v>
      </c>
      <c r="M77" s="13">
        <f t="shared" ca="1" si="85"/>
        <v>95.518107895977153</v>
      </c>
      <c r="N77" s="13">
        <f t="shared" ca="1" si="85"/>
        <v>95.106671936952722</v>
      </c>
      <c r="O77" s="13">
        <f t="shared" ca="1" si="85"/>
        <v>96.089613478561603</v>
      </c>
      <c r="P77" s="13">
        <f t="shared" ca="1" si="85"/>
        <v>100.82603329461963</v>
      </c>
      <c r="Q77" s="13">
        <f t="shared" ca="1" si="85"/>
        <v>96.218192493335209</v>
      </c>
      <c r="R77" s="13">
        <f t="shared" ca="1" si="85"/>
        <v>126.37471203366729</v>
      </c>
      <c r="S77" s="13">
        <f t="shared" ca="1" si="85"/>
        <v>138.45154979621785</v>
      </c>
      <c r="T77" s="13">
        <f t="shared" ca="1" si="85"/>
        <v>162.3973496341421</v>
      </c>
      <c r="U77" s="13">
        <f t="shared" ca="1" si="85"/>
        <v>177.54640231126945</v>
      </c>
      <c r="V77" s="13">
        <f t="shared" ca="1" si="85"/>
        <v>196.13201766631579</v>
      </c>
      <c r="W77" s="13">
        <f t="shared" ca="1" si="85"/>
        <v>215.48269358535578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657.43510801810169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-1080.9611135038369</v>
      </c>
      <c r="D84" s="8">
        <f ca="1">(D71+D72)</f>
        <v>0</v>
      </c>
      <c r="E84" s="8">
        <f t="shared" ref="E84:W84" ca="1" si="87">(E71+E72)</f>
        <v>0</v>
      </c>
      <c r="F84" s="8">
        <f t="shared" ca="1" si="87"/>
        <v>0</v>
      </c>
      <c r="G84" s="8">
        <f t="shared" ca="1" si="87"/>
        <v>0</v>
      </c>
      <c r="H84" s="8">
        <f t="shared" ca="1" si="87"/>
        <v>0</v>
      </c>
      <c r="I84" s="8">
        <f t="shared" ca="1" si="87"/>
        <v>0</v>
      </c>
      <c r="J84" s="8">
        <f t="shared" ca="1" si="87"/>
        <v>0</v>
      </c>
      <c r="K84" s="8">
        <f t="shared" ca="1" si="87"/>
        <v>-211.05135145841143</v>
      </c>
      <c r="L84" s="8">
        <f t="shared" ca="1" si="87"/>
        <v>-214.95016873627969</v>
      </c>
      <c r="M84" s="8">
        <f t="shared" ca="1" si="87"/>
        <v>-218.87850665599888</v>
      </c>
      <c r="N84" s="8">
        <f t="shared" ca="1" si="87"/>
        <v>-218.87850620530998</v>
      </c>
      <c r="O84" s="8">
        <f t="shared" ca="1" si="87"/>
        <v>-222.80685494158939</v>
      </c>
      <c r="P84" s="8">
        <f t="shared" ca="1" si="87"/>
        <v>-226.70565689599994</v>
      </c>
      <c r="Q84" s="8">
        <f t="shared" ca="1" si="87"/>
        <v>-226.70566095220948</v>
      </c>
      <c r="R84" s="8">
        <f t="shared" ca="1" si="87"/>
        <v>-230.6339984212384</v>
      </c>
      <c r="S84" s="8">
        <f t="shared" ca="1" si="87"/>
        <v>-234.53280443186276</v>
      </c>
      <c r="T84" s="8">
        <f t="shared" ca="1" si="87"/>
        <v>-238.46115316814218</v>
      </c>
      <c r="U84" s="8">
        <f t="shared" ca="1" si="87"/>
        <v>-81.8</v>
      </c>
      <c r="V84" s="8">
        <f t="shared" ca="1" si="87"/>
        <v>-81.8</v>
      </c>
      <c r="W84" s="8">
        <f t="shared" ca="1" si="87"/>
        <v>-81.8</v>
      </c>
    </row>
    <row r="85" spans="2:33" x14ac:dyDescent="0.25">
      <c r="B85" s="4" t="s">
        <v>59</v>
      </c>
      <c r="C85" s="8">
        <f ca="1">NPV($C$2,D85:W85)</f>
        <v>-14.547457472046327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2.8282869379836484E-8</v>
      </c>
      <c r="H85" s="8">
        <f t="shared" ca="1" si="88"/>
        <v>2.5841018214123324E-10</v>
      </c>
      <c r="I85" s="8">
        <f t="shared" ca="1" si="88"/>
        <v>1.8600871953822207E-9</v>
      </c>
      <c r="J85" s="8">
        <f t="shared" ca="1" si="88"/>
        <v>4.5503156798076816E-10</v>
      </c>
      <c r="K85" s="8">
        <f t="shared" ca="1" si="88"/>
        <v>-3.797157922016936E-2</v>
      </c>
      <c r="L85" s="8">
        <f t="shared" ca="1" si="88"/>
        <v>-0.43931909350780529</v>
      </c>
      <c r="M85" s="8">
        <f t="shared" ca="1" si="88"/>
        <v>-0.2410743398880868</v>
      </c>
      <c r="N85" s="8">
        <f t="shared" ca="1" si="88"/>
        <v>0.54651383016795307</v>
      </c>
      <c r="O85" s="8">
        <f t="shared" ca="1" si="88"/>
        <v>0.55650850303402422</v>
      </c>
      <c r="P85" s="8">
        <f t="shared" ca="1" si="88"/>
        <v>0.56673121495919077</v>
      </c>
      <c r="Q85" s="8">
        <f t="shared" ca="1" si="88"/>
        <v>0.57709611145725148</v>
      </c>
      <c r="R85" s="8">
        <f t="shared" ca="1" si="88"/>
        <v>0.29960319000599611</v>
      </c>
      <c r="S85" s="8">
        <f t="shared" ca="1" si="88"/>
        <v>0.44482059370790239</v>
      </c>
      <c r="T85" s="8">
        <f t="shared" ca="1" si="88"/>
        <v>0.48596792721536985</v>
      </c>
      <c r="U85" s="8">
        <f t="shared" ca="1" si="88"/>
        <v>-15.774549993413302</v>
      </c>
      <c r="V85" s="8">
        <f t="shared" ca="1" si="88"/>
        <v>-20.038649607890193</v>
      </c>
      <c r="W85" s="8">
        <f t="shared" ca="1" si="88"/>
        <v>-17.583103379085401</v>
      </c>
    </row>
    <row r="86" spans="2:33" x14ac:dyDescent="0.25">
      <c r="B86" s="4" t="s">
        <v>68</v>
      </c>
      <c r="C86" s="8">
        <f t="shared" ref="C86:C89" ca="1" si="89">NPV($C$2,D86:W86)</f>
        <v>706.83629688792325</v>
      </c>
      <c r="D86" s="8">
        <f ca="1">(D69+D70+D73+D61+D62+D66)</f>
        <v>-1.5473831933263682E-3</v>
      </c>
      <c r="E86" s="8">
        <f t="shared" ref="E86:W86" ca="1" si="90">(E69+E70+E73+E61+E62+E66)</f>
        <v>0</v>
      </c>
      <c r="F86" s="8">
        <f t="shared" ca="1" si="90"/>
        <v>2.0770205520115326E-4</v>
      </c>
      <c r="G86" s="8">
        <f t="shared" ca="1" si="90"/>
        <v>-5.2283307310396765E-4</v>
      </c>
      <c r="H86" s="8">
        <f t="shared" ca="1" si="90"/>
        <v>0</v>
      </c>
      <c r="I86" s="8">
        <f t="shared" ca="1" si="90"/>
        <v>6.4008280019862696E-3</v>
      </c>
      <c r="J86" s="8">
        <f t="shared" ca="1" si="90"/>
        <v>-0.83117096815281444</v>
      </c>
      <c r="K86" s="8">
        <f t="shared" ca="1" si="90"/>
        <v>129.64119469500747</v>
      </c>
      <c r="L86" s="8">
        <f t="shared" ca="1" si="90"/>
        <v>134.84627044030412</v>
      </c>
      <c r="M86" s="8">
        <f t="shared" ca="1" si="90"/>
        <v>137.16797486051013</v>
      </c>
      <c r="N86" s="8">
        <f t="shared" ca="1" si="90"/>
        <v>140.12416508533909</v>
      </c>
      <c r="O86" s="8">
        <f t="shared" ca="1" si="90"/>
        <v>141.51824873191777</v>
      </c>
      <c r="P86" s="8">
        <f t="shared" ca="1" si="90"/>
        <v>143.49768819669958</v>
      </c>
      <c r="Q86" s="8">
        <f t="shared" ca="1" si="90"/>
        <v>140.13728381815699</v>
      </c>
      <c r="R86" s="8">
        <f t="shared" ca="1" si="90"/>
        <v>178.5141935368753</v>
      </c>
      <c r="S86" s="8">
        <f t="shared" ca="1" si="90"/>
        <v>185.68783756598341</v>
      </c>
      <c r="T86" s="8">
        <f t="shared" ca="1" si="90"/>
        <v>192.58167012640746</v>
      </c>
      <c r="U86" s="8">
        <f t="shared" ca="1" si="90"/>
        <v>38.432465971510283</v>
      </c>
      <c r="V86" s="8">
        <f t="shared" ca="1" si="90"/>
        <v>37.492992596051749</v>
      </c>
      <c r="W86" s="8">
        <f t="shared" ca="1" si="90"/>
        <v>37.929397196147761</v>
      </c>
    </row>
    <row r="87" spans="2:33" x14ac:dyDescent="0.25">
      <c r="B87" s="4" t="s">
        <v>65</v>
      </c>
      <c r="C87" s="8">
        <f t="shared" ca="1" si="89"/>
        <v>559.72589307353599</v>
      </c>
      <c r="D87" s="8">
        <f ca="1">(D57+D58+D59+D60)</f>
        <v>-0.65844807440749964</v>
      </c>
      <c r="E87" s="8">
        <f t="shared" ref="E87:W87" ca="1" si="91">(E57+E58+E59+E60)</f>
        <v>0</v>
      </c>
      <c r="F87" s="8">
        <f t="shared" ca="1" si="91"/>
        <v>9.6796040636304426E-3</v>
      </c>
      <c r="G87" s="8">
        <f t="shared" ca="1" si="91"/>
        <v>5.5286929026578058E-2</v>
      </c>
      <c r="H87" s="8">
        <f t="shared" ca="1" si="91"/>
        <v>0</v>
      </c>
      <c r="I87" s="8">
        <f t="shared" ca="1" si="91"/>
        <v>-0.3385539661121344</v>
      </c>
      <c r="J87" s="8">
        <f t="shared" ca="1" si="91"/>
        <v>0.16875522284284017</v>
      </c>
      <c r="K87" s="8">
        <f t="shared" ca="1" si="91"/>
        <v>103.481618326575</v>
      </c>
      <c r="L87" s="8">
        <f t="shared" ca="1" si="91"/>
        <v>111.06815660105912</v>
      </c>
      <c r="M87" s="8">
        <f t="shared" ca="1" si="91"/>
        <v>89.472482653800441</v>
      </c>
      <c r="N87" s="8">
        <f t="shared" ca="1" si="91"/>
        <v>84.453415114274364</v>
      </c>
      <c r="O87" s="8">
        <f t="shared" ca="1" si="91"/>
        <v>90.360293563502978</v>
      </c>
      <c r="P87" s="8">
        <f t="shared" ca="1" si="91"/>
        <v>88.705627213200486</v>
      </c>
      <c r="Q87" s="8">
        <f t="shared" ca="1" si="91"/>
        <v>91.56105798304003</v>
      </c>
      <c r="R87" s="8">
        <f t="shared" ca="1" si="91"/>
        <v>88.343657920896263</v>
      </c>
      <c r="S87" s="8">
        <f t="shared" ca="1" si="91"/>
        <v>95.446969833886655</v>
      </c>
      <c r="T87" s="8">
        <f t="shared" ca="1" si="91"/>
        <v>93.041837000365575</v>
      </c>
      <c r="U87" s="8">
        <f t="shared" ca="1" si="91"/>
        <v>143.90095002798921</v>
      </c>
      <c r="V87" s="8">
        <f t="shared" ca="1" si="91"/>
        <v>151.87632365224542</v>
      </c>
      <c r="W87" s="8">
        <f t="shared" ca="1" si="91"/>
        <v>161.6823534683725</v>
      </c>
    </row>
    <row r="88" spans="2:33" x14ac:dyDescent="0.25">
      <c r="B88" s="4" t="s">
        <v>49</v>
      </c>
      <c r="C88" s="8">
        <f t="shared" ca="1" si="89"/>
        <v>217.72923023515446</v>
      </c>
      <c r="D88" s="8">
        <f ca="1">D65</f>
        <v>-5.160008317434972E-2</v>
      </c>
      <c r="E88" s="8">
        <f t="shared" ref="E88:W88" ca="1" si="92">E65</f>
        <v>0</v>
      </c>
      <c r="F88" s="8">
        <f t="shared" ca="1" si="92"/>
        <v>-9.2487506589122859E-4</v>
      </c>
      <c r="G88" s="8">
        <f t="shared" ca="1" si="92"/>
        <v>1.7306520661918512E-2</v>
      </c>
      <c r="H88" s="8">
        <f t="shared" ca="1" si="92"/>
        <v>0</v>
      </c>
      <c r="I88" s="8">
        <f t="shared" ca="1" si="92"/>
        <v>-8.6016622349092131E-2</v>
      </c>
      <c r="J88" s="8">
        <f t="shared" ca="1" si="92"/>
        <v>6.0777292996476717E-3</v>
      </c>
      <c r="K88" s="8">
        <f t="shared" ca="1" si="92"/>
        <v>29.20330706103843</v>
      </c>
      <c r="L88" s="8">
        <f t="shared" ca="1" si="92"/>
        <v>33.207543626909711</v>
      </c>
      <c r="M88" s="8">
        <f t="shared" ca="1" si="92"/>
        <v>30.660933231711851</v>
      </c>
      <c r="N88" s="8">
        <f t="shared" ca="1" si="92"/>
        <v>38.063729308623181</v>
      </c>
      <c r="O88" s="8">
        <f t="shared" ca="1" si="92"/>
        <v>34.218319664801754</v>
      </c>
      <c r="P88" s="8">
        <f t="shared" ca="1" si="92"/>
        <v>40.581221296733986</v>
      </c>
      <c r="Q88" s="8">
        <f t="shared" ca="1" si="92"/>
        <v>41.238910253166978</v>
      </c>
      <c r="R88" s="8">
        <f t="shared" ca="1" si="92"/>
        <v>31.78516323150393</v>
      </c>
      <c r="S88" s="8">
        <f t="shared" ca="1" si="92"/>
        <v>33.809574370857831</v>
      </c>
      <c r="T88" s="8">
        <f t="shared" ca="1" si="92"/>
        <v>55.54864594480938</v>
      </c>
      <c r="U88" s="8">
        <f t="shared" ca="1" si="92"/>
        <v>47.445856319378152</v>
      </c>
      <c r="V88" s="8">
        <f t="shared" ca="1" si="92"/>
        <v>66.808959603299229</v>
      </c>
      <c r="W88" s="8">
        <f t="shared" ca="1" si="92"/>
        <v>74.777734321637752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268.65225879737142</v>
      </c>
      <c r="D89" s="8">
        <f ca="1">(D63+D64)</f>
        <v>0.71766388601434983</v>
      </c>
      <c r="E89" s="8">
        <f t="shared" ref="E89:W89" ca="1" si="93">(E63+E64)</f>
        <v>0</v>
      </c>
      <c r="F89" s="8">
        <f t="shared" ca="1" si="93"/>
        <v>-1.4174569488034194E-2</v>
      </c>
      <c r="G89" s="8">
        <f t="shared" ca="1" si="93"/>
        <v>0.27935317386985048</v>
      </c>
      <c r="H89" s="8">
        <f t="shared" ca="1" si="93"/>
        <v>0</v>
      </c>
      <c r="I89" s="8">
        <f t="shared" ca="1" si="93"/>
        <v>0.41437700897404284</v>
      </c>
      <c r="J89" s="8">
        <f t="shared" ca="1" si="93"/>
        <v>0.13164329284688847</v>
      </c>
      <c r="K89" s="8">
        <f t="shared" ca="1" si="93"/>
        <v>40.142467270724879</v>
      </c>
      <c r="L89" s="8">
        <f t="shared" ca="1" si="93"/>
        <v>38.900475803004753</v>
      </c>
      <c r="M89" s="8">
        <f t="shared" ca="1" si="93"/>
        <v>57.336298145841653</v>
      </c>
      <c r="N89" s="8">
        <f t="shared" ca="1" si="93"/>
        <v>50.797354803858099</v>
      </c>
      <c r="O89" s="8">
        <f t="shared" ca="1" si="93"/>
        <v>52.243097956894474</v>
      </c>
      <c r="P89" s="8">
        <f t="shared" ca="1" si="93"/>
        <v>54.180422269026309</v>
      </c>
      <c r="Q89" s="8">
        <f t="shared" ca="1" si="93"/>
        <v>49.409505279723476</v>
      </c>
      <c r="R89" s="8">
        <f t="shared" ca="1" si="93"/>
        <v>58.066092575624197</v>
      </c>
      <c r="S89" s="8">
        <f t="shared" ca="1" si="93"/>
        <v>57.595151863644759</v>
      </c>
      <c r="T89" s="8">
        <f t="shared" ca="1" si="93"/>
        <v>59.200381803486579</v>
      </c>
      <c r="U89" s="8">
        <f t="shared" ca="1" si="93"/>
        <v>45.341679985805087</v>
      </c>
      <c r="V89" s="8">
        <f t="shared" ca="1" si="93"/>
        <v>41.792391422609597</v>
      </c>
      <c r="W89" s="8">
        <f t="shared" ca="1" si="93"/>
        <v>40.47631197828315</v>
      </c>
    </row>
    <row r="90" spans="2:33" x14ac:dyDescent="0.25">
      <c r="B90" s="4" t="s">
        <v>67</v>
      </c>
      <c r="C90" s="15">
        <f ca="1">SUM(C84:C89)</f>
        <v>657.4351080181018</v>
      </c>
      <c r="D90" s="16">
        <f ca="1">SUM(D84:D89)</f>
        <v>6.0683452391741E-3</v>
      </c>
      <c r="E90" s="16">
        <f t="shared" ref="E90:W90" ca="1" si="94">SUM(E84:E89)</f>
        <v>0</v>
      </c>
      <c r="F90" s="16">
        <f t="shared" ca="1" si="94"/>
        <v>-5.2121384350938271E-3</v>
      </c>
      <c r="G90" s="16">
        <f t="shared" ca="1" si="94"/>
        <v>0.35142381876811246</v>
      </c>
      <c r="H90" s="16">
        <f t="shared" ca="1" si="94"/>
        <v>2.5841018214123324E-10</v>
      </c>
      <c r="I90" s="16">
        <f t="shared" ca="1" si="94"/>
        <v>-3.7927496251102255E-3</v>
      </c>
      <c r="J90" s="16">
        <f t="shared" ca="1" si="94"/>
        <v>-0.52469472270840656</v>
      </c>
      <c r="K90" s="16">
        <f t="shared" ca="1" si="94"/>
        <v>91.379264315714181</v>
      </c>
      <c r="L90" s="16">
        <f t="shared" ca="1" si="94"/>
        <v>102.63295864149021</v>
      </c>
      <c r="M90" s="16">
        <f t="shared" ca="1" si="94"/>
        <v>95.51810789597711</v>
      </c>
      <c r="N90" s="16">
        <f t="shared" ca="1" si="94"/>
        <v>95.106671936952708</v>
      </c>
      <c r="O90" s="16">
        <f t="shared" ca="1" si="94"/>
        <v>96.089613478561603</v>
      </c>
      <c r="P90" s="16">
        <f t="shared" ca="1" si="94"/>
        <v>100.82603329461962</v>
      </c>
      <c r="Q90" s="16">
        <f t="shared" ca="1" si="94"/>
        <v>96.218192493335238</v>
      </c>
      <c r="R90" s="16">
        <f t="shared" ca="1" si="94"/>
        <v>126.37471203366728</v>
      </c>
      <c r="S90" s="16">
        <f t="shared" ca="1" si="94"/>
        <v>138.45154979621782</v>
      </c>
      <c r="T90" s="16">
        <f t="shared" ca="1" si="94"/>
        <v>162.39734963414219</v>
      </c>
      <c r="U90" s="16">
        <f t="shared" ca="1" si="94"/>
        <v>177.54640231126942</v>
      </c>
      <c r="V90" s="16">
        <f t="shared" ca="1" si="94"/>
        <v>196.13201766631582</v>
      </c>
      <c r="W90" s="16">
        <f t="shared" ca="1" si="94"/>
        <v>215.48269358535578</v>
      </c>
    </row>
    <row r="92" spans="2:33" x14ac:dyDescent="0.25">
      <c r="B92" s="4" t="s">
        <v>66</v>
      </c>
      <c r="D92" s="8">
        <f ca="1">-D90</f>
        <v>-6.0683452391741E-3</v>
      </c>
      <c r="E92" s="8">
        <f ca="1">NPV($C$2,$D$90:E90)</f>
        <v>5.6878294490337426E-3</v>
      </c>
      <c r="F92" s="8">
        <f ca="1">NPV($C$2,$D$90:F90)</f>
        <v>1.3959768623893502E-3</v>
      </c>
      <c r="G92" s="8">
        <f ca="1">NPV($C$2,$D$90:G90)</f>
        <v>0.27262510829596992</v>
      </c>
      <c r="H92" s="8">
        <f ca="1">NPV($C$2,$D$90:H90)</f>
        <v>0.27262510848290511</v>
      </c>
      <c r="I92" s="8">
        <f ca="1">NPV($C$2,$D$90:I90)</f>
        <v>0.27005345835106692</v>
      </c>
      <c r="J92" s="8">
        <f ca="1">NPV($C$2,$D$90:J90)</f>
        <v>-6.3404195523181425E-2</v>
      </c>
      <c r="K92" s="8">
        <f ca="1">NPV($C$2,$D$90:K90)</f>
        <v>54.369052563984205</v>
      </c>
      <c r="L92" s="8">
        <f ca="1">NPV($C$2,$D$90:L90)</f>
        <v>111.67153180619152</v>
      </c>
      <c r="M92" s="8">
        <f ca="1">NPV($C$2,$D$90:M90)</f>
        <v>161.65755193132338</v>
      </c>
      <c r="N92" s="8">
        <f ca="1">NPV($C$2,$D$90:N90)</f>
        <v>208.3073876067445</v>
      </c>
      <c r="O92" s="8">
        <f ca="1">NPV($C$2,$D$90:O90)</f>
        <v>252.48394458197271</v>
      </c>
      <c r="P92" s="8">
        <f ca="1">NPV($C$2,$D$90:P90)</f>
        <v>295.93140385641101</v>
      </c>
      <c r="Q92" s="8">
        <f ca="1">NPV($C$2,$D$90:Q90)</f>
        <v>334.79340698507406</v>
      </c>
      <c r="R92" s="8">
        <f ca="1">NPV($C$2,$D$90:R90)</f>
        <v>382.63486999297061</v>
      </c>
      <c r="S92" s="8">
        <f ca="1">NPV($C$2,$D$90:S90)</f>
        <v>431.76165905124691</v>
      </c>
      <c r="T92" s="8">
        <f ca="1">NPV($C$2,$D$90:T90)</f>
        <v>485.77185836704342</v>
      </c>
      <c r="U92" s="8">
        <f ca="1">NPV($C$2,$D$90:U90)</f>
        <v>541.11770102931882</v>
      </c>
      <c r="V92" s="8">
        <f ca="1">NPV($C$2,$D$90:V90)</f>
        <v>598.42341247383035</v>
      </c>
      <c r="W92" s="8">
        <f ca="1">NPV($C$2,$D$90:W90)</f>
        <v>657.43510801810146</v>
      </c>
    </row>
    <row r="94" spans="2:33" x14ac:dyDescent="0.25">
      <c r="B94" s="4" t="s">
        <v>34</v>
      </c>
      <c r="C94" s="14">
        <f ca="1">C75</f>
        <v>-1024.0701976249352</v>
      </c>
      <c r="D94" s="14">
        <f ca="1">D75</f>
        <v>0</v>
      </c>
      <c r="E94" s="14">
        <f t="shared" ref="E94:W94" ca="1" si="95">E75</f>
        <v>0</v>
      </c>
      <c r="F94" s="14">
        <f t="shared" ca="1" si="95"/>
        <v>-1.6048570099513881E-6</v>
      </c>
      <c r="G94" s="14">
        <f t="shared" ca="1" si="95"/>
        <v>4.5026676804837962E-6</v>
      </c>
      <c r="H94" s="14">
        <f t="shared" ca="1" si="95"/>
        <v>2.5841018214123324E-10</v>
      </c>
      <c r="I94" s="14">
        <f t="shared" ca="1" si="95"/>
        <v>-2.2940428883515551E-3</v>
      </c>
      <c r="J94" s="14">
        <f t="shared" ca="1" si="95"/>
        <v>2.7260141742821986E-3</v>
      </c>
      <c r="K94" s="14">
        <f t="shared" ca="1" si="95"/>
        <v>-211.09038037051056</v>
      </c>
      <c r="L94" s="14">
        <f t="shared" ca="1" si="95"/>
        <v>-215.39115361175914</v>
      </c>
      <c r="M94" s="14">
        <f t="shared" ca="1" si="95"/>
        <v>-219.11959877055779</v>
      </c>
      <c r="N94" s="14">
        <f t="shared" ca="1" si="95"/>
        <v>-218.33054734793248</v>
      </c>
      <c r="O94" s="14">
        <f t="shared" ca="1" si="95"/>
        <v>-222.25034643855537</v>
      </c>
      <c r="P94" s="14">
        <f t="shared" ca="1" si="95"/>
        <v>-226.13883493145082</v>
      </c>
      <c r="Q94" s="14">
        <f t="shared" ca="1" si="95"/>
        <v>-226.12853232468041</v>
      </c>
      <c r="R94" s="14">
        <f t="shared" ca="1" si="95"/>
        <v>-194.45159371151769</v>
      </c>
      <c r="S94" s="14">
        <f t="shared" ca="1" si="95"/>
        <v>-197.84034711850754</v>
      </c>
      <c r="T94" s="14">
        <f t="shared" ca="1" si="95"/>
        <v>-201.35075705076017</v>
      </c>
      <c r="U94" s="14">
        <f t="shared" ca="1" si="95"/>
        <v>-60.569586824940913</v>
      </c>
      <c r="V94" s="14">
        <f t="shared" ca="1" si="95"/>
        <v>-64.442519096325825</v>
      </c>
      <c r="W94" s="14">
        <f t="shared" ca="1" si="95"/>
        <v>-61.586910689624503</v>
      </c>
    </row>
    <row r="95" spans="2:33" x14ac:dyDescent="0.25">
      <c r="B95" s="4" t="s">
        <v>35</v>
      </c>
      <c r="C95" s="14">
        <f ca="1">C67</f>
        <v>1681.5053056430368</v>
      </c>
      <c r="D95" s="14">
        <f ca="1">D67</f>
        <v>6.0683452391741E-3</v>
      </c>
      <c r="E95" s="14">
        <f t="shared" ref="E95:W95" ca="1" si="96">E67</f>
        <v>0</v>
      </c>
      <c r="F95" s="14">
        <f t="shared" ca="1" si="96"/>
        <v>-5.2105335780838757E-3</v>
      </c>
      <c r="G95" s="14">
        <f t="shared" ca="1" si="96"/>
        <v>0.35141931610043198</v>
      </c>
      <c r="H95" s="14">
        <f t="shared" ca="1" si="96"/>
        <v>0</v>
      </c>
      <c r="I95" s="14">
        <f t="shared" ca="1" si="96"/>
        <v>-1.4987067367586704E-3</v>
      </c>
      <c r="J95" s="14">
        <f t="shared" ca="1" si="96"/>
        <v>-0.52742073688268876</v>
      </c>
      <c r="K95" s="14">
        <f t="shared" ca="1" si="96"/>
        <v>302.4696446862248</v>
      </c>
      <c r="L95" s="14">
        <f t="shared" ca="1" si="96"/>
        <v>318.02411225324931</v>
      </c>
      <c r="M95" s="14">
        <f t="shared" ca="1" si="96"/>
        <v>314.63770666653494</v>
      </c>
      <c r="N95" s="14">
        <f t="shared" ca="1" si="96"/>
        <v>313.4372192848852</v>
      </c>
      <c r="O95" s="14">
        <f t="shared" ca="1" si="96"/>
        <v>318.33995991711697</v>
      </c>
      <c r="P95" s="14">
        <f t="shared" ca="1" si="96"/>
        <v>326.96486822607045</v>
      </c>
      <c r="Q95" s="14">
        <f t="shared" ca="1" si="96"/>
        <v>322.34672481801562</v>
      </c>
      <c r="R95" s="14">
        <f t="shared" ca="1" si="96"/>
        <v>320.82630574518498</v>
      </c>
      <c r="S95" s="14">
        <f t="shared" ca="1" si="96"/>
        <v>336.29189691472538</v>
      </c>
      <c r="T95" s="14">
        <f t="shared" ca="1" si="96"/>
        <v>363.74810668490227</v>
      </c>
      <c r="U95" s="14">
        <f t="shared" ca="1" si="96"/>
        <v>238.11598913621035</v>
      </c>
      <c r="V95" s="14">
        <f t="shared" ca="1" si="96"/>
        <v>260.57453676264163</v>
      </c>
      <c r="W95" s="14">
        <f t="shared" ca="1" si="96"/>
        <v>277.06960427498029</v>
      </c>
    </row>
    <row r="96" spans="2:33" x14ac:dyDescent="0.25">
      <c r="B96" s="4" t="s">
        <v>1</v>
      </c>
      <c r="C96" s="17">
        <f ca="1">SUM(C94:C95)</f>
        <v>657.43510801810157</v>
      </c>
      <c r="D96" s="17">
        <f t="shared" ref="D96:W96" ca="1" si="97">SUM(D94:D95)</f>
        <v>6.0683452391741E-3</v>
      </c>
      <c r="E96" s="17">
        <f t="shared" ca="1" si="97"/>
        <v>0</v>
      </c>
      <c r="F96" s="17">
        <f t="shared" ca="1" si="97"/>
        <v>-5.2121384350938271E-3</v>
      </c>
      <c r="G96" s="17">
        <f t="shared" ca="1" si="97"/>
        <v>0.35142381876811246</v>
      </c>
      <c r="H96" s="17">
        <f t="shared" ca="1" si="97"/>
        <v>2.5841018214123324E-10</v>
      </c>
      <c r="I96" s="17">
        <f t="shared" ca="1" si="97"/>
        <v>-3.7927496251102255E-3</v>
      </c>
      <c r="J96" s="17">
        <f t="shared" ca="1" si="97"/>
        <v>-0.52469472270840656</v>
      </c>
      <c r="K96" s="17">
        <f t="shared" ca="1" si="97"/>
        <v>91.379264315714238</v>
      </c>
      <c r="L96" s="17">
        <f t="shared" ca="1" si="97"/>
        <v>102.63295864149018</v>
      </c>
      <c r="M96" s="17">
        <f t="shared" ca="1" si="97"/>
        <v>95.518107895977153</v>
      </c>
      <c r="N96" s="17">
        <f t="shared" ca="1" si="97"/>
        <v>95.106671936952722</v>
      </c>
      <c r="O96" s="17">
        <f t="shared" ca="1" si="97"/>
        <v>96.089613478561603</v>
      </c>
      <c r="P96" s="17">
        <f t="shared" ca="1" si="97"/>
        <v>100.82603329461963</v>
      </c>
      <c r="Q96" s="17">
        <f t="shared" ca="1" si="97"/>
        <v>96.218192493335209</v>
      </c>
      <c r="R96" s="17">
        <f t="shared" ca="1" si="97"/>
        <v>126.37471203366729</v>
      </c>
      <c r="S96" s="17">
        <f t="shared" ca="1" si="97"/>
        <v>138.45154979621785</v>
      </c>
      <c r="T96" s="17">
        <f t="shared" ca="1" si="97"/>
        <v>162.3973496341421</v>
      </c>
      <c r="U96" s="17">
        <f t="shared" ca="1" si="97"/>
        <v>177.54640231126945</v>
      </c>
      <c r="V96" s="17">
        <f t="shared" ca="1" si="97"/>
        <v>196.13201766631579</v>
      </c>
      <c r="W96" s="17">
        <f t="shared" ca="1" si="97"/>
        <v>215.48269358535578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-1024.0701976249352</v>
      </c>
      <c r="D99" s="18">
        <f ca="1">D94</f>
        <v>0</v>
      </c>
      <c r="E99" s="18">
        <f t="shared" ref="E99:W101" ca="1" si="99">E94</f>
        <v>0</v>
      </c>
      <c r="F99" s="18">
        <f t="shared" ca="1" si="99"/>
        <v>-1.6048570099513881E-6</v>
      </c>
      <c r="G99" s="18">
        <f t="shared" ca="1" si="99"/>
        <v>4.5026676804837962E-6</v>
      </c>
      <c r="H99" s="18">
        <f t="shared" ca="1" si="99"/>
        <v>2.5841018214123324E-10</v>
      </c>
      <c r="I99" s="18">
        <f t="shared" ca="1" si="99"/>
        <v>-2.2940428883515551E-3</v>
      </c>
      <c r="J99" s="18">
        <f t="shared" ca="1" si="99"/>
        <v>2.7260141742821986E-3</v>
      </c>
      <c r="K99" s="18">
        <f t="shared" ca="1" si="99"/>
        <v>-211.09038037051056</v>
      </c>
      <c r="L99" s="18">
        <f t="shared" ca="1" si="99"/>
        <v>-215.39115361175914</v>
      </c>
      <c r="M99" s="18">
        <f t="shared" ca="1" si="99"/>
        <v>-219.11959877055779</v>
      </c>
      <c r="N99" s="18">
        <f t="shared" ca="1" si="99"/>
        <v>-218.33054734793248</v>
      </c>
      <c r="O99" s="18">
        <f t="shared" ca="1" si="99"/>
        <v>-222.25034643855537</v>
      </c>
      <c r="P99" s="18">
        <f t="shared" ca="1" si="99"/>
        <v>-226.13883493145082</v>
      </c>
      <c r="Q99" s="18">
        <f t="shared" ca="1" si="99"/>
        <v>-226.12853232468041</v>
      </c>
      <c r="R99" s="18">
        <f t="shared" ca="1" si="99"/>
        <v>-194.45159371151769</v>
      </c>
      <c r="S99" s="18">
        <f t="shared" ca="1" si="99"/>
        <v>-197.84034711850754</v>
      </c>
      <c r="T99" s="18">
        <f t="shared" ca="1" si="99"/>
        <v>-201.35075705076017</v>
      </c>
      <c r="U99" s="18">
        <f t="shared" ca="1" si="99"/>
        <v>-60.569586824940913</v>
      </c>
      <c r="V99" s="18">
        <f t="shared" ca="1" si="99"/>
        <v>-64.442519096325825</v>
      </c>
      <c r="W99" s="18">
        <f t="shared" ca="1" si="99"/>
        <v>-61.586910689624503</v>
      </c>
    </row>
    <row r="100" spans="2:23" x14ac:dyDescent="0.25">
      <c r="B100" s="4" t="s">
        <v>35</v>
      </c>
      <c r="C100" s="18">
        <f t="shared" ref="C100" ca="1" si="100">C95</f>
        <v>1681.5053056430368</v>
      </c>
      <c r="D100" s="18">
        <f t="shared" ref="D100:S101" ca="1" si="101">D95</f>
        <v>6.0683452391741E-3</v>
      </c>
      <c r="E100" s="18">
        <f t="shared" ca="1" si="101"/>
        <v>0</v>
      </c>
      <c r="F100" s="18">
        <f t="shared" ca="1" si="101"/>
        <v>-5.2105335780838757E-3</v>
      </c>
      <c r="G100" s="18">
        <f t="shared" ca="1" si="101"/>
        <v>0.35141931610043198</v>
      </c>
      <c r="H100" s="18">
        <f t="shared" ca="1" si="101"/>
        <v>0</v>
      </c>
      <c r="I100" s="18">
        <f t="shared" ca="1" si="101"/>
        <v>-1.4987067367586704E-3</v>
      </c>
      <c r="J100" s="18">
        <f t="shared" ca="1" si="101"/>
        <v>-0.52742073688268876</v>
      </c>
      <c r="K100" s="18">
        <f t="shared" ca="1" si="101"/>
        <v>302.4696446862248</v>
      </c>
      <c r="L100" s="18">
        <f t="shared" ca="1" si="101"/>
        <v>318.02411225324931</v>
      </c>
      <c r="M100" s="18">
        <f t="shared" ca="1" si="101"/>
        <v>314.63770666653494</v>
      </c>
      <c r="N100" s="18">
        <f t="shared" ca="1" si="101"/>
        <v>313.4372192848852</v>
      </c>
      <c r="O100" s="18">
        <f t="shared" ca="1" si="101"/>
        <v>318.33995991711697</v>
      </c>
      <c r="P100" s="18">
        <f t="shared" ca="1" si="101"/>
        <v>326.96486822607045</v>
      </c>
      <c r="Q100" s="18">
        <f t="shared" ca="1" si="101"/>
        <v>322.34672481801562</v>
      </c>
      <c r="R100" s="18">
        <f t="shared" ca="1" si="101"/>
        <v>320.82630574518498</v>
      </c>
      <c r="S100" s="18">
        <f t="shared" ca="1" si="101"/>
        <v>336.29189691472538</v>
      </c>
      <c r="T100" s="18">
        <f t="shared" ca="1" si="99"/>
        <v>363.74810668490227</v>
      </c>
      <c r="U100" s="18">
        <f t="shared" ca="1" si="99"/>
        <v>238.11598913621035</v>
      </c>
      <c r="V100" s="18">
        <f t="shared" ca="1" si="99"/>
        <v>260.57453676264163</v>
      </c>
      <c r="W100" s="18">
        <f t="shared" ca="1" si="99"/>
        <v>277.06960427498029</v>
      </c>
    </row>
    <row r="101" spans="2:23" x14ac:dyDescent="0.25">
      <c r="B101" s="4" t="s">
        <v>1</v>
      </c>
      <c r="C101" s="18">
        <f t="shared" ref="C101" ca="1" si="102">C96</f>
        <v>657.43510801810157</v>
      </c>
      <c r="D101" s="18">
        <f t="shared" ca="1" si="101"/>
        <v>6.0683452391741E-3</v>
      </c>
      <c r="E101" s="18">
        <f t="shared" ca="1" si="99"/>
        <v>0</v>
      </c>
      <c r="F101" s="18">
        <f t="shared" ca="1" si="99"/>
        <v>-5.2121384350938271E-3</v>
      </c>
      <c r="G101" s="18">
        <f t="shared" ca="1" si="99"/>
        <v>0.35142381876811246</v>
      </c>
      <c r="H101" s="18">
        <f t="shared" ca="1" si="99"/>
        <v>2.5841018214123324E-10</v>
      </c>
      <c r="I101" s="18">
        <f t="shared" ca="1" si="99"/>
        <v>-3.7927496251102255E-3</v>
      </c>
      <c r="J101" s="18">
        <f t="shared" ca="1" si="99"/>
        <v>-0.52469472270840656</v>
      </c>
      <c r="K101" s="18">
        <f t="shared" ca="1" si="99"/>
        <v>91.379264315714238</v>
      </c>
      <c r="L101" s="18">
        <f t="shared" ca="1" si="99"/>
        <v>102.63295864149018</v>
      </c>
      <c r="M101" s="18">
        <f t="shared" ca="1" si="99"/>
        <v>95.518107895977153</v>
      </c>
      <c r="N101" s="18">
        <f t="shared" ca="1" si="99"/>
        <v>95.106671936952722</v>
      </c>
      <c r="O101" s="18">
        <f t="shared" ca="1" si="99"/>
        <v>96.089613478561603</v>
      </c>
      <c r="P101" s="18">
        <f t="shared" ca="1" si="99"/>
        <v>100.82603329461963</v>
      </c>
      <c r="Q101" s="18">
        <f t="shared" ca="1" si="99"/>
        <v>96.218192493335209</v>
      </c>
      <c r="R101" s="18">
        <f t="shared" ca="1" si="99"/>
        <v>126.37471203366729</v>
      </c>
      <c r="S101" s="18">
        <f t="shared" ca="1" si="99"/>
        <v>138.45154979621785</v>
      </c>
      <c r="T101" s="18">
        <f t="shared" ca="1" si="99"/>
        <v>162.3973496341421</v>
      </c>
      <c r="U101" s="18">
        <f t="shared" ca="1" si="99"/>
        <v>177.54640231126945</v>
      </c>
      <c r="V101" s="18">
        <f t="shared" ca="1" si="99"/>
        <v>196.13201766631579</v>
      </c>
      <c r="W101" s="18">
        <f t="shared" ca="1" si="99"/>
        <v>215.48269358535578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1.1620272011556017E-4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1.1034889998882136E-3</v>
      </c>
      <c r="H136" s="20">
        <f>Change!H86-Base!H86</f>
        <v>0</v>
      </c>
      <c r="I136" s="20">
        <f>Change!I86-Base!I86</f>
        <v>0</v>
      </c>
      <c r="J136" s="20">
        <f>Change!J86-Base!J86</f>
        <v>0</v>
      </c>
      <c r="K136" s="20">
        <f>Change!K86-Base!K86</f>
        <v>0</v>
      </c>
      <c r="L136" s="20">
        <f>Change!L86-Base!L86</f>
        <v>0</v>
      </c>
      <c r="M136" s="20">
        <f>Change!M86-Base!M86</f>
        <v>0</v>
      </c>
      <c r="N136" s="20">
        <f>Change!N86-Base!N86</f>
        <v>0</v>
      </c>
      <c r="O136" s="20">
        <f>Change!O86-Base!O86</f>
        <v>0</v>
      </c>
      <c r="P136" s="20">
        <f>Change!P86-Base!P86</f>
        <v>0</v>
      </c>
      <c r="Q136" s="20">
        <f>Change!Q86-Base!Q86</f>
        <v>0</v>
      </c>
      <c r="R136" s="20">
        <f>Change!R86-Base!R86</f>
        <v>-1.9427690021984745E-3</v>
      </c>
      <c r="S136" s="20">
        <f>Change!S86-Base!S86</f>
        <v>0</v>
      </c>
      <c r="T136" s="20">
        <f>Change!T86-Base!T86</f>
        <v>0</v>
      </c>
      <c r="U136" s="20">
        <f>Change!U86-Base!U86</f>
        <v>0</v>
      </c>
      <c r="V136" s="20">
        <f>Change!V86-Base!V86</f>
        <v>0</v>
      </c>
      <c r="W136" s="20">
        <f>Change!W86-Base!W86</f>
        <v>0</v>
      </c>
    </row>
    <row r="137" spans="2:23" ht="15.75" x14ac:dyDescent="0.25">
      <c r="B137" s="25" t="s">
        <v>5</v>
      </c>
      <c r="C137" s="26">
        <f t="shared" ref="C137:C145" si="103">NPV($C$2,D137:W137)</f>
        <v>-6.91664390321561E-3</v>
      </c>
      <c r="D137" s="20">
        <f>Change!D87-Base!D87</f>
        <v>-3.5599999999931242E-3</v>
      </c>
      <c r="E137" s="20">
        <f>Change!E87-Base!E87</f>
        <v>0</v>
      </c>
      <c r="F137" s="20">
        <f>Change!F87-Base!F87</f>
        <v>0</v>
      </c>
      <c r="G137" s="20">
        <f>Change!G87-Base!G87</f>
        <v>0</v>
      </c>
      <c r="H137" s="20">
        <f>Change!H87-Base!H87</f>
        <v>0</v>
      </c>
      <c r="I137" s="20">
        <f>Change!I87-Base!I87</f>
        <v>-2.0000000000095497E-3</v>
      </c>
      <c r="J137" s="20">
        <f>Change!J87-Base!J87</f>
        <v>0</v>
      </c>
      <c r="K137" s="20">
        <f>Change!K87-Base!K87</f>
        <v>-4.0000000000190994E-3</v>
      </c>
      <c r="L137" s="20">
        <f>Change!L87-Base!L87</f>
        <v>0</v>
      </c>
      <c r="M137" s="20">
        <f>Change!M87-Base!M87</f>
        <v>-9.9999999997635314E-4</v>
      </c>
      <c r="N137" s="20">
        <f>Change!N87-Base!N87</f>
        <v>0</v>
      </c>
      <c r="O137" s="20">
        <f>Change!O87-Base!O87</f>
        <v>-4.0000000000190994E-3</v>
      </c>
      <c r="P137" s="20">
        <f>Change!P87-Base!P87</f>
        <v>-1.1199858818145003E-9</v>
      </c>
      <c r="Q137" s="20">
        <f>Change!Q87-Base!Q87</f>
        <v>0</v>
      </c>
      <c r="R137" s="20">
        <f>Change!R87-Base!R87</f>
        <v>0</v>
      </c>
      <c r="S137" s="20">
        <f>Change!S87-Base!S87</f>
        <v>1.0000000000331966E-3</v>
      </c>
      <c r="T137" s="20">
        <f>Change!T87-Base!T87</f>
        <v>2.0000000000095497E-3</v>
      </c>
      <c r="U137" s="20">
        <f>Change!U87-Base!U87</f>
        <v>2.9999999999859028E-3</v>
      </c>
      <c r="V137" s="20">
        <f>Change!V87-Base!V87</f>
        <v>9.9999999997635314E-4</v>
      </c>
      <c r="W137" s="20">
        <f>Change!W87-Base!W87</f>
        <v>9.9999999997635314E-4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6292.780085628995</v>
      </c>
      <c r="D139" s="20">
        <f>Change!D89-Base!D89</f>
        <v>-7.3670251801304403</v>
      </c>
      <c r="E139" s="20">
        <f>Change!E89-Base!E89</f>
        <v>0</v>
      </c>
      <c r="F139" s="20">
        <f>Change!F89-Base!F89</f>
        <v>0.15157270203053486</v>
      </c>
      <c r="G139" s="20">
        <f>Change!G89-Base!G89</f>
        <v>-19.795273413008545</v>
      </c>
      <c r="H139" s="20">
        <f>Change!H89-Base!H89</f>
        <v>0</v>
      </c>
      <c r="I139" s="20">
        <f>Change!I89-Base!I89</f>
        <v>-17.63962099777018</v>
      </c>
      <c r="J139" s="20">
        <f>Change!J89-Base!J89</f>
        <v>1.1913587664203078</v>
      </c>
      <c r="K139" s="20">
        <f>Change!K89-Base!K89</f>
        <v>944.65905295550874</v>
      </c>
      <c r="L139" s="20">
        <f>Change!L89-Base!L89</f>
        <v>1045.647982195529</v>
      </c>
      <c r="M139" s="20">
        <f>Change!M89-Base!M89</f>
        <v>969.53974796533112</v>
      </c>
      <c r="N139" s="20">
        <f>Change!N89-Base!N89</f>
        <v>880.27982923772834</v>
      </c>
      <c r="O139" s="20">
        <f>Change!O89-Base!O89</f>
        <v>971.02432758809846</v>
      </c>
      <c r="P139" s="20">
        <f>Change!P89-Base!P89</f>
        <v>980.91751934897729</v>
      </c>
      <c r="Q139" s="20">
        <f>Change!Q89-Base!Q89</f>
        <v>1041.0314857619132</v>
      </c>
      <c r="R139" s="20">
        <f>Change!R89-Base!R89</f>
        <v>995.88367781612578</v>
      </c>
      <c r="S139" s="20">
        <f>Change!S89-Base!S89</f>
        <v>1152.4570983062513</v>
      </c>
      <c r="T139" s="20">
        <f>Change!T89-Base!T89</f>
        <v>1172.1071075034124</v>
      </c>
      <c r="U139" s="20">
        <f>Change!U89-Base!U89</f>
        <v>1760.3411223309668</v>
      </c>
      <c r="V139" s="20">
        <f>Change!V89-Base!V89</f>
        <v>2141.4805380172511</v>
      </c>
      <c r="W139" s="20">
        <f>Change!W89-Base!W89</f>
        <v>2193.0702036250495</v>
      </c>
    </row>
    <row r="140" spans="2:23" ht="15.75" x14ac:dyDescent="0.25">
      <c r="B140" s="25" t="s">
        <v>40</v>
      </c>
      <c r="C140" s="26">
        <f t="shared" si="103"/>
        <v>231.59924587177466</v>
      </c>
      <c r="D140" s="20">
        <f>Change!D90-Base!D90</f>
        <v>0</v>
      </c>
      <c r="E140" s="20">
        <f>Change!E90-Base!E90</f>
        <v>0</v>
      </c>
      <c r="F140" s="20">
        <f>Change!F90-Base!F90</f>
        <v>2.8385610221448587E-5</v>
      </c>
      <c r="G140" s="20">
        <f>Change!G90-Base!G90</f>
        <v>-4.349302140326472E-3</v>
      </c>
      <c r="H140" s="20">
        <f>Change!H90-Base!H90</f>
        <v>0</v>
      </c>
      <c r="I140" s="20">
        <f>Change!I90-Base!I90</f>
        <v>9.682587101997342E-2</v>
      </c>
      <c r="J140" s="20">
        <f>Change!J90-Base!J90</f>
        <v>0</v>
      </c>
      <c r="K140" s="20">
        <f>Change!K90-Base!K90</f>
        <v>0.82919634454992774</v>
      </c>
      <c r="L140" s="20">
        <f>Change!L90-Base!L90</f>
        <v>0.3479980950596655</v>
      </c>
      <c r="M140" s="20">
        <f>Change!M90-Base!M90</f>
        <v>45.02405750077196</v>
      </c>
      <c r="N140" s="20">
        <f>Change!N90-Base!N90</f>
        <v>26.083582856852445</v>
      </c>
      <c r="O140" s="20">
        <f>Change!O90-Base!O90</f>
        <v>45.533390494343621</v>
      </c>
      <c r="P140" s="20">
        <f>Change!P90-Base!P90</f>
        <v>45.720349657500265</v>
      </c>
      <c r="Q140" s="20">
        <f>Change!Q90-Base!Q90</f>
        <v>54.787169566498051</v>
      </c>
      <c r="R140" s="20">
        <f>Change!R90-Base!R90</f>
        <v>79.817549877781858</v>
      </c>
      <c r="S140" s="20">
        <f>Change!S90-Base!S90</f>
        <v>123.48766456368139</v>
      </c>
      <c r="T140" s="20">
        <f>Change!T90-Base!T90</f>
        <v>96.420016742280495</v>
      </c>
      <c r="U140" s="20">
        <f>Change!U90-Base!U90</f>
        <v>61.365618995037948</v>
      </c>
      <c r="V140" s="20">
        <f>Change!V90-Base!V90</f>
        <v>7.5063980572904256</v>
      </c>
      <c r="W140" s="20">
        <f>Change!W90-Base!W90</f>
        <v>15.723488594219816</v>
      </c>
    </row>
    <row r="141" spans="2:23" ht="15.75" x14ac:dyDescent="0.25">
      <c r="B141" s="25" t="s">
        <v>41</v>
      </c>
      <c r="C141" s="26">
        <f t="shared" si="103"/>
        <v>390.44987060884893</v>
      </c>
      <c r="D141" s="20">
        <f>Change!D91-Base!D91</f>
        <v>-5.9499111470358912E-2</v>
      </c>
      <c r="E141" s="20">
        <f>Change!E91-Base!E91</f>
        <v>0</v>
      </c>
      <c r="F141" s="20">
        <f>Change!F91-Base!F91</f>
        <v>-1.1934988899156451E-2</v>
      </c>
      <c r="G141" s="20">
        <f>Change!G91-Base!G91</f>
        <v>4.6937296199757839E-2</v>
      </c>
      <c r="H141" s="20">
        <f>Change!H91-Base!H91</f>
        <v>0</v>
      </c>
      <c r="I141" s="20">
        <f>Change!I91-Base!I91</f>
        <v>-0.1908424588800699</v>
      </c>
      <c r="J141" s="20">
        <f>Change!J91-Base!J91</f>
        <v>1.5430482601004769E-2</v>
      </c>
      <c r="K141" s="20">
        <f>Change!K91-Base!K91</f>
        <v>0.14217497066056239</v>
      </c>
      <c r="L141" s="20">
        <f>Change!L91-Base!L91</f>
        <v>-6.7171798308409052</v>
      </c>
      <c r="M141" s="20">
        <f>Change!M91-Base!M91</f>
        <v>13.152779086238297</v>
      </c>
      <c r="N141" s="20">
        <f>Change!N91-Base!N91</f>
        <v>195.0253613399982</v>
      </c>
      <c r="O141" s="20">
        <f>Change!O91-Base!O91</f>
        <v>146.99637638250715</v>
      </c>
      <c r="P141" s="20">
        <f>Change!P91-Base!P91</f>
        <v>74.198101240275719</v>
      </c>
      <c r="Q141" s="20">
        <f>Change!Q91-Base!Q91</f>
        <v>34.397154898113513</v>
      </c>
      <c r="R141" s="20">
        <f>Change!R91-Base!R91</f>
        <v>54.86965869575215</v>
      </c>
      <c r="S141" s="20">
        <f>Change!S91-Base!S91</f>
        <v>111.90880194080091</v>
      </c>
      <c r="T141" s="20">
        <f>Change!T91-Base!T91</f>
        <v>209.352104998703</v>
      </c>
      <c r="U141" s="20">
        <f>Change!U91-Base!U91</f>
        <v>103.3150964087763</v>
      </c>
      <c r="V141" s="20">
        <f>Change!V91-Base!V91</f>
        <v>23.382802408166754</v>
      </c>
      <c r="W141" s="20">
        <f>Change!W91-Base!W91</f>
        <v>33.33857852374058</v>
      </c>
    </row>
    <row r="142" spans="2:23" ht="15.75" x14ac:dyDescent="0.25">
      <c r="B142" s="25" t="s">
        <v>42</v>
      </c>
      <c r="C142" s="26">
        <f t="shared" si="103"/>
        <v>-15018.645424720467</v>
      </c>
      <c r="D142" s="20">
        <f>Change!D92-Base!D92</f>
        <v>0.88945541516841331</v>
      </c>
      <c r="E142" s="20">
        <f>Change!E92-Base!E92</f>
        <v>0</v>
      </c>
      <c r="F142" s="20">
        <f>Change!F92-Base!F92</f>
        <v>-3.9151573620074487E-2</v>
      </c>
      <c r="G142" s="20">
        <f>Change!G92-Base!G92</f>
        <v>-0.20728824687193992</v>
      </c>
      <c r="H142" s="20">
        <f>Change!H92-Base!H92</f>
        <v>0</v>
      </c>
      <c r="I142" s="20">
        <f>Change!I92-Base!I92</f>
        <v>0.75935704071889631</v>
      </c>
      <c r="J142" s="20">
        <f>Change!J92-Base!J92</f>
        <v>0.39220820497121167</v>
      </c>
      <c r="K142" s="20">
        <f>Change!K92-Base!K92</f>
        <v>-2903.9100229147371</v>
      </c>
      <c r="L142" s="20">
        <f>Change!L92-Base!L92</f>
        <v>-2900.732803978337</v>
      </c>
      <c r="M142" s="20">
        <f>Change!M92-Base!M92</f>
        <v>-2916.3565567419673</v>
      </c>
      <c r="N142" s="20">
        <f>Change!N92-Base!N92</f>
        <v>-2860.2505261087781</v>
      </c>
      <c r="O142" s="20">
        <f>Change!O92-Base!O92</f>
        <v>-2894.850706154798</v>
      </c>
      <c r="P142" s="20">
        <f>Change!P92-Base!P92</f>
        <v>-2807.3246692652947</v>
      </c>
      <c r="Q142" s="20">
        <f>Change!Q92-Base!Q92</f>
        <v>-2767.8316785037159</v>
      </c>
      <c r="R142" s="20">
        <f>Change!R92-Base!R92</f>
        <v>-2463.6001313745883</v>
      </c>
      <c r="S142" s="20">
        <f>Change!S92-Base!S92</f>
        <v>-2539.0336568917346</v>
      </c>
      <c r="T142" s="20">
        <f>Change!T92-Base!T92</f>
        <v>-2593.1982022035854</v>
      </c>
      <c r="U142" s="20">
        <f>Change!U92-Base!U92</f>
        <v>-2604.8456045206485</v>
      </c>
      <c r="V142" s="20">
        <f>Change!V92-Base!V92</f>
        <v>-2797.6502338724067</v>
      </c>
      <c r="W142" s="20">
        <f>Change!W92-Base!W92</f>
        <v>-2766.5384926575762</v>
      </c>
    </row>
    <row r="143" spans="2:23" ht="15.75" x14ac:dyDescent="0.25">
      <c r="B143" s="25" t="s">
        <v>43</v>
      </c>
      <c r="C143" s="26">
        <f t="shared" si="103"/>
        <v>-4533.8461010038518</v>
      </c>
      <c r="D143" s="20">
        <f>Change!D93-Base!D93</f>
        <v>-13.479719455448503</v>
      </c>
      <c r="E143" s="20">
        <f>Change!E93-Base!E93</f>
        <v>0</v>
      </c>
      <c r="F143" s="20">
        <f>Change!F93-Base!F93</f>
        <v>0.73351494406233542</v>
      </c>
      <c r="G143" s="20">
        <f>Change!G93-Base!G93</f>
        <v>-4.5046859152789693</v>
      </c>
      <c r="H143" s="20">
        <f>Change!H93-Base!H93</f>
        <v>0</v>
      </c>
      <c r="I143" s="20">
        <f>Change!I93-Base!I93</f>
        <v>-13.79323591067805</v>
      </c>
      <c r="J143" s="20">
        <f>Change!J93-Base!J93</f>
        <v>-2.6333050374232698</v>
      </c>
      <c r="K143" s="20">
        <f>Change!K93-Base!K93</f>
        <v>-753.71595801843796</v>
      </c>
      <c r="L143" s="20">
        <f>Change!L93-Base!L93</f>
        <v>-686.02962315293553</v>
      </c>
      <c r="M143" s="20">
        <f>Change!M93-Base!M93</f>
        <v>-1021.4737348704657</v>
      </c>
      <c r="N143" s="20">
        <f>Change!N93-Base!N93</f>
        <v>-930.40971415524837</v>
      </c>
      <c r="O143" s="20">
        <f>Change!O93-Base!O93</f>
        <v>-931.04510293784551</v>
      </c>
      <c r="P143" s="20">
        <f>Change!P93-Base!P93</f>
        <v>-953.30178300490661</v>
      </c>
      <c r="Q143" s="20">
        <f>Change!Q93-Base!Q93</f>
        <v>-907.99701595757506</v>
      </c>
      <c r="R143" s="20">
        <f>Change!R93-Base!R93</f>
        <v>-977.91386951052118</v>
      </c>
      <c r="S143" s="20">
        <f>Change!S93-Base!S93</f>
        <v>-887.15584792337904</v>
      </c>
      <c r="T143" s="20">
        <f>Change!T93-Base!T93</f>
        <v>-929.75802228745306</v>
      </c>
      <c r="U143" s="20">
        <f>Change!U93-Base!U93</f>
        <v>-638.30413138067524</v>
      </c>
      <c r="V143" s="20">
        <f>Change!V93-Base!V93</f>
        <v>-551.34167749711196</v>
      </c>
      <c r="W143" s="20">
        <f>Change!W93-Base!W93</f>
        <v>-454.77964943865663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23U.LP.LST.20.BA12.EP.MM.Intgrtd Port+No Nuc.57069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2.9321519399930298</v>
      </c>
      <c r="D8" s="34">
        <f>Change!D8-Base!D8</f>
        <v>-6.9247948798576431E-3</v>
      </c>
      <c r="E8" s="34">
        <f>Change!E8-Base!E8</f>
        <v>0</v>
      </c>
      <c r="F8" s="34">
        <f>Change!F8-Base!F8</f>
        <v>7.2079681315884159E-4</v>
      </c>
      <c r="G8" s="34">
        <f>Change!G8-Base!G8</f>
        <v>1.7824460778292917E-3</v>
      </c>
      <c r="H8" s="34">
        <f>Change!H8-Base!H8</f>
        <v>0</v>
      </c>
      <c r="I8" s="34">
        <f>Change!I8-Base!I8</f>
        <v>7.910617424585098E-3</v>
      </c>
      <c r="J8" s="34">
        <f>Change!J8-Base!J8</f>
        <v>4.3462134321146095E-3</v>
      </c>
      <c r="K8" s="34">
        <f>Change!K8-Base!K8</f>
        <v>1.3507241555490737</v>
      </c>
      <c r="L8" s="34">
        <f>Change!L8-Base!L8</f>
        <v>1.3412404389736992</v>
      </c>
      <c r="M8" s="34">
        <f>Change!M8-Base!M8</f>
        <v>1.1325547898381956</v>
      </c>
      <c r="N8" s="34">
        <f>Change!N8-Base!N8</f>
        <v>-0.22815778963732214</v>
      </c>
      <c r="O8" s="34">
        <f>Change!O8-Base!O8</f>
        <v>1.2567278479798176</v>
      </c>
      <c r="P8" s="34">
        <f>Change!P8-Base!P8</f>
        <v>0.28436486595950328</v>
      </c>
      <c r="Q8" s="34">
        <f>Change!Q8-Base!Q8</f>
        <v>0.8337569421204023</v>
      </c>
      <c r="R8" s="34">
        <f>Change!R8-Base!R8</f>
        <v>0.61273366298470933</v>
      </c>
      <c r="S8" s="34">
        <f>Change!S8-Base!S8</f>
        <v>1.0459517670353193</v>
      </c>
      <c r="T8" s="34">
        <f>Change!T8-Base!T8</f>
        <v>-2.6300120865309964</v>
      </c>
      <c r="U8" s="34">
        <f>Change!U8-Base!U8</f>
        <v>0.11431634029902993</v>
      </c>
      <c r="V8" s="34">
        <f>Change!V8-Base!V8</f>
        <v>0.20628221913005018</v>
      </c>
      <c r="W8" s="34">
        <f>Change!W8-Base!W8</f>
        <v>0.19832121535799097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2.9321519399930298</v>
      </c>
      <c r="D10" s="35">
        <f>Change!D10-Base!D10</f>
        <v>-6.9247948798576431E-3</v>
      </c>
      <c r="E10" s="35">
        <f>Change!E10-Base!E10</f>
        <v>0</v>
      </c>
      <c r="F10" s="35">
        <f>Change!F10-Base!F10</f>
        <v>7.2079681315884159E-4</v>
      </c>
      <c r="G10" s="35">
        <f>Change!G10-Base!G10</f>
        <v>1.7824460778292917E-3</v>
      </c>
      <c r="H10" s="35">
        <f>Change!H10-Base!H10</f>
        <v>0</v>
      </c>
      <c r="I10" s="35">
        <f>Change!I10-Base!I10</f>
        <v>7.910617424585098E-3</v>
      </c>
      <c r="J10" s="35">
        <f>Change!J10-Base!J10</f>
        <v>4.3462134321146095E-3</v>
      </c>
      <c r="K10" s="35">
        <f>Change!K10-Base!K10</f>
        <v>1.3507241555490737</v>
      </c>
      <c r="L10" s="35">
        <f>Change!L10-Base!L10</f>
        <v>1.3412404389736992</v>
      </c>
      <c r="M10" s="35">
        <f>Change!M10-Base!M10</f>
        <v>1.1325547898381956</v>
      </c>
      <c r="N10" s="35">
        <f>Change!N10-Base!N10</f>
        <v>-0.22815778963732214</v>
      </c>
      <c r="O10" s="35">
        <f>Change!O10-Base!O10</f>
        <v>1.2567278479798176</v>
      </c>
      <c r="P10" s="35">
        <f>Change!P10-Base!P10</f>
        <v>0.28436486595950328</v>
      </c>
      <c r="Q10" s="35">
        <f>Change!Q10-Base!Q10</f>
        <v>0.8337569421204023</v>
      </c>
      <c r="R10" s="35">
        <f>Change!R10-Base!R10</f>
        <v>0.61273366298470933</v>
      </c>
      <c r="S10" s="35">
        <f>Change!S10-Base!S10</f>
        <v>1.0459517670353193</v>
      </c>
      <c r="T10" s="35">
        <f>Change!T10-Base!T10</f>
        <v>-2.6300120865309964</v>
      </c>
      <c r="U10" s="35">
        <f>Change!U10-Base!U10</f>
        <v>0.11431634029902993</v>
      </c>
      <c r="V10" s="35">
        <f>Change!V10-Base!V10</f>
        <v>0.20628221913005018</v>
      </c>
      <c r="W10" s="35">
        <f>Change!W10-Base!W10</f>
        <v>0.19832121535799097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-1070.8599519012334</v>
      </c>
      <c r="D13" s="34">
        <f>Change!D13-Base!D13</f>
        <v>0</v>
      </c>
      <c r="E13" s="34">
        <f>Change!E13-Base!E13</f>
        <v>0</v>
      </c>
      <c r="F13" s="34">
        <f>Change!F13-Base!F13</f>
        <v>0</v>
      </c>
      <c r="G13" s="34">
        <f>Change!G13-Base!G13</f>
        <v>0</v>
      </c>
      <c r="H13" s="34">
        <f>Change!H13-Base!H13</f>
        <v>0</v>
      </c>
      <c r="I13" s="34">
        <f>Change!I13-Base!I13</f>
        <v>0</v>
      </c>
      <c r="J13" s="34">
        <f>Change!J13-Base!J13</f>
        <v>0</v>
      </c>
      <c r="K13" s="34">
        <f>Change!K13-Base!K13</f>
        <v>-211.05135145841149</v>
      </c>
      <c r="L13" s="34">
        <f>Change!L13-Base!L13</f>
        <v>-214.95016873627969</v>
      </c>
      <c r="M13" s="34">
        <f>Change!M13-Base!M13</f>
        <v>-218.87850665599888</v>
      </c>
      <c r="N13" s="34">
        <f>Change!N13-Base!N13</f>
        <v>-218.87850620530998</v>
      </c>
      <c r="O13" s="34">
        <f>Change!O13-Base!O13</f>
        <v>-222.80685494158939</v>
      </c>
      <c r="P13" s="34">
        <f>Change!P13-Base!P13</f>
        <v>-226.70565689599994</v>
      </c>
      <c r="Q13" s="34">
        <f>Change!Q13-Base!Q13</f>
        <v>-226.70566095220948</v>
      </c>
      <c r="R13" s="34">
        <f>Change!R13-Base!R13</f>
        <v>-230.6339984212384</v>
      </c>
      <c r="S13" s="34">
        <f>Change!S13-Base!S13</f>
        <v>-234.53280443186281</v>
      </c>
      <c r="T13" s="34">
        <f>Change!T13-Base!T13</f>
        <v>-238.46115316814218</v>
      </c>
      <c r="U13" s="34">
        <f>Change!U13-Base!U13</f>
        <v>-81.8</v>
      </c>
      <c r="V13" s="34">
        <f>Change!V13-Base!V13</f>
        <v>-81.8</v>
      </c>
      <c r="W13" s="34">
        <f>Change!W13-Base!W13</f>
        <v>-81.8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0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0</v>
      </c>
      <c r="N15" s="34">
        <f>Change!N15-Base!N15</f>
        <v>0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0</v>
      </c>
      <c r="S15" s="34">
        <f>Change!S15-Base!S15</f>
        <v>0</v>
      </c>
      <c r="T15" s="34">
        <f>Change!T15-Base!T15</f>
        <v>0</v>
      </c>
      <c r="U15" s="34">
        <f>Change!U15-Base!U15</f>
        <v>0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-1070.8599519012334</v>
      </c>
      <c r="D17" s="35">
        <f>Change!D17-Base!D17</f>
        <v>0</v>
      </c>
      <c r="E17" s="35">
        <f>Change!E17-Base!E17</f>
        <v>0</v>
      </c>
      <c r="F17" s="35">
        <f>Change!F17-Base!F17</f>
        <v>0</v>
      </c>
      <c r="G17" s="35">
        <f>Change!G17-Base!G17</f>
        <v>0</v>
      </c>
      <c r="H17" s="35">
        <f>Change!H17-Base!H17</f>
        <v>0</v>
      </c>
      <c r="I17" s="35">
        <f>Change!I17-Base!I17</f>
        <v>0</v>
      </c>
      <c r="J17" s="35">
        <f>Change!J17-Base!J17</f>
        <v>0</v>
      </c>
      <c r="K17" s="35">
        <f>Change!K17-Base!K17</f>
        <v>-211.05135145841143</v>
      </c>
      <c r="L17" s="35">
        <f>Change!L17-Base!L17</f>
        <v>-214.95016873627969</v>
      </c>
      <c r="M17" s="35">
        <f>Change!M17-Base!M17</f>
        <v>-218.87850665599888</v>
      </c>
      <c r="N17" s="35">
        <f>Change!N17-Base!N17</f>
        <v>-218.87850620530998</v>
      </c>
      <c r="O17" s="35">
        <f>Change!O17-Base!O17</f>
        <v>-222.80685494158939</v>
      </c>
      <c r="P17" s="35">
        <f>Change!P17-Base!P17</f>
        <v>-226.70565689599994</v>
      </c>
      <c r="Q17" s="35">
        <f>Change!Q17-Base!Q17</f>
        <v>-226.70566095220948</v>
      </c>
      <c r="R17" s="35">
        <f>Change!R17-Base!R17</f>
        <v>-230.6339984212384</v>
      </c>
      <c r="S17" s="35">
        <f>Change!S17-Base!S17</f>
        <v>-234.53280443186276</v>
      </c>
      <c r="T17" s="35">
        <f>Change!T17-Base!T17</f>
        <v>-238.46115316814218</v>
      </c>
      <c r="U17" s="35">
        <f>Change!U17-Base!U17</f>
        <v>-81.8</v>
      </c>
      <c r="V17" s="35">
        <f>Change!V17-Base!V17</f>
        <v>-81.8</v>
      </c>
      <c r="W17" s="35">
        <f>Change!W17-Base!W17</f>
        <v>-81.8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2.9707144395175439E-2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166.91258148088545</v>
      </c>
      <c r="D20" s="34">
        <f>Change!D20-Base!D20</f>
        <v>-0.24314490827168811</v>
      </c>
      <c r="E20" s="34">
        <f>Change!E20-Base!E20</f>
        <v>0</v>
      </c>
      <c r="F20" s="34">
        <f>Change!F20-Base!F20</f>
        <v>5.7692692506634558E-3</v>
      </c>
      <c r="G20" s="34">
        <f>Change!G20-Base!G20</f>
        <v>0.60353621720628325</v>
      </c>
      <c r="H20" s="34">
        <f>Change!H20-Base!H20</f>
        <v>0</v>
      </c>
      <c r="I20" s="34">
        <f>Change!I20-Base!I20</f>
        <v>4.4742738107856894E-2</v>
      </c>
      <c r="J20" s="34">
        <f>Change!J20-Base!J20</f>
        <v>-0.26310967525364504</v>
      </c>
      <c r="K20" s="34">
        <f>Change!K20-Base!K20</f>
        <v>55.780022967026184</v>
      </c>
      <c r="L20" s="34">
        <f>Change!L20-Base!L20</f>
        <v>57.49660642572394</v>
      </c>
      <c r="M20" s="34">
        <f>Change!M20-Base!M20</f>
        <v>41.857863507980483</v>
      </c>
      <c r="N20" s="34">
        <f>Change!N20-Base!N20</f>
        <v>40.516569275411541</v>
      </c>
      <c r="O20" s="34">
        <f>Change!O20-Base!O20</f>
        <v>40.221688765499664</v>
      </c>
      <c r="P20" s="34">
        <f>Change!P20-Base!P20</f>
        <v>38.008673670815654</v>
      </c>
      <c r="Q20" s="34">
        <f>Change!Q20-Base!Q20</f>
        <v>36.514366505989983</v>
      </c>
      <c r="R20" s="34">
        <f>Change!R20-Base!R20</f>
        <v>13.262535570790135</v>
      </c>
      <c r="S20" s="34">
        <f>Change!S20-Base!S20</f>
        <v>7.9884056909211267</v>
      </c>
      <c r="T20" s="34">
        <f>Change!T20-Base!T20</f>
        <v>2.2157339472047397</v>
      </c>
      <c r="U20" s="34">
        <f>Change!U20-Base!U20</f>
        <v>2.1798706300869917</v>
      </c>
      <c r="V20" s="34">
        <f>Change!V20-Base!V20</f>
        <v>3.9303767524539772</v>
      </c>
      <c r="W20" s="34">
        <f>Change!W20-Base!W20</f>
        <v>3.73058649530374</v>
      </c>
      <c r="X20" s="20"/>
    </row>
    <row r="21" spans="1:24" ht="15.75" x14ac:dyDescent="0.25">
      <c r="A21" s="20"/>
      <c r="B21" s="25" t="s">
        <v>76</v>
      </c>
      <c r="C21" s="20">
        <f t="shared" si="4"/>
        <v>0.19761017738532119</v>
      </c>
      <c r="D21" s="34">
        <f>Change!D21-Base!D21</f>
        <v>-9.5337479999990649E-4</v>
      </c>
      <c r="E21" s="34">
        <f>Change!E21-Base!E21</f>
        <v>0</v>
      </c>
      <c r="F21" s="34">
        <f>Change!F21-Base!F21</f>
        <v>-7.8021500000691191E-6</v>
      </c>
      <c r="G21" s="34">
        <f>Change!G21-Base!G21</f>
        <v>-9.2758341699998859E-3</v>
      </c>
      <c r="H21" s="34">
        <f>Change!H21-Base!H21</f>
        <v>0</v>
      </c>
      <c r="I21" s="34">
        <f>Change!I21-Base!I21</f>
        <v>-3.6259672199999704E-3</v>
      </c>
      <c r="J21" s="34">
        <f>Change!J21-Base!J21</f>
        <v>-9.964973640000041E-3</v>
      </c>
      <c r="K21" s="34">
        <f>Change!K21-Base!K21</f>
        <v>9.3356663869999967E-2</v>
      </c>
      <c r="L21" s="34">
        <f>Change!L21-Base!L21</f>
        <v>1.3701713269999749E-2</v>
      </c>
      <c r="M21" s="34">
        <f>Change!M21-Base!M21</f>
        <v>-3.3833616960000035E-2</v>
      </c>
      <c r="N21" s="34">
        <f>Change!N21-Base!N21</f>
        <v>3.9244924469999942E-2</v>
      </c>
      <c r="O21" s="34">
        <f>Change!O21-Base!O21</f>
        <v>-6.3335075290000153E-2</v>
      </c>
      <c r="P21" s="34">
        <f>Change!P21-Base!P21</f>
        <v>0.19785128131999985</v>
      </c>
      <c r="Q21" s="34">
        <f>Change!Q21-Base!Q21</f>
        <v>0.23625681563000023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167.11019165827065</v>
      </c>
      <c r="D22" s="35">
        <f>Change!D22-Base!D22</f>
        <v>-0.24409828307170756</v>
      </c>
      <c r="E22" s="35">
        <f>Change!E22-Base!E22</f>
        <v>0</v>
      </c>
      <c r="F22" s="35">
        <f>Change!F22-Base!F22</f>
        <v>5.7614671005694618E-3</v>
      </c>
      <c r="G22" s="35">
        <f>Change!G22-Base!G22</f>
        <v>0.59426038303627138</v>
      </c>
      <c r="H22" s="35">
        <f>Change!H22-Base!H22</f>
        <v>0</v>
      </c>
      <c r="I22" s="35">
        <f>Change!I22-Base!I22</f>
        <v>4.1116770887924758E-2</v>
      </c>
      <c r="J22" s="35">
        <f>Change!J22-Base!J22</f>
        <v>-0.27307464889361199</v>
      </c>
      <c r="K22" s="35">
        <f>Change!K22-Base!K22</f>
        <v>55.873379630896125</v>
      </c>
      <c r="L22" s="35">
        <f>Change!L22-Base!L22</f>
        <v>57.510308138993878</v>
      </c>
      <c r="M22" s="35">
        <f>Change!M22-Base!M22</f>
        <v>41.824029891020473</v>
      </c>
      <c r="N22" s="35">
        <f>Change!N22-Base!N22</f>
        <v>40.555814199881524</v>
      </c>
      <c r="O22" s="35">
        <f>Change!O22-Base!O22</f>
        <v>40.158353690209651</v>
      </c>
      <c r="P22" s="35">
        <f>Change!P22-Base!P22</f>
        <v>38.206524952135624</v>
      </c>
      <c r="Q22" s="35">
        <f>Change!Q22-Base!Q22</f>
        <v>36.750623321619969</v>
      </c>
      <c r="R22" s="35">
        <f>Change!R22-Base!R22</f>
        <v>13.262535570790135</v>
      </c>
      <c r="S22" s="35">
        <f>Change!S22-Base!S22</f>
        <v>7.9884056909211267</v>
      </c>
      <c r="T22" s="35">
        <f>Change!T22-Base!T22</f>
        <v>2.2157339472047397</v>
      </c>
      <c r="U22" s="35">
        <f>Change!U22-Base!U22</f>
        <v>2.1798706300869917</v>
      </c>
      <c r="V22" s="35">
        <f>Change!V22-Base!V22</f>
        <v>3.9303767524539772</v>
      </c>
      <c r="W22" s="35">
        <f>Change!W22-Base!W22</f>
        <v>3.73058649530374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9.6421783965985961E-4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0</v>
      </c>
      <c r="I25" s="20">
        <f>Change!I25-Base!I25</f>
        <v>-2.5987887180839095E-5</v>
      </c>
      <c r="J25" s="20">
        <f>Change!J25-Base!J25</f>
        <v>2.8165368861580303E-6</v>
      </c>
      <c r="K25" s="20">
        <f>Change!K25-Base!K25</f>
        <v>3.6118482174516027E-4</v>
      </c>
      <c r="L25" s="20">
        <f>Change!L25-Base!L25</f>
        <v>1.8231012017783967E-4</v>
      </c>
      <c r="M25" s="20">
        <f>Change!M25-Base!M25</f>
        <v>1.6201175157792153E-4</v>
      </c>
      <c r="N25" s="20">
        <f>Change!N25-Base!N25</f>
        <v>1.8902506596660002E-4</v>
      </c>
      <c r="O25" s="20">
        <f>Change!O25-Base!O25</f>
        <v>2.6153074242233991E-4</v>
      </c>
      <c r="P25" s="20">
        <f>Change!P25-Base!P25</f>
        <v>2.668793051437792E-4</v>
      </c>
      <c r="Q25" s="20">
        <f>Change!Q25-Base!Q25</f>
        <v>1.6068447359327985E-4</v>
      </c>
      <c r="R25" s="20">
        <f>Change!R25-Base!R25</f>
        <v>2.556009816525903E-4</v>
      </c>
      <c r="S25" s="20">
        <f>Change!S25-Base!S25</f>
        <v>2.7369234859691996E-4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215.4520156170731</v>
      </c>
      <c r="D26" s="20">
        <f>Change!D26-Base!D26</f>
        <v>-5.160008317434972E-2</v>
      </c>
      <c r="E26" s="20">
        <f>Change!E26-Base!E26</f>
        <v>0</v>
      </c>
      <c r="F26" s="20">
        <f>Change!F26-Base!F26</f>
        <v>-9.2487506589122859E-4</v>
      </c>
      <c r="G26" s="20">
        <f>Change!G26-Base!G26</f>
        <v>1.7306520661918512E-2</v>
      </c>
      <c r="H26" s="20">
        <f>Change!H26-Base!H26</f>
        <v>0</v>
      </c>
      <c r="I26" s="20">
        <f>Change!I26-Base!I26</f>
        <v>-8.59906344619219E-2</v>
      </c>
      <c r="J26" s="20">
        <f>Change!J26-Base!J26</f>
        <v>6.0749127627559574E-3</v>
      </c>
      <c r="K26" s="20">
        <f>Change!K26-Base!K26</f>
        <v>29.202945876216688</v>
      </c>
      <c r="L26" s="20">
        <f>Change!L26-Base!L26</f>
        <v>33.20736131678953</v>
      </c>
      <c r="M26" s="20">
        <f>Change!M26-Base!M26</f>
        <v>30.660771219960282</v>
      </c>
      <c r="N26" s="20">
        <f>Change!N26-Base!N26</f>
        <v>38.063540283557245</v>
      </c>
      <c r="O26" s="20">
        <f>Change!O26-Base!O26</f>
        <v>34.218058134059333</v>
      </c>
      <c r="P26" s="20">
        <f>Change!P26-Base!P26</f>
        <v>40.58095441742887</v>
      </c>
      <c r="Q26" s="20">
        <f>Change!Q26-Base!Q26</f>
        <v>41.238749568693379</v>
      </c>
      <c r="R26" s="20">
        <f>Change!R26-Base!R26</f>
        <v>31.784907630522241</v>
      </c>
      <c r="S26" s="20">
        <f>Change!S26-Base!S26</f>
        <v>33.80930067850926</v>
      </c>
      <c r="T26" s="20">
        <f>Change!T26-Base!T26</f>
        <v>55.54864594480938</v>
      </c>
      <c r="U26" s="20">
        <f>Change!U26-Base!U26</f>
        <v>47.445856319378152</v>
      </c>
      <c r="V26" s="20">
        <f>Change!V26-Base!V26</f>
        <v>66.808959603299229</v>
      </c>
      <c r="W26" s="20">
        <f>Change!W26-Base!W26</f>
        <v>74.777734321637752</v>
      </c>
      <c r="X26" s="20"/>
    </row>
    <row r="27" spans="1:24" ht="15.75" x14ac:dyDescent="0.25">
      <c r="A27" s="20"/>
      <c r="B27" s="27" t="s">
        <v>1</v>
      </c>
      <c r="C27" s="35">
        <f t="shared" si="5"/>
        <v>215.45297983491275</v>
      </c>
      <c r="D27" s="35">
        <f>Change!D27-Base!D27</f>
        <v>-5.160008317434972E-2</v>
      </c>
      <c r="E27" s="35">
        <f>Change!E27-Base!E27</f>
        <v>0</v>
      </c>
      <c r="F27" s="35">
        <f>Change!F27-Base!F27</f>
        <v>-9.2487506589122859E-4</v>
      </c>
      <c r="G27" s="35">
        <f>Change!G27-Base!G27</f>
        <v>1.7306520661918512E-2</v>
      </c>
      <c r="H27" s="35">
        <f>Change!H27-Base!H27</f>
        <v>0</v>
      </c>
      <c r="I27" s="35">
        <f>Change!I27-Base!I27</f>
        <v>-8.6016622349092131E-2</v>
      </c>
      <c r="J27" s="35">
        <f>Change!J27-Base!J27</f>
        <v>6.0777292996476717E-3</v>
      </c>
      <c r="K27" s="35">
        <f>Change!K27-Base!K27</f>
        <v>29.20330706103843</v>
      </c>
      <c r="L27" s="35">
        <f>Change!L27-Base!L27</f>
        <v>33.207543626909711</v>
      </c>
      <c r="M27" s="35">
        <f>Change!M27-Base!M27</f>
        <v>30.660933231711851</v>
      </c>
      <c r="N27" s="35">
        <f>Change!N27-Base!N27</f>
        <v>38.063729308623181</v>
      </c>
      <c r="O27" s="35">
        <f>Change!O27-Base!O27</f>
        <v>34.218319664801754</v>
      </c>
      <c r="P27" s="35">
        <f>Change!P27-Base!P27</f>
        <v>40.581221296733986</v>
      </c>
      <c r="Q27" s="35">
        <f>Change!Q27-Base!Q27</f>
        <v>41.238910253166978</v>
      </c>
      <c r="R27" s="35">
        <f>Change!R27-Base!R27</f>
        <v>31.78516323150393</v>
      </c>
      <c r="S27" s="35">
        <f>Change!S27-Base!S27</f>
        <v>33.809574370857831</v>
      </c>
      <c r="T27" s="35">
        <f>Change!T27-Base!T27</f>
        <v>55.54864594480938</v>
      </c>
      <c r="U27" s="35">
        <f>Change!U27-Base!U27</f>
        <v>47.445856319378152</v>
      </c>
      <c r="V27" s="35">
        <f>Change!V27-Base!V27</f>
        <v>66.808959603299229</v>
      </c>
      <c r="W27" s="35">
        <f>Change!W27-Base!W27</f>
        <v>74.777734321637752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-0.94973092595409214</v>
      </c>
      <c r="D31" s="34">
        <f>Change!D31-Base!D31</f>
        <v>0</v>
      </c>
      <c r="E31" s="34">
        <f>Change!E31-Base!E31</f>
        <v>0</v>
      </c>
      <c r="F31" s="34">
        <f>Change!F31-Base!F31</f>
        <v>-1.0559973162571623E-7</v>
      </c>
      <c r="G31" s="34">
        <f>Change!G31-Base!G31</f>
        <v>-5.6574868381176202E-5</v>
      </c>
      <c r="H31" s="34">
        <f>Change!H31-Base!H31</f>
        <v>0</v>
      </c>
      <c r="I31" s="34">
        <f>Change!I31-Base!I31</f>
        <v>0</v>
      </c>
      <c r="J31" s="34">
        <f>Change!J31-Base!J31</f>
        <v>0</v>
      </c>
      <c r="K31" s="34">
        <f>Change!K31-Base!K31</f>
        <v>-3.2064006330188022E-3</v>
      </c>
      <c r="L31" s="34">
        <f>Change!L31-Base!L31</f>
        <v>-1.2961326164884213E-3</v>
      </c>
      <c r="M31" s="34">
        <f>Change!M31-Base!M31</f>
        <v>-0.9916200923382803</v>
      </c>
      <c r="N31" s="34">
        <f>Change!N31-Base!N31</f>
        <v>-3.3993148534420925E-2</v>
      </c>
      <c r="O31" s="34">
        <f>Change!O31-Base!O31</f>
        <v>-0.88021887195969839</v>
      </c>
      <c r="P31" s="34">
        <f>Change!P31-Base!P31</f>
        <v>-9.2598040679206406E-2</v>
      </c>
      <c r="Q31" s="34">
        <f>Change!Q31-Base!Q31</f>
        <v>-8.0899088730518542E-2</v>
      </c>
      <c r="R31" s="34">
        <f>Change!R31-Base!R31</f>
        <v>-7.3136407646757107E-2</v>
      </c>
      <c r="S31" s="34">
        <f>Change!S31-Base!S31</f>
        <v>3.5696449086628945E-2</v>
      </c>
      <c r="T31" s="34">
        <f>Change!T31-Base!T31</f>
        <v>5.7783516555957704E-2</v>
      </c>
      <c r="U31" s="34">
        <f>Change!U31-Base!U31</f>
        <v>3.2396305228871825E-2</v>
      </c>
      <c r="V31" s="34">
        <f>Change!V31-Base!V31</f>
        <v>6.7128530018123911E-2</v>
      </c>
      <c r="W31" s="34">
        <f>Change!W31-Base!W31</f>
        <v>8.8993836043897545E-2</v>
      </c>
      <c r="X31" s="20"/>
    </row>
    <row r="32" spans="1:24" ht="15.75" x14ac:dyDescent="0.25">
      <c r="A32" s="20"/>
      <c r="B32" s="25" t="s">
        <v>11</v>
      </c>
      <c r="C32" s="20">
        <f t="shared" si="6"/>
        <v>0.81669338458990282</v>
      </c>
      <c r="D32" s="34">
        <f>Change!D32-Base!D32</f>
        <v>-1.5864719932778826E-3</v>
      </c>
      <c r="E32" s="34">
        <f>Change!E32-Base!E32</f>
        <v>0</v>
      </c>
      <c r="F32" s="34">
        <f>Change!F32-Base!F32</f>
        <v>2.0941251193562493E-4</v>
      </c>
      <c r="G32" s="34">
        <f>Change!G32-Base!G32</f>
        <v>-1.1188763510858735E-3</v>
      </c>
      <c r="H32" s="34">
        <f>Change!H32-Base!H32</f>
        <v>0</v>
      </c>
      <c r="I32" s="34">
        <f>Change!I32-Base!I32</f>
        <v>8.5485952554904543E-3</v>
      </c>
      <c r="J32" s="34">
        <f>Change!J32-Base!J32</f>
        <v>-6.6003267386349762E-3</v>
      </c>
      <c r="K32" s="34">
        <f>Change!K32-Base!K32</f>
        <v>-3.1726788845389819E-3</v>
      </c>
      <c r="L32" s="34">
        <f>Change!L32-Base!L32</f>
        <v>0.16850010883243272</v>
      </c>
      <c r="M32" s="34">
        <f>Change!M32-Base!M32</f>
        <v>-0.21089119362875408</v>
      </c>
      <c r="N32" s="34">
        <f>Change!N32-Base!N32</f>
        <v>1.6937734305133745</v>
      </c>
      <c r="O32" s="34">
        <f>Change!O32-Base!O32</f>
        <v>-1.2989209040222249</v>
      </c>
      <c r="P32" s="34">
        <f>Change!P32-Base!P32</f>
        <v>0.30981929603012759</v>
      </c>
      <c r="Q32" s="34">
        <f>Change!Q32-Base!Q32</f>
        <v>6.4225579542608102E-2</v>
      </c>
      <c r="R32" s="34">
        <f>Change!R32-Base!R32</f>
        <v>5.3272133098744234E-2</v>
      </c>
      <c r="S32" s="34">
        <f>Change!S32-Base!S32</f>
        <v>0.40237525019733766</v>
      </c>
      <c r="T32" s="34">
        <f>Change!T32-Base!T32</f>
        <v>0.72337219151313548</v>
      </c>
      <c r="U32" s="34">
        <f>Change!U32-Base!U32</f>
        <v>8.6463033167774483E-2</v>
      </c>
      <c r="V32" s="34">
        <f>Change!V32-Base!V32</f>
        <v>2.8271031405211033E-2</v>
      </c>
      <c r="W32" s="34">
        <f>Change!W32-Base!W32</f>
        <v>4.4210670642883088E-2</v>
      </c>
      <c r="X32" s="20"/>
    </row>
    <row r="33" spans="1:24" ht="15.75" x14ac:dyDescent="0.25">
      <c r="A33" s="20"/>
      <c r="B33" s="25" t="s">
        <v>12</v>
      </c>
      <c r="C33" s="20">
        <f t="shared" si="6"/>
        <v>10.224577594791224</v>
      </c>
      <c r="D33" s="34">
        <f>Change!D33-Base!D33</f>
        <v>-4.1680472610510222E-3</v>
      </c>
      <c r="E33" s="34">
        <f>Change!E33-Base!E33</f>
        <v>0</v>
      </c>
      <c r="F33" s="34">
        <f>Change!F33-Base!F33</f>
        <v>9.4455352800615344E-5</v>
      </c>
      <c r="G33" s="34">
        <f>Change!G33-Base!G33</f>
        <v>-9.2756628165675536E-3</v>
      </c>
      <c r="H33" s="34">
        <f>Change!H33-Base!H33</f>
        <v>0</v>
      </c>
      <c r="I33" s="34">
        <f>Change!I33-Base!I33</f>
        <v>-6.8135011083017005E-3</v>
      </c>
      <c r="J33" s="34">
        <f>Change!J33-Base!J33</f>
        <v>6.2270879435359916E-3</v>
      </c>
      <c r="K33" s="34">
        <f>Change!K33-Base!K33</f>
        <v>0.91163641225340619</v>
      </c>
      <c r="L33" s="34">
        <f>Change!L33-Base!L33</f>
        <v>0.97550013495910726</v>
      </c>
      <c r="M33" s="34">
        <f>Change!M33-Base!M33</f>
        <v>0.8133624910604329</v>
      </c>
      <c r="N33" s="34">
        <f>Change!N33-Base!N33</f>
        <v>0.86213256252655768</v>
      </c>
      <c r="O33" s="34">
        <f>Change!O33-Base!O33</f>
        <v>0.88510443336033973</v>
      </c>
      <c r="P33" s="34">
        <f>Change!P33-Base!P33</f>
        <v>0.95132253611937401</v>
      </c>
      <c r="Q33" s="34">
        <f>Change!Q33-Base!Q33</f>
        <v>0.98847934882272703</v>
      </c>
      <c r="R33" s="34">
        <f>Change!R33-Base!R33</f>
        <v>1.0285052698276189</v>
      </c>
      <c r="S33" s="34">
        <f>Change!S33-Base!S33</f>
        <v>1.9797919936320252</v>
      </c>
      <c r="T33" s="34">
        <f>Change!T33-Base!T33</f>
        <v>2.0903445468205391</v>
      </c>
      <c r="U33" s="34">
        <f>Change!U33-Base!U33</f>
        <v>4.5881398272401803</v>
      </c>
      <c r="V33" s="34">
        <f>Change!V33-Base!V33</f>
        <v>6.9704824156812357</v>
      </c>
      <c r="W33" s="34">
        <f>Change!W33-Base!W33</f>
        <v>7.1346414126795601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3.6610283785426287E-5</v>
      </c>
      <c r="D35" s="34">
        <f>Change!D35-Base!D35</f>
        <v>3.9088799997699653E-5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624.18856559936626</v>
      </c>
      <c r="D37" s="34">
        <f>Change!D37-Base!D37</f>
        <v>0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0</v>
      </c>
      <c r="I37" s="34">
        <f>Change!I37-Base!I37</f>
        <v>1.4627749500029097E-4</v>
      </c>
      <c r="J37" s="34">
        <f>Change!J37-Base!J37</f>
        <v>0</v>
      </c>
      <c r="K37" s="34">
        <f>Change!K37-Base!K37</f>
        <v>129.40803937786811</v>
      </c>
      <c r="L37" s="34">
        <f>Change!L37-Base!L37</f>
        <v>133.31548012885594</v>
      </c>
      <c r="M37" s="34">
        <f>Change!M37-Base!M37</f>
        <v>136.68487403994118</v>
      </c>
      <c r="N37" s="34">
        <f>Change!N37-Base!N37</f>
        <v>135.90358464411241</v>
      </c>
      <c r="O37" s="34">
        <f>Change!O37-Base!O37</f>
        <v>141.09795872951361</v>
      </c>
      <c r="P37" s="34">
        <f>Change!P37-Base!P37</f>
        <v>140.95786547871563</v>
      </c>
      <c r="Q37" s="34">
        <f>Change!Q37-Base!Q37</f>
        <v>139.2358681536615</v>
      </c>
      <c r="R37" s="34">
        <f>Change!R37-Base!R37</f>
        <v>141.95161793971062</v>
      </c>
      <c r="S37" s="34">
        <f>Change!S37-Base!S37</f>
        <v>148.41940889398245</v>
      </c>
      <c r="T37" s="34">
        <f>Change!T37-Base!T37</f>
        <v>154.87741762555294</v>
      </c>
      <c r="U37" s="34">
        <f>Change!U37-Base!U37</f>
        <v>1.308643464641257</v>
      </c>
      <c r="V37" s="34">
        <f>Change!V37-Base!V37</f>
        <v>1.4625230641209797E-3</v>
      </c>
      <c r="W37" s="34">
        <f>Change!W37-Base!W37</f>
        <v>0</v>
      </c>
      <c r="X37" s="20"/>
    </row>
    <row r="38" spans="1:24" ht="15.75" x14ac:dyDescent="0.25">
      <c r="A38" s="20"/>
      <c r="B38" s="25" t="s">
        <v>16</v>
      </c>
      <c r="C38" s="20">
        <f t="shared" si="6"/>
        <v>370.55354350055649</v>
      </c>
      <c r="D38" s="34">
        <f>Change!D38-Base!D38</f>
        <v>-0.41262304591498378</v>
      </c>
      <c r="E38" s="34">
        <f>Change!E38-Base!E38</f>
        <v>0</v>
      </c>
      <c r="F38" s="34">
        <f>Change!F38-Base!F38</f>
        <v>6.1628399571418413E-3</v>
      </c>
      <c r="G38" s="34">
        <f>Change!G38-Base!G38</f>
        <v>-0.53167851840095182</v>
      </c>
      <c r="H38" s="34">
        <f>Change!H38-Base!H38</f>
        <v>0</v>
      </c>
      <c r="I38" s="34">
        <f>Change!I38-Base!I38</f>
        <v>-0.43706404781636365</v>
      </c>
      <c r="J38" s="34">
        <f>Change!J38-Base!J38</f>
        <v>0.34069957807071205</v>
      </c>
      <c r="K38" s="34">
        <f>Change!K38-Base!K38</f>
        <v>45.52504947306636</v>
      </c>
      <c r="L38" s="34">
        <f>Change!L38-Base!L38</f>
        <v>51.940758842292325</v>
      </c>
      <c r="M38" s="34">
        <f>Change!M38-Base!M38</f>
        <v>45.805348554221325</v>
      </c>
      <c r="N38" s="34">
        <f>Change!N38-Base!N38</f>
        <v>42.540336308793599</v>
      </c>
      <c r="O38" s="34">
        <f>Change!O38-Base!O38</f>
        <v>47.202271515373127</v>
      </c>
      <c r="P38" s="34">
        <f>Change!P38-Base!P38</f>
        <v>48.716427666955951</v>
      </c>
      <c r="Q38" s="34">
        <f>Change!Q38-Base!Q38</f>
        <v>52.100728385076934</v>
      </c>
      <c r="R38" s="34">
        <f>Change!R38-Base!R38</f>
        <v>72.425634170463809</v>
      </c>
      <c r="S38" s="34">
        <f>Change!S38-Base!S38</f>
        <v>83.061928648078208</v>
      </c>
      <c r="T38" s="34">
        <f>Change!T38-Base!T38</f>
        <v>90.057695787501302</v>
      </c>
      <c r="U38" s="34">
        <f>Change!U38-Base!U38</f>
        <v>135.17558782905303</v>
      </c>
      <c r="V38" s="34">
        <f>Change!V38-Base!V38</f>
        <v>139.82129643770008</v>
      </c>
      <c r="W38" s="34">
        <f>Change!W38-Base!W38</f>
        <v>149.76381393335123</v>
      </c>
      <c r="X38" s="20"/>
    </row>
    <row r="39" spans="1:24" ht="15.75" x14ac:dyDescent="0.25">
      <c r="A39" s="20"/>
      <c r="B39" s="25" t="s">
        <v>17</v>
      </c>
      <c r="C39" s="20">
        <f t="shared" si="6"/>
        <v>3.2453567834286621</v>
      </c>
      <c r="D39" s="34">
        <f>Change!D39-Base!D39</f>
        <v>9.3660967200017708E-3</v>
      </c>
      <c r="E39" s="34">
        <f>Change!E39-Base!E39</f>
        <v>0</v>
      </c>
      <c r="F39" s="34">
        <f>Change!F39-Base!F39</f>
        <v>-3.0599551599990171E-3</v>
      </c>
      <c r="G39" s="34">
        <f>Change!G39-Base!G39</f>
        <v>1.9828113000119885E-4</v>
      </c>
      <c r="H39" s="34">
        <f>Change!H39-Base!H39</f>
        <v>0</v>
      </c>
      <c r="I39" s="34">
        <f>Change!I39-Base!I39</f>
        <v>5.6296194499999785E-2</v>
      </c>
      <c r="J39" s="34">
        <f>Change!J39-Base!J39</f>
        <v>9.0556992290000693E-2</v>
      </c>
      <c r="K39" s="34">
        <f>Change!K39-Base!K39</f>
        <v>-0.17917134518999944</v>
      </c>
      <c r="L39" s="34">
        <f>Change!L39-Base!L39</f>
        <v>-0.69965095415999823</v>
      </c>
      <c r="M39" s="34">
        <f>Change!M39-Base!M39</f>
        <v>-0.10281307233999826</v>
      </c>
      <c r="N39" s="34">
        <f>Change!N39-Base!N39</f>
        <v>0.72328983270999814</v>
      </c>
      <c r="O39" s="34">
        <f>Change!O39-Base!O39</f>
        <v>0.85783607657999994</v>
      </c>
      <c r="P39" s="34">
        <f>Change!P39-Base!P39</f>
        <v>0.54698719203000046</v>
      </c>
      <c r="Q39" s="34">
        <f>Change!Q39-Base!Q39</f>
        <v>0.88746998539999922</v>
      </c>
      <c r="R39" s="34">
        <f>Change!R39-Base!R39</f>
        <v>1.0142492468300031</v>
      </c>
      <c r="S39" s="34">
        <f>Change!S39-Base!S39</f>
        <v>1.3708917342199971</v>
      </c>
      <c r="T39" s="34">
        <f>Change!T39-Base!T39</f>
        <v>1.3080748053700049</v>
      </c>
      <c r="U39" s="34">
        <f>Change!U39-Base!U39</f>
        <v>1.8430354013099937</v>
      </c>
      <c r="V39" s="34">
        <f>Change!V39-Base!V39</f>
        <v>0.94788582727998794</v>
      </c>
      <c r="W39" s="34">
        <f>Change!W39-Base!W39</f>
        <v>0.85499041168000822</v>
      </c>
      <c r="X39" s="20"/>
    </row>
    <row r="40" spans="1:24" ht="15.75" x14ac:dyDescent="0.25">
      <c r="A40" s="20"/>
      <c r="B40" s="25" t="s">
        <v>18</v>
      </c>
      <c r="C40" s="20">
        <f t="shared" si="6"/>
        <v>0.38846229126142806</v>
      </c>
      <c r="D40" s="20">
        <f>Change!D40-Base!D40</f>
        <v>0</v>
      </c>
      <c r="E40" s="20">
        <f>Change!E40-Base!E40</f>
        <v>0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-5.6724505478799973E-3</v>
      </c>
      <c r="L40" s="20">
        <f>Change!L40-Base!L40</f>
        <v>6.7506926213709129E-2</v>
      </c>
      <c r="M40" s="20">
        <f>Change!M40-Base!M40</f>
        <v>0</v>
      </c>
      <c r="N40" s="20">
        <f>Change!N40-Base!N40</f>
        <v>0</v>
      </c>
      <c r="O40" s="20">
        <f>Change!O40-Base!O40</f>
        <v>0</v>
      </c>
      <c r="P40" s="20">
        <f>Change!P40-Base!P40</f>
        <v>0.15392048658099999</v>
      </c>
      <c r="Q40" s="20">
        <f>Change!Q40-Base!Q40</f>
        <v>0</v>
      </c>
      <c r="R40" s="20">
        <f>Change!R40-Base!R40</f>
        <v>0.24753452491396002</v>
      </c>
      <c r="S40" s="20">
        <f>Change!S40-Base!S40</f>
        <v>0.55915304122758003</v>
      </c>
      <c r="T40" s="20">
        <f>Change!T40-Base!T40</f>
        <v>0</v>
      </c>
      <c r="U40" s="20">
        <f>Change!U40-Base!U40</f>
        <v>0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5.2157297889528227</v>
      </c>
      <c r="D42" s="34">
        <f>Change!D42-Base!D42</f>
        <v>0</v>
      </c>
      <c r="E42" s="34">
        <f>Change!E42-Base!E42</f>
        <v>0</v>
      </c>
      <c r="F42" s="34">
        <f>Change!F42-Base!F42</f>
        <v>0</v>
      </c>
      <c r="G42" s="34">
        <f>Change!G42-Base!G42</f>
        <v>0</v>
      </c>
      <c r="H42" s="34">
        <f>Change!H42-Base!H42</f>
        <v>0</v>
      </c>
      <c r="I42" s="34">
        <f>Change!I42-Base!I42</f>
        <v>0</v>
      </c>
      <c r="J42" s="34">
        <f>Change!J42-Base!J42</f>
        <v>-0.82729665513343009</v>
      </c>
      <c r="K42" s="34">
        <f>Change!K42-Base!K42</f>
        <v>0.24626418008379999</v>
      </c>
      <c r="L42" s="34">
        <f>Change!L42-Base!L42</f>
        <v>1.2977451909900799</v>
      </c>
      <c r="M42" s="34">
        <f>Change!M42-Base!M42</f>
        <v>1.68562988120682</v>
      </c>
      <c r="N42" s="34">
        <f>Change!N42-Base!N42</f>
        <v>2.5593551320382897</v>
      </c>
      <c r="O42" s="34">
        <f>Change!O42-Base!O42</f>
        <v>2.5994297783859102</v>
      </c>
      <c r="P42" s="34">
        <f>Change!P42-Base!P42</f>
        <v>2.1685902264621091</v>
      </c>
      <c r="Q42" s="34">
        <f>Change!Q42-Base!Q42</f>
        <v>0.9180566576115099</v>
      </c>
      <c r="R42" s="34">
        <f>Change!R42-Base!R42</f>
        <v>0.45308626319454998</v>
      </c>
      <c r="S42" s="34">
        <f>Change!S42-Base!S42</f>
        <v>2.3567211842030002E-2</v>
      </c>
      <c r="T42" s="34">
        <f>Change!T42-Base!T42</f>
        <v>0.29866860261866995</v>
      </c>
      <c r="U42" s="34">
        <f>Change!U42-Base!U42</f>
        <v>0</v>
      </c>
      <c r="V42" s="34">
        <f>Change!V42-Base!V42</f>
        <v>0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1013.6832346272765</v>
      </c>
      <c r="D44" s="35">
        <f>Change!D44-Base!D44</f>
        <v>-0.40897237964918531</v>
      </c>
      <c r="E44" s="35">
        <f>Change!E44-Base!E44</f>
        <v>0</v>
      </c>
      <c r="F44" s="35">
        <f>Change!F44-Base!F44</f>
        <v>3.4066470621496592E-3</v>
      </c>
      <c r="G44" s="35">
        <f>Change!G44-Base!G44</f>
        <v>-0.54193135130702785</v>
      </c>
      <c r="H44" s="35">
        <f>Change!H44-Base!H44</f>
        <v>0</v>
      </c>
      <c r="I44" s="35">
        <f>Change!I44-Base!I44</f>
        <v>-0.37888648167418637</v>
      </c>
      <c r="J44" s="35">
        <f>Change!J44-Base!J44</f>
        <v>-0.39641332356788439</v>
      </c>
      <c r="K44" s="35">
        <f>Change!K44-Base!K44</f>
        <v>175.89976656801622</v>
      </c>
      <c r="L44" s="35">
        <f>Change!L44-Base!L44</f>
        <v>187.06454424536713</v>
      </c>
      <c r="M44" s="35">
        <f>Change!M44-Base!M44</f>
        <v>183.68389060812257</v>
      </c>
      <c r="N44" s="35">
        <f>Change!N44-Base!N44</f>
        <v>184.24847876215949</v>
      </c>
      <c r="O44" s="35">
        <f>Change!O44-Base!O44</f>
        <v>190.46346075723102</v>
      </c>
      <c r="P44" s="35">
        <f>Change!P44-Base!P44</f>
        <v>193.71233484221511</v>
      </c>
      <c r="Q44" s="35">
        <f>Change!Q44-Base!Q44</f>
        <v>194.11392902138482</v>
      </c>
      <c r="R44" s="35">
        <f>Change!R44-Base!R44</f>
        <v>217.10076314039247</v>
      </c>
      <c r="S44" s="35">
        <f>Change!S44-Base!S44</f>
        <v>235.85281322226604</v>
      </c>
      <c r="T44" s="35">
        <f>Change!T44-Base!T44</f>
        <v>249.41335707593259</v>
      </c>
      <c r="U44" s="35">
        <f>Change!U44-Base!U44</f>
        <v>143.03426586064131</v>
      </c>
      <c r="V44" s="35">
        <f>Change!V44-Base!V44</f>
        <v>147.83652676514907</v>
      </c>
      <c r="W44" s="35">
        <f>Change!W44-Base!W44</f>
        <v>157.88665026439764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38.098564373805566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0</v>
      </c>
      <c r="I47" s="20">
        <f>Change!I47-Base!I47</f>
        <v>0</v>
      </c>
      <c r="J47" s="20">
        <f>Change!J47-Base!J47</f>
        <v>0</v>
      </c>
      <c r="K47" s="20">
        <f>Change!K47-Base!K47</f>
        <v>0</v>
      </c>
      <c r="L47" s="20">
        <f>Change!L47-Base!L47</f>
        <v>0</v>
      </c>
      <c r="M47" s="20">
        <f>Change!M47-Base!M47</f>
        <v>0</v>
      </c>
      <c r="N47" s="20">
        <f>Change!N47-Base!N47</f>
        <v>0</v>
      </c>
      <c r="O47" s="20">
        <f>Change!O47-Base!O47</f>
        <v>0</v>
      </c>
      <c r="P47" s="20">
        <f>Change!P47-Base!P47</f>
        <v>0</v>
      </c>
      <c r="Q47" s="20">
        <f>Change!Q47-Base!Q47</f>
        <v>0</v>
      </c>
      <c r="R47" s="20">
        <f>Change!R47-Base!R47</f>
        <v>19.856601392454422</v>
      </c>
      <c r="S47" s="20">
        <f>Change!S47-Base!S47</f>
        <v>19.856601392454877</v>
      </c>
      <c r="T47" s="20">
        <f>Change!T47-Base!T47</f>
        <v>19.856601392454877</v>
      </c>
      <c r="U47" s="20">
        <f>Change!U47-Base!U47</f>
        <v>19.856601392454195</v>
      </c>
      <c r="V47" s="20">
        <f>Change!V47-Base!V47</f>
        <v>19.856601392455104</v>
      </c>
      <c r="W47" s="20">
        <f>Change!W47-Base!W47</f>
        <v>19.856601392455559</v>
      </c>
      <c r="X47" s="20"/>
    </row>
    <row r="48" spans="1:24" ht="15.75" x14ac:dyDescent="0.25">
      <c r="A48" s="20"/>
      <c r="B48" s="25" t="s">
        <v>22</v>
      </c>
      <c r="C48" s="20">
        <f t="shared" si="8"/>
        <v>0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0</v>
      </c>
      <c r="H48" s="20">
        <f>Change!H48-Base!H48</f>
        <v>0</v>
      </c>
      <c r="I48" s="20">
        <f>Change!I48-Base!I48</f>
        <v>0</v>
      </c>
      <c r="J48" s="20">
        <f>Change!J48-Base!J48</f>
        <v>0</v>
      </c>
      <c r="K48" s="20">
        <f>Change!K48-Base!K48</f>
        <v>0</v>
      </c>
      <c r="L48" s="20">
        <f>Change!L48-Base!L48</f>
        <v>0</v>
      </c>
      <c r="M48" s="20">
        <f>Change!M48-Base!M48</f>
        <v>0</v>
      </c>
      <c r="N48" s="20">
        <f>Change!N48-Base!N48</f>
        <v>0</v>
      </c>
      <c r="O48" s="20">
        <f>Change!O48-Base!O48</f>
        <v>0</v>
      </c>
      <c r="P48" s="20">
        <f>Change!P48-Base!P48</f>
        <v>0</v>
      </c>
      <c r="Q48" s="20">
        <f>Change!Q48-Base!Q48</f>
        <v>0</v>
      </c>
      <c r="R48" s="20">
        <f>Change!R48-Base!R48</f>
        <v>0</v>
      </c>
      <c r="S48" s="20">
        <f>Change!S48-Base!S48</f>
        <v>0</v>
      </c>
      <c r="T48" s="20">
        <f>Change!T48-Base!T48</f>
        <v>0</v>
      </c>
      <c r="U48" s="20">
        <f>Change!U48-Base!U48</f>
        <v>0</v>
      </c>
      <c r="V48" s="20">
        <f>Change!V48-Base!V48</f>
        <v>0</v>
      </c>
      <c r="W48" s="20">
        <f>Change!W48-Base!W48</f>
        <v>0</v>
      </c>
      <c r="X48" s="20"/>
    </row>
    <row r="49" spans="1:24" ht="15.75" x14ac:dyDescent="0.25">
      <c r="A49" s="20"/>
      <c r="B49" s="25" t="s">
        <v>23</v>
      </c>
      <c r="C49" s="20">
        <f t="shared" si="8"/>
        <v>0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0</v>
      </c>
      <c r="I49" s="34">
        <f>Change!I49-Base!I49</f>
        <v>0</v>
      </c>
      <c r="J49" s="34">
        <f>Change!J49-Base!J49</f>
        <v>0</v>
      </c>
      <c r="K49" s="34">
        <f>Change!K49-Base!K49</f>
        <v>0</v>
      </c>
      <c r="L49" s="34">
        <f>Change!L49-Base!L49</f>
        <v>0</v>
      </c>
      <c r="M49" s="34">
        <f>Change!M49-Base!M49</f>
        <v>0</v>
      </c>
      <c r="N49" s="34">
        <f>Change!N49-Base!N49</f>
        <v>0</v>
      </c>
      <c r="O49" s="34">
        <f>Change!O49-Base!O49</f>
        <v>0</v>
      </c>
      <c r="P49" s="34">
        <f>Change!P49-Base!P49</f>
        <v>0</v>
      </c>
      <c r="Q49" s="34">
        <f>Change!Q49-Base!Q49</f>
        <v>0</v>
      </c>
      <c r="R49" s="34">
        <f>Change!R49-Base!R49</f>
        <v>0</v>
      </c>
      <c r="S49" s="34">
        <f>Change!S49-Base!S49</f>
        <v>0</v>
      </c>
      <c r="T49" s="34">
        <f>Change!T49-Base!T49</f>
        <v>0</v>
      </c>
      <c r="U49" s="34">
        <f>Change!U49-Base!U49</f>
        <v>0</v>
      </c>
      <c r="V49" s="34">
        <f>Change!V49-Base!V49</f>
        <v>0</v>
      </c>
      <c r="W49" s="34">
        <f>Change!W49-Base!W49</f>
        <v>0</v>
      </c>
      <c r="X49" s="20"/>
    </row>
    <row r="50" spans="1:24" ht="15.75" x14ac:dyDescent="0.25">
      <c r="A50" s="20"/>
      <c r="B50" s="25" t="s">
        <v>24</v>
      </c>
      <c r="C50" s="20">
        <f t="shared" si="8"/>
        <v>0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0</v>
      </c>
      <c r="I50" s="34">
        <f>Change!I50-Base!I50</f>
        <v>0</v>
      </c>
      <c r="J50" s="34">
        <f>Change!J50-Base!J50</f>
        <v>0</v>
      </c>
      <c r="K50" s="34">
        <f>Change!K50-Base!K50</f>
        <v>0</v>
      </c>
      <c r="L50" s="34">
        <f>Change!L50-Base!L50</f>
        <v>0</v>
      </c>
      <c r="M50" s="34">
        <f>Change!M50-Base!M50</f>
        <v>0</v>
      </c>
      <c r="N50" s="34">
        <f>Change!N50-Base!N50</f>
        <v>0</v>
      </c>
      <c r="O50" s="34">
        <f>Change!O50-Base!O50</f>
        <v>0</v>
      </c>
      <c r="P50" s="34">
        <f>Change!P50-Base!P50</f>
        <v>0</v>
      </c>
      <c r="Q50" s="34">
        <f>Change!Q50-Base!Q50</f>
        <v>0</v>
      </c>
      <c r="R50" s="34">
        <f>Change!R50-Base!R50</f>
        <v>0</v>
      </c>
      <c r="S50" s="34">
        <f>Change!S50-Base!S50</f>
        <v>0</v>
      </c>
      <c r="T50" s="34">
        <f>Change!T50-Base!T50</f>
        <v>0</v>
      </c>
      <c r="U50" s="34">
        <f>Change!U50-Base!U50</f>
        <v>0</v>
      </c>
      <c r="V50" s="34">
        <f>Change!V50-Base!V50</f>
        <v>0</v>
      </c>
      <c r="W50" s="34">
        <f>Change!W50-Base!W50</f>
        <v>0</v>
      </c>
      <c r="X50" s="20"/>
    </row>
    <row r="51" spans="1:24" ht="15.75" x14ac:dyDescent="0.25">
      <c r="A51" s="20"/>
      <c r="B51" s="25" t="s">
        <v>25</v>
      </c>
      <c r="C51" s="20">
        <f t="shared" si="8"/>
        <v>0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0</v>
      </c>
      <c r="K51" s="34">
        <f>Change!K51-Base!K51</f>
        <v>0</v>
      </c>
      <c r="L51" s="34">
        <f>Change!L51-Base!L51</f>
        <v>0</v>
      </c>
      <c r="M51" s="34">
        <f>Change!M51-Base!M51</f>
        <v>0</v>
      </c>
      <c r="N51" s="34">
        <f>Change!N51-Base!N51</f>
        <v>0</v>
      </c>
      <c r="O51" s="34">
        <f>Change!O51-Base!O51</f>
        <v>0</v>
      </c>
      <c r="P51" s="34">
        <f>Change!P51-Base!P51</f>
        <v>0</v>
      </c>
      <c r="Q51" s="34">
        <f>Change!Q51-Base!Q51</f>
        <v>0</v>
      </c>
      <c r="R51" s="34">
        <f>Change!R51-Base!R51</f>
        <v>0</v>
      </c>
      <c r="S51" s="34">
        <f>Change!S51-Base!S51</f>
        <v>0</v>
      </c>
      <c r="T51" s="34">
        <f>Change!T51-Base!T51</f>
        <v>0</v>
      </c>
      <c r="U51" s="34">
        <f>Change!U51-Base!U51</f>
        <v>0</v>
      </c>
      <c r="V51" s="34">
        <f>Change!V51-Base!V51</f>
        <v>0</v>
      </c>
      <c r="W51" s="34">
        <f>Change!W51-Base!W51</f>
        <v>0</v>
      </c>
      <c r="X51" s="20"/>
    </row>
    <row r="52" spans="1:24" ht="15.75" x14ac:dyDescent="0.25">
      <c r="A52" s="20"/>
      <c r="B52" s="25" t="s">
        <v>26</v>
      </c>
      <c r="C52" s="20">
        <f t="shared" si="8"/>
        <v>0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0</v>
      </c>
      <c r="H52" s="34">
        <f>Change!H52-Base!H52</f>
        <v>0</v>
      </c>
      <c r="I52" s="34">
        <f>Change!I52-Base!I52</f>
        <v>0</v>
      </c>
      <c r="J52" s="34">
        <f>Change!J52-Base!J52</f>
        <v>0</v>
      </c>
      <c r="K52" s="34">
        <f>Change!K52-Base!K52</f>
        <v>0</v>
      </c>
      <c r="L52" s="34">
        <f>Change!L52-Base!L52</f>
        <v>0</v>
      </c>
      <c r="M52" s="34">
        <f>Change!M52-Base!M52</f>
        <v>0</v>
      </c>
      <c r="N52" s="34">
        <f>Change!N52-Base!N52</f>
        <v>0</v>
      </c>
      <c r="O52" s="34">
        <f>Change!O52-Base!O52</f>
        <v>0</v>
      </c>
      <c r="P52" s="34">
        <f>Change!P52-Base!P52</f>
        <v>0</v>
      </c>
      <c r="Q52" s="34">
        <f>Change!Q52-Base!Q52</f>
        <v>0</v>
      </c>
      <c r="R52" s="34">
        <f>Change!R52-Base!R52</f>
        <v>0</v>
      </c>
      <c r="S52" s="34">
        <f>Change!S52-Base!S52</f>
        <v>0</v>
      </c>
      <c r="T52" s="34">
        <f>Change!T52-Base!T52</f>
        <v>0</v>
      </c>
      <c r="U52" s="34">
        <f>Change!U52-Base!U52</f>
        <v>0</v>
      </c>
      <c r="V52" s="34">
        <f>Change!V52-Base!V52</f>
        <v>0</v>
      </c>
      <c r="W52" s="34">
        <f>Change!W52-Base!W52</f>
        <v>0</v>
      </c>
      <c r="X52" s="20"/>
    </row>
    <row r="53" spans="1:24" ht="15.75" x14ac:dyDescent="0.25">
      <c r="A53" s="20"/>
      <c r="B53" s="25" t="s">
        <v>81</v>
      </c>
      <c r="C53" s="20">
        <f t="shared" si="8"/>
        <v>32.417721383204409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0</v>
      </c>
      <c r="K53" s="34">
        <f>Change!K53-Base!K53</f>
        <v>0</v>
      </c>
      <c r="L53" s="34">
        <f>Change!L53-Base!L53</f>
        <v>0</v>
      </c>
      <c r="M53" s="34">
        <f>Change!M53-Base!M53</f>
        <v>0</v>
      </c>
      <c r="N53" s="34">
        <f>Change!N53-Base!N53</f>
        <v>0</v>
      </c>
      <c r="O53" s="34">
        <f>Change!O53-Base!O53</f>
        <v>0</v>
      </c>
      <c r="P53" s="34">
        <f>Change!P53-Base!P53</f>
        <v>0</v>
      </c>
      <c r="Q53" s="34">
        <f>Change!Q53-Base!Q53</f>
        <v>0</v>
      </c>
      <c r="R53" s="34">
        <f>Change!R53-Base!R53</f>
        <v>16.026463113293104</v>
      </c>
      <c r="S53" s="34">
        <f>Change!S53-Base!S53</f>
        <v>16.392027175316294</v>
      </c>
      <c r="T53" s="34">
        <f>Change!T53-Base!T53</f>
        <v>16.765930283546066</v>
      </c>
      <c r="U53" s="34">
        <f>Change!U53-Base!U53</f>
        <v>17.148361776018213</v>
      </c>
      <c r="V53" s="34">
        <f>Change!V53-Base!V53</f>
        <v>17.539516439339401</v>
      </c>
      <c r="W53" s="34">
        <f>Change!W53-Base!W53</f>
        <v>17.939594508690561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-4.4801357715067467E-4</v>
      </c>
      <c r="D55" s="34">
        <f>Change!D55-Base!D55</f>
        <v>0</v>
      </c>
      <c r="E55" s="34">
        <f>Change!E55-Base!E55</f>
        <v>0</v>
      </c>
      <c r="F55" s="34">
        <f>Change!F55-Base!F55</f>
        <v>-1.6048570099999604E-6</v>
      </c>
      <c r="G55" s="34">
        <f>Change!G55-Base!G55</f>
        <v>4.4743848099989408E-6</v>
      </c>
      <c r="H55" s="34">
        <f>Change!H55-Base!H55</f>
        <v>0</v>
      </c>
      <c r="I55" s="34">
        <f>Change!I55-Base!I55</f>
        <v>-2.294044748440003E-3</v>
      </c>
      <c r="J55" s="34">
        <f>Change!J55-Base!J55</f>
        <v>2.7260137192500027E-3</v>
      </c>
      <c r="K55" s="34">
        <f>Change!K55-Base!K55</f>
        <v>-1.0573328789499955E-3</v>
      </c>
      <c r="L55" s="34">
        <f>Change!L55-Base!L55</f>
        <v>-1.6657819716500103E-3</v>
      </c>
      <c r="M55" s="34">
        <f>Change!M55-Base!M55</f>
        <v>-1.7774670809999477E-5</v>
      </c>
      <c r="N55" s="34">
        <f>Change!N55-Base!N55</f>
        <v>1.4450272095299574E-3</v>
      </c>
      <c r="O55" s="34">
        <f>Change!O55-Base!O55</f>
        <v>0</v>
      </c>
      <c r="P55" s="34">
        <f>Change!P55-Base!P55</f>
        <v>9.0749589930008701E-5</v>
      </c>
      <c r="Q55" s="34">
        <f>Change!Q55-Base!Q55</f>
        <v>3.2516071830003546E-5</v>
      </c>
      <c r="R55" s="34">
        <f>Change!R55-Base!R55</f>
        <v>-2.6298603266001162E-4</v>
      </c>
      <c r="S55" s="34">
        <f>Change!S55-Base!S55</f>
        <v>-9.9184812391003158E-4</v>
      </c>
      <c r="T55" s="34">
        <f>Change!T55-Base!T55</f>
        <v>1.8965141658499468E-3</v>
      </c>
      <c r="U55" s="34">
        <f>Change!U55-Base!U55</f>
        <v>0</v>
      </c>
      <c r="V55" s="34">
        <f>Change!V55-Base!V55</f>
        <v>1.2679769829989501E-5</v>
      </c>
      <c r="W55" s="34">
        <f>Change!W55-Base!W55</f>
        <v>-3.2116849999989233E-6</v>
      </c>
      <c r="X55" s="20"/>
    </row>
    <row r="56" spans="1:24" ht="15.75" x14ac:dyDescent="0.25">
      <c r="A56" s="20"/>
      <c r="B56" s="27" t="s">
        <v>1</v>
      </c>
      <c r="C56" s="35">
        <f t="shared" si="8"/>
        <v>70.515837743432627</v>
      </c>
      <c r="D56" s="35">
        <f>Change!D56-Base!D56</f>
        <v>0</v>
      </c>
      <c r="E56" s="35">
        <f>Change!E56-Base!E56</f>
        <v>0</v>
      </c>
      <c r="F56" s="35">
        <f>Change!F56-Base!F56</f>
        <v>-1.6048570614657365E-6</v>
      </c>
      <c r="G56" s="35">
        <f>Change!G56-Base!G56</f>
        <v>4.4743848093276029E-6</v>
      </c>
      <c r="H56" s="35">
        <f>Change!H56-Base!H56</f>
        <v>0</v>
      </c>
      <c r="I56" s="35">
        <f>Change!I56-Base!I56</f>
        <v>-2.2940447483961179E-3</v>
      </c>
      <c r="J56" s="35">
        <f>Change!J56-Base!J56</f>
        <v>2.7260137192115508E-3</v>
      </c>
      <c r="K56" s="35">
        <f>Change!K56-Base!K56</f>
        <v>-1.0573328790997039E-3</v>
      </c>
      <c r="L56" s="35">
        <f>Change!L56-Base!L56</f>
        <v>-1.6657819717238453E-3</v>
      </c>
      <c r="M56" s="35">
        <f>Change!M56-Base!M56</f>
        <v>-1.7774671050574398E-5</v>
      </c>
      <c r="N56" s="35">
        <f>Change!N56-Base!N56</f>
        <v>1.445027209683758E-3</v>
      </c>
      <c r="O56" s="35">
        <f>Change!O56-Base!O56</f>
        <v>0</v>
      </c>
      <c r="P56" s="35">
        <f>Change!P56-Base!P56</f>
        <v>9.0749589617189486E-5</v>
      </c>
      <c r="Q56" s="35">
        <f>Change!Q56-Base!Q56</f>
        <v>3.2516072224098025E-5</v>
      </c>
      <c r="R56" s="35">
        <f>Change!R56-Base!R56</f>
        <v>35.882801519714576</v>
      </c>
      <c r="S56" s="35">
        <f>Change!S56-Base!S56</f>
        <v>36.247636719647289</v>
      </c>
      <c r="T56" s="35">
        <f>Change!T56-Base!T56</f>
        <v>36.624428190166782</v>
      </c>
      <c r="U56" s="35">
        <f>Change!U56-Base!U56</f>
        <v>37.004963168473296</v>
      </c>
      <c r="V56" s="35">
        <f>Change!V56-Base!V56</f>
        <v>37.39613051156357</v>
      </c>
      <c r="W56" s="35">
        <f>Change!W56-Base!W56</f>
        <v>37.79619268946135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0</v>
      </c>
      <c r="D60" s="34">
        <f>Change!D60-Base!D60</f>
        <v>0</v>
      </c>
      <c r="E60" s="34">
        <f>Change!E60-Base!E60</f>
        <v>0</v>
      </c>
      <c r="F60" s="34">
        <f>Change!F60-Base!F60</f>
        <v>0</v>
      </c>
      <c r="G60" s="34">
        <f>Change!G60-Base!G60</f>
        <v>0</v>
      </c>
      <c r="H60" s="34">
        <f>Change!H60-Base!H60</f>
        <v>0</v>
      </c>
      <c r="I60" s="34">
        <f>Change!I60-Base!I60</f>
        <v>0</v>
      </c>
      <c r="J60" s="34">
        <f>Change!J60-Base!J60</f>
        <v>0</v>
      </c>
      <c r="K60" s="34">
        <f>Change!K60-Base!K60</f>
        <v>0</v>
      </c>
      <c r="L60" s="34">
        <f>Change!L60-Base!L60</f>
        <v>0</v>
      </c>
      <c r="M60" s="34">
        <f>Change!M60-Base!M60</f>
        <v>0</v>
      </c>
      <c r="N60" s="34">
        <f>Change!N60-Base!N60</f>
        <v>0</v>
      </c>
      <c r="O60" s="34">
        <f>Change!O60-Base!O60</f>
        <v>0</v>
      </c>
      <c r="P60" s="34">
        <f>Change!P60-Base!P60</f>
        <v>0</v>
      </c>
      <c r="Q60" s="34">
        <f>Change!Q60-Base!Q60</f>
        <v>0</v>
      </c>
      <c r="R60" s="34">
        <f>Change!R60-Base!R60</f>
        <v>0</v>
      </c>
      <c r="S60" s="34">
        <f>Change!S60-Base!S60</f>
        <v>0</v>
      </c>
      <c r="T60" s="34">
        <f>Change!T60-Base!T60</f>
        <v>0</v>
      </c>
      <c r="U60" s="34">
        <f>Change!U60-Base!U60</f>
        <v>0</v>
      </c>
      <c r="V60" s="34">
        <f>Change!V60-Base!V60</f>
        <v>0</v>
      </c>
      <c r="W60" s="34">
        <f>Change!W60-Base!W60</f>
        <v>0</v>
      </c>
      <c r="X60" s="20"/>
    </row>
    <row r="61" spans="1:24" ht="15.75" x14ac:dyDescent="0.25">
      <c r="A61" s="20"/>
      <c r="B61" s="25" t="s">
        <v>85</v>
      </c>
      <c r="C61" s="20">
        <f t="shared" si="9"/>
        <v>1.309791952218377E-4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6.4814376149513464E-4</v>
      </c>
      <c r="H61" s="34">
        <f>Change!H61-Base!H61</f>
        <v>0</v>
      </c>
      <c r="I61" s="34">
        <f>Change!I61-Base!I61</f>
        <v>0</v>
      </c>
      <c r="J61" s="34">
        <f>Change!J61-Base!J61</f>
        <v>0</v>
      </c>
      <c r="K61" s="34">
        <f>Change!K61-Base!K61</f>
        <v>0</v>
      </c>
      <c r="L61" s="34">
        <f>Change!L61-Base!L61</f>
        <v>0</v>
      </c>
      <c r="M61" s="34">
        <f>Change!M61-Base!M61</f>
        <v>0</v>
      </c>
      <c r="N61" s="34">
        <f>Change!N61-Base!N61</f>
        <v>0</v>
      </c>
      <c r="O61" s="34">
        <f>Change!O61-Base!O61</f>
        <v>0</v>
      </c>
      <c r="P61" s="34">
        <f>Change!P61-Base!P61</f>
        <v>0</v>
      </c>
      <c r="Q61" s="34">
        <f>Change!Q61-Base!Q61</f>
        <v>0</v>
      </c>
      <c r="R61" s="34">
        <f>Change!R61-Base!R61</f>
        <v>-9.824361106041124E-4</v>
      </c>
      <c r="S61" s="34">
        <f>Change!S61-Base!S61</f>
        <v>0</v>
      </c>
      <c r="T61" s="34">
        <f>Change!T61-Base!T61</f>
        <v>0</v>
      </c>
      <c r="U61" s="34">
        <f>Change!U61-Base!U61</f>
        <v>0</v>
      </c>
      <c r="V61" s="34">
        <f>Change!V61-Base!V61</f>
        <v>0</v>
      </c>
      <c r="W61" s="34">
        <f>Change!W61-Base!W61</f>
        <v>0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1.3097919523247692E-4</v>
      </c>
      <c r="D63" s="35">
        <f>Change!D63-Base!D63</f>
        <v>0</v>
      </c>
      <c r="E63" s="35">
        <f>Change!E63-Base!E63</f>
        <v>0</v>
      </c>
      <c r="F63" s="35">
        <f>Change!F63-Base!F63</f>
        <v>0</v>
      </c>
      <c r="G63" s="35">
        <f>Change!G63-Base!G63</f>
        <v>6.4814376149513464E-4</v>
      </c>
      <c r="H63" s="35">
        <f>Change!H63-Base!H63</f>
        <v>0</v>
      </c>
      <c r="I63" s="35">
        <f>Change!I63-Base!I63</f>
        <v>0</v>
      </c>
      <c r="J63" s="35">
        <f>Change!J63-Base!J63</f>
        <v>0</v>
      </c>
      <c r="K63" s="35">
        <f>Change!K63-Base!K63</f>
        <v>0</v>
      </c>
      <c r="L63" s="35">
        <f>Change!L63-Base!L63</f>
        <v>0</v>
      </c>
      <c r="M63" s="35">
        <f>Change!M63-Base!M63</f>
        <v>0</v>
      </c>
      <c r="N63" s="35">
        <f>Change!N63-Base!N63</f>
        <v>0</v>
      </c>
      <c r="O63" s="35">
        <f>Change!O63-Base!O63</f>
        <v>0</v>
      </c>
      <c r="P63" s="35">
        <f>Change!P63-Base!P63</f>
        <v>0</v>
      </c>
      <c r="Q63" s="35">
        <f>Change!Q63-Base!Q63</f>
        <v>0</v>
      </c>
      <c r="R63" s="35">
        <f>Change!R63-Base!R63</f>
        <v>-9.8243611057569069E-4</v>
      </c>
      <c r="S63" s="35">
        <f>Change!S63-Base!S63</f>
        <v>0</v>
      </c>
      <c r="T63" s="35">
        <f>Change!T63-Base!T63</f>
        <v>0</v>
      </c>
      <c r="U63" s="35">
        <f>Change!U63-Base!U63</f>
        <v>0</v>
      </c>
      <c r="V63" s="35">
        <f>Change!V63-Base!V63</f>
        <v>0</v>
      </c>
      <c r="W63" s="35">
        <f>Change!W63-Base!W63</f>
        <v>0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91.559996863819634</v>
      </c>
      <c r="D66" s="34">
        <f>Change!D66-Base!D66</f>
        <v>0.27273754413374718</v>
      </c>
      <c r="E66" s="34">
        <f>Change!E66-Base!E66</f>
        <v>0</v>
      </c>
      <c r="F66" s="34">
        <f>Change!F66-Base!F66</f>
        <v>2.1308911098230965E-2</v>
      </c>
      <c r="G66" s="34">
        <f>Change!G66-Base!G66</f>
        <v>2.595835168318672E-2</v>
      </c>
      <c r="H66" s="34">
        <f>Change!H66-Base!H66</f>
        <v>0</v>
      </c>
      <c r="I66" s="34">
        <f>Change!I66-Base!I66</f>
        <v>0.10745199314982301</v>
      </c>
      <c r="J66" s="34">
        <f>Change!J66-Base!J66</f>
        <v>-6.0923187005698765E-2</v>
      </c>
      <c r="K66" s="34">
        <f>Change!K66-Base!K66</f>
        <v>10.989021176646716</v>
      </c>
      <c r="L66" s="34">
        <f>Change!L66-Base!L66</f>
        <v>11.580625956092689</v>
      </c>
      <c r="M66" s="34">
        <f>Change!M66-Base!M66</f>
        <v>22.533608705234286</v>
      </c>
      <c r="N66" s="34">
        <f>Change!N66-Base!N66</f>
        <v>17.834280534989063</v>
      </c>
      <c r="O66" s="34">
        <f>Change!O66-Base!O66</f>
        <v>18.404936055705036</v>
      </c>
      <c r="P66" s="34">
        <f>Change!P66-Base!P66</f>
        <v>18.698794969757472</v>
      </c>
      <c r="Q66" s="34">
        <f>Change!Q66-Base!Q66</f>
        <v>15.768416782354848</v>
      </c>
      <c r="R66" s="34">
        <f>Change!R66-Base!R66</f>
        <v>21.038257492338147</v>
      </c>
      <c r="S66" s="34">
        <f>Change!S66-Base!S66</f>
        <v>20.823314962208457</v>
      </c>
      <c r="T66" s="34">
        <f>Change!T66-Base!T66</f>
        <v>21.730082872861345</v>
      </c>
      <c r="U66" s="34">
        <f>Change!U66-Base!U66</f>
        <v>17.312630878403269</v>
      </c>
      <c r="V66" s="34">
        <f>Change!V66-Base!V66</f>
        <v>14.088474227468026</v>
      </c>
      <c r="W66" s="34">
        <f>Change!W66-Base!W66</f>
        <v>13.204430596070495</v>
      </c>
      <c r="X66" s="20"/>
    </row>
    <row r="67" spans="1:24" ht="15.75" x14ac:dyDescent="0.25">
      <c r="A67" s="20"/>
      <c r="B67" s="25" t="s">
        <v>30</v>
      </c>
      <c r="C67" s="20">
        <f t="shared" si="10"/>
        <v>174.45631214460391</v>
      </c>
      <c r="D67" s="34">
        <f>Change!D67-Base!D67</f>
        <v>0.44492634188060265</v>
      </c>
      <c r="E67" s="34">
        <f>Change!E67-Base!E67</f>
        <v>0</v>
      </c>
      <c r="F67" s="34">
        <f>Change!F67-Base!F67</f>
        <v>-3.5483480586265159E-2</v>
      </c>
      <c r="G67" s="34">
        <f>Change!G67-Base!G67</f>
        <v>0.25339482218666376</v>
      </c>
      <c r="H67" s="34">
        <f>Change!H67-Base!H67</f>
        <v>0</v>
      </c>
      <c r="I67" s="34">
        <f>Change!I67-Base!I67</f>
        <v>0.30692501582421983</v>
      </c>
      <c r="J67" s="34">
        <f>Change!J67-Base!J67</f>
        <v>0.19256647985258724</v>
      </c>
      <c r="K67" s="34">
        <f>Change!K67-Base!K67</f>
        <v>29.153446094078163</v>
      </c>
      <c r="L67" s="34">
        <f>Change!L67-Base!L67</f>
        <v>27.319849846912064</v>
      </c>
      <c r="M67" s="34">
        <f>Change!M67-Base!M67</f>
        <v>34.802689440607367</v>
      </c>
      <c r="N67" s="34">
        <f>Change!N67-Base!N67</f>
        <v>32.963074268869036</v>
      </c>
      <c r="O67" s="34">
        <f>Change!O67-Base!O67</f>
        <v>33.838161901189437</v>
      </c>
      <c r="P67" s="34">
        <f>Change!P67-Base!P67</f>
        <v>35.481627299268837</v>
      </c>
      <c r="Q67" s="34">
        <f>Change!Q67-Base!Q67</f>
        <v>33.641088497368628</v>
      </c>
      <c r="R67" s="34">
        <f>Change!R67-Base!R67</f>
        <v>37.02783508328605</v>
      </c>
      <c r="S67" s="34">
        <f>Change!S67-Base!S67</f>
        <v>36.771836901436302</v>
      </c>
      <c r="T67" s="34">
        <f>Change!T67-Base!T67</f>
        <v>37.470298930625233</v>
      </c>
      <c r="U67" s="34">
        <f>Change!U67-Base!U67</f>
        <v>28.029049107401818</v>
      </c>
      <c r="V67" s="34">
        <f>Change!V67-Base!V67</f>
        <v>27.703917195141571</v>
      </c>
      <c r="W67" s="34">
        <f>Change!W67-Base!W67</f>
        <v>27.271881382212655</v>
      </c>
      <c r="X67" s="20"/>
    </row>
    <row r="68" spans="1:24" ht="15.75" x14ac:dyDescent="0.25">
      <c r="A68" s="20"/>
      <c r="B68" s="27" t="s">
        <v>1</v>
      </c>
      <c r="C68" s="35">
        <f t="shared" si="10"/>
        <v>266.01630900842355</v>
      </c>
      <c r="D68" s="35">
        <f>Change!D68-Base!D68</f>
        <v>0.71766388601440667</v>
      </c>
      <c r="E68" s="35">
        <f>Change!E68-Base!E68</f>
        <v>0</v>
      </c>
      <c r="F68" s="35">
        <f>Change!F68-Base!F68</f>
        <v>-1.4174569488034194E-2</v>
      </c>
      <c r="G68" s="35">
        <f>Change!G68-Base!G68</f>
        <v>0.27935317386985048</v>
      </c>
      <c r="H68" s="35">
        <f>Change!H68-Base!H68</f>
        <v>0</v>
      </c>
      <c r="I68" s="35">
        <f>Change!I68-Base!I68</f>
        <v>0.41437700897404284</v>
      </c>
      <c r="J68" s="35">
        <f>Change!J68-Base!J68</f>
        <v>0.13164329284688847</v>
      </c>
      <c r="K68" s="35">
        <f>Change!K68-Base!K68</f>
        <v>40.142467270724893</v>
      </c>
      <c r="L68" s="35">
        <f>Change!L68-Base!L68</f>
        <v>38.900475803004724</v>
      </c>
      <c r="M68" s="35">
        <f>Change!M68-Base!M68</f>
        <v>57.336298145841653</v>
      </c>
      <c r="N68" s="35">
        <f>Change!N68-Base!N68</f>
        <v>50.797354803858099</v>
      </c>
      <c r="O68" s="35">
        <f>Change!O68-Base!O68</f>
        <v>52.243097956894474</v>
      </c>
      <c r="P68" s="35">
        <f>Change!P68-Base!P68</f>
        <v>54.180422269026309</v>
      </c>
      <c r="Q68" s="35">
        <f>Change!Q68-Base!Q68</f>
        <v>49.409505279723476</v>
      </c>
      <c r="R68" s="35">
        <f>Change!R68-Base!R68</f>
        <v>58.066092575624197</v>
      </c>
      <c r="S68" s="35">
        <f>Change!S68-Base!S68</f>
        <v>57.595151863644759</v>
      </c>
      <c r="T68" s="35">
        <f>Change!T68-Base!T68</f>
        <v>59.200381803486579</v>
      </c>
      <c r="U68" s="35">
        <f>Change!U68-Base!U68</f>
        <v>45.341679985805058</v>
      </c>
      <c r="V68" s="35">
        <f>Change!V68-Base!V68</f>
        <v>41.792391422609569</v>
      </c>
      <c r="W68" s="35">
        <f>Change!W68-Base!W68</f>
        <v>40.47631197828315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-14.338881921403402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2.8282869379836484E-8</v>
      </c>
      <c r="H71" s="20">
        <f>Change!H71-Base!H71</f>
        <v>2.5841018214123324E-10</v>
      </c>
      <c r="I71" s="20">
        <f>Change!I71-Base!I71</f>
        <v>1.8600871953822207E-9</v>
      </c>
      <c r="J71" s="20">
        <f>Change!J71-Base!J71</f>
        <v>4.5503156798076816E-10</v>
      </c>
      <c r="K71" s="20">
        <f>Change!K71-Base!K71</f>
        <v>-3.797157922016936E-2</v>
      </c>
      <c r="L71" s="20">
        <f>Change!L71-Base!L71</f>
        <v>-0.43931909350780529</v>
      </c>
      <c r="M71" s="20">
        <f>Change!M71-Base!M71</f>
        <v>-0.2410743398880868</v>
      </c>
      <c r="N71" s="20">
        <f>Change!N71-Base!N71</f>
        <v>0.54651383016795307</v>
      </c>
      <c r="O71" s="20">
        <f>Change!O71-Base!O71</f>
        <v>0.55650850303402422</v>
      </c>
      <c r="P71" s="20">
        <f>Change!P71-Base!P71</f>
        <v>0.56673121495919077</v>
      </c>
      <c r="Q71" s="20">
        <f>Change!Q71-Base!Q71</f>
        <v>0.57709611145725148</v>
      </c>
      <c r="R71" s="20">
        <f>Change!R71-Base!R71</f>
        <v>0.29960319000599611</v>
      </c>
      <c r="S71" s="20">
        <f>Change!S71-Base!S71</f>
        <v>0.44482059370790239</v>
      </c>
      <c r="T71" s="20">
        <f>Change!T71-Base!T71</f>
        <v>0.48596792721536985</v>
      </c>
      <c r="U71" s="20">
        <f>Change!U71-Base!U71</f>
        <v>-15.774549993413302</v>
      </c>
      <c r="V71" s="20">
        <f>Change!V71-Base!V71</f>
        <v>-20.038649607890193</v>
      </c>
      <c r="W71" s="20">
        <f>Change!W71-Base!W71</f>
        <v>-17.583103379085401</v>
      </c>
      <c r="X71" s="20"/>
    </row>
    <row r="72" spans="1:24" ht="15.75" x14ac:dyDescent="0.25">
      <c r="A72" s="20"/>
      <c r="B72" s="27" t="s">
        <v>1</v>
      </c>
      <c r="C72" s="20">
        <f t="shared" si="11"/>
        <v>-14.338881921403402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2.8282869379836484E-8</v>
      </c>
      <c r="H72" s="35">
        <f>Change!H72-Base!H72</f>
        <v>2.5841018214123324E-10</v>
      </c>
      <c r="I72" s="35">
        <f>Change!I72-Base!I72</f>
        <v>1.8600871953822207E-9</v>
      </c>
      <c r="J72" s="35">
        <f>Change!J72-Base!J72</f>
        <v>4.5503156798076816E-10</v>
      </c>
      <c r="K72" s="35">
        <f>Change!K72-Base!K72</f>
        <v>-3.797157922016936E-2</v>
      </c>
      <c r="L72" s="35">
        <f>Change!L72-Base!L72</f>
        <v>-0.43931909350780529</v>
      </c>
      <c r="M72" s="35">
        <f>Change!M72-Base!M72</f>
        <v>-0.2410743398880868</v>
      </c>
      <c r="N72" s="35">
        <f>Change!N72-Base!N72</f>
        <v>0.54651383016795307</v>
      </c>
      <c r="O72" s="35">
        <f>Change!O72-Base!O72</f>
        <v>0.55650850303402422</v>
      </c>
      <c r="P72" s="35">
        <f>Change!P72-Base!P72</f>
        <v>0.56673121495919077</v>
      </c>
      <c r="Q72" s="35">
        <f>Change!Q72-Base!Q72</f>
        <v>0.57709611145725148</v>
      </c>
      <c r="R72" s="35">
        <f>Change!R72-Base!R72</f>
        <v>0.29960319000599611</v>
      </c>
      <c r="S72" s="35">
        <f>Change!S72-Base!S72</f>
        <v>0.44482059370790239</v>
      </c>
      <c r="T72" s="35">
        <f>Change!T72-Base!T72</f>
        <v>0.48596792721536985</v>
      </c>
      <c r="U72" s="35">
        <f>Change!U72-Base!U72</f>
        <v>-15.774549993413302</v>
      </c>
      <c r="V72" s="35">
        <f>Change!V72-Base!V72</f>
        <v>-20.038649607890193</v>
      </c>
      <c r="W72" s="35">
        <f>Change!W72-Base!W72</f>
        <v>-17.583103379085401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650.51200196886862</v>
      </c>
      <c r="D75" s="39">
        <f>Change!D75-Base!D75</f>
        <v>6.0683452397825022E-3</v>
      </c>
      <c r="E75" s="39">
        <f>Change!E75-Base!E75</f>
        <v>0</v>
      </c>
      <c r="F75" s="39">
        <f>Change!F75-Base!F75</f>
        <v>-5.2121384351266897E-3</v>
      </c>
      <c r="G75" s="39">
        <f>Change!G75-Base!G75</f>
        <v>0.35142381876858053</v>
      </c>
      <c r="H75" s="39">
        <f>Change!H75-Base!H75</f>
        <v>2.5875124265439808E-10</v>
      </c>
      <c r="I75" s="39">
        <f>Change!I75-Base!I75</f>
        <v>-3.7927496255178994E-3</v>
      </c>
      <c r="J75" s="39">
        <f>Change!J75-Base!J75</f>
        <v>-0.5246947227083183</v>
      </c>
      <c r="K75" s="39">
        <f>Change!K75-Base!K75</f>
        <v>91.379264315713954</v>
      </c>
      <c r="L75" s="39">
        <f>Change!L75-Base!L75</f>
        <v>102.63295864148995</v>
      </c>
      <c r="M75" s="39">
        <f>Change!M75-Base!M75</f>
        <v>95.518107895976755</v>
      </c>
      <c r="N75" s="39">
        <f>Change!N75-Base!N75</f>
        <v>95.106671936952353</v>
      </c>
      <c r="O75" s="39">
        <f>Change!O75-Base!O75</f>
        <v>96.08961347856166</v>
      </c>
      <c r="P75" s="39">
        <f>Change!P75-Base!P75</f>
        <v>100.82603329461926</v>
      </c>
      <c r="Q75" s="39">
        <f>Change!Q75-Base!Q75</f>
        <v>96.218192493335664</v>
      </c>
      <c r="R75" s="39">
        <f>Change!R75-Base!R75</f>
        <v>126.37471203366704</v>
      </c>
      <c r="S75" s="39">
        <f>Change!S75-Base!S75</f>
        <v>138.45154979621748</v>
      </c>
      <c r="T75" s="39">
        <f>Change!T75-Base!T75</f>
        <v>162.39734963414185</v>
      </c>
      <c r="U75" s="39">
        <f>Change!U75-Base!U75</f>
        <v>177.54640231127087</v>
      </c>
      <c r="V75" s="39">
        <f>Change!V75-Base!V75</f>
        <v>196.13201766631573</v>
      </c>
      <c r="W75" s="39">
        <f>Change!W75-Base!W75</f>
        <v>215.48269358535708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-1014.6825480656275</v>
      </c>
      <c r="D76" s="20">
        <f>Change!D76-Base!D76</f>
        <v>0</v>
      </c>
      <c r="E76" s="20">
        <f>Change!E76-Base!E76</f>
        <v>0</v>
      </c>
      <c r="F76" s="20">
        <f>Change!F76-Base!F76</f>
        <v>0</v>
      </c>
      <c r="G76" s="20">
        <f>Change!G76-Base!G76</f>
        <v>2.8282784114708193E-8</v>
      </c>
      <c r="H76" s="20">
        <f>Change!H76-Base!H76</f>
        <v>2.5829649530351162E-10</v>
      </c>
      <c r="I76" s="20">
        <f>Change!I76-Base!I76</f>
        <v>1.8599166651256382E-9</v>
      </c>
      <c r="J76" s="20">
        <f>Change!J76-Base!J76</f>
        <v>4.5520209823735058E-10</v>
      </c>
      <c r="K76" s="20">
        <f>Change!K76-Base!K76</f>
        <v>-211.0893230376314</v>
      </c>
      <c r="L76" s="20">
        <f>Change!L76-Base!L76</f>
        <v>-215.38948782978787</v>
      </c>
      <c r="M76" s="20">
        <f>Change!M76-Base!M76</f>
        <v>-219.11958099588719</v>
      </c>
      <c r="N76" s="20">
        <f>Change!N76-Base!N76</f>
        <v>-218.33199237514191</v>
      </c>
      <c r="O76" s="20">
        <f>Change!O76-Base!O76</f>
        <v>-222.25034643855543</v>
      </c>
      <c r="P76" s="20">
        <f>Change!P76-Base!P76</f>
        <v>-226.1389256810412</v>
      </c>
      <c r="Q76" s="20">
        <f>Change!Q76-Base!Q76</f>
        <v>-226.12856484075201</v>
      </c>
      <c r="R76" s="20">
        <f>Change!R76-Base!R76</f>
        <v>-194.4513307254856</v>
      </c>
      <c r="S76" s="20">
        <f>Change!S76-Base!S76</f>
        <v>-197.83935527038375</v>
      </c>
      <c r="T76" s="20">
        <f>Change!T76-Base!T76</f>
        <v>-201.35265356492619</v>
      </c>
      <c r="U76" s="20">
        <f>Change!U76-Base!U76</f>
        <v>-60.569586824940416</v>
      </c>
      <c r="V76" s="20">
        <f>Change!V76-Base!V76</f>
        <v>-64.442531776096075</v>
      </c>
      <c r="W76" s="20">
        <f>Change!W76-Base!W76</f>
        <v>-61.586907477939349</v>
      </c>
      <c r="X76" s="20"/>
    </row>
    <row r="77" spans="1:24" ht="15.75" x14ac:dyDescent="0.25">
      <c r="A77" s="20"/>
      <c r="B77" s="24" t="s">
        <v>35</v>
      </c>
      <c r="C77" s="20">
        <f t="shared" si="12"/>
        <v>1665.1945500344948</v>
      </c>
      <c r="D77" s="20">
        <f>Change!D77-Base!D77</f>
        <v>6.0683452395551285E-3</v>
      </c>
      <c r="E77" s="20">
        <f>Change!E77-Base!E77</f>
        <v>0</v>
      </c>
      <c r="F77" s="20">
        <f>Change!F77-Base!F77</f>
        <v>-5.2121384348993161E-3</v>
      </c>
      <c r="G77" s="20">
        <f>Change!G77-Base!G77</f>
        <v>0.3514237904851143</v>
      </c>
      <c r="H77" s="20">
        <f>Change!H77-Base!H77</f>
        <v>0</v>
      </c>
      <c r="I77" s="20">
        <f>Change!I77-Base!I77</f>
        <v>-3.7927514849798172E-3</v>
      </c>
      <c r="J77" s="20">
        <f>Change!J77-Base!J77</f>
        <v>-0.52469472316374777</v>
      </c>
      <c r="K77" s="20">
        <f>Change!K77-Base!K77</f>
        <v>302.4685873533457</v>
      </c>
      <c r="L77" s="20">
        <f>Change!L77-Base!L77</f>
        <v>318.02244647127736</v>
      </c>
      <c r="M77" s="20">
        <f>Change!M77-Base!M77</f>
        <v>314.637688891864</v>
      </c>
      <c r="N77" s="20">
        <f>Change!N77-Base!N77</f>
        <v>313.4386643120946</v>
      </c>
      <c r="O77" s="20">
        <f>Change!O77-Base!O77</f>
        <v>318.3399599171168</v>
      </c>
      <c r="P77" s="20">
        <f>Change!P77-Base!P77</f>
        <v>326.96495897566041</v>
      </c>
      <c r="Q77" s="20">
        <f>Change!Q77-Base!Q77</f>
        <v>322.34675733408756</v>
      </c>
      <c r="R77" s="20">
        <f>Change!R77-Base!R77</f>
        <v>320.82604275915219</v>
      </c>
      <c r="S77" s="20">
        <f>Change!S77-Base!S77</f>
        <v>336.29090506660111</v>
      </c>
      <c r="T77" s="20">
        <f>Change!T77-Base!T77</f>
        <v>363.75000319906837</v>
      </c>
      <c r="U77" s="20">
        <f>Change!U77-Base!U77</f>
        <v>238.11598913621052</v>
      </c>
      <c r="V77" s="20">
        <f>Change!V77-Base!V77</f>
        <v>260.57454944241181</v>
      </c>
      <c r="W77" s="20">
        <f>Change!W77-Base!W77</f>
        <v>277.06960106329507</v>
      </c>
      <c r="X77" s="20"/>
    </row>
    <row r="78" spans="1:24" x14ac:dyDescent="0.25">
      <c r="A78" s="20"/>
      <c r="C78" s="20">
        <f>C77-C26</f>
        <v>1449.7425344174217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1.4229151502581885E-2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3535.4807296968092</v>
      </c>
      <c r="D84" s="34">
        <f>Change!D84-Base!D84</f>
        <v>-7.0504952703086019</v>
      </c>
      <c r="E84" s="34">
        <f>Change!E84-Base!E84</f>
        <v>0</v>
      </c>
      <c r="F84" s="34">
        <f>Change!F84-Base!F84</f>
        <v>0.11565546623751288</v>
      </c>
      <c r="G84" s="34">
        <f>Change!G84-Base!G84</f>
        <v>15.704846715081658</v>
      </c>
      <c r="H84" s="34">
        <f>Change!H84-Base!H84</f>
        <v>0</v>
      </c>
      <c r="I84" s="34">
        <f>Change!I84-Base!I84</f>
        <v>1.3401428127581312</v>
      </c>
      <c r="J84" s="34">
        <f>Change!J84-Base!J84</f>
        <v>-4.1146089234607643</v>
      </c>
      <c r="K84" s="34">
        <f>Change!K84-Base!K84</f>
        <v>1204.4468873858605</v>
      </c>
      <c r="L84" s="34">
        <f>Change!L84-Base!L84</f>
        <v>1175.3929535727584</v>
      </c>
      <c r="M84" s="34">
        <f>Change!M84-Base!M84</f>
        <v>868.26681318897863</v>
      </c>
      <c r="N84" s="34">
        <f>Change!N84-Base!N84</f>
        <v>831.40330558574715</v>
      </c>
      <c r="O84" s="34">
        <f>Change!O84-Base!O84</f>
        <v>801.98303879542982</v>
      </c>
      <c r="P84" s="34">
        <f>Change!P84-Base!P84</f>
        <v>750.09540989107154</v>
      </c>
      <c r="Q84" s="34">
        <f>Change!Q84-Base!Q84</f>
        <v>726.07005359129198</v>
      </c>
      <c r="R84" s="34">
        <f>Change!R84-Base!R84</f>
        <v>350.35509431619994</v>
      </c>
      <c r="S84" s="34">
        <f>Change!S84-Base!S84</f>
        <v>260.65385650317876</v>
      </c>
      <c r="T84" s="34">
        <f>Change!T84-Base!T84</f>
        <v>187.56598456935171</v>
      </c>
      <c r="U84" s="34">
        <f>Change!U84-Base!U84</f>
        <v>40.615926131390097</v>
      </c>
      <c r="V84" s="34">
        <f>Change!V84-Base!V84</f>
        <v>71.911317239169762</v>
      </c>
      <c r="W84" s="34">
        <f>Change!W84-Base!W84</f>
        <v>67.197709527090012</v>
      </c>
    </row>
    <row r="85" spans="1:23" ht="15.75" x14ac:dyDescent="0.25">
      <c r="A85" s="20"/>
      <c r="B85" s="25" t="s">
        <v>87</v>
      </c>
      <c r="C85" s="46">
        <f t="shared" si="13"/>
        <v>5.3593422935520527</v>
      </c>
      <c r="D85" s="34">
        <f>Change!D85-Base!D85</f>
        <v>0.11140469128997665</v>
      </c>
      <c r="E85" s="34">
        <f>Change!E85-Base!E85</f>
        <v>0</v>
      </c>
      <c r="F85" s="34">
        <f>Change!F85-Base!F85</f>
        <v>0.51734495270000025</v>
      </c>
      <c r="G85" s="34">
        <f>Change!G85-Base!G85</f>
        <v>-0.25066245352968508</v>
      </c>
      <c r="H85" s="34">
        <f>Change!H85-Base!H85</f>
        <v>0</v>
      </c>
      <c r="I85" s="34">
        <f>Change!I85-Base!I85</f>
        <v>1.84290182147015</v>
      </c>
      <c r="J85" s="34">
        <f>Change!J85-Base!J85</f>
        <v>-0.11769356795991825</v>
      </c>
      <c r="K85" s="34">
        <f>Change!K85-Base!K85</f>
        <v>0.12075323970032059</v>
      </c>
      <c r="L85" s="34">
        <f>Change!L85-Base!L85</f>
        <v>3.1426792889988064E-2</v>
      </c>
      <c r="M85" s="34">
        <f>Change!M85-Base!M85</f>
        <v>-1.0995758697999918</v>
      </c>
      <c r="N85" s="34">
        <f>Change!N85-Base!N85</f>
        <v>-2.9512670667800194</v>
      </c>
      <c r="O85" s="34">
        <f>Change!O85-Base!O85</f>
        <v>-1.7275300434299652</v>
      </c>
      <c r="P85" s="34">
        <f>Change!P85-Base!P85</f>
        <v>3.091506123679892</v>
      </c>
      <c r="Q85" s="34">
        <f>Change!Q85-Base!Q85</f>
        <v>3.5487987283198663</v>
      </c>
      <c r="R85" s="34">
        <f>Change!R85-Base!R85</f>
        <v>4.7622239271898934</v>
      </c>
      <c r="S85" s="34">
        <f>Change!S85-Base!S85</f>
        <v>3.3693876544599561</v>
      </c>
      <c r="T85" s="34">
        <f>Change!T85-Base!T85</f>
        <v>-2.0070338976001949</v>
      </c>
      <c r="U85" s="34">
        <f>Change!U85-Base!U85</f>
        <v>0.90070927380020294</v>
      </c>
      <c r="V85" s="34">
        <f>Change!V85-Base!V85</f>
        <v>2.0265006534199301</v>
      </c>
      <c r="W85" s="34">
        <f>Change!W85-Base!W85</f>
        <v>2.4278629488098886</v>
      </c>
    </row>
    <row r="86" spans="1:23" ht="15.75" x14ac:dyDescent="0.25">
      <c r="A86" s="20"/>
      <c r="B86" s="25" t="s">
        <v>88</v>
      </c>
      <c r="C86" s="46">
        <f t="shared" si="13"/>
        <v>1.2187586431327227E-4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1.1034889998882136E-3</v>
      </c>
      <c r="H86" s="34">
        <f>Change!H86-Base!H86</f>
        <v>0</v>
      </c>
      <c r="I86" s="34">
        <f>Change!I86-Base!I86</f>
        <v>0</v>
      </c>
      <c r="J86" s="34">
        <f>Change!J86-Base!J86</f>
        <v>0</v>
      </c>
      <c r="K86" s="34">
        <f>Change!K86-Base!K86</f>
        <v>0</v>
      </c>
      <c r="L86" s="34">
        <f>Change!L86-Base!L86</f>
        <v>0</v>
      </c>
      <c r="M86" s="34">
        <f>Change!M86-Base!M86</f>
        <v>0</v>
      </c>
      <c r="N86" s="34">
        <f>Change!N86-Base!N86</f>
        <v>0</v>
      </c>
      <c r="O86" s="34">
        <f>Change!O86-Base!O86</f>
        <v>0</v>
      </c>
      <c r="P86" s="34">
        <f>Change!P86-Base!P86</f>
        <v>0</v>
      </c>
      <c r="Q86" s="34">
        <f>Change!Q86-Base!Q86</f>
        <v>0</v>
      </c>
      <c r="R86" s="34">
        <f>Change!R86-Base!R86</f>
        <v>-1.9427690021984745E-3</v>
      </c>
      <c r="S86" s="34">
        <f>Change!S86-Base!S86</f>
        <v>0</v>
      </c>
      <c r="T86" s="34">
        <f>Change!T86-Base!T86</f>
        <v>0</v>
      </c>
      <c r="U86" s="34">
        <f>Change!U86-Base!U86</f>
        <v>0</v>
      </c>
      <c r="V86" s="34">
        <f>Change!V86-Base!V86</f>
        <v>0</v>
      </c>
      <c r="W86" s="34">
        <f>Change!W86-Base!W86</f>
        <v>0</v>
      </c>
    </row>
    <row r="87" spans="1:23" ht="15.75" x14ac:dyDescent="0.25">
      <c r="A87" s="20"/>
      <c r="B87" s="25" t="s">
        <v>39</v>
      </c>
      <c r="C87" s="46">
        <f t="shared" si="13"/>
        <v>-6.9068301402008181E-3</v>
      </c>
      <c r="D87" s="34">
        <f>Change!D87-Base!D87</f>
        <v>-3.5599999999931242E-3</v>
      </c>
      <c r="E87" s="34">
        <f>Change!E87-Base!E87</f>
        <v>0</v>
      </c>
      <c r="F87" s="34">
        <f>Change!F87-Base!F87</f>
        <v>0</v>
      </c>
      <c r="G87" s="34">
        <f>Change!G87-Base!G87</f>
        <v>0</v>
      </c>
      <c r="H87" s="34">
        <f>Change!H87-Base!H87</f>
        <v>0</v>
      </c>
      <c r="I87" s="34">
        <f>Change!I87-Base!I87</f>
        <v>-2.0000000000095497E-3</v>
      </c>
      <c r="J87" s="34">
        <f>Change!J87-Base!J87</f>
        <v>0</v>
      </c>
      <c r="K87" s="34">
        <f>Change!K87-Base!K87</f>
        <v>-4.0000000000190994E-3</v>
      </c>
      <c r="L87" s="34">
        <f>Change!L87-Base!L87</f>
        <v>0</v>
      </c>
      <c r="M87" s="34">
        <f>Change!M87-Base!M87</f>
        <v>-9.9999999997635314E-4</v>
      </c>
      <c r="N87" s="34">
        <f>Change!N87-Base!N87</f>
        <v>0</v>
      </c>
      <c r="O87" s="34">
        <f>Change!O87-Base!O87</f>
        <v>-4.0000000000190994E-3</v>
      </c>
      <c r="P87" s="34">
        <f>Change!P87-Base!P87</f>
        <v>-1.1199858818145003E-9</v>
      </c>
      <c r="Q87" s="34">
        <f>Change!Q87-Base!Q87</f>
        <v>0</v>
      </c>
      <c r="R87" s="34">
        <f>Change!R87-Base!R87</f>
        <v>0</v>
      </c>
      <c r="S87" s="34">
        <f>Change!S87-Base!S87</f>
        <v>1.0000000000331966E-3</v>
      </c>
      <c r="T87" s="34">
        <f>Change!T87-Base!T87</f>
        <v>2.0000000000095497E-3</v>
      </c>
      <c r="U87" s="34">
        <f>Change!U87-Base!U87</f>
        <v>2.9999999999859028E-3</v>
      </c>
      <c r="V87" s="34">
        <f>Change!V87-Base!V87</f>
        <v>9.9999999997635314E-4</v>
      </c>
      <c r="W87" s="34">
        <f>Change!W87-Base!W87</f>
        <v>9.9999999997635314E-4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6226.6076787620559</v>
      </c>
      <c r="D89" s="34">
        <f>Change!D89-Base!D89</f>
        <v>-7.3670251801304403</v>
      </c>
      <c r="E89" s="34">
        <f>Change!E89-Base!E89</f>
        <v>0</v>
      </c>
      <c r="F89" s="34">
        <f>Change!F89-Base!F89</f>
        <v>0.15157270203053486</v>
      </c>
      <c r="G89" s="34">
        <f>Change!G89-Base!G89</f>
        <v>-19.795273413008545</v>
      </c>
      <c r="H89" s="34">
        <f>Change!H89-Base!H89</f>
        <v>0</v>
      </c>
      <c r="I89" s="34">
        <f>Change!I89-Base!I89</f>
        <v>-17.63962099777018</v>
      </c>
      <c r="J89" s="34">
        <f>Change!J89-Base!J89</f>
        <v>1.1913587664203078</v>
      </c>
      <c r="K89" s="34">
        <f>Change!K89-Base!K89</f>
        <v>944.65905295550874</v>
      </c>
      <c r="L89" s="34">
        <f>Change!L89-Base!L89</f>
        <v>1045.647982195529</v>
      </c>
      <c r="M89" s="34">
        <f>Change!M89-Base!M89</f>
        <v>969.53974796533112</v>
      </c>
      <c r="N89" s="34">
        <f>Change!N89-Base!N89</f>
        <v>880.27982923772834</v>
      </c>
      <c r="O89" s="34">
        <f>Change!O89-Base!O89</f>
        <v>971.02432758809846</v>
      </c>
      <c r="P89" s="34">
        <f>Change!P89-Base!P89</f>
        <v>980.91751934897729</v>
      </c>
      <c r="Q89" s="34">
        <f>Change!Q89-Base!Q89</f>
        <v>1041.0314857619132</v>
      </c>
      <c r="R89" s="34">
        <f>Change!R89-Base!R89</f>
        <v>995.88367781612578</v>
      </c>
      <c r="S89" s="34">
        <f>Change!S89-Base!S89</f>
        <v>1152.4570983062513</v>
      </c>
      <c r="T89" s="34">
        <f>Change!T89-Base!T89</f>
        <v>1172.1071075034124</v>
      </c>
      <c r="U89" s="34">
        <f>Change!U89-Base!U89</f>
        <v>1760.3411223309668</v>
      </c>
      <c r="V89" s="34">
        <f>Change!V89-Base!V89</f>
        <v>2141.4805380172511</v>
      </c>
      <c r="W89" s="34">
        <f>Change!W89-Base!W89</f>
        <v>2193.0702036250495</v>
      </c>
    </row>
    <row r="90" spans="1:23" ht="15.75" x14ac:dyDescent="0.25">
      <c r="A90" s="20"/>
      <c r="B90" s="25" t="s">
        <v>42</v>
      </c>
      <c r="C90" s="46">
        <f t="shared" si="13"/>
        <v>229.08656182788536</v>
      </c>
      <c r="D90" s="34">
        <f>Change!D90-Base!D90</f>
        <v>0</v>
      </c>
      <c r="E90" s="34">
        <f>Change!E90-Base!E90</f>
        <v>0</v>
      </c>
      <c r="F90" s="34">
        <f>Change!F90-Base!F90</f>
        <v>2.8385610221448587E-5</v>
      </c>
      <c r="G90" s="34">
        <f>Change!G90-Base!G90</f>
        <v>-4.349302140326472E-3</v>
      </c>
      <c r="H90" s="34">
        <f>Change!H90-Base!H90</f>
        <v>0</v>
      </c>
      <c r="I90" s="34">
        <f>Change!I90-Base!I90</f>
        <v>9.682587101997342E-2</v>
      </c>
      <c r="J90" s="34">
        <f>Change!J90-Base!J90</f>
        <v>0</v>
      </c>
      <c r="K90" s="34">
        <f>Change!K90-Base!K90</f>
        <v>0.82919634454992774</v>
      </c>
      <c r="L90" s="34">
        <f>Change!L90-Base!L90</f>
        <v>0.3479980950596655</v>
      </c>
      <c r="M90" s="34">
        <f>Change!M90-Base!M90</f>
        <v>45.02405750077196</v>
      </c>
      <c r="N90" s="34">
        <f>Change!N90-Base!N90</f>
        <v>26.083582856852445</v>
      </c>
      <c r="O90" s="34">
        <f>Change!O90-Base!O90</f>
        <v>45.533390494343621</v>
      </c>
      <c r="P90" s="34">
        <f>Change!P90-Base!P90</f>
        <v>45.720349657500265</v>
      </c>
      <c r="Q90" s="34">
        <f>Change!Q90-Base!Q90</f>
        <v>54.787169566498051</v>
      </c>
      <c r="R90" s="34">
        <f>Change!R90-Base!R90</f>
        <v>79.817549877781858</v>
      </c>
      <c r="S90" s="34">
        <f>Change!S90-Base!S90</f>
        <v>123.48766456368139</v>
      </c>
      <c r="T90" s="34">
        <f>Change!T90-Base!T90</f>
        <v>96.420016742280495</v>
      </c>
      <c r="U90" s="34">
        <f>Change!U90-Base!U90</f>
        <v>61.365618995037948</v>
      </c>
      <c r="V90" s="34">
        <f>Change!V90-Base!V90</f>
        <v>7.5063980572904256</v>
      </c>
      <c r="W90" s="34">
        <f>Change!W90-Base!W90</f>
        <v>15.723488594219816</v>
      </c>
    </row>
    <row r="91" spans="1:23" ht="15.75" x14ac:dyDescent="0.25">
      <c r="A91" s="20"/>
      <c r="B91" s="25" t="s">
        <v>43</v>
      </c>
      <c r="C91" s="46">
        <f t="shared" si="13"/>
        <v>386.32671905961212</v>
      </c>
      <c r="D91" s="34">
        <f>Change!D91-Base!D91</f>
        <v>-5.9499111470358912E-2</v>
      </c>
      <c r="E91" s="34">
        <f>Change!E91-Base!E91</f>
        <v>0</v>
      </c>
      <c r="F91" s="34">
        <f>Change!F91-Base!F91</f>
        <v>-1.1934988899156451E-2</v>
      </c>
      <c r="G91" s="34">
        <f>Change!G91-Base!G91</f>
        <v>4.6937296199757839E-2</v>
      </c>
      <c r="H91" s="34">
        <f>Change!H91-Base!H91</f>
        <v>0</v>
      </c>
      <c r="I91" s="34">
        <f>Change!I91-Base!I91</f>
        <v>-0.1908424588800699</v>
      </c>
      <c r="J91" s="34">
        <f>Change!J91-Base!J91</f>
        <v>1.5430482601004769E-2</v>
      </c>
      <c r="K91" s="34">
        <f>Change!K91-Base!K91</f>
        <v>0.14217497066056239</v>
      </c>
      <c r="L91" s="34">
        <f>Change!L91-Base!L91</f>
        <v>-6.7171798308409052</v>
      </c>
      <c r="M91" s="34">
        <f>Change!M91-Base!M91</f>
        <v>13.152779086238297</v>
      </c>
      <c r="N91" s="34">
        <f>Change!N91-Base!N91</f>
        <v>195.0253613399982</v>
      </c>
      <c r="O91" s="34">
        <f>Change!O91-Base!O91</f>
        <v>146.99637638250715</v>
      </c>
      <c r="P91" s="34">
        <f>Change!P91-Base!P91</f>
        <v>74.198101240275719</v>
      </c>
      <c r="Q91" s="34">
        <f>Change!Q91-Base!Q91</f>
        <v>34.397154898113513</v>
      </c>
      <c r="R91" s="34">
        <f>Change!R91-Base!R91</f>
        <v>54.86965869575215</v>
      </c>
      <c r="S91" s="34">
        <f>Change!S91-Base!S91</f>
        <v>111.90880194080091</v>
      </c>
      <c r="T91" s="34">
        <f>Change!T91-Base!T91</f>
        <v>209.352104998703</v>
      </c>
      <c r="U91" s="34">
        <f>Change!U91-Base!U91</f>
        <v>103.3150964087763</v>
      </c>
      <c r="V91" s="34">
        <f>Change!V91-Base!V91</f>
        <v>23.382802408166754</v>
      </c>
      <c r="W91" s="34">
        <f>Change!W91-Base!W91</f>
        <v>33.33857852374058</v>
      </c>
    </row>
    <row r="92" spans="1:23" ht="15.75" x14ac:dyDescent="0.25">
      <c r="A92" s="20"/>
      <c r="B92" s="25" t="s">
        <v>44</v>
      </c>
      <c r="C92" s="46">
        <f t="shared" si="13"/>
        <v>-14873.3835244081</v>
      </c>
      <c r="D92" s="34">
        <f>Change!D92-Base!D92</f>
        <v>0.88945541516841331</v>
      </c>
      <c r="E92" s="34">
        <f>Change!E92-Base!E92</f>
        <v>0</v>
      </c>
      <c r="F92" s="34">
        <f>Change!F92-Base!F92</f>
        <v>-3.9151573620074487E-2</v>
      </c>
      <c r="G92" s="34">
        <f>Change!G92-Base!G92</f>
        <v>-0.20728824687193992</v>
      </c>
      <c r="H92" s="34">
        <f>Change!H92-Base!H92</f>
        <v>0</v>
      </c>
      <c r="I92" s="34">
        <f>Change!I92-Base!I92</f>
        <v>0.75935704071889631</v>
      </c>
      <c r="J92" s="34">
        <f>Change!J92-Base!J92</f>
        <v>0.39220820497121167</v>
      </c>
      <c r="K92" s="34">
        <f>Change!K92-Base!K92</f>
        <v>-2903.9100229147371</v>
      </c>
      <c r="L92" s="34">
        <f>Change!L92-Base!L92</f>
        <v>-2900.732803978337</v>
      </c>
      <c r="M92" s="34">
        <f>Change!M92-Base!M92</f>
        <v>-2916.3565567419673</v>
      </c>
      <c r="N92" s="34">
        <f>Change!N92-Base!N92</f>
        <v>-2860.2505261087781</v>
      </c>
      <c r="O92" s="34">
        <f>Change!O92-Base!O92</f>
        <v>-2894.850706154798</v>
      </c>
      <c r="P92" s="34">
        <f>Change!P92-Base!P92</f>
        <v>-2807.3246692652947</v>
      </c>
      <c r="Q92" s="34">
        <f>Change!Q92-Base!Q92</f>
        <v>-2767.8316785037159</v>
      </c>
      <c r="R92" s="34">
        <f>Change!R92-Base!R92</f>
        <v>-2463.6001313745883</v>
      </c>
      <c r="S92" s="34">
        <f>Change!S92-Base!S92</f>
        <v>-2539.0336568917346</v>
      </c>
      <c r="T92" s="34">
        <f>Change!T92-Base!T92</f>
        <v>-2593.1982022035854</v>
      </c>
      <c r="U92" s="34">
        <f>Change!U92-Base!U92</f>
        <v>-2604.8456045206485</v>
      </c>
      <c r="V92" s="34">
        <f>Change!V92-Base!V92</f>
        <v>-2797.6502338724067</v>
      </c>
      <c r="W92" s="34">
        <f>Change!W92-Base!W92</f>
        <v>-2766.5384926575762</v>
      </c>
    </row>
    <row r="93" spans="1:23" ht="15.75" x14ac:dyDescent="0.25">
      <c r="A93" s="20"/>
      <c r="B93" s="27" t="s">
        <v>1</v>
      </c>
      <c r="C93" s="35">
        <f t="shared" si="13"/>
        <v>-4490.5292777224568</v>
      </c>
      <c r="D93" s="46">
        <f>Change!D93-Base!D93</f>
        <v>-13.479719455448503</v>
      </c>
      <c r="E93" s="46">
        <f>Change!E93-Base!E93</f>
        <v>0</v>
      </c>
      <c r="F93" s="46">
        <f>Change!F93-Base!F93</f>
        <v>0.73351494406233542</v>
      </c>
      <c r="G93" s="46">
        <f>Change!G93-Base!G93</f>
        <v>-4.5046859152789693</v>
      </c>
      <c r="H93" s="46">
        <f>Change!H93-Base!H93</f>
        <v>0</v>
      </c>
      <c r="I93" s="46">
        <f>Change!I93-Base!I93</f>
        <v>-13.79323591067805</v>
      </c>
      <c r="J93" s="46">
        <f>Change!J93-Base!J93</f>
        <v>-2.6333050374232698</v>
      </c>
      <c r="K93" s="46">
        <f>Change!K93-Base!K93</f>
        <v>-753.71595801843796</v>
      </c>
      <c r="L93" s="46">
        <f>Change!L93-Base!L93</f>
        <v>-686.02962315293553</v>
      </c>
      <c r="M93" s="46">
        <f>Change!M93-Base!M93</f>
        <v>-1021.4737348704657</v>
      </c>
      <c r="N93" s="46">
        <f>Change!N93-Base!N93</f>
        <v>-930.40971415524837</v>
      </c>
      <c r="O93" s="46">
        <f>Change!O93-Base!O93</f>
        <v>-931.04510293784551</v>
      </c>
      <c r="P93" s="46">
        <f>Change!P93-Base!P93</f>
        <v>-953.30178300490661</v>
      </c>
      <c r="Q93" s="46">
        <f>Change!Q93-Base!Q93</f>
        <v>-907.99701595757506</v>
      </c>
      <c r="R93" s="46">
        <f>Change!R93-Base!R93</f>
        <v>-977.91386951052118</v>
      </c>
      <c r="S93" s="46">
        <f>Change!S93-Base!S93</f>
        <v>-887.15584792337904</v>
      </c>
      <c r="T93" s="46">
        <f>Change!T93-Base!T93</f>
        <v>-929.75802228745306</v>
      </c>
      <c r="U93" s="46">
        <f>Change!U93-Base!U93</f>
        <v>-638.30413138067524</v>
      </c>
      <c r="V93" s="46">
        <f>Change!V93-Base!V93</f>
        <v>-551.34167749711196</v>
      </c>
      <c r="W93" s="46">
        <f>Change!W93-Base!W93</f>
        <v>-454.77964943865663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9.6421783965985961E-4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0</v>
      </c>
      <c r="I101" s="20">
        <f>Change!I101-Base!I101</f>
        <v>-2.5987887180839095E-5</v>
      </c>
      <c r="J101" s="20">
        <f>Change!J101-Base!J101</f>
        <v>2.8165368861580303E-6</v>
      </c>
      <c r="K101" s="20">
        <f>Change!K101-Base!K101</f>
        <v>3.6118482174516027E-4</v>
      </c>
      <c r="L101" s="20">
        <f>Change!L101-Base!L101</f>
        <v>1.8231012017783967E-4</v>
      </c>
      <c r="M101" s="20">
        <f>Change!M101-Base!M101</f>
        <v>1.6201175157792153E-4</v>
      </c>
      <c r="N101" s="20">
        <f>Change!N101-Base!N101</f>
        <v>1.8902506596660002E-4</v>
      </c>
      <c r="O101" s="20">
        <f>Change!O101-Base!O101</f>
        <v>2.6153074242233991E-4</v>
      </c>
      <c r="P101" s="20">
        <f>Change!P101-Base!P101</f>
        <v>2.668793051437792E-4</v>
      </c>
      <c r="Q101" s="20">
        <f>Change!Q101-Base!Q101</f>
        <v>1.6068447359327985E-4</v>
      </c>
      <c r="R101" s="20">
        <f>Change!R101-Base!R101</f>
        <v>2.556009816525903E-4</v>
      </c>
      <c r="S101" s="20">
        <f>Change!S101-Base!S101</f>
        <v>2.7369234859691996E-4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10.007472696726845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0</v>
      </c>
      <c r="J103" s="20">
        <f>Change!J103-Base!J103</f>
        <v>0</v>
      </c>
      <c r="K103" s="20">
        <f>Change!K103-Base!K103</f>
        <v>0</v>
      </c>
      <c r="L103" s="20">
        <f>Change!L103-Base!L103</f>
        <v>0</v>
      </c>
      <c r="M103" s="20">
        <f>Change!M103-Base!M103</f>
        <v>4.7769720929409232E-2</v>
      </c>
      <c r="N103" s="20">
        <f>Change!N103-Base!N103</f>
        <v>6.7544913870887058</v>
      </c>
      <c r="O103" s="20">
        <f>Change!O103-Base!O103</f>
        <v>-0.35709808258718567</v>
      </c>
      <c r="P103" s="20">
        <f>Change!P103-Base!P103</f>
        <v>3.7059316946957779</v>
      </c>
      <c r="Q103" s="20">
        <f>Change!Q103-Base!Q103</f>
        <v>1.2386670101969912</v>
      </c>
      <c r="R103" s="20">
        <f>Change!R103-Base!R103</f>
        <v>0.66579714621332187</v>
      </c>
      <c r="S103" s="20">
        <f>Change!S103-Base!S103</f>
        <v>-1.6138069602554879</v>
      </c>
      <c r="T103" s="20">
        <f>Change!T103-Base!T103</f>
        <v>15.529862767273357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202.90629765273889</v>
      </c>
      <c r="D104" s="20">
        <f>Change!D104-Base!D104</f>
        <v>0</v>
      </c>
      <c r="E104" s="20">
        <f>Change!E104-Base!E104</f>
        <v>0</v>
      </c>
      <c r="F104" s="20">
        <f>Change!F104-Base!F104</f>
        <v>3.5975786650510599E-3</v>
      </c>
      <c r="G104" s="20">
        <f>Change!G104-Base!G104</f>
        <v>1.6087255007903423E-2</v>
      </c>
      <c r="H104" s="20">
        <f>Change!H104-Base!H104</f>
        <v>0</v>
      </c>
      <c r="I104" s="20">
        <f>Change!I104-Base!I104</f>
        <v>-0.15894244183050432</v>
      </c>
      <c r="J104" s="20">
        <f>Change!J104-Base!J104</f>
        <v>9.7467938408726695E-2</v>
      </c>
      <c r="K104" s="20">
        <f>Change!K104-Base!K104</f>
        <v>28.816403586721037</v>
      </c>
      <c r="L104" s="20">
        <f>Change!L104-Base!L104</f>
        <v>32.654342597389757</v>
      </c>
      <c r="M104" s="20">
        <f>Change!M104-Base!M104</f>
        <v>29.863935086455456</v>
      </c>
      <c r="N104" s="20">
        <f>Change!N104-Base!N104</f>
        <v>30.652434296412991</v>
      </c>
      <c r="O104" s="20">
        <f>Change!O104-Base!O104</f>
        <v>33.976293459480189</v>
      </c>
      <c r="P104" s="20">
        <f>Change!P104-Base!P104</f>
        <v>35.942417016128957</v>
      </c>
      <c r="Q104" s="20">
        <f>Change!Q104-Base!Q104</f>
        <v>39.288213015170243</v>
      </c>
      <c r="R104" s="20">
        <f>Change!R104-Base!R104</f>
        <v>30.673184884078239</v>
      </c>
      <c r="S104" s="20">
        <f>Change!S104-Base!S104</f>
        <v>35.007343171142395</v>
      </c>
      <c r="T104" s="20">
        <f>Change!T104-Base!T104</f>
        <v>39.757553032938802</v>
      </c>
      <c r="U104" s="20">
        <f>Change!U104-Base!U104</f>
        <v>47.445856319378152</v>
      </c>
      <c r="V104" s="20">
        <f>Change!V104-Base!V104</f>
        <v>66.808959603299229</v>
      </c>
      <c r="W104" s="20">
        <f>Change!W104-Base!W104</f>
        <v>74.777734321637752</v>
      </c>
    </row>
    <row r="105" spans="1:23" x14ac:dyDescent="0.25">
      <c r="B105" s="4" t="s">
        <v>90</v>
      </c>
      <c r="C105" s="20">
        <f t="shared" si="16"/>
        <v>2.5382452676073592</v>
      </c>
      <c r="D105" s="20">
        <f>Change!D105-Base!D105</f>
        <v>-5.160008317434972E-2</v>
      </c>
      <c r="E105" s="20">
        <f>Change!E105-Base!E105</f>
        <v>0</v>
      </c>
      <c r="F105" s="20">
        <f>Change!F105-Base!F105</f>
        <v>-4.5224537309787038E-3</v>
      </c>
      <c r="G105" s="20">
        <f>Change!G105-Base!G105</f>
        <v>1.2192656539902202E-3</v>
      </c>
      <c r="H105" s="20">
        <f>Change!H105-Base!H105</f>
        <v>0</v>
      </c>
      <c r="I105" s="20">
        <f>Change!I105-Base!I105</f>
        <v>7.2951807368591304E-2</v>
      </c>
      <c r="J105" s="20">
        <f>Change!J105-Base!J105</f>
        <v>-9.139302564596985E-2</v>
      </c>
      <c r="K105" s="20">
        <f>Change!K105-Base!K105</f>
        <v>0.38654228949564962</v>
      </c>
      <c r="L105" s="20">
        <f>Change!L105-Base!L105</f>
        <v>0.55301871939977021</v>
      </c>
      <c r="M105" s="20">
        <f>Change!M105-Base!M105</f>
        <v>0.74906641257545015</v>
      </c>
      <c r="N105" s="20">
        <f>Change!N105-Base!N105</f>
        <v>0.65661460005552996</v>
      </c>
      <c r="O105" s="20">
        <f>Change!O105-Base!O105</f>
        <v>0.59886275716635018</v>
      </c>
      <c r="P105" s="20">
        <f>Change!P105-Base!P105</f>
        <v>0.93260570660412001</v>
      </c>
      <c r="Q105" s="20">
        <f>Change!Q105-Base!Q105</f>
        <v>0.71186954332616015</v>
      </c>
      <c r="R105" s="20">
        <f>Change!R105-Base!R105</f>
        <v>0.44592560023061006</v>
      </c>
      <c r="S105" s="20">
        <f>Change!S105-Base!S105</f>
        <v>0.41576446762237002</v>
      </c>
      <c r="T105" s="20">
        <f>Change!T105-Base!T105</f>
        <v>0.26123014459718985</v>
      </c>
      <c r="U105" s="20">
        <f>Change!U105-Base!U105</f>
        <v>0</v>
      </c>
      <c r="V105" s="20">
        <f>Change!V105-Base!V105</f>
        <v>0</v>
      </c>
      <c r="W105" s="20">
        <f>Change!W105-Base!W105</f>
        <v>0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215.4520156170731</v>
      </c>
      <c r="D107" s="20">
        <f>Change!D107-Base!D107</f>
        <v>-5.160008317434972E-2</v>
      </c>
      <c r="E107" s="20">
        <f>Change!E107-Base!E107</f>
        <v>0</v>
      </c>
      <c r="F107" s="20">
        <f>Change!F107-Base!F107</f>
        <v>-9.2487506589122859E-4</v>
      </c>
      <c r="G107" s="20">
        <f>Change!G107-Base!G107</f>
        <v>1.7306520661918512E-2</v>
      </c>
      <c r="H107" s="20">
        <f>Change!H107-Base!H107</f>
        <v>0</v>
      </c>
      <c r="I107" s="20">
        <f>Change!I107-Base!I107</f>
        <v>-8.59906344619219E-2</v>
      </c>
      <c r="J107" s="20">
        <f>Change!J107-Base!J107</f>
        <v>6.0749127627559574E-3</v>
      </c>
      <c r="K107" s="20">
        <f>Change!K107-Base!K107</f>
        <v>29.202945876216688</v>
      </c>
      <c r="L107" s="20">
        <f>Change!L107-Base!L107</f>
        <v>33.20736131678953</v>
      </c>
      <c r="M107" s="20">
        <f>Change!M107-Base!M107</f>
        <v>30.660771219960282</v>
      </c>
      <c r="N107" s="20">
        <f>Change!N107-Base!N107</f>
        <v>38.063540283557245</v>
      </c>
      <c r="O107" s="20">
        <f>Change!O107-Base!O107</f>
        <v>34.218058134059333</v>
      </c>
      <c r="P107" s="20">
        <f>Change!P107-Base!P107</f>
        <v>40.58095441742887</v>
      </c>
      <c r="Q107" s="20">
        <f>Change!Q107-Base!Q107</f>
        <v>41.238749568693379</v>
      </c>
      <c r="R107" s="20">
        <f>Change!R107-Base!R107</f>
        <v>31.784907630522241</v>
      </c>
      <c r="S107" s="20">
        <f>Change!S107-Base!S107</f>
        <v>33.80930067850926</v>
      </c>
      <c r="T107" s="20">
        <f>Change!T107-Base!T107</f>
        <v>55.54864594480938</v>
      </c>
      <c r="U107" s="20">
        <f>Change!U107-Base!U107</f>
        <v>47.445856319378152</v>
      </c>
      <c r="V107" s="20">
        <f>Change!V107-Base!V107</f>
        <v>66.808959603299229</v>
      </c>
      <c r="W107" s="20">
        <f>Change!W107-Base!W107</f>
        <v>74.777734321637752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14675.135787259047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952.22503413966206</v>
      </c>
      <c r="D8" s="34">
        <v>35.153072873012725</v>
      </c>
      <c r="E8" s="34">
        <v>36.764544498523492</v>
      </c>
      <c r="F8" s="34">
        <v>28.203132936726991</v>
      </c>
      <c r="G8" s="34">
        <v>26.829799334167671</v>
      </c>
      <c r="H8" s="34">
        <v>28.808779468411618</v>
      </c>
      <c r="I8" s="34">
        <v>144.33446085406749</v>
      </c>
      <c r="J8" s="34">
        <v>141.72042227156521</v>
      </c>
      <c r="K8" s="34">
        <v>146.59771892474498</v>
      </c>
      <c r="L8" s="34">
        <v>144.03377591380661</v>
      </c>
      <c r="M8" s="34">
        <v>144.41969383530079</v>
      </c>
      <c r="N8" s="34">
        <v>130.84522787248039</v>
      </c>
      <c r="O8" s="34">
        <v>145.74844420846972</v>
      </c>
      <c r="P8" s="34">
        <v>132.0565409247157</v>
      </c>
      <c r="Q8" s="34">
        <v>136.12132899302611</v>
      </c>
      <c r="R8" s="34">
        <v>127.61228548516411</v>
      </c>
      <c r="S8" s="34">
        <v>139.84009440031701</v>
      </c>
      <c r="T8" s="34">
        <v>147.0065211777291</v>
      </c>
      <c r="U8" s="34">
        <v>0.9703859715488502</v>
      </c>
      <c r="V8" s="34">
        <v>1.2846672438558702</v>
      </c>
      <c r="W8" s="34">
        <v>1.4097797936058709</v>
      </c>
      <c r="X8" s="20"/>
      <c r="Y8" s="4">
        <v>1839.7606769812405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952.22503413966206</v>
      </c>
      <c r="D10" s="35">
        <v>35.153072873012725</v>
      </c>
      <c r="E10" s="35">
        <v>36.764544498523492</v>
      </c>
      <c r="F10" s="35">
        <v>28.203132936726991</v>
      </c>
      <c r="G10" s="35">
        <v>26.829799334167671</v>
      </c>
      <c r="H10" s="35">
        <v>28.808779468411618</v>
      </c>
      <c r="I10" s="35">
        <v>144.33446085406749</v>
      </c>
      <c r="J10" s="35">
        <v>141.72042227156521</v>
      </c>
      <c r="K10" s="35">
        <v>146.59771892474498</v>
      </c>
      <c r="L10" s="35">
        <v>144.03377591380661</v>
      </c>
      <c r="M10" s="35">
        <v>144.41969383530079</v>
      </c>
      <c r="N10" s="35">
        <v>130.84522787248039</v>
      </c>
      <c r="O10" s="35">
        <v>145.74844420846972</v>
      </c>
      <c r="P10" s="35">
        <v>132.0565409247157</v>
      </c>
      <c r="Q10" s="35">
        <v>136.12132899302611</v>
      </c>
      <c r="R10" s="35">
        <v>127.61228548516411</v>
      </c>
      <c r="S10" s="35">
        <v>139.84009440031701</v>
      </c>
      <c r="T10" s="35">
        <v>147.0065211777291</v>
      </c>
      <c r="U10" s="35">
        <v>0.9703859715488502</v>
      </c>
      <c r="V10" s="35">
        <v>1.2846672438558702</v>
      </c>
      <c r="W10" s="35">
        <v>1.4097797936058709</v>
      </c>
      <c r="X10" s="20"/>
      <c r="Y10" s="4">
        <v>1839.7606769812405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3910.9172234528151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504.22450097319512</v>
      </c>
      <c r="L13" s="34">
        <v>482.08207564316581</v>
      </c>
      <c r="M13" s="34">
        <v>472.3618315997511</v>
      </c>
      <c r="N13" s="34">
        <v>354.25922474740759</v>
      </c>
      <c r="O13" s="34">
        <v>381.29596816712188</v>
      </c>
      <c r="P13" s="34">
        <v>327.33707887613002</v>
      </c>
      <c r="Q13" s="34">
        <v>334.98705676567243</v>
      </c>
      <c r="R13" s="34">
        <v>228.00218757955838</v>
      </c>
      <c r="S13" s="34">
        <v>216.64782590208341</v>
      </c>
      <c r="T13" s="34">
        <v>158.04049594890267</v>
      </c>
      <c r="U13" s="34">
        <v>-15.9296942983013</v>
      </c>
      <c r="V13" s="34">
        <v>-23.00834035447749</v>
      </c>
      <c r="W13" s="34">
        <v>-21.714033382861864</v>
      </c>
      <c r="X13" s="20"/>
      <c r="Y13" s="4">
        <v>6441.5400832613723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4272.4042116780183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518.13550097319512</v>
      </c>
      <c r="L17" s="35">
        <v>482.08207564316581</v>
      </c>
      <c r="M17" s="35">
        <v>472.3618315997511</v>
      </c>
      <c r="N17" s="35">
        <v>368.40896802700757</v>
      </c>
      <c r="O17" s="35">
        <v>381.29596816712188</v>
      </c>
      <c r="P17" s="35">
        <v>327.33707887613002</v>
      </c>
      <c r="Q17" s="35">
        <v>334.98705676567243</v>
      </c>
      <c r="R17" s="35">
        <v>546.30134464855837</v>
      </c>
      <c r="S17" s="35">
        <v>286.92732663208341</v>
      </c>
      <c r="T17" s="35">
        <v>158.04049594890267</v>
      </c>
      <c r="U17" s="35">
        <v>108.20193184149871</v>
      </c>
      <c r="V17" s="35">
        <v>-23.00834035447749</v>
      </c>
      <c r="W17" s="35">
        <v>-21.714033382861864</v>
      </c>
      <c r="X17" s="20"/>
      <c r="Y17" s="4">
        <v>7203.8863341373599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5786.8731408335325</v>
      </c>
      <c r="D20" s="34">
        <v>701.63042241273001</v>
      </c>
      <c r="E20" s="34">
        <v>790.49168374541318</v>
      </c>
      <c r="F20" s="34">
        <v>557.93056102107107</v>
      </c>
      <c r="G20" s="34">
        <v>539.34322999012977</v>
      </c>
      <c r="H20" s="34">
        <v>577.17720142975668</v>
      </c>
      <c r="I20" s="34">
        <v>719.37447612389906</v>
      </c>
      <c r="J20" s="34">
        <v>731.07351584762239</v>
      </c>
      <c r="K20" s="34">
        <v>699.99104585144937</v>
      </c>
      <c r="L20" s="34">
        <v>726.08919014771425</v>
      </c>
      <c r="M20" s="34">
        <v>557.66547727343618</v>
      </c>
      <c r="N20" s="34">
        <v>426.91182460385789</v>
      </c>
      <c r="O20" s="34">
        <v>449.75232615006757</v>
      </c>
      <c r="P20" s="34">
        <v>413.77027533811241</v>
      </c>
      <c r="Q20" s="34">
        <v>398.06752732241534</v>
      </c>
      <c r="R20" s="34">
        <v>282.68074909545896</v>
      </c>
      <c r="S20" s="34">
        <v>273.04225851400736</v>
      </c>
      <c r="T20" s="34">
        <v>287.60002963225406</v>
      </c>
      <c r="U20" s="34">
        <v>18.478828099121781</v>
      </c>
      <c r="V20" s="34">
        <v>24.456202724447159</v>
      </c>
      <c r="W20" s="34">
        <v>26.565028945013079</v>
      </c>
      <c r="X20" s="20"/>
      <c r="Y20" s="4">
        <v>9202.0918542679792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5.2408502559885406</v>
      </c>
      <c r="D21" s="34">
        <v>0.73191386383999979</v>
      </c>
      <c r="E21" s="34">
        <v>0.60504448854999981</v>
      </c>
      <c r="F21" s="34">
        <v>0.80238764396000006</v>
      </c>
      <c r="G21" s="34">
        <v>0.59046817152000053</v>
      </c>
      <c r="H21" s="34">
        <v>0.71797776276999958</v>
      </c>
      <c r="I21" s="34">
        <v>0.64984241177999991</v>
      </c>
      <c r="J21" s="34">
        <v>0.40239585555999996</v>
      </c>
      <c r="K21" s="34">
        <v>0.32016778980999999</v>
      </c>
      <c r="L21" s="34">
        <v>0.26747221061999987</v>
      </c>
      <c r="M21" s="34">
        <v>0.31109902357999997</v>
      </c>
      <c r="N21" s="34">
        <v>0.63485278095000008</v>
      </c>
      <c r="O21" s="34">
        <v>0.59883730651000011</v>
      </c>
      <c r="P21" s="34">
        <v>0.76522674378999989</v>
      </c>
      <c r="Q21" s="34">
        <v>0.67293743714000021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8.0706234903799992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5792.1139910895217</v>
      </c>
      <c r="D22" s="35">
        <v>702.36233627656998</v>
      </c>
      <c r="E22" s="35">
        <v>791.09672823396318</v>
      </c>
      <c r="F22" s="35">
        <v>558.73294866503102</v>
      </c>
      <c r="G22" s="35">
        <v>539.93369816164977</v>
      </c>
      <c r="H22" s="35">
        <v>577.89517919252671</v>
      </c>
      <c r="I22" s="35">
        <v>720.02431853567907</v>
      </c>
      <c r="J22" s="35">
        <v>731.47591170318242</v>
      </c>
      <c r="K22" s="35">
        <v>700.31121364125931</v>
      </c>
      <c r="L22" s="35">
        <v>726.35666235833423</v>
      </c>
      <c r="M22" s="35">
        <v>557.97657629701621</v>
      </c>
      <c r="N22" s="35">
        <v>427.54667738480788</v>
      </c>
      <c r="O22" s="35">
        <v>450.35116345657758</v>
      </c>
      <c r="P22" s="35">
        <v>414.53550208190239</v>
      </c>
      <c r="Q22" s="35">
        <v>398.74046475955532</v>
      </c>
      <c r="R22" s="35">
        <v>282.68074909545896</v>
      </c>
      <c r="S22" s="35">
        <v>273.04225851400736</v>
      </c>
      <c r="T22" s="35">
        <v>287.60002963225406</v>
      </c>
      <c r="U22" s="35">
        <v>18.478828099121781</v>
      </c>
      <c r="V22" s="35">
        <v>24.456202724447159</v>
      </c>
      <c r="W22" s="35">
        <v>26.565028945013079</v>
      </c>
      <c r="X22" s="20"/>
      <c r="Y22" s="4">
        <v>9210.1624777583584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2.8617474231977417E-2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9.3132959167015403E-3</v>
      </c>
      <c r="J25" s="20">
        <v>9.2084923900764785E-3</v>
      </c>
      <c r="K25" s="20">
        <v>4.6618051713744014E-3</v>
      </c>
      <c r="L25" s="20">
        <v>4.9582213546857622E-3</v>
      </c>
      <c r="M25" s="20">
        <v>2.5202608993452605E-3</v>
      </c>
      <c r="N25" s="20">
        <v>1.0696152623086801E-3</v>
      </c>
      <c r="O25" s="20">
        <v>1.1059683250986599E-3</v>
      </c>
      <c r="P25" s="20">
        <v>1.0951866343628693E-3</v>
      </c>
      <c r="Q25" s="20">
        <v>8.8728015903072018E-4</v>
      </c>
      <c r="R25" s="20">
        <v>1.0679251089229802E-3</v>
      </c>
      <c r="S25" s="20">
        <v>7.6513300992612002E-4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4.6394772521448233E-2</v>
      </c>
    </row>
    <row r="26" spans="1:33" ht="15.75" x14ac:dyDescent="0.25">
      <c r="A26" s="20"/>
      <c r="B26" s="25" t="s">
        <v>92</v>
      </c>
      <c r="C26" s="20">
        <v>-191.98339125150159</v>
      </c>
      <c r="D26" s="20">
        <v>69.641340351337604</v>
      </c>
      <c r="E26" s="20">
        <v>82.895894317090466</v>
      </c>
      <c r="F26" s="20">
        <v>348.03505856810835</v>
      </c>
      <c r="G26" s="20">
        <v>339.81999975901743</v>
      </c>
      <c r="H26" s="20">
        <v>376.44717793702944</v>
      </c>
      <c r="I26" s="20">
        <v>-224.64014259624665</v>
      </c>
      <c r="J26" s="20">
        <v>-176.61684072824903</v>
      </c>
      <c r="K26" s="20">
        <v>-220.38974068207656</v>
      </c>
      <c r="L26" s="20">
        <v>-149.92898553681766</v>
      </c>
      <c r="M26" s="20">
        <v>-282.46683266806411</v>
      </c>
      <c r="N26" s="20">
        <v>-299.43792782584359</v>
      </c>
      <c r="O26" s="20">
        <v>-339.57086911734194</v>
      </c>
      <c r="P26" s="20">
        <v>-257.90025551174779</v>
      </c>
      <c r="Q26" s="20">
        <v>-288.16514936318629</v>
      </c>
      <c r="R26" s="20">
        <v>-317.03366020476449</v>
      </c>
      <c r="S26" s="20">
        <v>-340.57630261231816</v>
      </c>
      <c r="T26" s="20">
        <v>-334.87605199143957</v>
      </c>
      <c r="U26" s="20">
        <v>335.89385158443451</v>
      </c>
      <c r="V26" s="20">
        <v>431.00983782354422</v>
      </c>
      <c r="W26" s="20">
        <v>468.18397825873018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-191.95477377726957</v>
      </c>
      <c r="D27" s="35">
        <v>69.641340351337604</v>
      </c>
      <c r="E27" s="35">
        <v>82.895894317090466</v>
      </c>
      <c r="F27" s="35">
        <v>348.03505856810835</v>
      </c>
      <c r="G27" s="35">
        <v>339.81999975901743</v>
      </c>
      <c r="H27" s="35">
        <v>376.45691952531905</v>
      </c>
      <c r="I27" s="35">
        <v>-224.63082930032994</v>
      </c>
      <c r="J27" s="35">
        <v>-176.60763223585894</v>
      </c>
      <c r="K27" s="35">
        <v>-220.3850788769052</v>
      </c>
      <c r="L27" s="35">
        <v>-149.92402731546298</v>
      </c>
      <c r="M27" s="35">
        <v>-282.46431240716475</v>
      </c>
      <c r="N27" s="35">
        <v>-299.43685821058131</v>
      </c>
      <c r="O27" s="35">
        <v>-339.56976314901686</v>
      </c>
      <c r="P27" s="35">
        <v>-257.89916032511343</v>
      </c>
      <c r="Q27" s="35">
        <v>-288.16426208302727</v>
      </c>
      <c r="R27" s="35">
        <v>-317.03259227965555</v>
      </c>
      <c r="S27" s="35">
        <v>-340.57553747930825</v>
      </c>
      <c r="T27" s="35">
        <v>-334.87605199143957</v>
      </c>
      <c r="U27" s="35">
        <v>335.89385158443451</v>
      </c>
      <c r="V27" s="35">
        <v>431.00983782354422</v>
      </c>
      <c r="W27" s="35">
        <v>468.18397825873018</v>
      </c>
      <c r="X27" s="20"/>
      <c r="Y27" s="4">
        <v>-779.62922546628238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-1574.7261086952565</v>
      </c>
      <c r="D31" s="34">
        <v>25.281834349036089</v>
      </c>
      <c r="E31" s="34">
        <v>39.081955606658838</v>
      </c>
      <c r="F31" s="34">
        <v>11.19947833357484</v>
      </c>
      <c r="G31" s="34">
        <v>-70.749603798337731</v>
      </c>
      <c r="H31" s="34">
        <v>-147.26956250503281</v>
      </c>
      <c r="I31" s="34">
        <v>-157.89107761553876</v>
      </c>
      <c r="J31" s="34">
        <v>-164.39532652409048</v>
      </c>
      <c r="K31" s="34">
        <v>-206.26977641715663</v>
      </c>
      <c r="L31" s="34">
        <v>-214.750688220028</v>
      </c>
      <c r="M31" s="34">
        <v>-214.81594918450529</v>
      </c>
      <c r="N31" s="34">
        <v>-273.35011010388797</v>
      </c>
      <c r="O31" s="34">
        <v>-298.72657669270416</v>
      </c>
      <c r="P31" s="34">
        <v>-211.35717158015996</v>
      </c>
      <c r="Q31" s="34">
        <v>-167.49795008806802</v>
      </c>
      <c r="R31" s="34">
        <v>-261.14682406183715</v>
      </c>
      <c r="S31" s="34">
        <v>-262.46556203986069</v>
      </c>
      <c r="T31" s="34">
        <v>-271.51381257700575</v>
      </c>
      <c r="U31" s="34">
        <v>-228.31043030905795</v>
      </c>
      <c r="V31" s="34">
        <v>-227.76393605996029</v>
      </c>
      <c r="W31" s="34">
        <v>-233.55875293926471</v>
      </c>
      <c r="X31" s="20"/>
      <c r="Y31" s="4">
        <v>-3536.2698424272266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-7413.8990299458883</v>
      </c>
      <c r="D32" s="34">
        <v>-316.53335607681203</v>
      </c>
      <c r="E32" s="34">
        <v>-317.20588885714039</v>
      </c>
      <c r="F32" s="34">
        <v>-439.52756222151027</v>
      </c>
      <c r="G32" s="34">
        <v>-447.20066468560469</v>
      </c>
      <c r="H32" s="34">
        <v>-478.38969262153108</v>
      </c>
      <c r="I32" s="34">
        <v>-478.00097940396194</v>
      </c>
      <c r="J32" s="34">
        <v>-497.74971174390538</v>
      </c>
      <c r="K32" s="34">
        <v>-570.3994651669833</v>
      </c>
      <c r="L32" s="34">
        <v>-201.88001484025452</v>
      </c>
      <c r="M32" s="34">
        <v>-747.06266445231461</v>
      </c>
      <c r="N32" s="34">
        <v>-1106.5448451372324</v>
      </c>
      <c r="O32" s="34">
        <v>-1141.1137235287956</v>
      </c>
      <c r="P32" s="34">
        <v>-1026.5550508327183</v>
      </c>
      <c r="Q32" s="34">
        <v>-1081.143428509017</v>
      </c>
      <c r="R32" s="34">
        <v>-1288.5792346781184</v>
      </c>
      <c r="S32" s="34">
        <v>-1290.0075037624179</v>
      </c>
      <c r="T32" s="34">
        <v>-1327.7885154672788</v>
      </c>
      <c r="U32" s="34">
        <v>-1298.1179738538285</v>
      </c>
      <c r="V32" s="34">
        <v>-1328.024981148975</v>
      </c>
      <c r="W32" s="34">
        <v>-640.09351181403781</v>
      </c>
      <c r="X32" s="20"/>
      <c r="Y32" s="4">
        <v>-16021.918768802436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111.43109691219213</v>
      </c>
      <c r="D33" s="34">
        <v>6.5966169703958846</v>
      </c>
      <c r="E33" s="34">
        <v>7.2336428758193145</v>
      </c>
      <c r="F33" s="34">
        <v>6.0156548369959761</v>
      </c>
      <c r="G33" s="34">
        <v>6.1426962435067756</v>
      </c>
      <c r="H33" s="34">
        <v>6.7296979804638051</v>
      </c>
      <c r="I33" s="34">
        <v>7.5510272412191997</v>
      </c>
      <c r="J33" s="34">
        <v>12.676164055390629</v>
      </c>
      <c r="K33" s="34">
        <v>12.643286443062566</v>
      </c>
      <c r="L33" s="34">
        <v>13.696043553566771</v>
      </c>
      <c r="M33" s="34">
        <v>9.9715203009520135</v>
      </c>
      <c r="N33" s="34">
        <v>7.430876174855487</v>
      </c>
      <c r="O33" s="34">
        <v>7.8486767828472601</v>
      </c>
      <c r="P33" s="34">
        <v>8.0119377155183198</v>
      </c>
      <c r="Q33" s="34">
        <v>7.578326892658235</v>
      </c>
      <c r="R33" s="34">
        <v>6.8070971933845268</v>
      </c>
      <c r="S33" s="34">
        <v>10.617038540656376</v>
      </c>
      <c r="T33" s="34">
        <v>11.096611877570544</v>
      </c>
      <c r="U33" s="34">
        <v>25.868858222236572</v>
      </c>
      <c r="V33" s="34">
        <v>33.838951224350602</v>
      </c>
      <c r="W33" s="34">
        <v>32.885057368396915</v>
      </c>
      <c r="X33" s="20"/>
      <c r="Y33" s="4">
        <v>241.23978249384777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36.991927885730647</v>
      </c>
      <c r="D35" s="34">
        <v>24.445993142005811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40.471572338005871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103.45255543045913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8.8082154915300581</v>
      </c>
      <c r="J37" s="34">
        <v>8.8214282301600591</v>
      </c>
      <c r="K37" s="34">
        <v>11.302615101199258</v>
      </c>
      <c r="L37" s="34">
        <v>11.761506369728291</v>
      </c>
      <c r="M37" s="34">
        <v>10.630776608560522</v>
      </c>
      <c r="N37" s="34">
        <v>9.9272188041892022</v>
      </c>
      <c r="O37" s="34">
        <v>9.937219164448658</v>
      </c>
      <c r="P37" s="34">
        <v>10.110291641452761</v>
      </c>
      <c r="Q37" s="34">
        <v>10.078209998511088</v>
      </c>
      <c r="R37" s="34">
        <v>11.011996385546892</v>
      </c>
      <c r="S37" s="34">
        <v>10.056141160067355</v>
      </c>
      <c r="T37" s="34">
        <v>10.202885706204567</v>
      </c>
      <c r="U37" s="34">
        <v>10.531651562526303</v>
      </c>
      <c r="V37" s="34">
        <v>7.9479557713989255</v>
      </c>
      <c r="W37" s="34">
        <v>7.9460559360000556</v>
      </c>
      <c r="X37" s="20"/>
      <c r="Y37" s="4">
        <v>192.89572220748633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5778.0938358755157</v>
      </c>
      <c r="D38" s="34">
        <v>551.37385030324515</v>
      </c>
      <c r="E38" s="34">
        <v>567.07766389653273</v>
      </c>
      <c r="F38" s="34">
        <v>371.80309560486529</v>
      </c>
      <c r="G38" s="34">
        <v>391.16820698650201</v>
      </c>
      <c r="H38" s="34">
        <v>459.23351199229052</v>
      </c>
      <c r="I38" s="34">
        <v>486.75076331339341</v>
      </c>
      <c r="J38" s="34">
        <v>588.06428999852403</v>
      </c>
      <c r="K38" s="34">
        <v>642.37815928806037</v>
      </c>
      <c r="L38" s="34">
        <v>674.177743844877</v>
      </c>
      <c r="M38" s="34">
        <v>554.37201557514391</v>
      </c>
      <c r="N38" s="34">
        <v>430.10152336260535</v>
      </c>
      <c r="O38" s="34">
        <v>458.26075943927435</v>
      </c>
      <c r="P38" s="34">
        <v>467.09339971474725</v>
      </c>
      <c r="Q38" s="34">
        <v>436.32341921200322</v>
      </c>
      <c r="R38" s="34">
        <v>394.33294297143834</v>
      </c>
      <c r="S38" s="34">
        <v>466.64079361546635</v>
      </c>
      <c r="T38" s="34">
        <v>504.35989272921381</v>
      </c>
      <c r="U38" s="34">
        <v>827.97176987877663</v>
      </c>
      <c r="V38" s="34">
        <v>924.28352763454916</v>
      </c>
      <c r="W38" s="34">
        <v>949.3335747563608</v>
      </c>
      <c r="X38" s="20"/>
      <c r="Y38" s="4">
        <v>11145.100904117871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73.9198044724683</v>
      </c>
      <c r="D39" s="34">
        <v>5.249835105899999</v>
      </c>
      <c r="E39" s="34">
        <v>2.50329582011</v>
      </c>
      <c r="F39" s="34">
        <v>3.002818802000002</v>
      </c>
      <c r="G39" s="34">
        <v>3.4935711044900022</v>
      </c>
      <c r="H39" s="34">
        <v>5.9608174219300016</v>
      </c>
      <c r="I39" s="34">
        <v>4.3608604649600018</v>
      </c>
      <c r="J39" s="34">
        <v>3.8376663522699985</v>
      </c>
      <c r="K39" s="34">
        <v>5.4444866504500027</v>
      </c>
      <c r="L39" s="34">
        <v>3.73993448501</v>
      </c>
      <c r="M39" s="34">
        <v>8.7367761857000072</v>
      </c>
      <c r="N39" s="34">
        <v>10.095857301179988</v>
      </c>
      <c r="O39" s="34">
        <v>10.632046923129991</v>
      </c>
      <c r="P39" s="34">
        <v>11.716005028730011</v>
      </c>
      <c r="Q39" s="34">
        <v>12.233930175289998</v>
      </c>
      <c r="R39" s="34">
        <v>9.097178306720016</v>
      </c>
      <c r="S39" s="34">
        <v>10.281923630300005</v>
      </c>
      <c r="T39" s="34">
        <v>10.545436460180019</v>
      </c>
      <c r="U39" s="34">
        <v>12.281751902789997</v>
      </c>
      <c r="V39" s="34">
        <v>13.31770751869997</v>
      </c>
      <c r="W39" s="34">
        <v>14.134274189370018</v>
      </c>
      <c r="X39" s="20"/>
      <c r="Y39" s="4">
        <v>160.66617382921001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122.64553308251037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1.870706966519E-2</v>
      </c>
      <c r="L40" s="20">
        <v>7.7705953537226193</v>
      </c>
      <c r="M40" s="20">
        <v>0</v>
      </c>
      <c r="N40" s="20">
        <v>0</v>
      </c>
      <c r="O40" s="20">
        <v>0</v>
      </c>
      <c r="P40" s="20">
        <v>0.15392048658099999</v>
      </c>
      <c r="Q40" s="20">
        <v>0</v>
      </c>
      <c r="R40" s="20">
        <v>0.24753452491396002</v>
      </c>
      <c r="S40" s="20">
        <v>0.55915304122758003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141.29627982501586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9.0180474046511439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0.87213649992016007</v>
      </c>
      <c r="K42" s="34">
        <v>0.24626418008379999</v>
      </c>
      <c r="L42" s="34">
        <v>1.2977451909900799</v>
      </c>
      <c r="M42" s="34">
        <v>1.68878919903462</v>
      </c>
      <c r="N42" s="34">
        <v>3.0352630533581899</v>
      </c>
      <c r="O42" s="34">
        <v>3.04030155107671</v>
      </c>
      <c r="P42" s="34">
        <v>2.6176135446298789</v>
      </c>
      <c r="Q42" s="34">
        <v>1.34214328840778</v>
      </c>
      <c r="R42" s="34">
        <v>0.83185855343701998</v>
      </c>
      <c r="S42" s="34">
        <v>2.3567211842030002E-2</v>
      </c>
      <c r="T42" s="34">
        <v>0.29866860261866995</v>
      </c>
      <c r="U42" s="34">
        <v>0</v>
      </c>
      <c r="V42" s="34">
        <v>0</v>
      </c>
      <c r="W42" s="34">
        <v>0</v>
      </c>
      <c r="X42" s="20"/>
      <c r="Y42" s="4">
        <v>17.685269008808277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-459.95580967397478</v>
      </c>
      <c r="D44" s="35">
        <v>576.14068193010041</v>
      </c>
      <c r="E44" s="35">
        <v>658.37395236680834</v>
      </c>
      <c r="F44" s="35">
        <v>193.09748032561592</v>
      </c>
      <c r="G44" s="35">
        <v>121.08000552459077</v>
      </c>
      <c r="H44" s="35">
        <v>77.661977023228118</v>
      </c>
      <c r="I44" s="35">
        <v>94.679387874855109</v>
      </c>
      <c r="J44" s="35">
        <v>168.21383197506006</v>
      </c>
      <c r="K44" s="35">
        <v>110.57981336158339</v>
      </c>
      <c r="L44" s="35">
        <v>509.50937039667929</v>
      </c>
      <c r="M44" s="35">
        <v>-166.41358181477511</v>
      </c>
      <c r="N44" s="35">
        <v>-714.42551499789977</v>
      </c>
      <c r="O44" s="35">
        <v>-746.70769728047526</v>
      </c>
      <c r="P44" s="35">
        <v>-536.25263504252121</v>
      </c>
      <c r="Q44" s="35">
        <v>-587.8695569971411</v>
      </c>
      <c r="R44" s="35">
        <v>-952.43054910820956</v>
      </c>
      <c r="S44" s="35">
        <v>-882.39509635078377</v>
      </c>
      <c r="T44" s="35">
        <v>-893.5530590021275</v>
      </c>
      <c r="U44" s="35">
        <v>-481.72714841779293</v>
      </c>
      <c r="V44" s="35">
        <v>-408.77582973759706</v>
      </c>
      <c r="W44" s="35">
        <v>296.95261972313858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6781.1544813258024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1528.6350077789366</v>
      </c>
      <c r="S47" s="20">
        <v>1628.5235475098868</v>
      </c>
      <c r="T47" s="20">
        <v>1628.5235475098868</v>
      </c>
      <c r="U47" s="20">
        <v>2012.7340855501095</v>
      </c>
      <c r="V47" s="20">
        <v>2112.9312032145158</v>
      </c>
      <c r="W47" s="20">
        <v>2116.0713915086735</v>
      </c>
      <c r="X47" s="20"/>
      <c r="Y47" s="4">
        <v>17757.280560787465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183.185876687269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45.142128601602529</v>
      </c>
      <c r="S53" s="34">
        <v>46.315164724890728</v>
      </c>
      <c r="T53" s="34">
        <v>47.512337742010907</v>
      </c>
      <c r="U53" s="34">
        <v>51.061918375526162</v>
      </c>
      <c r="V53" s="34">
        <v>52.173545623435373</v>
      </c>
      <c r="W53" s="34">
        <v>53.310532408686328</v>
      </c>
      <c r="X53" s="20"/>
      <c r="Y53" s="4">
        <v>467.16858774115963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-0.14089725978560097</v>
      </c>
      <c r="D55" s="34">
        <v>0</v>
      </c>
      <c r="E55" s="34">
        <v>-2.3056925180000001E-4</v>
      </c>
      <c r="F55" s="34">
        <v>-9.5319520104999935E-4</v>
      </c>
      <c r="G55" s="34">
        <v>-3.7469230537899999E-3</v>
      </c>
      <c r="H55" s="34">
        <v>-8.8792918906499957E-3</v>
      </c>
      <c r="I55" s="34">
        <v>-3.1000066913230012E-2</v>
      </c>
      <c r="J55" s="34">
        <v>-4.2912239071500038E-3</v>
      </c>
      <c r="K55" s="34">
        <v>-6.6426013776600028E-3</v>
      </c>
      <c r="L55" s="34">
        <v>-1.2005840830650011E-2</v>
      </c>
      <c r="M55" s="34">
        <v>-1.2483473581549999E-2</v>
      </c>
      <c r="N55" s="34">
        <v>-5.1843505178550034E-2</v>
      </c>
      <c r="O55" s="34">
        <v>-7.1098707002600044E-3</v>
      </c>
      <c r="P55" s="34">
        <v>-7.1892484414600019E-3</v>
      </c>
      <c r="Q55" s="34">
        <v>-7.3027411365200025E-3</v>
      </c>
      <c r="R55" s="34">
        <v>-1.5435575366000012E-2</v>
      </c>
      <c r="S55" s="34">
        <v>-3.6860586350620013E-2</v>
      </c>
      <c r="T55" s="34">
        <v>-8.0486554575150054E-2</v>
      </c>
      <c r="U55" s="34">
        <v>-1.0288605780239999E-2</v>
      </c>
      <c r="V55" s="34">
        <v>-1.0496503821759999E-2</v>
      </c>
      <c r="W55" s="34">
        <v>-1.0752885360030009E-2</v>
      </c>
      <c r="X55" s="20"/>
      <c r="Y55" s="4">
        <v>-0.31799926271812012</v>
      </c>
      <c r="AG55" s="4" t="s">
        <v>127</v>
      </c>
    </row>
    <row r="56" spans="1:34" ht="15.75" x14ac:dyDescent="0.25">
      <c r="A56" s="20"/>
      <c r="B56" s="27" t="s">
        <v>1</v>
      </c>
      <c r="C56" s="35">
        <v>18757.56240567036</v>
      </c>
      <c r="D56" s="35">
        <v>307.25934819599644</v>
      </c>
      <c r="E56" s="35">
        <v>323.0498374818448</v>
      </c>
      <c r="F56" s="35">
        <v>572.00529376037559</v>
      </c>
      <c r="G56" s="35">
        <v>671.56405175012628</v>
      </c>
      <c r="H56" s="35">
        <v>950.17171697196375</v>
      </c>
      <c r="I56" s="35">
        <v>1079.3912566319623</v>
      </c>
      <c r="J56" s="35">
        <v>1171.6330902059619</v>
      </c>
      <c r="K56" s="35">
        <v>1342.4540408529047</v>
      </c>
      <c r="L56" s="35">
        <v>1421.5255660739126</v>
      </c>
      <c r="M56" s="35">
        <v>2140.2117216804259</v>
      </c>
      <c r="N56" s="35">
        <v>2666.2273610234756</v>
      </c>
      <c r="O56" s="35">
        <v>2688.2631248706221</v>
      </c>
      <c r="P56" s="35">
        <v>2635.8861607019744</v>
      </c>
      <c r="Q56" s="35">
        <v>2704.525564213428</v>
      </c>
      <c r="R56" s="35">
        <v>3444.2654228323913</v>
      </c>
      <c r="S56" s="35">
        <v>3586.9908207460126</v>
      </c>
      <c r="T56" s="35">
        <v>3632.0287433402082</v>
      </c>
      <c r="U56" s="35">
        <v>4136.4451594013763</v>
      </c>
      <c r="V56" s="35">
        <v>4336.8944337120411</v>
      </c>
      <c r="W56" s="35">
        <v>4404.4110850271018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1209.8443689549952</v>
      </c>
      <c r="D61" s="34">
        <v>9.4720593313632762</v>
      </c>
      <c r="E61" s="34">
        <v>18.556657916483658</v>
      </c>
      <c r="F61" s="34">
        <v>28.189782851463111</v>
      </c>
      <c r="G61" s="34">
        <v>25.831894986853097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240.23964279496391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3029.3889824854673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1458.2551761274385</v>
      </c>
      <c r="D63" s="35">
        <v>9.4720593313632762</v>
      </c>
      <c r="E63" s="35">
        <v>19.765106866930584</v>
      </c>
      <c r="F63" s="35">
        <v>33.068316801196183</v>
      </c>
      <c r="G63" s="35">
        <v>33.855876778446131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271.78672694338377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-3129.7642747923537</v>
      </c>
      <c r="D66" s="34">
        <v>-705.13288288301362</v>
      </c>
      <c r="E66" s="34">
        <v>-845.24546679220111</v>
      </c>
      <c r="F66" s="34">
        <v>-226.92120499382293</v>
      </c>
      <c r="G66" s="34">
        <v>-193.72431796276845</v>
      </c>
      <c r="H66" s="34">
        <v>-291.0659908297261</v>
      </c>
      <c r="I66" s="34">
        <v>-184.94614437796989</v>
      </c>
      <c r="J66" s="34">
        <v>-139.18351753225031</v>
      </c>
      <c r="K66" s="34">
        <v>-110.57690970403321</v>
      </c>
      <c r="L66" s="34">
        <v>-108.92541235176638</v>
      </c>
      <c r="M66" s="34">
        <v>-193.09311418984262</v>
      </c>
      <c r="N66" s="34">
        <v>-171.95652454012088</v>
      </c>
      <c r="O66" s="34">
        <v>-176.74631610475822</v>
      </c>
      <c r="P66" s="34">
        <v>-166.89196413108024</v>
      </c>
      <c r="Q66" s="34">
        <v>-137.57457624685287</v>
      </c>
      <c r="R66" s="34">
        <v>-198.44115636882415</v>
      </c>
      <c r="S66" s="34">
        <v>-207.70708742649688</v>
      </c>
      <c r="T66" s="34">
        <v>-210.49109208963972</v>
      </c>
      <c r="U66" s="34">
        <v>-248.59286246912976</v>
      </c>
      <c r="V66" s="34">
        <v>-248.20241682845833</v>
      </c>
      <c r="W66" s="34">
        <v>-276.91420094955271</v>
      </c>
      <c r="X66" s="20"/>
      <c r="Y66" s="4">
        <v>-5042.3331587723078</v>
      </c>
      <c r="AE66" s="4" t="s">
        <v>128</v>
      </c>
    </row>
    <row r="67" spans="1:33" ht="15.75" x14ac:dyDescent="0.25">
      <c r="A67" s="20"/>
      <c r="B67" s="25" t="s">
        <v>30</v>
      </c>
      <c r="C67" s="20">
        <v>3537.068140855974</v>
      </c>
      <c r="D67" s="34">
        <v>207.56245840286326</v>
      </c>
      <c r="E67" s="34">
        <v>297.93897796177282</v>
      </c>
      <c r="F67" s="34">
        <v>268.17054924700187</v>
      </c>
      <c r="G67" s="34">
        <v>248.49426833136781</v>
      </c>
      <c r="H67" s="34">
        <v>228.17787848598113</v>
      </c>
      <c r="I67" s="34">
        <v>272.24312742400889</v>
      </c>
      <c r="J67" s="34">
        <v>321.88986250707728</v>
      </c>
      <c r="K67" s="34">
        <v>342.15114120027658</v>
      </c>
      <c r="L67" s="34">
        <v>401.86806688078923</v>
      </c>
      <c r="M67" s="34">
        <v>305.62891524729343</v>
      </c>
      <c r="N67" s="34">
        <v>306.42267701665884</v>
      </c>
      <c r="O67" s="34">
        <v>322.62228204641644</v>
      </c>
      <c r="P67" s="34">
        <v>355.11455901876167</v>
      </c>
      <c r="Q67" s="34">
        <v>392.31655599896669</v>
      </c>
      <c r="R67" s="34">
        <v>370.15962828766203</v>
      </c>
      <c r="S67" s="34">
        <v>400.69506506326155</v>
      </c>
      <c r="T67" s="34">
        <v>444.03996015713557</v>
      </c>
      <c r="U67" s="34">
        <v>504.76185518764333</v>
      </c>
      <c r="V67" s="34">
        <v>566.66052885767863</v>
      </c>
      <c r="W67" s="34">
        <v>594.50386958407921</v>
      </c>
      <c r="X67" s="20"/>
      <c r="Y67" s="4">
        <v>7151.422226906695</v>
      </c>
      <c r="AE67" s="4" t="s">
        <v>129</v>
      </c>
    </row>
    <row r="68" spans="1:33" ht="15.75" x14ac:dyDescent="0.25">
      <c r="A68" s="20"/>
      <c r="B68" s="27" t="s">
        <v>1</v>
      </c>
      <c r="C68" s="35">
        <v>407.30386606361986</v>
      </c>
      <c r="D68" s="35">
        <v>-497.57042448015034</v>
      </c>
      <c r="E68" s="35">
        <v>-547.30648883042829</v>
      </c>
      <c r="F68" s="35">
        <v>41.249344253178947</v>
      </c>
      <c r="G68" s="35">
        <v>54.769950368599353</v>
      </c>
      <c r="H68" s="35">
        <v>-62.888112343744979</v>
      </c>
      <c r="I68" s="35">
        <v>87.296983046039003</v>
      </c>
      <c r="J68" s="35">
        <v>182.70634497482698</v>
      </c>
      <c r="K68" s="35">
        <v>231.57423149624339</v>
      </c>
      <c r="L68" s="35">
        <v>292.94265452902283</v>
      </c>
      <c r="M68" s="35">
        <v>112.53580105745081</v>
      </c>
      <c r="N68" s="35">
        <v>134.46615247653796</v>
      </c>
      <c r="O68" s="35">
        <v>145.87596594165822</v>
      </c>
      <c r="P68" s="35">
        <v>188.22259488768142</v>
      </c>
      <c r="Q68" s="35">
        <v>254.74197975211382</v>
      </c>
      <c r="R68" s="35">
        <v>171.71847191883788</v>
      </c>
      <c r="S68" s="35">
        <v>192.98797763676467</v>
      </c>
      <c r="T68" s="35">
        <v>233.54886806749585</v>
      </c>
      <c r="U68" s="35">
        <v>256.16899271851355</v>
      </c>
      <c r="V68" s="35">
        <v>318.45811202922027</v>
      </c>
      <c r="W68" s="35">
        <v>317.5896686345265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2476.3073101130763</v>
      </c>
      <c r="D71" s="20">
        <v>0</v>
      </c>
      <c r="E71" s="20">
        <v>23.449676310438647</v>
      </c>
      <c r="F71" s="20">
        <v>143.82201725198132</v>
      </c>
      <c r="G71" s="20">
        <v>166.47871264641788</v>
      </c>
      <c r="H71" s="20">
        <v>212.22083559194093</v>
      </c>
      <c r="I71" s="20">
        <v>217.24151870639437</v>
      </c>
      <c r="J71" s="20">
        <v>222.6996862141873</v>
      </c>
      <c r="K71" s="20">
        <v>233.65307376317463</v>
      </c>
      <c r="L71" s="20">
        <v>240.91254944816831</v>
      </c>
      <c r="M71" s="20">
        <v>261.08313089599949</v>
      </c>
      <c r="N71" s="20">
        <v>310.89968353677983</v>
      </c>
      <c r="O71" s="20">
        <v>317.04719439929215</v>
      </c>
      <c r="P71" s="20">
        <v>323.33496724185824</v>
      </c>
      <c r="Q71" s="20">
        <v>329.77915989072716</v>
      </c>
      <c r="R71" s="20">
        <v>370.29056959298725</v>
      </c>
      <c r="S71" s="20">
        <v>377.76837134798683</v>
      </c>
      <c r="T71" s="20">
        <v>385.30936991185848</v>
      </c>
      <c r="U71" s="20">
        <v>424.77316154877587</v>
      </c>
      <c r="V71" s="20">
        <v>435.87351862735881</v>
      </c>
      <c r="W71" s="20">
        <v>449.87127011878368</v>
      </c>
      <c r="X71" s="20"/>
      <c r="Y71" s="4">
        <v>5446.5084670451097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2476.3073101130763</v>
      </c>
      <c r="D72" s="35">
        <v>0</v>
      </c>
      <c r="E72" s="35">
        <v>23.449676310438647</v>
      </c>
      <c r="F72" s="35">
        <v>143.82201725198132</v>
      </c>
      <c r="G72" s="35">
        <v>166.47871264641788</v>
      </c>
      <c r="H72" s="35">
        <v>212.22083559194093</v>
      </c>
      <c r="I72" s="35">
        <v>217.24151870639437</v>
      </c>
      <c r="J72" s="35">
        <v>222.6996862141873</v>
      </c>
      <c r="K72" s="35">
        <v>233.65307376317463</v>
      </c>
      <c r="L72" s="35">
        <v>240.91254944816831</v>
      </c>
      <c r="M72" s="35">
        <v>261.08313089599949</v>
      </c>
      <c r="N72" s="35">
        <v>310.89968353677983</v>
      </c>
      <c r="O72" s="35">
        <v>317.04719439929215</v>
      </c>
      <c r="P72" s="35">
        <v>323.33496724185824</v>
      </c>
      <c r="Q72" s="35">
        <v>329.77915989072716</v>
      </c>
      <c r="R72" s="35">
        <v>370.29056959298725</v>
      </c>
      <c r="S72" s="35">
        <v>377.76837134798683</v>
      </c>
      <c r="T72" s="35">
        <v>385.30936991185848</v>
      </c>
      <c r="U72" s="35">
        <v>424.77316154877587</v>
      </c>
      <c r="V72" s="35">
        <v>435.87351862735881</v>
      </c>
      <c r="W72" s="35">
        <v>449.87127011878368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33464.261411430452</v>
      </c>
      <c r="D75" s="39">
        <v>1501.1973779717136</v>
      </c>
      <c r="E75" s="39">
        <v>1735.7986384305789</v>
      </c>
      <c r="F75" s="39">
        <v>2249.3622215825303</v>
      </c>
      <c r="G75" s="39">
        <v>2352.3864160275029</v>
      </c>
      <c r="H75" s="39">
        <v>2589.1301062869684</v>
      </c>
      <c r="I75" s="39">
        <v>2945.2099912910567</v>
      </c>
      <c r="J75" s="39">
        <v>3247.320888543446</v>
      </c>
      <c r="K75" s="39">
        <v>3158.7903861180403</v>
      </c>
      <c r="L75" s="39">
        <v>3786.0303610055703</v>
      </c>
      <c r="M75" s="39">
        <v>3385.0730831583005</v>
      </c>
      <c r="N75" s="39">
        <v>3194.3988630918243</v>
      </c>
      <c r="O75" s="39">
        <v>3238.037741922531</v>
      </c>
      <c r="P75" s="39">
        <v>3447.2015290182517</v>
      </c>
      <c r="Q75" s="39">
        <v>3523.271083442904</v>
      </c>
      <c r="R75" s="39">
        <v>3945.1924291289165</v>
      </c>
      <c r="S75" s="39">
        <v>3948.7316166389592</v>
      </c>
      <c r="T75" s="39">
        <v>3952.3345096122221</v>
      </c>
      <c r="U75" s="39">
        <v>5179.7495549914611</v>
      </c>
      <c r="V75" s="39">
        <v>5549.420886887181</v>
      </c>
      <c r="W75" s="39">
        <v>6407.0897674641992</v>
      </c>
      <c r="X75" s="20"/>
      <c r="Y75" s="4">
        <v>69335.727452614155</v>
      </c>
    </row>
    <row r="76" spans="1:33" ht="15.75" x14ac:dyDescent="0.25">
      <c r="A76" s="20"/>
      <c r="B76" s="24" t="s">
        <v>34</v>
      </c>
      <c r="C76" s="20">
        <v>25754.825631893687</v>
      </c>
      <c r="D76" s="20">
        <v>605.99831168947981</v>
      </c>
      <c r="E76" s="20">
        <v>695.41758049738985</v>
      </c>
      <c r="F76" s="20">
        <v>1051.8554271776075</v>
      </c>
      <c r="G76" s="20">
        <v>1244.1248148156778</v>
      </c>
      <c r="H76" s="20">
        <v>1560.9172942817836</v>
      </c>
      <c r="I76" s="20">
        <v>2081.509666355812</v>
      </c>
      <c r="J76" s="20">
        <v>2142.4365775364454</v>
      </c>
      <c r="K76" s="20">
        <v>2113.6812916107824</v>
      </c>
      <c r="L76" s="20">
        <v>2165.9442733500227</v>
      </c>
      <c r="M76" s="20">
        <v>2899.9262922077351</v>
      </c>
      <c r="N76" s="20">
        <v>3372.2471136259064</v>
      </c>
      <c r="O76" s="20">
        <v>3415.2430211803535</v>
      </c>
      <c r="P76" s="20">
        <v>3315.8253203189938</v>
      </c>
      <c r="Q76" s="20">
        <v>3399.0255573000686</v>
      </c>
      <c r="R76" s="20">
        <v>4392.4198567977228</v>
      </c>
      <c r="S76" s="20">
        <v>4301.3400389176986</v>
      </c>
      <c r="T76" s="20">
        <v>4225.0774918819416</v>
      </c>
      <c r="U76" s="20">
        <v>4733.8786821009153</v>
      </c>
      <c r="V76" s="20">
        <v>4845.64745451814</v>
      </c>
      <c r="W76" s="20">
        <v>4929.0189540668907</v>
      </c>
      <c r="X76" s="20"/>
      <c r="Y76" s="4">
        <v>57491.535020231371</v>
      </c>
    </row>
    <row r="77" spans="1:33" ht="15.75" x14ac:dyDescent="0.25">
      <c r="A77" s="20"/>
      <c r="B77" s="24" t="s">
        <v>35</v>
      </c>
      <c r="C77" s="20">
        <v>7709.4357795367687</v>
      </c>
      <c r="D77" s="20">
        <v>895.19906628223384</v>
      </c>
      <c r="E77" s="20">
        <v>1040.3810579331891</v>
      </c>
      <c r="F77" s="20">
        <v>1197.5067944049235</v>
      </c>
      <c r="G77" s="20">
        <v>1108.2616012118242</v>
      </c>
      <c r="H77" s="20">
        <v>1028.2128120051846</v>
      </c>
      <c r="I77" s="20">
        <v>863.70032493524513</v>
      </c>
      <c r="J77" s="20">
        <v>1104.8843110070009</v>
      </c>
      <c r="K77" s="20">
        <v>1045.1090945072579</v>
      </c>
      <c r="L77" s="20">
        <v>1620.0860876555475</v>
      </c>
      <c r="M77" s="20">
        <v>485.14679095056562</v>
      </c>
      <c r="N77" s="20">
        <v>-177.8482505340821</v>
      </c>
      <c r="O77" s="20">
        <v>-177.20527925782267</v>
      </c>
      <c r="P77" s="20">
        <v>131.37620869925777</v>
      </c>
      <c r="Q77" s="20">
        <v>124.24552614283498</v>
      </c>
      <c r="R77" s="20">
        <v>-447.22742766880629</v>
      </c>
      <c r="S77" s="20">
        <v>-352.60842227873945</v>
      </c>
      <c r="T77" s="20">
        <v>-272.7429822697195</v>
      </c>
      <c r="U77" s="20">
        <v>445.87087289054568</v>
      </c>
      <c r="V77" s="20">
        <v>703.77343236904107</v>
      </c>
      <c r="W77" s="20">
        <v>1478.0708133973076</v>
      </c>
      <c r="X77" s="20"/>
      <c r="Y77" s="4">
        <v>11844.19243238279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255809.38563186576</v>
      </c>
      <c r="D84" s="34">
        <v>25336.35826213843</v>
      </c>
      <c r="E84" s="34">
        <v>27129.38536604507</v>
      </c>
      <c r="F84" s="34">
        <v>20338.588693580179</v>
      </c>
      <c r="G84" s="34">
        <v>19084.711310233481</v>
      </c>
      <c r="H84" s="34">
        <v>20004.821243985669</v>
      </c>
      <c r="I84" s="34">
        <v>21140.00614590817</v>
      </c>
      <c r="J84" s="34">
        <v>19864.220302892449</v>
      </c>
      <c r="K84" s="34">
        <v>17727.32547298829</v>
      </c>
      <c r="L84" s="34">
        <v>17928.039090198639</v>
      </c>
      <c r="M84" s="34">
        <v>12763.392883120639</v>
      </c>
      <c r="N84" s="34">
        <v>9532.0996997598559</v>
      </c>
      <c r="O84" s="34">
        <v>9674.1988988903358</v>
      </c>
      <c r="P84" s="34">
        <v>8819.8844222216976</v>
      </c>
      <c r="Q84" s="34">
        <v>8048.9218174833377</v>
      </c>
      <c r="R84" s="34">
        <v>5897.759638449098</v>
      </c>
      <c r="S84" s="34">
        <v>5569.6940267742557</v>
      </c>
      <c r="T84" s="34">
        <v>5680.0947838158982</v>
      </c>
      <c r="U84" s="34">
        <v>344.86220767825012</v>
      </c>
      <c r="V84" s="34">
        <v>447.05696884905979</v>
      </c>
      <c r="W84" s="34">
        <v>477.96439685290022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11439.529095765722</v>
      </c>
      <c r="D85" s="34">
        <v>565.16198146481827</v>
      </c>
      <c r="E85" s="34">
        <v>556.75944031159872</v>
      </c>
      <c r="F85" s="34">
        <v>528.11789433565934</v>
      </c>
      <c r="G85" s="34">
        <v>542.72473598903935</v>
      </c>
      <c r="H85" s="34">
        <v>610.77270739052824</v>
      </c>
      <c r="I85" s="34">
        <v>693.35305103552832</v>
      </c>
      <c r="J85" s="34">
        <v>570.45852828118814</v>
      </c>
      <c r="K85" s="34">
        <v>571.97494797500826</v>
      </c>
      <c r="L85" s="34">
        <v>574.48502039931816</v>
      </c>
      <c r="M85" s="34">
        <v>557.30785765590883</v>
      </c>
      <c r="N85" s="34">
        <v>622.50920881554907</v>
      </c>
      <c r="O85" s="34">
        <v>515.4100878267792</v>
      </c>
      <c r="P85" s="34">
        <v>531.4340909622988</v>
      </c>
      <c r="Q85" s="34">
        <v>538.10896484377872</v>
      </c>
      <c r="R85" s="34">
        <v>558.57458634772865</v>
      </c>
      <c r="S85" s="34">
        <v>590.22442376958861</v>
      </c>
      <c r="T85" s="34">
        <v>651.27600013686856</v>
      </c>
      <c r="U85" s="34">
        <v>563.74219175026838</v>
      </c>
      <c r="V85" s="34">
        <v>546.98797947958849</v>
      </c>
      <c r="W85" s="34">
        <v>550.14539699467832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143687.96347393451</v>
      </c>
      <c r="D86" s="34">
        <v>557.18773725517985</v>
      </c>
      <c r="E86" s="34">
        <v>1091.59349065627</v>
      </c>
      <c r="F86" s="34">
        <v>1658.2934505615101</v>
      </c>
      <c r="G86" s="34">
        <v>2270.0520827705604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10672.086913733798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-6415.994430845064</v>
      </c>
      <c r="D87" s="34">
        <v>79.390177128785126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-373.642631999998</v>
      </c>
      <c r="J87" s="34">
        <v>-373.64463199999801</v>
      </c>
      <c r="K87" s="34">
        <v>-373.64463199999801</v>
      </c>
      <c r="L87" s="34">
        <v>-373.642631999998</v>
      </c>
      <c r="M87" s="34">
        <v>-373.64563199999799</v>
      </c>
      <c r="N87" s="34">
        <v>-373.642631999998</v>
      </c>
      <c r="O87" s="34">
        <v>-373.64463199999801</v>
      </c>
      <c r="P87" s="34">
        <v>-373.64563197388799</v>
      </c>
      <c r="Q87" s="34">
        <v>-373.64563199999799</v>
      </c>
      <c r="R87" s="34">
        <v>-373.63963199999796</v>
      </c>
      <c r="S87" s="34">
        <v>-373.63963199999796</v>
      </c>
      <c r="T87" s="34">
        <v>-373.63963199999796</v>
      </c>
      <c r="U87" s="34">
        <v>-373.642631999998</v>
      </c>
      <c r="V87" s="34">
        <v>-373.64463199999801</v>
      </c>
      <c r="W87" s="34">
        <v>-373.64063199999799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248058.16824044444</v>
      </c>
      <c r="D89" s="34">
        <v>15532.960960007449</v>
      </c>
      <c r="E89" s="34">
        <v>16718.581052709011</v>
      </c>
      <c r="F89" s="34">
        <v>12502.12148010652</v>
      </c>
      <c r="G89" s="34">
        <v>12443.390500870981</v>
      </c>
      <c r="H89" s="34">
        <v>13177.964731455269</v>
      </c>
      <c r="I89" s="34">
        <v>13909.82951818999</v>
      </c>
      <c r="J89" s="34">
        <v>15310.65460558696</v>
      </c>
      <c r="K89" s="34">
        <v>15363.799253940799</v>
      </c>
      <c r="L89" s="34">
        <v>15660.17082193868</v>
      </c>
      <c r="M89" s="34">
        <v>12644.488860409261</v>
      </c>
      <c r="N89" s="34">
        <v>9484.9008138914451</v>
      </c>
      <c r="O89" s="34">
        <v>9803.3411527417538</v>
      </c>
      <c r="P89" s="34">
        <v>9811.1845244129618</v>
      </c>
      <c r="Q89" s="34">
        <v>9002.0755612071571</v>
      </c>
      <c r="R89" s="34">
        <v>7299.737464935487</v>
      </c>
      <c r="S89" s="34">
        <v>8415.3945219192374</v>
      </c>
      <c r="T89" s="34">
        <v>8620.3466339684783</v>
      </c>
      <c r="U89" s="34">
        <v>13049.672254842357</v>
      </c>
      <c r="V89" s="34">
        <v>14788.417297367228</v>
      </c>
      <c r="W89" s="34">
        <v>14519.136229943429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177594.38280917195</v>
      </c>
      <c r="D90" s="34">
        <v>2456.8337592961502</v>
      </c>
      <c r="E90" s="34">
        <v>3002.3708682850802</v>
      </c>
      <c r="F90" s="34">
        <v>3670.9234418787601</v>
      </c>
      <c r="G90" s="34">
        <v>5688.6994493925895</v>
      </c>
      <c r="H90" s="34">
        <v>7759.8491221228423</v>
      </c>
      <c r="I90" s="34">
        <v>7872.4736984266692</v>
      </c>
      <c r="J90" s="34">
        <v>7841.9497263064632</v>
      </c>
      <c r="K90" s="34">
        <v>8840.5258880189922</v>
      </c>
      <c r="L90" s="34">
        <v>8805.2033940761903</v>
      </c>
      <c r="M90" s="34">
        <v>8631.9820789310124</v>
      </c>
      <c r="N90" s="34">
        <v>9732.1068177312336</v>
      </c>
      <c r="O90" s="34">
        <v>10053.850366832514</v>
      </c>
      <c r="P90" s="34">
        <v>9478.6355751059527</v>
      </c>
      <c r="Q90" s="34">
        <v>9449.5546343966907</v>
      </c>
      <c r="R90" s="34">
        <v>12447.217531226222</v>
      </c>
      <c r="S90" s="34">
        <v>12371.066177461014</v>
      </c>
      <c r="T90" s="34">
        <v>12313.186609570992</v>
      </c>
      <c r="U90" s="34">
        <v>12417.138921431469</v>
      </c>
      <c r="V90" s="34">
        <v>12370.39400250926</v>
      </c>
      <c r="W90" s="34">
        <v>12390.420746171831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551532.22861895361</v>
      </c>
      <c r="D91" s="34">
        <v>10258.61660164692</v>
      </c>
      <c r="E91" s="34">
        <v>10786.68530773444</v>
      </c>
      <c r="F91" s="34">
        <v>15810.2580137573</v>
      </c>
      <c r="G91" s="34">
        <v>15581.79790655085</v>
      </c>
      <c r="H91" s="34">
        <v>16067.69193359515</v>
      </c>
      <c r="I91" s="34">
        <v>16102.06346716581</v>
      </c>
      <c r="J91" s="34">
        <v>16036.32799464649</v>
      </c>
      <c r="K91" s="34">
        <v>17000.756851391929</v>
      </c>
      <c r="L91" s="34">
        <v>16574.32683429409</v>
      </c>
      <c r="M91" s="34">
        <v>29183.939848399568</v>
      </c>
      <c r="N91" s="34">
        <v>35810.741747442808</v>
      </c>
      <c r="O91" s="34">
        <v>35345.225085189682</v>
      </c>
      <c r="P91" s="34">
        <v>36147.695363880477</v>
      </c>
      <c r="Q91" s="34">
        <v>37029.964090926253</v>
      </c>
      <c r="R91" s="34">
        <v>41054.295391639062</v>
      </c>
      <c r="S91" s="34">
        <v>40821.947231517843</v>
      </c>
      <c r="T91" s="34">
        <v>40538.053149011721</v>
      </c>
      <c r="U91" s="34">
        <v>41176.405824226415</v>
      </c>
      <c r="V91" s="34">
        <v>40113.295986713667</v>
      </c>
      <c r="W91" s="34">
        <v>40092.13998922312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98346.705127175199</v>
      </c>
      <c r="D92" s="34">
        <v>4620.890359839409</v>
      </c>
      <c r="E92" s="34">
        <v>4595.8692990793797</v>
      </c>
      <c r="F92" s="34">
        <v>4702.4936031365714</v>
      </c>
      <c r="G92" s="34">
        <v>4713.7158933435694</v>
      </c>
      <c r="H92" s="34">
        <v>4637.2670982715799</v>
      </c>
      <c r="I92" s="34">
        <v>4502.5891840214899</v>
      </c>
      <c r="J92" s="34">
        <v>4618.9608015659605</v>
      </c>
      <c r="K92" s="34">
        <v>5457.2150240647607</v>
      </c>
      <c r="L92" s="34">
        <v>5663.8366629964003</v>
      </c>
      <c r="M92" s="34">
        <v>5278.0464006402208</v>
      </c>
      <c r="N92" s="34">
        <v>4856.5636761561591</v>
      </c>
      <c r="O92" s="34">
        <v>4673.1423008621396</v>
      </c>
      <c r="P92" s="34">
        <v>4962.5792737208112</v>
      </c>
      <c r="Q92" s="34">
        <v>4995.1058824708698</v>
      </c>
      <c r="R92" s="34">
        <v>5330.5661095709193</v>
      </c>
      <c r="S92" s="34">
        <v>4918.6285515801637</v>
      </c>
      <c r="T92" s="34">
        <v>4827.6852791036836</v>
      </c>
      <c r="U92" s="34">
        <v>4786.7501009108519</v>
      </c>
      <c r="V92" s="34">
        <v>4442.8040963000431</v>
      </c>
      <c r="W92" s="34">
        <v>5761.9955295402187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1573868.6528432418</v>
      </c>
      <c r="D93" s="46">
        <v>64811.552499584221</v>
      </c>
      <c r="E93" s="46">
        <v>69223.446627266472</v>
      </c>
      <c r="F93" s="46">
        <v>64061.380550596972</v>
      </c>
      <c r="G93" s="46">
        <v>65146.140421733289</v>
      </c>
      <c r="H93" s="46">
        <v>69959.829664737277</v>
      </c>
      <c r="I93" s="46">
        <v>72618.615905223502</v>
      </c>
      <c r="J93" s="46">
        <v>73331.590777701917</v>
      </c>
      <c r="K93" s="46">
        <v>74809.051182794268</v>
      </c>
      <c r="L93" s="46">
        <v>75850.299778960703</v>
      </c>
      <c r="M93" s="46">
        <v>80427.429121163135</v>
      </c>
      <c r="N93" s="46">
        <v>82086.608454599045</v>
      </c>
      <c r="O93" s="46">
        <v>82821.651348216503</v>
      </c>
      <c r="P93" s="46">
        <v>83247.607826753185</v>
      </c>
      <c r="Q93" s="46">
        <v>83132.705074016238</v>
      </c>
      <c r="R93" s="46">
        <v>86983.295756558844</v>
      </c>
      <c r="S93" s="46">
        <v>87729.768949268997</v>
      </c>
      <c r="T93" s="46">
        <v>88237.930679064724</v>
      </c>
      <c r="U93" s="46">
        <v>88575.525164459817</v>
      </c>
      <c r="V93" s="46">
        <v>89572.67768432849</v>
      </c>
      <c r="W93" s="46">
        <v>91241.545376214184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2.8617474231977417E-2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9.3132959167015403E-3</v>
      </c>
      <c r="J101" s="20">
        <v>9.2084923900764785E-3</v>
      </c>
      <c r="K101" s="20">
        <v>4.6618051713744014E-3</v>
      </c>
      <c r="L101" s="20">
        <v>4.9582213546857622E-3</v>
      </c>
      <c r="M101" s="20">
        <v>2.5202608993452605E-3</v>
      </c>
      <c r="N101" s="20">
        <v>1.0696152623086801E-3</v>
      </c>
      <c r="O101" s="20">
        <v>1.1059683250986599E-3</v>
      </c>
      <c r="P101" s="20">
        <v>1.0951866343628693E-3</v>
      </c>
      <c r="Q101" s="20">
        <v>8.8728015903072018E-4</v>
      </c>
      <c r="R101" s="20">
        <v>1.0679251089229802E-3</v>
      </c>
      <c r="S101" s="20">
        <v>7.6513300992612002E-4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-3476.5532310669819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-620.87285183016843</v>
      </c>
      <c r="N103" s="42">
        <v>-571.54889260059122</v>
      </c>
      <c r="O103" s="42">
        <v>-639.22601612912717</v>
      </c>
      <c r="P103" s="42">
        <v>-573.87544511918543</v>
      </c>
      <c r="Q103" s="42">
        <v>-595.47619787395604</v>
      </c>
      <c r="R103" s="42">
        <v>-563.86849138750244</v>
      </c>
      <c r="S103" s="42">
        <v>-619.04842913411153</v>
      </c>
      <c r="T103" s="42">
        <v>-647.33582341601573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3126.3102470163944</v>
      </c>
      <c r="D104" s="42">
        <v>0</v>
      </c>
      <c r="E104" s="42">
        <v>0</v>
      </c>
      <c r="F104" s="42">
        <v>342.24312900375276</v>
      </c>
      <c r="G104" s="42">
        <v>336.54159274886439</v>
      </c>
      <c r="H104" s="42">
        <v>373.85244706229952</v>
      </c>
      <c r="I104" s="42">
        <v>356.15145010962419</v>
      </c>
      <c r="J104" s="42">
        <v>386.08760261195283</v>
      </c>
      <c r="K104" s="42">
        <v>381.36486083023374</v>
      </c>
      <c r="L104" s="42">
        <v>431.11968079220634</v>
      </c>
      <c r="M104" s="42">
        <v>336.66189627847569</v>
      </c>
      <c r="N104" s="42">
        <v>271.020064914952</v>
      </c>
      <c r="O104" s="42">
        <v>298.3998559465233</v>
      </c>
      <c r="P104" s="42">
        <v>314.09286322864551</v>
      </c>
      <c r="Q104" s="42">
        <v>306.11043741468075</v>
      </c>
      <c r="R104" s="42">
        <v>245.89972920845273</v>
      </c>
      <c r="S104" s="42">
        <v>277.79539580450239</v>
      </c>
      <c r="T104" s="42">
        <v>312.02780919570779</v>
      </c>
      <c r="U104" s="42">
        <v>335.89385158443451</v>
      </c>
      <c r="V104" s="42">
        <v>431.00983782354422</v>
      </c>
      <c r="W104" s="42">
        <v>468.18397825873018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158.25959279908514</v>
      </c>
      <c r="D105" s="42">
        <v>69.641340351337604</v>
      </c>
      <c r="E105" s="42">
        <v>82.895894317090466</v>
      </c>
      <c r="F105" s="42">
        <v>5.7919295643555904</v>
      </c>
      <c r="G105" s="42">
        <v>3.2784070101530292</v>
      </c>
      <c r="H105" s="42">
        <v>2.5947308747298914</v>
      </c>
      <c r="I105" s="42">
        <v>4.5663733103667505</v>
      </c>
      <c r="J105" s="42">
        <v>2.386570484667391</v>
      </c>
      <c r="K105" s="42">
        <v>2.0939701342694796</v>
      </c>
      <c r="L105" s="42">
        <v>1.9050901481655902</v>
      </c>
      <c r="M105" s="42">
        <v>1.74412288362864</v>
      </c>
      <c r="N105" s="42">
        <v>1.0908998597955999</v>
      </c>
      <c r="O105" s="42">
        <v>1.25529106526193</v>
      </c>
      <c r="P105" s="42">
        <v>1.8823263787921301</v>
      </c>
      <c r="Q105" s="42">
        <v>1.2006110960890302</v>
      </c>
      <c r="R105" s="42">
        <v>0.93510197428520003</v>
      </c>
      <c r="S105" s="42">
        <v>0.67673071729098999</v>
      </c>
      <c r="T105" s="42">
        <v>0.43196222886835989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-191.9833912515023</v>
      </c>
      <c r="D107" s="35">
        <v>69.641340351337604</v>
      </c>
      <c r="E107" s="35">
        <v>82.895894317090466</v>
      </c>
      <c r="F107" s="35">
        <v>348.03505856810835</v>
      </c>
      <c r="G107" s="35">
        <v>339.81999975901743</v>
      </c>
      <c r="H107" s="35">
        <v>376.44717793702944</v>
      </c>
      <c r="I107" s="35">
        <v>-224.64014259624665</v>
      </c>
      <c r="J107" s="35">
        <v>-176.61684072824903</v>
      </c>
      <c r="K107" s="35">
        <v>-220.38974068207656</v>
      </c>
      <c r="L107" s="35">
        <v>-149.92898553681766</v>
      </c>
      <c r="M107" s="35">
        <v>-282.46683266806411</v>
      </c>
      <c r="N107" s="35">
        <v>-299.43792782584359</v>
      </c>
      <c r="O107" s="35">
        <v>-339.57086911734194</v>
      </c>
      <c r="P107" s="35">
        <v>-257.90025551174779</v>
      </c>
      <c r="Q107" s="35">
        <v>-288.16514936318629</v>
      </c>
      <c r="R107" s="35">
        <v>-317.03366020476449</v>
      </c>
      <c r="S107" s="35">
        <v>-340.57630261231816</v>
      </c>
      <c r="T107" s="35">
        <v>-334.87605199143957</v>
      </c>
      <c r="U107" s="35">
        <v>335.89385158443451</v>
      </c>
      <c r="V107" s="35">
        <v>431.00983782354422</v>
      </c>
      <c r="W107" s="35">
        <v>468.18397825873018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CB9FB9C-8992-4EC7-A204-31ACB2255D84}"/>
</file>

<file path=customXml/itemProps2.xml><?xml version="1.0" encoding="utf-8"?>
<ds:datastoreItem xmlns:ds="http://schemas.openxmlformats.org/officeDocument/2006/customXml" ds:itemID="{684BFDA8-F5C1-48B1-B30A-3A4FFD2B32CF}"/>
</file>

<file path=customXml/itemProps3.xml><?xml version="1.0" encoding="utf-8"?>
<ds:datastoreItem xmlns:ds="http://schemas.openxmlformats.org/officeDocument/2006/customXml" ds:itemID="{91143751-5390-426E-B822-4701B12A7DF6}"/>
</file>

<file path=customXml/itemProps4.xml><?xml version="1.0" encoding="utf-8"?>
<ds:datastoreItem xmlns:ds="http://schemas.openxmlformats.org/officeDocument/2006/customXml" ds:itemID="{CDE858D4-D5BC-4BA8-9F58-8F743FBB16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6.24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