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DDA6CB05-EB17-4E7E-9F43-15FC0DBB43B2}" xr6:coauthVersionLast="47" xr6:coauthVersionMax="47" xr10:uidLastSave="{00000000-0000-0000-0000-000000000000}"/>
  <bookViews>
    <workbookView xWindow="-120" yWindow="480" windowWidth="51840" windowHeight="21240" activeTab="3" xr2:uid="{BFF905BA-FAB3-48A0-87BE-B12666C621D6}"/>
  </bookViews>
  <sheets>
    <sheet name="Fig 6.28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<sst xmlns="http://schemas.openxmlformats.org/spreadsheetml/2006/main" count="533" uniqueCount="140">
  <si>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</si>
  <si>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</si>
  <si>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</si>
  <si>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</si>
  <si>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</si>
  <si>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</si>
  <si>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</si>
  <si>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</si>
  <si>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</si>
  <si>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</si>
  <si>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</si>
  <si>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</si>
  <si>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</si>
  <si>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</si>
  <si>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</si>
  <si>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</si>
  <si>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</si>
  <si>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</si>
  <si>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</si>
  <si>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</si>
  <si>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</si>
  <si>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</si>
  <si>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</si>
  <si>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</si>
  <si>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</si>
  <si>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</si>
  <si>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</si>
  <si>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</si>
  <si>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</si>
  <si>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</si>
  <si>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</si>
  <si>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</si>
  <si>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</si>
  <si>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</si>
  <si>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</si>
  <si>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</si>
  <si>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</si>
  <si>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</si>
  <si>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</si>
  <si>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</si>
  <si>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</si>
  <si>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</si>
  <si>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</si>
  <si>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</si>
  <si>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</si>
  <si>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</si>
  <si>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</si>
  <si>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</si>
  <si>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</si>
  <si>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</si>
  <si>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</si>
  <si>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</si>
  <si>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</si>
  <si>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</si>
  <si>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</si>
  <si>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</si>
  <si>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</si>
  <si>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</si>
  <si>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</si>
  <si>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</si>
  <si>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</si>
  <si>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</si>
  <si>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</si>
  <si>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</si>
  <si>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</si>
  <si>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</si>
  <si>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</si>
  <si>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</si>
  <si>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</si>
  <si>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</si>
  <si>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</si>
  <si>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</si>
  <si>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</si>
  <si>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</si>
  <si>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</si>
  <si>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</si>
  <si>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</si>
  <si>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</si>
  <si>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</si>
  <si>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</si>
  <si>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</si>
  <si>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</si>
  <si>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</si>
  <si>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</si>
  <si>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</si>
  <si>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</si>
  <si>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</si>
  <si>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</si>
  <si>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</si>
  <si>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</si>
  <si>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</si>
  <si>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</si>
  <si>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</si>
  <si>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</si>
  <si>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</si>
  <si>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</si>
  <si>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</si>
  <si>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</si>
  <si>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</si>
  <si>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</si>
  <si>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</si>
  <si>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</si>
  <si>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</si>
  <si>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</si>
  <si>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</si>
  <si>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</si>
  <si>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</si>
  <si>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</si>
  <si>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</si>
  <si>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</si>
  <si>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</si>
  <si>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</si>
  <si>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</si>
  <si>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</si>
  <si>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</si>
  <si>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</si>
  <si>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</si>
  <si>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</si>
  <si>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</si>
  <si>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</si>
  <si>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</si>
  <si>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</si>
  <si>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</si>
  <si>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</si>
  <si>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</si>
  <si>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</si>
  <si>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</si>
  <si>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</si>
  <si>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</si>
  <si>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</si>
  <si>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</si>
  <si>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</si>
  <si>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</si>
  <si>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</si>
  <si>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</si>
  <si>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</si>
  <si>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</si>
  <si>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</si>
  <si>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</si>
  <si>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23U.IR.LST.20.BA12.EP.MM.Force_OSW.52428 (LT. 52428 - 52561) v40.8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</si>
</sst>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Alignment="1">
      <alignment horizontal="center"/>
    </xf>
    <xf numFmtId="0" fontId="4" fillId="0" borderId="0" xfId="0" quotePrefix="1" applyFont="1" applyFill="1"/>
    <xf numFmtId="0" fontId="4" fillId="0" borderId="7" xfId="0" applyFont="1" applyFill="1" applyBorder="1"/>
    <xf numFmtId="6" fontId="4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6" fontId="4" fillId="0" borderId="11" xfId="0" applyNumberFormat="1" applyFont="1" applyFill="1" applyBorder="1" applyAlignment="1">
      <alignment horizontal="center"/>
    </xf>
    <xf numFmtId="6" fontId="4" fillId="0" borderId="0" xfId="0" applyNumberFormat="1" applyFont="1" applyFill="1"/>
    <xf numFmtId="6" fontId="5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4" fillId="0" borderId="4" xfId="0" applyNumberFormat="1" applyFont="1" applyFill="1" applyBorder="1"/>
    <xf numFmtId="7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37" fontId="4" fillId="0" borderId="0" xfId="0" applyNumberFormat="1" applyFont="1" applyFill="1"/>
    <xf numFmtId="9" fontId="4" fillId="0" borderId="0" xfId="3" applyFont="1" applyFill="1"/>
    <xf numFmtId="8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38" fontId="4" fillId="0" borderId="0" xfId="0" applyNumberFormat="1" applyFont="1" applyFill="1" applyAlignment="1">
      <alignment horizontal="center"/>
    </xf>
    <xf numFmtId="0" fontId="2" fillId="0" borderId="6" xfId="2" applyFont="1" applyFill="1" applyBorder="1"/>
    <xf numFmtId="0" fontId="3" fillId="0" borderId="0" xfId="0" applyFont="1" applyFill="1"/>
    <xf numFmtId="0" fontId="3" fillId="0" borderId="12" xfId="0" applyFont="1" applyFill="1" applyBorder="1"/>
    <xf numFmtId="164" fontId="3" fillId="0" borderId="12" xfId="0" applyNumberFormat="1" applyFont="1" applyFill="1" applyBorder="1"/>
    <xf numFmtId="37" fontId="4" fillId="0" borderId="7" xfId="0" applyNumberFormat="1" applyFont="1" applyFill="1" applyBorder="1"/>
    <xf numFmtId="10" fontId="4" fillId="0" borderId="0" xfId="0" applyNumberFormat="1" applyFont="1" applyFill="1"/>
    <xf numFmtId="0" fontId="6" fillId="0" borderId="0" xfId="0" applyFont="1" applyFill="1"/>
    <xf numFmtId="37" fontId="4" fillId="0" borderId="0" xfId="0" quotePrefix="1" applyNumberFormat="1" applyFont="1" applyFill="1"/>
    <xf numFmtId="37" fontId="4" fillId="0" borderId="6" xfId="0" applyNumberFormat="1" applyFont="1" applyFill="1" applyBorder="1"/>
    <xf numFmtId="0" fontId="2" fillId="0" borderId="0" xfId="2" applyFont="1" applyFill="1" applyAlignment="1">
      <alignment horizontal="left" wrapText="1" indent="1"/>
    </xf>
    <xf numFmtId="0" fontId="7" fillId="0" borderId="0" xfId="2" applyFont="1" applyFill="1" applyAlignment="1">
      <alignment horizontal="left" indent="1"/>
    </xf>
    <xf numFmtId="0" fontId="2" fillId="0" borderId="8" xfId="2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66" fontId="4" fillId="0" borderId="0" xfId="0" applyNumberFormat="1" applyFont="1" applyFill="1"/>
    <xf numFmtId="1" fontId="4" fillId="0" borderId="0" xfId="0" quotePrefix="1" applyNumberFormat="1" applyFont="1" applyFill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6.28'!$B$84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6.28'!$D$84:$W$84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7.6712023748579554</c:v>
                </c:pt>
                <c:pt idx="7">
                  <c:v>7.8461824016866899</c:v>
                </c:pt>
                <c:pt idx="8">
                  <c:v>8.0251545108207836</c:v>
                </c:pt>
                <c:pt idx="9">
                  <c:v>8.2082085084853134</c:v>
                </c:pt>
                <c:pt idx="10">
                  <c:v>8.3954381055344243</c:v>
                </c:pt>
                <c:pt idx="11">
                  <c:v>8.5869377937542879</c:v>
                </c:pt>
                <c:pt idx="12">
                  <c:v>8.7828067504522096</c:v>
                </c:pt>
                <c:pt idx="13">
                  <c:v>8.9831425910988401</c:v>
                </c:pt>
                <c:pt idx="14">
                  <c:v>9.1880483976409266</c:v>
                </c:pt>
                <c:pt idx="15">
                  <c:v>-10.743112993543861</c:v>
                </c:pt>
                <c:pt idx="16">
                  <c:v>-10.988164035579501</c:v>
                </c:pt>
                <c:pt idx="17">
                  <c:v>-5.2080404840170615</c:v>
                </c:pt>
                <c:pt idx="18">
                  <c:v>5.1173935083695596</c:v>
                </c:pt>
                <c:pt idx="19">
                  <c:v>5.2341217501050892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'Fig 6.28'!$B$87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6.28'!$D$87:$W$87</c:f>
              <c:numCache>
                <c:formatCode>"$"#,##0_);[Red]\("$"#,##0\)</c:formatCode>
                <c:ptCount val="20"/>
                <c:pt idx="0">
                  <c:v>-0.43548467615324071</c:v>
                </c:pt>
                <c:pt idx="1">
                  <c:v>9.56489742522173E-2</c:v>
                </c:pt>
                <c:pt idx="2">
                  <c:v>0.80820379410830778</c:v>
                </c:pt>
                <c:pt idx="3">
                  <c:v>-24.607774750945595</c:v>
                </c:pt>
                <c:pt idx="4">
                  <c:v>17.662966413326792</c:v>
                </c:pt>
                <c:pt idx="5">
                  <c:v>36.436712297955985</c:v>
                </c:pt>
                <c:pt idx="6">
                  <c:v>26.554556702486593</c:v>
                </c:pt>
                <c:pt idx="7">
                  <c:v>70.508589656954797</c:v>
                </c:pt>
                <c:pt idx="8">
                  <c:v>57.090972424864468</c:v>
                </c:pt>
                <c:pt idx="9">
                  <c:v>180.83185551304933</c:v>
                </c:pt>
                <c:pt idx="10">
                  <c:v>217.46568759650464</c:v>
                </c:pt>
                <c:pt idx="11">
                  <c:v>162.75928068831385</c:v>
                </c:pt>
                <c:pt idx="12">
                  <c:v>195.46898287282414</c:v>
                </c:pt>
                <c:pt idx="13">
                  <c:v>222.81576661808094</c:v>
                </c:pt>
                <c:pt idx="14">
                  <c:v>244.57885532155095</c:v>
                </c:pt>
                <c:pt idx="15">
                  <c:v>224.3129708502866</c:v>
                </c:pt>
                <c:pt idx="16">
                  <c:v>207.08455594278544</c:v>
                </c:pt>
                <c:pt idx="17">
                  <c:v>322.09623603347688</c:v>
                </c:pt>
                <c:pt idx="18">
                  <c:v>389.59206559573494</c:v>
                </c:pt>
                <c:pt idx="19">
                  <c:v>420.15305439986554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'Fig 6.28'!$B$86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6.28'!$D$86:$W$86</c:f>
              <c:numCache>
                <c:formatCode>"$"#,##0_);[Red]\("$"#,##0\)</c:formatCode>
                <c:ptCount val="20"/>
                <c:pt idx="0">
                  <c:v>-1.4123960846745831E-3</c:v>
                </c:pt>
                <c:pt idx="1">
                  <c:v>-0.21977141292803748</c:v>
                </c:pt>
                <c:pt idx="2">
                  <c:v>-1.5187107908894482</c:v>
                </c:pt>
                <c:pt idx="3">
                  <c:v>68.389205443496266</c:v>
                </c:pt>
                <c:pt idx="4">
                  <c:v>-79.496107283792213</c:v>
                </c:pt>
                <c:pt idx="5">
                  <c:v>-60.040643417559693</c:v>
                </c:pt>
                <c:pt idx="6">
                  <c:v>-30.880231619533852</c:v>
                </c:pt>
                <c:pt idx="7">
                  <c:v>-124.20316171440234</c:v>
                </c:pt>
                <c:pt idx="8">
                  <c:v>-109.97902515142758</c:v>
                </c:pt>
                <c:pt idx="9">
                  <c:v>-21.929592023435902</c:v>
                </c:pt>
                <c:pt idx="10">
                  <c:v>-29.275370240585062</c:v>
                </c:pt>
                <c:pt idx="11">
                  <c:v>-3.6804627288264169</c:v>
                </c:pt>
                <c:pt idx="12">
                  <c:v>-0.31026945337071776</c:v>
                </c:pt>
                <c:pt idx="13">
                  <c:v>-2.7738020881691394</c:v>
                </c:pt>
                <c:pt idx="14">
                  <c:v>293.16370964289723</c:v>
                </c:pt>
                <c:pt idx="15">
                  <c:v>193.9280842824393</c:v>
                </c:pt>
                <c:pt idx="16">
                  <c:v>220.14955875362637</c:v>
                </c:pt>
                <c:pt idx="17">
                  <c:v>140.07527899307496</c:v>
                </c:pt>
                <c:pt idx="18">
                  <c:v>401.49919093958937</c:v>
                </c:pt>
                <c:pt idx="19">
                  <c:v>60.924269942198521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'Fig 6.28'!$B$88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6.28'!$D$88:$W$88</c:f>
              <c:numCache>
                <c:formatCode>"$"#,##0_);[Red]\("$"#,##0\)</c:formatCode>
                <c:ptCount val="20"/>
                <c:pt idx="0">
                  <c:v>5.76456110522372E-4</c:v>
                </c:pt>
                <c:pt idx="1">
                  <c:v>-7.8223929437456263E-2</c:v>
                </c:pt>
                <c:pt idx="2">
                  <c:v>0.38426903158210735</c:v>
                </c:pt>
                <c:pt idx="3">
                  <c:v>-6.2105953017839397</c:v>
                </c:pt>
                <c:pt idx="4">
                  <c:v>6.3558690834331628</c:v>
                </c:pt>
                <c:pt idx="5">
                  <c:v>12.093989032686011</c:v>
                </c:pt>
                <c:pt idx="6">
                  <c:v>4.2361429563519835</c:v>
                </c:pt>
                <c:pt idx="7">
                  <c:v>32.697970958021443</c:v>
                </c:pt>
                <c:pt idx="8">
                  <c:v>37.675396100302777</c:v>
                </c:pt>
                <c:pt idx="9">
                  <c:v>87.2294927776272</c:v>
                </c:pt>
                <c:pt idx="10">
                  <c:v>74.183236853685059</c:v>
                </c:pt>
                <c:pt idx="11">
                  <c:v>81.058942769971452</c:v>
                </c:pt>
                <c:pt idx="12">
                  <c:v>52.913624232939924</c:v>
                </c:pt>
                <c:pt idx="13">
                  <c:v>40.297048475910913</c:v>
                </c:pt>
                <c:pt idx="14">
                  <c:v>44.264369321245056</c:v>
                </c:pt>
                <c:pt idx="15">
                  <c:v>74.170984214700354</c:v>
                </c:pt>
                <c:pt idx="16">
                  <c:v>122.01786715484121</c:v>
                </c:pt>
                <c:pt idx="17">
                  <c:v>148.64405957519449</c:v>
                </c:pt>
                <c:pt idx="18">
                  <c:v>169.39068501421826</c:v>
                </c:pt>
                <c:pt idx="19">
                  <c:v>194.90160413544845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'Fig 6.28'!$B$89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6.28'!$D$89:$W$89</c:f>
              <c:numCache>
                <c:formatCode>"$"#,##0_);[Red]\("$"#,##0\)</c:formatCode>
                <c:ptCount val="20"/>
                <c:pt idx="0">
                  <c:v>0.47684982651816199</c:v>
                </c:pt>
                <c:pt idx="1">
                  <c:v>0.21903519089505608</c:v>
                </c:pt>
                <c:pt idx="2">
                  <c:v>1.9335526429752292</c:v>
                </c:pt>
                <c:pt idx="3">
                  <c:v>-22.665884147782521</c:v>
                </c:pt>
                <c:pt idx="4">
                  <c:v>58.359460308854153</c:v>
                </c:pt>
                <c:pt idx="5">
                  <c:v>28.816089413637201</c:v>
                </c:pt>
                <c:pt idx="6">
                  <c:v>-3.2509419517391223</c:v>
                </c:pt>
                <c:pt idx="7">
                  <c:v>62.264089153551581</c:v>
                </c:pt>
                <c:pt idx="8">
                  <c:v>86.296709666123533</c:v>
                </c:pt>
                <c:pt idx="9">
                  <c:v>123.70403356821166</c:v>
                </c:pt>
                <c:pt idx="10">
                  <c:v>154.65229803586851</c:v>
                </c:pt>
                <c:pt idx="11">
                  <c:v>114.23626969697798</c:v>
                </c:pt>
                <c:pt idx="12">
                  <c:v>116.5510719677703</c:v>
                </c:pt>
                <c:pt idx="13">
                  <c:v>137.44220502080617</c:v>
                </c:pt>
                <c:pt idx="14">
                  <c:v>181.05223095978795</c:v>
                </c:pt>
                <c:pt idx="15">
                  <c:v>218.86306921612024</c:v>
                </c:pt>
                <c:pt idx="16">
                  <c:v>235.65103353848556</c:v>
                </c:pt>
                <c:pt idx="17">
                  <c:v>260.55512263164707</c:v>
                </c:pt>
                <c:pt idx="18">
                  <c:v>250.44612241849396</c:v>
                </c:pt>
                <c:pt idx="19">
                  <c:v>256.78823550433236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'Fig 6.28'!$B$85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6.28'!$D$85:$W$85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0.25978818037910401</c:v>
                </c:pt>
                <c:pt idx="4">
                  <c:v>-0.53788056115246263</c:v>
                </c:pt>
                <c:pt idx="5">
                  <c:v>0.3313137348466455</c:v>
                </c:pt>
                <c:pt idx="6">
                  <c:v>0.46746672273761192</c:v>
                </c:pt>
                <c:pt idx="7">
                  <c:v>-5.4334525374366081</c:v>
                </c:pt>
                <c:pt idx="8">
                  <c:v>-7.6078668344733273</c:v>
                </c:pt>
                <c:pt idx="9">
                  <c:v>5.7336993213500023</c:v>
                </c:pt>
                <c:pt idx="10">
                  <c:v>7.3112691229907227</c:v>
                </c:pt>
                <c:pt idx="11">
                  <c:v>7.4042848947888729</c:v>
                </c:pt>
                <c:pt idx="12">
                  <c:v>7.4994229200693781</c:v>
                </c:pt>
                <c:pt idx="13">
                  <c:v>7.7714935250899657</c:v>
                </c:pt>
                <c:pt idx="14">
                  <c:v>9.3851712228782844</c:v>
                </c:pt>
                <c:pt idx="15">
                  <c:v>11.072484820902446</c:v>
                </c:pt>
                <c:pt idx="16">
                  <c:v>11.306559795825365</c:v>
                </c:pt>
                <c:pt idx="17">
                  <c:v>-33.290347920928866</c:v>
                </c:pt>
                <c:pt idx="18">
                  <c:v>-32.721891172363769</c:v>
                </c:pt>
                <c:pt idx="19">
                  <c:v>-35.48457842520196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'Fig 6.28'!$B$90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6.28'!$D$90:$W$90</c:f>
              <c:numCache>
                <c:formatCode>"$"#,##0_);[Red]\("$"#,##0\)</c:formatCode>
                <c:ptCount val="20"/>
                <c:pt idx="0">
                  <c:v>4.0529210390769066E-2</c:v>
                </c:pt>
                <c:pt idx="1">
                  <c:v>1.6688822781779633E-2</c:v>
                </c:pt>
                <c:pt idx="2">
                  <c:v>1.6073146777761962</c:v>
                </c:pt>
                <c:pt idx="3">
                  <c:v>15.164739423363315</c:v>
                </c:pt>
                <c:pt idx="4">
                  <c:v>2.3443079606694326</c:v>
                </c:pt>
                <c:pt idx="5">
                  <c:v>17.63746106156615</c:v>
                </c:pt>
                <c:pt idx="6">
                  <c:v>4.7981951851611697</c:v>
                </c:pt>
                <c:pt idx="7">
                  <c:v>43.680217918375561</c:v>
                </c:pt>
                <c:pt idx="8">
                  <c:v>71.501340716210649</c:v>
                </c:pt>
                <c:pt idx="9">
                  <c:v>383.77769766528763</c:v>
                </c:pt>
                <c:pt idx="10">
                  <c:v>432.73255947399832</c:v>
                </c:pt>
                <c:pt idx="11">
                  <c:v>370.36525311497996</c:v>
                </c:pt>
                <c:pt idx="12">
                  <c:v>380.90563929068526</c:v>
                </c:pt>
                <c:pt idx="13">
                  <c:v>414.5358541428177</c:v>
                </c:pt>
                <c:pt idx="14">
                  <c:v>781.63238486600039</c:v>
                </c:pt>
                <c:pt idx="15">
                  <c:v>711.60448039090511</c:v>
                </c:pt>
                <c:pt idx="16">
                  <c:v>785.22141114998442</c:v>
                </c:pt>
                <c:pt idx="17">
                  <c:v>832.87230882844733</c:v>
                </c:pt>
                <c:pt idx="18">
                  <c:v>1183.3235663040423</c:v>
                </c:pt>
                <c:pt idx="19">
                  <c:v>902.516707306748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'Fig 6.28'!$B$92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6.28'!$D$83:$W$83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6.28'!$D$92:$W$92</c:f>
              <c:numCache>
                <c:formatCode>"$"#,##0_);[Red]\("$"#,##0\)</c:formatCode>
                <c:ptCount val="20"/>
                <c:pt idx="0">
                  <c:v>-4.0529210390769066E-2</c:v>
                </c:pt>
                <c:pt idx="1">
                  <c:v>5.264932044682144E-2</c:v>
                </c:pt>
                <c:pt idx="2">
                  <c:v>1.3761670556853878</c:v>
                </c:pt>
                <c:pt idx="3">
                  <c:v>13.080322786032902</c:v>
                </c:pt>
                <c:pt idx="4">
                  <c:v>14.776206566827071</c:v>
                </c:pt>
                <c:pt idx="5">
                  <c:v>26.735176587936547</c:v>
                </c:pt>
                <c:pt idx="6">
                  <c:v>29.784559095569922</c:v>
                </c:pt>
                <c:pt idx="7">
                  <c:v>55.803827152633559</c:v>
                </c:pt>
                <c:pt idx="8">
                  <c:v>95.724766258488458</c:v>
                </c:pt>
                <c:pt idx="9">
                  <c:v>296.56123739090901</c:v>
                </c:pt>
                <c:pt idx="10">
                  <c:v>508.8166173735936</c:v>
                </c:pt>
                <c:pt idx="11">
                  <c:v>679.08956481893961</c:v>
                </c:pt>
                <c:pt idx="12">
                  <c:v>843.22755289318707</c:v>
                </c:pt>
                <c:pt idx="13">
                  <c:v>1010.6563233074417</c:v>
                </c:pt>
                <c:pt idx="14">
                  <c:v>1306.557585708566</c:v>
                </c:pt>
                <c:pt idx="15">
                  <c:v>1559.0563352895063</c:v>
                </c:pt>
                <c:pt idx="16">
                  <c:v>1820.2057014508705</c:v>
                </c:pt>
                <c:pt idx="17">
                  <c:v>2079.8337150975285</c:v>
                </c:pt>
                <c:pt idx="18">
                  <c:v>2425.5763411254657</c:v>
                </c:pt>
                <c:pt idx="19">
                  <c:v>2672.737912521487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23U.IR.LST.20.BA12.EP.MM.Force_OSW.52428 (LT. 52428 - 52561) v40.8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5853.7686715396549</v>
      </c>
      <c r="D5" s="8">
        <f ca="1">IF(ISNUMBER($Y5),SUM(OFFSET(Change!D$1,$Y5-1,0,$Z5,1)),0)+IF(ISNUMBER($AA5),SUM(OFFSET(Change!D$1,$AA5-1,0,$AB5,1)),0)</f>
        <v>703.09227781450033</v>
      </c>
      <c r="E5" s="8">
        <f ca="1">IF(ISNUMBER($Y5),SUM(OFFSET(Change!E$1,$Y5-1,0,$Z5,1)),0)+IF(ISNUMBER($AA5),SUM(OFFSET(Change!E$1,$AA5-1,0,$AB5,1)),0)</f>
        <v>791.13199720054683</v>
      </c>
      <c r="F5" s="8">
        <f ca="1">IF(ISNUMBER($Y5),SUM(OFFSET(Change!F$1,$Y5-1,0,$Z5,1)),0)+IF(ISNUMBER($AA5),SUM(OFFSET(Change!F$1,$AA5-1,0,$AB5,1)),0)</f>
        <v>560.09749276155731</v>
      </c>
      <c r="G5" s="8">
        <f ca="1">IF(ISNUMBER($Y5),SUM(OFFSET(Change!G$1,$Y5-1,0,$Z5,1)),0)+IF(ISNUMBER($AA5),SUM(OFFSET(Change!G$1,$AA5-1,0,$AB5,1)),0)</f>
        <v>501.77152670951983</v>
      </c>
      <c r="H5" s="8">
        <f ca="1">IF(ISNUMBER($Y5),SUM(OFFSET(Change!H$1,$Y5-1,0,$Z5,1)),0)+IF(ISNUMBER($AA5),SUM(OFFSET(Change!H$1,$AA5-1,0,$AB5,1)),0)</f>
        <v>584.02233813938665</v>
      </c>
      <c r="I5" s="8">
        <f ca="1">IF(ISNUMBER($Y5),SUM(OFFSET(Change!I$1,$Y5-1,0,$Z5,1)),0)+IF(ISNUMBER($AA5),SUM(OFFSET(Change!I$1,$AA5-1,0,$AB5,1)),0)</f>
        <v>743.20138571731775</v>
      </c>
      <c r="J5" s="8">
        <f ca="1">IF(ISNUMBER($Y5),SUM(OFFSET(Change!J$1,$Y5-1,0,$Z5,1)),0)+IF(ISNUMBER($AA5),SUM(OFFSET(Change!J$1,$AA5-1,0,$AB5,1)),0)</f>
        <v>704.82384663165362</v>
      </c>
      <c r="K5" s="8">
        <f ca="1">IF(ISNUMBER($Y5),SUM(OFFSET(Change!K$1,$Y5-1,0,$Z5,1)),0)+IF(ISNUMBER($AA5),SUM(OFFSET(Change!K$1,$AA5-1,0,$AB5,1)),0)</f>
        <v>676.73893635285185</v>
      </c>
      <c r="L5" s="8">
        <f ca="1">IF(ISNUMBER($Y5),SUM(OFFSET(Change!L$1,$Y5-1,0,$Z5,1)),0)+IF(ISNUMBER($AA5),SUM(OFFSET(Change!L$1,$AA5-1,0,$AB5,1)),0)</f>
        <v>703.8113501671063</v>
      </c>
      <c r="M5" s="8">
        <f ca="1">IF(ISNUMBER($Y5),SUM(OFFSET(Change!M$1,$Y5-1,0,$Z5,1)),0)+IF(ISNUMBER($AA5),SUM(OFFSET(Change!M$1,$AA5-1,0,$AB5,1)),0)</f>
        <v>583.15130315895397</v>
      </c>
      <c r="N5" s="8">
        <f ca="1">IF(ISNUMBER($Y5),SUM(OFFSET(Change!N$1,$Y5-1,0,$Z5,1)),0)+IF(ISNUMBER($AA5),SUM(OFFSET(Change!N$1,$AA5-1,0,$AB5,1)),0)</f>
        <v>444.39636851066467</v>
      </c>
      <c r="O5" s="8">
        <f ca="1">IF(ISNUMBER($Y5),SUM(OFFSET(Change!O$1,$Y5-1,0,$Z5,1)),0)+IF(ISNUMBER($AA5),SUM(OFFSET(Change!O$1,$AA5-1,0,$AB5,1)),0)</f>
        <v>441.23342906812422</v>
      </c>
      <c r="P5" s="8">
        <f ca="1">IF(ISNUMBER($Y5),SUM(OFFSET(Change!P$1,$Y5-1,0,$Z5,1)),0)+IF(ISNUMBER($AA5),SUM(OFFSET(Change!P$1,$AA5-1,0,$AB5,1)),0)</f>
        <v>429.2342083046118</v>
      </c>
      <c r="Q5" s="8">
        <f ca="1">IF(ISNUMBER($Y5),SUM(OFFSET(Change!Q$1,$Y5-1,0,$Z5,1)),0)+IF(ISNUMBER($AA5),SUM(OFFSET(Change!Q$1,$AA5-1,0,$AB5,1)),0)</f>
        <v>429.56401672234392</v>
      </c>
      <c r="R5" s="8">
        <f ca="1">IF(ISNUMBER($Y5),SUM(OFFSET(Change!R$1,$Y5-1,0,$Z5,1)),0)+IF(ISNUMBER($AA5),SUM(OFFSET(Change!R$1,$AA5-1,0,$AB5,1)),0)</f>
        <v>341.94146585127822</v>
      </c>
      <c r="S5" s="8">
        <f ca="1">IF(ISNUMBER($Y5),SUM(OFFSET(Change!S$1,$Y5-1,0,$Z5,1)),0)+IF(ISNUMBER($AA5),SUM(OFFSET(Change!S$1,$AA5-1,0,$AB5,1)),0)</f>
        <v>344.40100485314287</v>
      </c>
      <c r="T5" s="8">
        <f ca="1">IF(ISNUMBER($Y5),SUM(OFFSET(Change!T$1,$Y5-1,0,$Z5,1)),0)+IF(ISNUMBER($AA5),SUM(OFFSET(Change!T$1,$AA5-1,0,$AB5,1)),0)</f>
        <v>353.17398848984817</v>
      </c>
      <c r="U5" s="8">
        <f ca="1">IF(ISNUMBER($Y5),SUM(OFFSET(Change!U$1,$Y5-1,0,$Z5,1)),0)+IF(ISNUMBER($AA5),SUM(OFFSET(Change!U$1,$AA5-1,0,$AB5,1)),0)</f>
        <v>28.21319212788098</v>
      </c>
      <c r="V5" s="8">
        <f ca="1">IF(ISNUMBER($Y5),SUM(OFFSET(Change!V$1,$Y5-1,0,$Z5,1)),0)+IF(ISNUMBER($AA5),SUM(OFFSET(Change!V$1,$AA5-1,0,$AB5,1)),0)</f>
        <v>29.478761111000679</v>
      </c>
      <c r="W5" s="8">
        <f ca="1">IF(ISNUMBER($Y5),SUM(OFFSET(Change!W$1,$Y5-1,0,$Z5,1)),0)+IF(ISNUMBER($AA5),SUM(OFFSET(Change!W$1,$AA5-1,0,$AB5,1)),0)</f>
        <v>36.035319275561349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990.05346957893278</v>
      </c>
      <c r="D6" s="8">
        <f ca="1">IF(ISNUMBER($Y6),SUM(OFFSET(Change!D$1,$Y6-1,0,$Z6,1)),0)+IF(ISNUMBER($AA6),SUM(OFFSET(Change!D$1,$AA6-1,0,$AB6,1)),0)</f>
        <v>35.180467173127489</v>
      </c>
      <c r="E6" s="8">
        <f ca="1">IF(ISNUMBER($Y6),SUM(OFFSET(Change!E$1,$Y6-1,0,$Z6,1)),0)+IF(ISNUMBER($AA6),SUM(OFFSET(Change!E$1,$AA6-1,0,$AB6,1)),0)</f>
        <v>36.775906285206631</v>
      </c>
      <c r="F6" s="8">
        <f ca="1">IF(ISNUMBER($Y6),SUM(OFFSET(Change!F$1,$Y6-1,0,$Z6,1)),0)+IF(ISNUMBER($AA6),SUM(OFFSET(Change!F$1,$AA6-1,0,$AB6,1)),0)</f>
        <v>28.224778963706349</v>
      </c>
      <c r="G6" s="8">
        <f ca="1">IF(ISNUMBER($Y6),SUM(OFFSET(Change!G$1,$Y6-1,0,$Z6,1)),0)+IF(ISNUMBER($AA6),SUM(OFFSET(Change!G$1,$AA6-1,0,$AB6,1)),0)</f>
        <v>26.064472273359009</v>
      </c>
      <c r="H6" s="8">
        <f ca="1">IF(ISNUMBER($Y6),SUM(OFFSET(Change!H$1,$Y6-1,0,$Z6,1)),0)+IF(ISNUMBER($AA6),SUM(OFFSET(Change!H$1,$AA6-1,0,$AB6,1)),0)</f>
        <v>29.27044267009606</v>
      </c>
      <c r="I6" s="8">
        <f ca="1">IF(ISNUMBER($Y6),SUM(OFFSET(Change!I$1,$Y6-1,0,$Z6,1)),0)+IF(ISNUMBER($AA6),SUM(OFFSET(Change!I$1,$AA6-1,0,$AB6,1)),0)</f>
        <v>145.5279849941808</v>
      </c>
      <c r="J6" s="8">
        <f ca="1">IF(ISNUMBER($Y6),SUM(OFFSET(Change!J$1,$Y6-1,0,$Z6,1)),0)+IF(ISNUMBER($AA6),SUM(OFFSET(Change!J$1,$AA6-1,0,$AB6,1)),0)</f>
        <v>141.259778366478</v>
      </c>
      <c r="K6" s="8">
        <f ca="1">IF(ISNUMBER($Y6),SUM(OFFSET(Change!K$1,$Y6-1,0,$Z6,1)),0)+IF(ISNUMBER($AA6),SUM(OFFSET(Change!K$1,$AA6-1,0,$AB6,1)),0)</f>
        <v>146.36841958308511</v>
      </c>
      <c r="L6" s="8">
        <f ca="1">IF(ISNUMBER($Y6),SUM(OFFSET(Change!L$1,$Y6-1,0,$Z6,1)),0)+IF(ISNUMBER($AA6),SUM(OFFSET(Change!L$1,$AA6-1,0,$AB6,1)),0)</f>
        <v>143.99352682731748</v>
      </c>
      <c r="M6" s="8">
        <f ca="1">IF(ISNUMBER($Y6),SUM(OFFSET(Change!M$1,$Y6-1,0,$Z6,1)),0)+IF(ISNUMBER($AA6),SUM(OFFSET(Change!M$1,$AA6-1,0,$AB6,1)),0)</f>
        <v>148.08434238738721</v>
      </c>
      <c r="N6" s="8">
        <f ca="1">IF(ISNUMBER($Y6),SUM(OFFSET(Change!N$1,$Y6-1,0,$Z6,1)),0)+IF(ISNUMBER($AA6),SUM(OFFSET(Change!N$1,$AA6-1,0,$AB6,1)),0)</f>
        <v>139.93743974722278</v>
      </c>
      <c r="O6" s="8">
        <f ca="1">IF(ISNUMBER($Y6),SUM(OFFSET(Change!O$1,$Y6-1,0,$Z6,1)),0)+IF(ISNUMBER($AA6),SUM(OFFSET(Change!O$1,$AA6-1,0,$AB6,1)),0)</f>
        <v>148.4233889788411</v>
      </c>
      <c r="P6" s="8">
        <f ca="1">IF(ISNUMBER($Y6),SUM(OFFSET(Change!P$1,$Y6-1,0,$Z6,1)),0)+IF(ISNUMBER($AA6),SUM(OFFSET(Change!P$1,$AA6-1,0,$AB6,1)),0)</f>
        <v>143.95199324163949</v>
      </c>
      <c r="Q6" s="8">
        <f ca="1">IF(ISNUMBER($Y6),SUM(OFFSET(Change!Q$1,$Y6-1,0,$Z6,1)),0)+IF(ISNUMBER($AA6),SUM(OFFSET(Change!Q$1,$AA6-1,0,$AB6,1)),0)</f>
        <v>152.4737967771261</v>
      </c>
      <c r="R6" s="8">
        <f ca="1">IF(ISNUMBER($Y6),SUM(OFFSET(Change!R$1,$Y6-1,0,$Z6,1)),0)+IF(ISNUMBER($AA6),SUM(OFFSET(Change!R$1,$AA6-1,0,$AB6,1)),0)</f>
        <v>146.28532467957149</v>
      </c>
      <c r="S6" s="8">
        <f ca="1">IF(ISNUMBER($Y6),SUM(OFFSET(Change!S$1,$Y6-1,0,$Z6,1)),0)+IF(ISNUMBER($AA6),SUM(OFFSET(Change!S$1,$AA6-1,0,$AB6,1)),0)</f>
        <v>157.46967083977711</v>
      </c>
      <c r="T6" s="8">
        <f ca="1">IF(ISNUMBER($Y6),SUM(OFFSET(Change!T$1,$Y6-1,0,$Z6,1)),0)+IF(ISNUMBER($AA6),SUM(OFFSET(Change!T$1,$AA6-1,0,$AB6,1)),0)</f>
        <v>160.9201395879148</v>
      </c>
      <c r="U6" s="8">
        <f ca="1">IF(ISNUMBER($Y6),SUM(OFFSET(Change!U$1,$Y6-1,0,$Z6,1)),0)+IF(ISNUMBER($AA6),SUM(OFFSET(Change!U$1,$AA6-1,0,$AB6,1)),0)</f>
        <v>1.4958218542171511</v>
      </c>
      <c r="V6" s="8">
        <f ca="1">IF(ISNUMBER($Y6),SUM(OFFSET(Change!V$1,$Y6-1,0,$Z6,1)),0)+IF(ISNUMBER($AA6),SUM(OFFSET(Change!V$1,$AA6-1,0,$AB6,1)),0)</f>
        <v>1.56594188979875</v>
      </c>
      <c r="W6" s="8">
        <f ca="1">IF(ISNUMBER($Y6),SUM(OFFSET(Change!W$1,$Y6-1,0,$Z6,1)),0)+IF(ISNUMBER($AA6),SUM(OFFSET(Change!W$1,$AA6-1,0,$AB6,1)),0)</f>
        <v>1.9152524744760699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6261.3036774284292</v>
      </c>
      <c r="D7" s="8">
        <f ca="1">IF(ISNUMBER($Y7),SUM(OFFSET(Change!D$1,$Y7-1,0,$Z7,1)),0)+IF(ISNUMBER($AA7),SUM(OFFSET(Change!D$1,$AA7-1,0,$AB7,1)),0)</f>
        <v>556.08453169273946</v>
      </c>
      <c r="E7" s="8">
        <f ca="1">IF(ISNUMBER($Y7),SUM(OFFSET(Change!E$1,$Y7-1,0,$Z7,1)),0)+IF(ISNUMBER($AA7),SUM(OFFSET(Change!E$1,$AA7-1,0,$AB7,1)),0)</f>
        <v>569.6294171858417</v>
      </c>
      <c r="F7" s="8">
        <f ca="1">IF(ISNUMBER($Y7),SUM(OFFSET(Change!F$1,$Y7-1,0,$Z7,1)),0)+IF(ISNUMBER($AA7),SUM(OFFSET(Change!F$1,$AA7-1,0,$AB7,1)),0)</f>
        <v>374.22667056111379</v>
      </c>
      <c r="G7" s="8">
        <f ca="1">IF(ISNUMBER($Y7),SUM(OFFSET(Change!G$1,$Y7-1,0,$Z7,1)),0)+IF(ISNUMBER($AA7),SUM(OFFSET(Change!G$1,$AA7-1,0,$AB7,1)),0)</f>
        <v>408.70169800949577</v>
      </c>
      <c r="H7" s="8">
        <f ca="1">IF(ISNUMBER($Y7),SUM(OFFSET(Change!H$1,$Y7-1,0,$Z7,1)),0)+IF(ISNUMBER($AA7),SUM(OFFSET(Change!H$1,$AA7-1,0,$AB7,1)),0)</f>
        <v>476.05230182821816</v>
      </c>
      <c r="I7" s="8">
        <f ca="1">IF(ISNUMBER($Y7),SUM(OFFSET(Change!I$1,$Y7-1,0,$Z7,1)),0)+IF(ISNUMBER($AA7),SUM(OFFSET(Change!I$1,$AA7-1,0,$AB7,1)),0)</f>
        <v>503.24922047654019</v>
      </c>
      <c r="J7" s="8">
        <f ca="1">IF(ISNUMBER($Y7),SUM(OFFSET(Change!J$1,$Y7-1,0,$Z7,1)),0)+IF(ISNUMBER($AA7),SUM(OFFSET(Change!J$1,$AA7-1,0,$AB7,1)),0)</f>
        <v>637.51407692241753</v>
      </c>
      <c r="K7" s="8">
        <f ca="1">IF(ISNUMBER($Y7),SUM(OFFSET(Change!K$1,$Y7-1,0,$Z7,1)),0)+IF(ISNUMBER($AA7),SUM(OFFSET(Change!K$1,$AA7-1,0,$AB7,1)),0)</f>
        <v>630.7838010252317</v>
      </c>
      <c r="L7" s="8">
        <f ca="1">IF(ISNUMBER($Y7),SUM(OFFSET(Change!L$1,$Y7-1,0,$Z7,1)),0)+IF(ISNUMBER($AA7),SUM(OFFSET(Change!L$1,$AA7-1,0,$AB7,1)),0)</f>
        <v>639.02708643193546</v>
      </c>
      <c r="M7" s="8">
        <f ca="1">IF(ISNUMBER($Y7),SUM(OFFSET(Change!M$1,$Y7-1,0,$Z7,1)),0)+IF(ISNUMBER($AA7),SUM(OFFSET(Change!M$1,$AA7-1,0,$AB7,1)),0)</f>
        <v>615.26117806108505</v>
      </c>
      <c r="N7" s="8">
        <f ca="1">IF(ISNUMBER($Y7),SUM(OFFSET(Change!N$1,$Y7-1,0,$Z7,1)),0)+IF(ISNUMBER($AA7),SUM(OFFSET(Change!N$1,$AA7-1,0,$AB7,1)),0)</f>
        <v>536.36521408697092</v>
      </c>
      <c r="O7" s="8">
        <f ca="1">IF(ISNUMBER($Y7),SUM(OFFSET(Change!O$1,$Y7-1,0,$Z7,1)),0)+IF(ISNUMBER($AA7),SUM(OFFSET(Change!O$1,$AA7-1,0,$AB7,1)),0)</f>
        <v>537.4336456857269</v>
      </c>
      <c r="P7" s="8">
        <f ca="1">IF(ISNUMBER($Y7),SUM(OFFSET(Change!P$1,$Y7-1,0,$Z7,1)),0)+IF(ISNUMBER($AA7),SUM(OFFSET(Change!P$1,$AA7-1,0,$AB7,1)),0)</f>
        <v>548.50611375469566</v>
      </c>
      <c r="Q7" s="8">
        <f ca="1">IF(ISNUMBER($Y7),SUM(OFFSET(Change!Q$1,$Y7-1,0,$Z7,1)),0)+IF(ISNUMBER($AA7),SUM(OFFSET(Change!Q$1,$AA7-1,0,$AB7,1)),0)</f>
        <v>522.1345069675308</v>
      </c>
      <c r="R7" s="8">
        <f ca="1">IF(ISNUMBER($Y7),SUM(OFFSET(Change!R$1,$Y7-1,0,$Z7,1)),0)+IF(ISNUMBER($AA7),SUM(OFFSET(Change!R$1,$AA7-1,0,$AB7,1)),0)</f>
        <v>470.64969283262423</v>
      </c>
      <c r="S7" s="8">
        <f ca="1">IF(ISNUMBER($Y7),SUM(OFFSET(Change!S$1,$Y7-1,0,$Z7,1)),0)+IF(ISNUMBER($AA7),SUM(OFFSET(Change!S$1,$AA7-1,0,$AB7,1)),0)</f>
        <v>508.78064287695599</v>
      </c>
      <c r="T7" s="8">
        <f ca="1">IF(ISNUMBER($Y7),SUM(OFFSET(Change!T$1,$Y7-1,0,$Z7,1)),0)+IF(ISNUMBER($AA7),SUM(OFFSET(Change!T$1,$AA7-1,0,$AB7,1)),0)</f>
        <v>541.32973075593065</v>
      </c>
      <c r="U7" s="8">
        <f ca="1">IF(ISNUMBER($Y7),SUM(OFFSET(Change!U$1,$Y7-1,0,$Z7,1)),0)+IF(ISNUMBER($AA7),SUM(OFFSET(Change!U$1,$AA7-1,0,$AB7,1)),0)</f>
        <v>992.25834241554253</v>
      </c>
      <c r="V7" s="8">
        <f ca="1">IF(ISNUMBER($Y7),SUM(OFFSET(Change!V$1,$Y7-1,0,$Z7,1)),0)+IF(ISNUMBER($AA7),SUM(OFFSET(Change!V$1,$AA7-1,0,$AB7,1)),0)</f>
        <v>1155.3579678165804</v>
      </c>
      <c r="W7" s="8">
        <f ca="1">IF(ISNUMBER($Y7),SUM(OFFSET(Change!W$1,$Y7-1,0,$Z7,1)),0)+IF(ISNUMBER($AA7),SUM(OFFSET(Change!W$1,$AA7-1,0,$AB7,1)),0)</f>
        <v>1196.8471232363613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173.22095918599044</v>
      </c>
      <c r="D8" s="8">
        <f ca="1">IF(ISNUMBER($Y8),SUM(OFFSET(Change!D$1,$Y8-1,0,$Z8,1)),0)+IF(ISNUMBER($AA8),SUM(OFFSET(Change!D$1,$AA8-1,0,$AB8,1)),0)</f>
        <v>6.6013982470107564</v>
      </c>
      <c r="E8" s="8">
        <f ca="1">IF(ISNUMBER($Y8),SUM(OFFSET(Change!E$1,$Y8-1,0,$Z8,1)),0)+IF(ISNUMBER($AA8),SUM(OFFSET(Change!E$1,$AA8-1,0,$AB8,1)),0)</f>
        <v>7.2342036276057557</v>
      </c>
      <c r="F8" s="8">
        <f ca="1">IF(ISNUMBER($Y8),SUM(OFFSET(Change!F$1,$Y8-1,0,$Z8,1)),0)+IF(ISNUMBER($AA8),SUM(OFFSET(Change!F$1,$AA8-1,0,$AB8,1)),0)</f>
        <v>6.0072327492864854</v>
      </c>
      <c r="G8" s="8">
        <f ca="1">IF(ISNUMBER($Y8),SUM(OFFSET(Change!G$1,$Y8-1,0,$Z8,1)),0)+IF(ISNUMBER($AA8),SUM(OFFSET(Change!G$1,$AA8-1,0,$AB8,1)),0)</f>
        <v>6.3672131579694504</v>
      </c>
      <c r="H8" s="8">
        <f ca="1">IF(ISNUMBER($Y8),SUM(OFFSET(Change!H$1,$Y8-1,0,$Z8,1)),0)+IF(ISNUMBER($AA8),SUM(OFFSET(Change!H$1,$AA8-1,0,$AB8,1)),0)</f>
        <v>6.9458698312485918</v>
      </c>
      <c r="I8" s="8">
        <f ca="1">IF(ISNUMBER($Y8),SUM(OFFSET(Change!I$1,$Y8-1,0,$Z8,1)),0)+IF(ISNUMBER($AA8),SUM(OFFSET(Change!I$1,$AA8-1,0,$AB8,1)),0)</f>
        <v>7.8181054853485605</v>
      </c>
      <c r="J8" s="8">
        <f ca="1">IF(ISNUMBER($Y8),SUM(OFFSET(Change!J$1,$Y8-1,0,$Z8,1)),0)+IF(ISNUMBER($AA8),SUM(OFFSET(Change!J$1,$AA8-1,0,$AB8,1)),0)</f>
        <v>20.562553940026937</v>
      </c>
      <c r="K8" s="8">
        <f ca="1">IF(ISNUMBER($Y8),SUM(OFFSET(Change!K$1,$Y8-1,0,$Z8,1)),0)+IF(ISNUMBER($AA8),SUM(OFFSET(Change!K$1,$AA8-1,0,$AB8,1)),0)</f>
        <v>20.510679316788387</v>
      </c>
      <c r="L8" s="8">
        <f ca="1">IF(ISNUMBER($Y8),SUM(OFFSET(Change!L$1,$Y8-1,0,$Z8,1)),0)+IF(ISNUMBER($AA8),SUM(OFFSET(Change!L$1,$AA8-1,0,$AB8,1)),0)</f>
        <v>21.19501255304078</v>
      </c>
      <c r="M8" s="8">
        <f ca="1">IF(ISNUMBER($Y8),SUM(OFFSET(Change!M$1,$Y8-1,0,$Z8,1)),0)+IF(ISNUMBER($AA8),SUM(OFFSET(Change!M$1,$AA8-1,0,$AB8,1)),0)</f>
        <v>20.339131445935621</v>
      </c>
      <c r="N8" s="8">
        <f ca="1">IF(ISNUMBER($Y8),SUM(OFFSET(Change!N$1,$Y8-1,0,$Z8,1)),0)+IF(ISNUMBER($AA8),SUM(OFFSET(Change!N$1,$AA8-1,0,$AB8,1)),0)</f>
        <v>18.333412233300979</v>
      </c>
      <c r="O8" s="8">
        <f ca="1">IF(ISNUMBER($Y8),SUM(OFFSET(Change!O$1,$Y8-1,0,$Z8,1)),0)+IF(ISNUMBER($AA8),SUM(OFFSET(Change!O$1,$AA8-1,0,$AB8,1)),0)</f>
        <v>18.14961420241757</v>
      </c>
      <c r="P8" s="8">
        <f ca="1">IF(ISNUMBER($Y8),SUM(OFFSET(Change!P$1,$Y8-1,0,$Z8,1)),0)+IF(ISNUMBER($AA8),SUM(OFFSET(Change!P$1,$AA8-1,0,$AB8,1)),0)</f>
        <v>18.484425824290412</v>
      </c>
      <c r="Q8" s="8">
        <f ca="1">IF(ISNUMBER($Y8),SUM(OFFSET(Change!Q$1,$Y8-1,0,$Z8,1)),0)+IF(ISNUMBER($AA8),SUM(OFFSET(Change!Q$1,$AA8-1,0,$AB8,1)),0)</f>
        <v>18.079858200572996</v>
      </c>
      <c r="R8" s="8">
        <f ca="1">IF(ISNUMBER($Y8),SUM(OFFSET(Change!R$1,$Y8-1,0,$Z8,1)),0)+IF(ISNUMBER($AA8),SUM(OFFSET(Change!R$1,$AA8-1,0,$AB8,1)),0)</f>
        <v>17.888967089346718</v>
      </c>
      <c r="S8" s="8">
        <f ca="1">IF(ISNUMBER($Y8),SUM(OFFSET(Change!S$1,$Y8-1,0,$Z8,1)),0)+IF(ISNUMBER($AA8),SUM(OFFSET(Change!S$1,$AA8-1,0,$AB8,1)),0)</f>
        <v>18.636791147271097</v>
      </c>
      <c r="T8" s="8">
        <f ca="1">IF(ISNUMBER($Y8),SUM(OFFSET(Change!T$1,$Y8-1,0,$Z8,1)),0)+IF(ISNUMBER($AA8),SUM(OFFSET(Change!T$1,$AA8-1,0,$AB8,1)),0)</f>
        <v>19.227351985673753</v>
      </c>
      <c r="U8" s="8">
        <f ca="1">IF(ISNUMBER($Y8),SUM(OFFSET(Change!U$1,$Y8-1,0,$Z8,1)),0)+IF(ISNUMBER($AA8),SUM(OFFSET(Change!U$1,$AA8-1,0,$AB8,1)),0)</f>
        <v>41.799523682320853</v>
      </c>
      <c r="V8" s="8">
        <f ca="1">IF(ISNUMBER($Y8),SUM(OFFSET(Change!V$1,$Y8-1,0,$Z8,1)),0)+IF(ISNUMBER($AA8),SUM(OFFSET(Change!V$1,$AA8-1,0,$AB8,1)),0)</f>
        <v>48.494127472012458</v>
      </c>
      <c r="W8" s="8">
        <f ca="1">IF(ISNUMBER($Y8),SUM(OFFSET(Change!W$1,$Y8-1,0,$Z8,1)),0)+IF(ISNUMBER($AA8),SUM(OFFSET(Change!W$1,$AA8-1,0,$AB8,1)),0)</f>
        <v>48.000720997840965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-4362.5758402008914</v>
      </c>
      <c r="D9" s="8">
        <f ca="1">IF(ISNUMBER($Y9),SUM(OFFSET(Change!D$1,$Y9-1,0,$Z9,1)),0)+IF(ISNUMBER($AA9),SUM(OFFSET(Change!D$1,$AA9-1,0,$AB9,1)),0)</f>
        <v>-12.474689643629745</v>
      </c>
      <c r="E9" s="8">
        <f ca="1">IF(ISNUMBER($Y9),SUM(OFFSET(Change!E$1,$Y9-1,0,$Z9,1)),0)+IF(ISNUMBER($AA9),SUM(OFFSET(Change!E$1,$AA9-1,0,$AB9,1)),0)</f>
        <v>-26.330059699862801</v>
      </c>
      <c r="F9" s="8">
        <f ca="1">IF(ISNUMBER($Y9),SUM(OFFSET(Change!F$1,$Y9-1,0,$Z9,1)),0)+IF(ISNUMBER($AA9),SUM(OFFSET(Change!F$1,$AA9-1,0,$AB9,1)),0)</f>
        <v>-187.51205358983742</v>
      </c>
      <c r="G9" s="8">
        <f ca="1">IF(ISNUMBER($Y9),SUM(OFFSET(Change!G$1,$Y9-1,0,$Z9,1)),0)+IF(ISNUMBER($AA9),SUM(OFFSET(Change!G$1,$AA9-1,0,$AB9,1)),0)</f>
        <v>-283.83779220053214</v>
      </c>
      <c r="H9" s="8">
        <f ca="1">IF(ISNUMBER($Y9),SUM(OFFSET(Change!H$1,$Y9-1,0,$Z9,1)),0)+IF(ISNUMBER($AA9),SUM(OFFSET(Change!H$1,$AA9-1,0,$AB9,1)),0)</f>
        <v>-319.93454804087838</v>
      </c>
      <c r="I9" s="8">
        <f ca="1">IF(ISNUMBER($Y9),SUM(OFFSET(Change!I$1,$Y9-1,0,$Z9,1)),0)+IF(ISNUMBER($AA9),SUM(OFFSET(Change!I$1,$AA9-1,0,$AB9,1)),0)</f>
        <v>-324.20802508988891</v>
      </c>
      <c r="J9" s="8">
        <f ca="1">IF(ISNUMBER($Y9),SUM(OFFSET(Change!J$1,$Y9-1,0,$Z9,1)),0)+IF(ISNUMBER($AA9),SUM(OFFSET(Change!J$1,$AA9-1,0,$AB9,1)),0)</f>
        <v>-352.86585169811985</v>
      </c>
      <c r="K9" s="8">
        <f ca="1">IF(ISNUMBER($Y9),SUM(OFFSET(Change!K$1,$Y9-1,0,$Z9,1)),0)+IF(ISNUMBER($AA9),SUM(OFFSET(Change!K$1,$AA9-1,0,$AB9,1)),0)</f>
        <v>-499.02002943516123</v>
      </c>
      <c r="L9" s="8">
        <f ca="1">IF(ISNUMBER($Y9),SUM(OFFSET(Change!L$1,$Y9-1,0,$Z9,1)),0)+IF(ISNUMBER($AA9),SUM(OFFSET(Change!L$1,$AA9-1,0,$AB9,1)),0)</f>
        <v>-143.98565185242288</v>
      </c>
      <c r="M9" s="8">
        <f ca="1">IF(ISNUMBER($Y9),SUM(OFFSET(Change!M$1,$Y9-1,0,$Z9,1)),0)+IF(ISNUMBER($AA9),SUM(OFFSET(Change!M$1,$AA9-1,0,$AB9,1)),0)</f>
        <v>-446.8250877294995</v>
      </c>
      <c r="N9" s="8">
        <f ca="1">IF(ISNUMBER($Y9),SUM(OFFSET(Change!N$1,$Y9-1,0,$Z9,1)),0)+IF(ISNUMBER($AA9),SUM(OFFSET(Change!N$1,$AA9-1,0,$AB9,1)),0)</f>
        <v>-717.9917589517072</v>
      </c>
      <c r="O9" s="8">
        <f ca="1">IF(ISNUMBER($Y9),SUM(OFFSET(Change!O$1,$Y9-1,0,$Z9,1)),0)+IF(ISNUMBER($AA9),SUM(OFFSET(Change!O$1,$AA9-1,0,$AB9,1)),0)</f>
        <v>-885.72760843806384</v>
      </c>
      <c r="P9" s="8">
        <f ca="1">IF(ISNUMBER($Y9),SUM(OFFSET(Change!P$1,$Y9-1,0,$Z9,1)),0)+IF(ISNUMBER($AA9),SUM(OFFSET(Change!P$1,$AA9-1,0,$AB9,1)),0)</f>
        <v>-680.32992868339056</v>
      </c>
      <c r="Q9" s="8">
        <f ca="1">IF(ISNUMBER($Y9),SUM(OFFSET(Change!Q$1,$Y9-1,0,$Z9,1)),0)+IF(ISNUMBER($AA9),SUM(OFFSET(Change!Q$1,$AA9-1,0,$AB9,1)),0)</f>
        <v>-646.3727172525621</v>
      </c>
      <c r="R9" s="8">
        <f ca="1">IF(ISNUMBER($Y9),SUM(OFFSET(Change!R$1,$Y9-1,0,$Z9,1)),0)+IF(ISNUMBER($AA9),SUM(OFFSET(Change!R$1,$AA9-1,0,$AB9,1)),0)</f>
        <v>-768.41013225996494</v>
      </c>
      <c r="S9" s="8">
        <f ca="1">IF(ISNUMBER($Y9),SUM(OFFSET(Change!S$1,$Y9-1,0,$Z9,1)),0)+IF(ISNUMBER($AA9),SUM(OFFSET(Change!S$1,$AA9-1,0,$AB9,1)),0)</f>
        <v>-785.03909715254508</v>
      </c>
      <c r="T9" s="8">
        <f ca="1">IF(ISNUMBER($Y9),SUM(OFFSET(Change!T$1,$Y9-1,0,$Z9,1)),0)+IF(ISNUMBER($AA9),SUM(OFFSET(Change!T$1,$AA9-1,0,$AB9,1)),0)</f>
        <v>-816.54325401585368</v>
      </c>
      <c r="U9" s="8">
        <f ca="1">IF(ISNUMBER($Y9),SUM(OFFSET(Change!U$1,$Y9-1,0,$Z9,1)),0)+IF(ISNUMBER($AA9),SUM(OFFSET(Change!U$1,$AA9-1,0,$AB9,1)),0)</f>
        <v>-686.43598408080743</v>
      </c>
      <c r="V9" s="8">
        <f ca="1">IF(ISNUMBER($Y9),SUM(OFFSET(Change!V$1,$Y9-1,0,$Z9,1)),0)+IF(ISNUMBER($AA9),SUM(OFFSET(Change!V$1,$AA9-1,0,$AB9,1)),0)</f>
        <v>-697.41543842691692</v>
      </c>
      <c r="W9" s="8">
        <f ca="1">IF(ISNUMBER($Y9),SUM(OFFSET(Change!W$1,$Y9-1,0,$Z9,1)),0)+IF(ISNUMBER($AA9),SUM(OFFSET(Change!W$1,$AA9-1,0,$AB9,1)),0)</f>
        <v>-346.53041099041877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1204.3706460491089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26.012529373541099</v>
      </c>
      <c r="H10" s="8">
        <f ca="1">IF(ISNUMBER($Y10),SUM(OFFSET(Change!H$1,$Y10-1,0,$Z10,1)),0)+IF(ISNUMBER($AA10),SUM(OFFSET(Change!H$1,$AA10-1,0,$AB10,1)),0)</f>
        <v>29.932778420138089</v>
      </c>
      <c r="I10" s="8">
        <f ca="1">IF(ISNUMBER($Y10),SUM(OFFSET(Change!I$1,$Y10-1,0,$Z10,1)),0)+IF(ISNUMBER($AA10),SUM(OFFSET(Change!I$1,$AA10-1,0,$AB10,1)),0)</f>
        <v>41.157065253089137</v>
      </c>
      <c r="J10" s="8">
        <f ca="1">IF(ISNUMBER($Y10),SUM(OFFSET(Change!J$1,$Y10-1,0,$Z10,1)),0)+IF(ISNUMBER($AA10),SUM(OFFSET(Change!J$1,$AA10-1,0,$AB10,1)),0)</f>
        <v>55.821457778961047</v>
      </c>
      <c r="K10" s="8">
        <f ca="1">IF(ISNUMBER($Y10),SUM(OFFSET(Change!K$1,$Y10-1,0,$Z10,1)),0)+IF(ISNUMBER($AA10),SUM(OFFSET(Change!K$1,$AA10-1,0,$AB10,1)),0)</f>
        <v>74.284465355423904</v>
      </c>
      <c r="L10" s="8">
        <f ca="1">IF(ISNUMBER($Y10),SUM(OFFSET(Change!L$1,$Y10-1,0,$Z10,1)),0)+IF(ISNUMBER($AA10),SUM(OFFSET(Change!L$1,$AA10-1,0,$AB10,1)),0)</f>
        <v>94.339836963912404</v>
      </c>
      <c r="M10" s="8">
        <f ca="1">IF(ISNUMBER($Y10),SUM(OFFSET(Change!M$1,$Y10-1,0,$Z10,1)),0)+IF(ISNUMBER($AA10),SUM(OFFSET(Change!M$1,$AA10-1,0,$AB10,1)),0)</f>
        <v>115.98051857684045</v>
      </c>
      <c r="N10" s="8">
        <f ca="1">IF(ISNUMBER($Y10),SUM(OFFSET(Change!N$1,$Y10-1,0,$Z10,1)),0)+IF(ISNUMBER($AA10),SUM(OFFSET(Change!N$1,$AA10-1,0,$AB10,1)),0)</f>
        <v>139.72158762290891</v>
      </c>
      <c r="O10" s="8">
        <f ca="1">IF(ISNUMBER($Y10),SUM(OFFSET(Change!O$1,$Y10-1,0,$Z10,1)),0)+IF(ISNUMBER($AA10),SUM(OFFSET(Change!O$1,$AA10-1,0,$AB10,1)),0)</f>
        <v>165.160721661087</v>
      </c>
      <c r="P10" s="8">
        <f ca="1">IF(ISNUMBER($Y10),SUM(OFFSET(Change!P$1,$Y10-1,0,$Z10,1)),0)+IF(ISNUMBER($AA10),SUM(OFFSET(Change!P$1,$AA10-1,0,$AB10,1)),0)</f>
        <v>188.57200164175552</v>
      </c>
      <c r="Q10" s="8">
        <f ca="1">IF(ISNUMBER($Y10),SUM(OFFSET(Change!Q$1,$Y10-1,0,$Z10,1)),0)+IF(ISNUMBER($AA10),SUM(OFFSET(Change!Q$1,$AA10-1,0,$AB10,1)),0)</f>
        <v>208.96973584513569</v>
      </c>
      <c r="R10" s="8">
        <f ca="1">IF(ISNUMBER($Y10),SUM(OFFSET(Change!R$1,$Y10-1,0,$Z10,1)),0)+IF(ISNUMBER($AA10),SUM(OFFSET(Change!R$1,$AA10-1,0,$AB10,1)),0)</f>
        <v>239.2414843578467</v>
      </c>
      <c r="S10" s="8">
        <f ca="1">IF(ISNUMBER($Y10),SUM(OFFSET(Change!S$1,$Y10-1,0,$Z10,1)),0)+IF(ISNUMBER($AA10),SUM(OFFSET(Change!S$1,$AA10-1,0,$AB10,1)),0)</f>
        <v>265.0946243959886</v>
      </c>
      <c r="T10" s="8">
        <f ca="1">IF(ISNUMBER($Y10),SUM(OFFSET(Change!T$1,$Y10-1,0,$Z10,1)),0)+IF(ISNUMBER($AA10),SUM(OFFSET(Change!T$1,$AA10-1,0,$AB10,1)),0)</f>
        <v>291.34338577885336</v>
      </c>
      <c r="U10" s="8">
        <f ca="1">IF(ISNUMBER($Y10),SUM(OFFSET(Change!U$1,$Y10-1,0,$Z10,1)),0)+IF(ISNUMBER($AA10),SUM(OFFSET(Change!U$1,$AA10-1,0,$AB10,1)),0)</f>
        <v>320.79481263571483</v>
      </c>
      <c r="V10" s="8">
        <f ca="1">IF(ISNUMBER($Y10),SUM(OFFSET(Change!V$1,$Y10-1,0,$Z10,1)),0)+IF(ISNUMBER($AA10),SUM(OFFSET(Change!V$1,$AA10-1,0,$AB10,1)),0)</f>
        <v>343.80815061547798</v>
      </c>
      <c r="W10" s="8">
        <f ca="1">IF(ISNUMBER($Y10),SUM(OFFSET(Change!W$1,$Y10-1,0,$Z10,1)),0)+IF(ISNUMBER($AA10),SUM(OFFSET(Change!W$1,$AA10-1,0,$AB10,1)),0)</f>
        <v>369.32394089712045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3911.2441353023019</v>
      </c>
      <c r="D11" s="8">
        <f ca="1">IF(ISNUMBER($Y11),SUM(OFFSET(Change!D$1,$Y11-1,0,$Z11,1)),0)+IF(ISNUMBER($AA11),SUM(OFFSET(Change!D$1,$AA11-1,0,$AB11,1)),0)</f>
        <v>207.57863621702538</v>
      </c>
      <c r="E11" s="8">
        <f ca="1">IF(ISNUMBER($Y11),SUM(OFFSET(Change!E$1,$Y11-1,0,$Z11,1)),0)+IF(ISNUMBER($AA11),SUM(OFFSET(Change!E$1,$AA11-1,0,$AB11,1)),0)</f>
        <v>298.19117378024998</v>
      </c>
      <c r="F11" s="8">
        <f ca="1">IF(ISNUMBER($Y11),SUM(OFFSET(Change!F$1,$Y11-1,0,$Z11,1)),0)+IF(ISNUMBER($AA11),SUM(OFFSET(Change!F$1,$AA11-1,0,$AB11,1)),0)</f>
        <v>269.49477334293846</v>
      </c>
      <c r="G11" s="8">
        <f ca="1">IF(ISNUMBER($Y11),SUM(OFFSET(Change!G$1,$Y11-1,0,$Z11,1)),0)+IF(ISNUMBER($AA11),SUM(OFFSET(Change!G$1,$AA11-1,0,$AB11,1)),0)</f>
        <v>234.14218229436528</v>
      </c>
      <c r="H11" s="8">
        <f ca="1">IF(ISNUMBER($Y11),SUM(OFFSET(Change!H$1,$Y11-1,0,$Z11,1)),0)+IF(ISNUMBER($AA11),SUM(OFFSET(Change!H$1,$AA11-1,0,$AB11,1)),0)</f>
        <v>252.92584244455136</v>
      </c>
      <c r="I11" s="8">
        <f ca="1">IF(ISNUMBER($Y11),SUM(OFFSET(Change!I$1,$Y11-1,0,$Z11,1)),0)+IF(ISNUMBER($AA11),SUM(OFFSET(Change!I$1,$AA11-1,0,$AB11,1)),0)</f>
        <v>289.45595211026688</v>
      </c>
      <c r="J11" s="8">
        <f ca="1">IF(ISNUMBER($Y11),SUM(OFFSET(Change!J$1,$Y11-1,0,$Z11,1)),0)+IF(ISNUMBER($AA11),SUM(OFFSET(Change!J$1,$AA11-1,0,$AB11,1)),0)</f>
        <v>311.78849528460449</v>
      </c>
      <c r="K11" s="8">
        <f ca="1">IF(ISNUMBER($Y11),SUM(OFFSET(Change!K$1,$Y11-1,0,$Z11,1)),0)+IF(ISNUMBER($AA11),SUM(OFFSET(Change!K$1,$AA11-1,0,$AB11,1)),0)</f>
        <v>347.29510798831029</v>
      </c>
      <c r="L11" s="8">
        <f ca="1">IF(ISNUMBER($Y11),SUM(OFFSET(Change!L$1,$Y11-1,0,$Z11,1)),0)+IF(ISNUMBER($AA11),SUM(OFFSET(Change!L$1,$AA11-1,0,$AB11,1)),0)</f>
        <v>413.7931474273534</v>
      </c>
      <c r="M11" s="8">
        <f ca="1">IF(ISNUMBER($Y11),SUM(OFFSET(Change!M$1,$Y11-1,0,$Z11,1)),0)+IF(ISNUMBER($AA11),SUM(OFFSET(Change!M$1,$AA11-1,0,$AB11,1)),0)</f>
        <v>357.51589041907732</v>
      </c>
      <c r="N11" s="8">
        <f ca="1">IF(ISNUMBER($Y11),SUM(OFFSET(Change!N$1,$Y11-1,0,$Z11,1)),0)+IF(ISNUMBER($AA11),SUM(OFFSET(Change!N$1,$AA11-1,0,$AB11,1)),0)</f>
        <v>377.42601958803863</v>
      </c>
      <c r="O11" s="8">
        <f ca="1">IF(ISNUMBER($Y11),SUM(OFFSET(Change!O$1,$Y11-1,0,$Z11,1)),0)+IF(ISNUMBER($AA11),SUM(OFFSET(Change!O$1,$AA11-1,0,$AB11,1)),0)</f>
        <v>367.53516357164818</v>
      </c>
      <c r="P11" s="8">
        <f ca="1">IF(ISNUMBER($Y11),SUM(OFFSET(Change!P$1,$Y11-1,0,$Z11,1)),0)+IF(ISNUMBER($AA11),SUM(OFFSET(Change!P$1,$AA11-1,0,$AB11,1)),0)</f>
        <v>399.22847685543422</v>
      </c>
      <c r="Q11" s="8">
        <f ca="1">IF(ISNUMBER($Y11),SUM(OFFSET(Change!Q$1,$Y11-1,0,$Z11,1)),0)+IF(ISNUMBER($AA11),SUM(OFFSET(Change!Q$1,$AA11-1,0,$AB11,1)),0)</f>
        <v>455.72632958908963</v>
      </c>
      <c r="R11" s="8">
        <f ca="1">IF(ISNUMBER($Y11),SUM(OFFSET(Change!R$1,$Y11-1,0,$Z11,1)),0)+IF(ISNUMBER($AA11),SUM(OFFSET(Change!R$1,$AA11-1,0,$AB11,1)),0)</f>
        <v>445.32767855570586</v>
      </c>
      <c r="S11" s="8">
        <f ca="1">IF(ISNUMBER($Y11),SUM(OFFSET(Change!S$1,$Y11-1,0,$Z11,1)),0)+IF(ISNUMBER($AA11),SUM(OFFSET(Change!S$1,$AA11-1,0,$AB11,1)),0)</f>
        <v>500.20073758731564</v>
      </c>
      <c r="T11" s="8">
        <f ca="1">IF(ISNUMBER($Y11),SUM(OFFSET(Change!T$1,$Y11-1,0,$Z11,1)),0)+IF(ISNUMBER($AA11),SUM(OFFSET(Change!T$1,$AA11-1,0,$AB11,1)),0)</f>
        <v>555.2711033303766</v>
      </c>
      <c r="U11" s="8">
        <f ca="1">IF(ISNUMBER($Y11),SUM(OFFSET(Change!U$1,$Y11-1,0,$Z11,1)),0)+IF(ISNUMBER($AA11),SUM(OFFSET(Change!U$1,$AA11-1,0,$AB11,1)),0)</f>
        <v>640.80311139189553</v>
      </c>
      <c r="V11" s="8">
        <f ca="1">IF(ISNUMBER($Y11),SUM(OFFSET(Change!V$1,$Y11-1,0,$Z11,1)),0)+IF(ISNUMBER($AA11),SUM(OFFSET(Change!V$1,$AA11-1,0,$AB11,1)),0)</f>
        <v>708.36489165149294</v>
      </c>
      <c r="W11" s="8">
        <f ca="1">IF(ISNUMBER($Y11),SUM(OFFSET(Change!W$1,$Y11-1,0,$Z11,1)),0)+IF(ISNUMBER($AA11),SUM(OFFSET(Change!W$1,$AA11-1,0,$AB11,1)),0)</f>
        <v>737.76278224440523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-2894.7521312918789</v>
      </c>
      <c r="D12" s="8">
        <f ca="1">IF(ISNUMBER($Y12),SUM(OFFSET(Change!D$1,$Y12-1,0,$Z12,1)),0)+IF(ISNUMBER($AA12),SUM(OFFSET(Change!D$1,$AA12-1,0,$AB12,1)),0)</f>
        <v>-705.38987475667193</v>
      </c>
      <c r="E12" s="8">
        <f ca="1">IF(ISNUMBER($Y12),SUM(OFFSET(Change!E$1,$Y12-1,0,$Z12,1)),0)+IF(ISNUMBER($AA12),SUM(OFFSET(Change!E$1,$AA12-1,0,$AB12,1)),0)</f>
        <v>-845.27862741978322</v>
      </c>
      <c r="F12" s="8">
        <f ca="1">IF(ISNUMBER($Y12),SUM(OFFSET(Change!F$1,$Y12-1,0,$Z12,1)),0)+IF(ISNUMBER($AA12),SUM(OFFSET(Change!F$1,$AA12-1,0,$AB12,1)),0)</f>
        <v>-226.29770187729625</v>
      </c>
      <c r="G12" s="8">
        <f ca="1">IF(ISNUMBER($Y12),SUM(OFFSET(Change!G$1,$Y12-1,0,$Z12,1)),0)+IF(ISNUMBER($AA12),SUM(OFFSET(Change!G$1,$AA12-1,0,$AB12,1)),0)</f>
        <v>-202.3174692474183</v>
      </c>
      <c r="H12" s="8">
        <f ca="1">IF(ISNUMBER($Y12),SUM(OFFSET(Change!H$1,$Y12-1,0,$Z12,1)),0)+IF(ISNUMBER($AA12),SUM(OFFSET(Change!H$1,$AA12-1,0,$AB12,1)),0)</f>
        <v>-257.45449447944219</v>
      </c>
      <c r="I12" s="8">
        <f ca="1">IF(ISNUMBER($Y12),SUM(OFFSET(Change!I$1,$Y12-1,0,$Z12,1)),0)+IF(ISNUMBER($AA12),SUM(OFFSET(Change!I$1,$AA12-1,0,$AB12,1)),0)</f>
        <v>-173.75725665956472</v>
      </c>
      <c r="J12" s="8">
        <f ca="1">IF(ISNUMBER($Y12),SUM(OFFSET(Change!J$1,$Y12-1,0,$Z12,1)),0)+IF(ISNUMBER($AA12),SUM(OFFSET(Change!J$1,$AA12-1,0,$AB12,1)),0)</f>
        <v>-132.46473555436353</v>
      </c>
      <c r="K12" s="8">
        <f ca="1">IF(ISNUMBER($Y12),SUM(OFFSET(Change!K$1,$Y12-1,0,$Z12,1)),0)+IF(ISNUMBER($AA12),SUM(OFFSET(Change!K$1,$AA12-1,0,$AB12,1)),0)</f>
        <v>-93.599254609240219</v>
      </c>
      <c r="L12" s="8">
        <f ca="1">IF(ISNUMBER($Y12),SUM(OFFSET(Change!L$1,$Y12-1,0,$Z12,1)),0)+IF(ISNUMBER($AA12),SUM(OFFSET(Change!L$1,$AA12-1,0,$AB12,1)),0)</f>
        <v>-73.454259035211777</v>
      </c>
      <c r="M12" s="8">
        <f ca="1">IF(ISNUMBER($Y12),SUM(OFFSET(Change!M$1,$Y12-1,0,$Z12,1)),0)+IF(ISNUMBER($AA12),SUM(OFFSET(Change!M$1,$AA12-1,0,$AB12,1)),0)</f>
        <v>-178.61235393925651</v>
      </c>
      <c r="N12" s="8">
        <f ca="1">IF(ISNUMBER($Y12),SUM(OFFSET(Change!N$1,$Y12-1,0,$Z12,1)),0)+IF(ISNUMBER($AA12),SUM(OFFSET(Change!N$1,$AA12-1,0,$AB12,1)),0)</f>
        <v>-139.10492387949026</v>
      </c>
      <c r="O12" s="8">
        <f ca="1">IF(ISNUMBER($Y12),SUM(OFFSET(Change!O$1,$Y12-1,0,$Z12,1)),0)+IF(ISNUMBER($AA12),SUM(OFFSET(Change!O$1,$AA12-1,0,$AB12,1)),0)</f>
        <v>-159.66602588990645</v>
      </c>
      <c r="P12" s="8">
        <f ca="1">IF(ISNUMBER($Y12),SUM(OFFSET(Change!P$1,$Y12-1,0,$Z12,1)),0)+IF(ISNUMBER($AA12),SUM(OFFSET(Change!P$1,$AA12-1,0,$AB12,1)),0)</f>
        <v>-148.63523226900881</v>
      </c>
      <c r="Q12" s="8">
        <f ca="1">IF(ISNUMBER($Y12),SUM(OFFSET(Change!Q$1,$Y12-1,0,$Z12,1)),0)+IF(ISNUMBER($AA12),SUM(OFFSET(Change!Q$1,$AA12-1,0,$AB12,1)),0)</f>
        <v>-112.95165009589311</v>
      </c>
      <c r="R12" s="8">
        <f ca="1">IF(ISNUMBER($Y12),SUM(OFFSET(Change!R$1,$Y12-1,0,$Z12,1)),0)+IF(ISNUMBER($AA12),SUM(OFFSET(Change!R$1,$AA12-1,0,$AB12,1)),0)</f>
        <v>-150.62306825270423</v>
      </c>
      <c r="S12" s="8">
        <f ca="1">IF(ISNUMBER($Y12),SUM(OFFSET(Change!S$1,$Y12-1,0,$Z12,1)),0)+IF(ISNUMBER($AA12),SUM(OFFSET(Change!S$1,$AA12-1,0,$AB12,1)),0)</f>
        <v>-145.9448425980755</v>
      </c>
      <c r="T12" s="8">
        <f ca="1">IF(ISNUMBER($Y12),SUM(OFFSET(Change!T$1,$Y12-1,0,$Z12,1)),0)+IF(ISNUMBER($AA12),SUM(OFFSET(Change!T$1,$AA12-1,0,$AB12,1)),0)</f>
        <v>-145.27158352788177</v>
      </c>
      <c r="U12" s="8">
        <f ca="1">IF(ISNUMBER($Y12),SUM(OFFSET(Change!U$1,$Y12-1,0,$Z12,1)),0)+IF(ISNUMBER($AA12),SUM(OFFSET(Change!U$1,$AA12-1,0,$AB12,1)),0)</f>
        <v>-169.42067602753997</v>
      </c>
      <c r="V12" s="8">
        <f ca="1">IF(ISNUMBER($Y12),SUM(OFFSET(Change!V$1,$Y12-1,0,$Z12,1)),0)+IF(ISNUMBER($AA12),SUM(OFFSET(Change!V$1,$AA12-1,0,$AB12,1)),0)</f>
        <v>-181.25304862638828</v>
      </c>
      <c r="W12" s="8">
        <f ca="1">IF(ISNUMBER($Y12),SUM(OFFSET(Change!W$1,$Y12-1,0,$Z12,1)),0)+IF(ISNUMBER($AA12),SUM(OFFSET(Change!W$1,$AA12-1,0,$AB12,1)),0)</f>
        <v>-203.86119008382951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33.012425112987273</v>
      </c>
      <c r="D13" s="8">
        <f ca="1">IF(ISNUMBER($Y13),SUM(OFFSET(Change!D$1,$Y13-1,0,$Z13,1)),0)+IF(ISNUMBER($AA13),SUM(OFFSET(Change!D$1,$AA13-1,0,$AB13,1)),0)</f>
        <v>69.693516890622476</v>
      </c>
      <c r="E13" s="8">
        <f ca="1">IF(ISNUMBER($Y13),SUM(OFFSET(Change!E$1,$Y13-1,0,$Z13,1)),0)+IF(ISNUMBER($AA13),SUM(OFFSET(Change!E$1,$AA13-1,0,$AB13,1)),0)</f>
        <v>82.81767038765301</v>
      </c>
      <c r="F13" s="8">
        <f ca="1">IF(ISNUMBER($Y13),SUM(OFFSET(Change!F$1,$Y13-1,0,$Z13,1)),0)+IF(ISNUMBER($AA13),SUM(OFFSET(Change!F$1,$AA13-1,0,$AB13,1)),0)</f>
        <v>348.42025247475635</v>
      </c>
      <c r="G13" s="8">
        <f ca="1">IF(ISNUMBER($Y13),SUM(OFFSET(Change!G$1,$Y13-1,0,$Z13,1)),0)+IF(ISNUMBER($AA13),SUM(OFFSET(Change!G$1,$AA13-1,0,$AB13,1)),0)</f>
        <v>333.59209793657158</v>
      </c>
      <c r="H13" s="8">
        <f ca="1">IF(ISNUMBER($Y13),SUM(OFFSET(Change!H$1,$Y13-1,0,$Z13,1)),0)+IF(ISNUMBER($AA13),SUM(OFFSET(Change!H$1,$AA13-1,0,$AB13,1)),0)</f>
        <v>382.81278860875221</v>
      </c>
      <c r="I13" s="8">
        <f ca="1">IF(ISNUMBER($Y13),SUM(OFFSET(Change!I$1,$Y13-1,0,$Z13,1)),0)+IF(ISNUMBER($AA13),SUM(OFFSET(Change!I$1,$AA13-1,0,$AB13,1)),0)</f>
        <v>-212.45082364529483</v>
      </c>
      <c r="J13" s="8">
        <f ca="1">IF(ISNUMBER($Y13),SUM(OFFSET(Change!J$1,$Y13-1,0,$Z13,1)),0)+IF(ISNUMBER($AA13),SUM(OFFSET(Change!J$1,$AA13-1,0,$AB13,1)),0)</f>
        <v>-172.37756700880661</v>
      </c>
      <c r="K13" s="8">
        <f ca="1">IF(ISNUMBER($Y13),SUM(OFFSET(Change!K$1,$Y13-1,0,$Z13,1)),0)+IF(ISNUMBER($AA13),SUM(OFFSET(Change!K$1,$AA13-1,0,$AB13,1)),0)</f>
        <v>-216.89041497992218</v>
      </c>
      <c r="L13" s="8">
        <f ca="1">IF(ISNUMBER($Y13),SUM(OFFSET(Change!L$1,$Y13-1,0,$Z13,1)),0)+IF(ISNUMBER($AA13),SUM(OFFSET(Change!L$1,$AA13-1,0,$AB13,1)),0)</f>
        <v>-145.45617484206991</v>
      </c>
      <c r="M13" s="8">
        <f ca="1">IF(ISNUMBER($Y13),SUM(OFFSET(Change!M$1,$Y13-1,0,$Z13,1)),0)+IF(ISNUMBER($AA13),SUM(OFFSET(Change!M$1,$AA13-1,0,$AB13,1)),0)</f>
        <v>-225.89575286124941</v>
      </c>
      <c r="N13" s="8">
        <f ca="1">IF(ISNUMBER($Y13),SUM(OFFSET(Change!N$1,$Y13-1,0,$Z13,1)),0)+IF(ISNUMBER($AA13),SUM(OFFSET(Change!N$1,$AA13-1,0,$AB13,1)),0)</f>
        <v>-263.31735066551943</v>
      </c>
      <c r="O13" s="8">
        <f ca="1">IF(ISNUMBER($Y13),SUM(OFFSET(Change!O$1,$Y13-1,0,$Z13,1)),0)+IF(ISNUMBER($AA13),SUM(OFFSET(Change!O$1,$AA13-1,0,$AB13,1)),0)</f>
        <v>-292.72914004384717</v>
      </c>
      <c r="P13" s="8">
        <f ca="1">IF(ISNUMBER($Y13),SUM(OFFSET(Change!P$1,$Y13-1,0,$Z13,1)),0)+IF(ISNUMBER($AA13),SUM(OFFSET(Change!P$1,$AA13-1,0,$AB13,1)),0)</f>
        <v>-245.56675738890749</v>
      </c>
      <c r="Q13" s="8">
        <f ca="1">IF(ISNUMBER($Y13),SUM(OFFSET(Change!Q$1,$Y13-1,0,$Z13,1)),0)+IF(ISNUMBER($AA13),SUM(OFFSET(Change!Q$1,$AA13-1,0,$AB13,1)),0)</f>
        <v>-289.10612386028333</v>
      </c>
      <c r="R13" s="8">
        <f ca="1">IF(ISNUMBER($Y13),SUM(OFFSET(Change!R$1,$Y13-1,0,$Z13,1)),0)+IF(ISNUMBER($AA13),SUM(OFFSET(Change!R$1,$AA13-1,0,$AB13,1)),0)</f>
        <v>-304.55338618991442</v>
      </c>
      <c r="S13" s="8">
        <f ca="1">IF(ISNUMBER($Y13),SUM(OFFSET(Change!S$1,$Y13-1,0,$Z13,1)),0)+IF(ISNUMBER($AA13),SUM(OFFSET(Change!S$1,$AA13-1,0,$AB13,1)),0)</f>
        <v>-300.21412763546573</v>
      </c>
      <c r="T13" s="8">
        <f ca="1">IF(ISNUMBER($Y13),SUM(OFFSET(Change!T$1,$Y13-1,0,$Z13,1)),0)+IF(ISNUMBER($AA13),SUM(OFFSET(Change!T$1,$AA13-1,0,$AB13,1)),0)</f>
        <v>-268.40683078140773</v>
      </c>
      <c r="U13" s="8">
        <f ca="1">IF(ISNUMBER($Y13),SUM(OFFSET(Change!U$1,$Y13-1,0,$Z13,1)),0)+IF(ISNUMBER($AA13),SUM(OFFSET(Change!U$1,$AA13-1,0,$AB13,1)),0)</f>
        <v>437.09205484025085</v>
      </c>
      <c r="V13" s="8">
        <f ca="1">IF(ISNUMBER($Y13),SUM(OFFSET(Change!V$1,$Y13-1,0,$Z13,1)),0)+IF(ISNUMBER($AA13),SUM(OFFSET(Change!V$1,$AA13-1,0,$AB13,1)),0)</f>
        <v>533.59156323446325</v>
      </c>
      <c r="W13" s="8">
        <f ca="1">IF(ISNUMBER($Y13),SUM(OFFSET(Change!W$1,$Y13-1,0,$Z13,1)),0)+IF(ISNUMBER($AA13),SUM(OFFSET(Change!W$1,$AA13-1,0,$AB13,1)),0)</f>
        <v>588.30784807254088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146.6612306974113</v>
      </c>
      <c r="D14" s="11">
        <f ca="1">IF(ISNUMBER($Y14),SUM(OFFSET(Change!D$1,$Y14-1,0,$Z14,1)),0)+IF(ISNUMBER($AA14),SUM(OFFSET(Change!D$1,$AA14-1,0,$AB14,1)),0)</f>
        <v>25.395204181297711</v>
      </c>
      <c r="E14" s="11">
        <f ca="1">IF(ISNUMBER($Y14),SUM(OFFSET(Change!E$1,$Y14-1,0,$Z14,1)),0)+IF(ISNUMBER($AA14),SUM(OFFSET(Change!E$1,$AA14-1,0,$AB14,1)),0)</f>
        <v>107.68293330809195</v>
      </c>
      <c r="F14" s="11">
        <f ca="1">IF(ISNUMBER($Y14),SUM(OFFSET(Change!F$1,$Y14-1,0,$Z14,1)),0)+IF(ISNUMBER($AA14),SUM(OFFSET(Change!F$1,$AA14-1,0,$AB14,1)),0)</f>
        <v>2.9197920221979999E-2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1.8605533760550499</v>
      </c>
      <c r="J14" s="11">
        <f ca="1">IF(ISNUMBER($Y14),SUM(OFFSET(Change!J$1,$Y14-1,0,$Z14,1)),0)+IF(ISNUMBER($AA14),SUM(OFFSET(Change!J$1,$AA14-1,0,$AB14,1)),0)</f>
        <v>1.43743179357287</v>
      </c>
      <c r="K14" s="11">
        <f ca="1">IF(ISNUMBER($Y14),SUM(OFFSET(Change!K$1,$Y14-1,0,$Z14,1)),0)+IF(ISNUMBER($AA14),SUM(OFFSET(Change!K$1,$AA14-1,0,$AB14,1)),0)</f>
        <v>0.40858823961861002</v>
      </c>
      <c r="L14" s="11">
        <f ca="1">IF(ISNUMBER($Y14),SUM(OFFSET(Change!L$1,$Y14-1,0,$Z14,1)),0)+IF(ISNUMBER($AA14),SUM(OFFSET(Change!L$1,$AA14-1,0,$AB14,1)),0)</f>
        <v>6.7477706787727003</v>
      </c>
      <c r="M14" s="11">
        <f ca="1">IF(ISNUMBER($Y14),SUM(OFFSET(Change!M$1,$Y14-1,0,$Z14,1)),0)+IF(ISNUMBER($AA14),SUM(OFFSET(Change!M$1,$AA14-1,0,$AB14,1)),0)</f>
        <v>3.39223275556167</v>
      </c>
      <c r="N14" s="11">
        <f ca="1">IF(ISNUMBER($Y14),SUM(OFFSET(Change!N$1,$Y14-1,0,$Z14,1)),0)+IF(ISNUMBER($AA14),SUM(OFFSET(Change!N$1,$AA14-1,0,$AB14,1)),0)</f>
        <v>5.42612882959176</v>
      </c>
      <c r="O14" s="11">
        <f ca="1">IF(ISNUMBER($Y14),SUM(OFFSET(Change!O$1,$Y14-1,0,$Z14,1)),0)+IF(ISNUMBER($AA14),SUM(OFFSET(Change!O$1,$AA14-1,0,$AB14,1)),0)</f>
        <v>1.9036647271629599</v>
      </c>
      <c r="P14" s="11">
        <f ca="1">IF(ISNUMBER($Y14),SUM(OFFSET(Change!P$1,$Y14-1,0,$Z14,1)),0)+IF(ISNUMBER($AA14),SUM(OFFSET(Change!P$1,$AA14-1,0,$AB14,1)),0)</f>
        <v>2.4541217318884199</v>
      </c>
      <c r="Q14" s="11">
        <f ca="1">IF(ISNUMBER($Y14),SUM(OFFSET(Change!Q$1,$Y14-1,0,$Z14,1)),0)+IF(ISNUMBER($AA14),SUM(OFFSET(Change!Q$1,$AA14-1,0,$AB14,1)),0)</f>
        <v>1.1067653666880202</v>
      </c>
      <c r="R14" s="11">
        <f ca="1">IF(ISNUMBER($Y14),SUM(OFFSET(Change!R$1,$Y14-1,0,$Z14,1)),0)+IF(ISNUMBER($AA14),SUM(OFFSET(Change!R$1,$AA14-1,0,$AB14,1)),0)</f>
        <v>3.9629745744178901</v>
      </c>
      <c r="S14" s="11">
        <f ca="1">IF(ISNUMBER($Y14),SUM(OFFSET(Change!S$1,$Y14-1,0,$Z14,1)),0)+IF(ISNUMBER($AA14),SUM(OFFSET(Change!S$1,$AA14-1,0,$AB14,1)),0)</f>
        <v>22.509529506537582</v>
      </c>
      <c r="T14" s="11">
        <f ca="1">IF(ISNUMBER($Y14),SUM(OFFSET(Change!T$1,$Y14-1,0,$Z14,1)),0)+IF(ISNUMBER($AA14),SUM(OFFSET(Change!T$1,$AA14-1,0,$AB14,1)),0)</f>
        <v>17.267744380339366</v>
      </c>
      <c r="U14" s="11">
        <f ca="1">IF(ISNUMBER($Y14),SUM(OFFSET(Change!U$1,$Y14-1,0,$Z14,1)),0)+IF(ISNUMBER($AA14),SUM(OFFSET(Change!U$1,$AA14-1,0,$AB14,1)),0)</f>
        <v>0</v>
      </c>
      <c r="V14" s="11">
        <f ca="1">IF(ISNUMBER($Y14),SUM(OFFSET(Change!V$1,$Y14-1,0,$Z14,1)),0)+IF(ISNUMBER($AA14),SUM(OFFSET(Change!V$1,$AA14-1,0,$AB14,1)),0)</f>
        <v>0</v>
      </c>
      <c r="W14" s="11">
        <f ca="1">IF(ISNUMBER($Y14),SUM(OFFSET(Change!W$1,$Y14-1,0,$Z14,1)),0)+IF(ISNUMBER($AA14),SUM(OFFSET(Change!W$1,$AA14-1,0,$AB14,1)),0)</f>
        <v>0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11316.307243402047</v>
      </c>
      <c r="D15" s="8">
        <f ca="1">SUM(D5:D14)</f>
        <v>895.23352714738519</v>
      </c>
      <c r="E15" s="8">
        <f t="shared" ref="E15:W15" ca="1" si="1">SUM(E5:E14)</f>
        <v>1040.4112725720333</v>
      </c>
      <c r="F15" s="8">
        <f t="shared" ca="1" si="1"/>
        <v>1200.8804261579101</v>
      </c>
      <c r="G15" s="8">
        <f t="shared" ca="1" si="1"/>
        <v>1050.4964583068718</v>
      </c>
      <c r="H15" s="8">
        <f t="shared" ca="1" si="1"/>
        <v>1184.5733194220707</v>
      </c>
      <c r="I15" s="8">
        <f t="shared" ca="1" si="1"/>
        <v>1021.8541620180498</v>
      </c>
      <c r="J15" s="8">
        <f t="shared" ca="1" si="1"/>
        <v>1215.4994864564248</v>
      </c>
      <c r="K15" s="8">
        <f t="shared" ca="1" si="1"/>
        <v>1086.8802988369864</v>
      </c>
      <c r="L15" s="8">
        <f t="shared" ca="1" si="1"/>
        <v>1660.0116453197338</v>
      </c>
      <c r="M15" s="8">
        <f t="shared" ca="1" si="1"/>
        <v>992.39140227483585</v>
      </c>
      <c r="N15" s="8">
        <f t="shared" ca="1" si="1"/>
        <v>541.19213712198189</v>
      </c>
      <c r="O15" s="8">
        <f t="shared" ca="1" si="1"/>
        <v>341.71685352319025</v>
      </c>
      <c r="P15" s="8">
        <f t="shared" ca="1" si="1"/>
        <v>655.89942301300869</v>
      </c>
      <c r="Q15" s="8">
        <f t="shared" ca="1" si="1"/>
        <v>739.62451825974881</v>
      </c>
      <c r="R15" s="8">
        <f t="shared" ca="1" si="1"/>
        <v>441.71100123820742</v>
      </c>
      <c r="S15" s="8">
        <f t="shared" ca="1" si="1"/>
        <v>585.89493382090257</v>
      </c>
      <c r="T15" s="8">
        <f t="shared" ca="1" si="1"/>
        <v>708.3117759837935</v>
      </c>
      <c r="U15" s="8">
        <f t="shared" ca="1" si="1"/>
        <v>1606.6001988394755</v>
      </c>
      <c r="V15" s="8">
        <f t="shared" ca="1" si="1"/>
        <v>1941.9929167375212</v>
      </c>
      <c r="W15" s="8">
        <f t="shared" ca="1" si="1"/>
        <v>2427.8013861240579</v>
      </c>
    </row>
    <row r="17" spans="2:28" x14ac:dyDescent="0.25">
      <c r="B17" s="4" t="s">
        <v>56</v>
      </c>
      <c r="C17" s="8">
        <f t="shared" ref="C17:C22" ca="1" si="2">NPV($C$2,D17:W17)</f>
        <v>6318.6125179709961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53.524357106512987</v>
      </c>
      <c r="H17" s="8">
        <f ca="1">IF(ISNUMBER($Y17),SUM(OFFSET(Change!H$1,$Y17-1,0,$Z17,1)),0)+IF(ISNUMBER($AA17),SUM(OFFSET(Change!H$1,$AA17-1,0,$AB17,1)),0)</f>
        <v>53.524357106512987</v>
      </c>
      <c r="I17" s="8">
        <f ca="1">IF(ISNUMBER($Y17),SUM(OFFSET(Change!I$1,$Y17-1,0,$Z17,1)),0)+IF(ISNUMBER($AA17),SUM(OFFSET(Change!I$1,$AA17-1,0,$AB17,1)),0)</f>
        <v>134.90719023068195</v>
      </c>
      <c r="J17" s="8">
        <f ca="1">IF(ISNUMBER($Y17),SUM(OFFSET(Change!J$1,$Y17-1,0,$Z17,1)),0)+IF(ISNUMBER($AA17),SUM(OFFSET(Change!J$1,$AA17-1,0,$AB17,1)),0)</f>
        <v>227.10491643743862</v>
      </c>
      <c r="K17" s="8">
        <f ca="1">IF(ISNUMBER($Y17),SUM(OFFSET(Change!K$1,$Y17-1,0,$Z17,1)),0)+IF(ISNUMBER($AA17),SUM(OFFSET(Change!K$1,$AA17-1,0,$AB17,1)),0)</f>
        <v>227.10491643743862</v>
      </c>
      <c r="L17" s="8">
        <f ca="1">IF(ISNUMBER($Y17),SUM(OFFSET(Change!L$1,$Y17-1,0,$Z17,1)),0)+IF(ISNUMBER($AA17),SUM(OFFSET(Change!L$1,$AA17-1,0,$AB17,1)),0)</f>
        <v>297.07258165864209</v>
      </c>
      <c r="M17" s="8">
        <f ca="1">IF(ISNUMBER($Y17),SUM(OFFSET(Change!M$1,$Y17-1,0,$Z17,1)),0)+IF(ISNUMBER($AA17),SUM(OFFSET(Change!M$1,$AA17-1,0,$AB17,1)),0)</f>
        <v>677.08607176805481</v>
      </c>
      <c r="N17" s="8">
        <f ca="1">IF(ISNUMBER($Y17),SUM(OFFSET(Change!N$1,$Y17-1,0,$Z17,1)),0)+IF(ISNUMBER($AA17),SUM(OFFSET(Change!N$1,$AA17-1,0,$AB17,1)),0)</f>
        <v>903.9581576095228</v>
      </c>
      <c r="O17" s="8">
        <f ca="1">IF(ISNUMBER($Y17),SUM(OFFSET(Change!O$1,$Y17-1,0,$Z17,1)),0)+IF(ISNUMBER($AA17),SUM(OFFSET(Change!O$1,$AA17-1,0,$AB17,1)),0)</f>
        <v>1023.922211137867</v>
      </c>
      <c r="P17" s="8">
        <f ca="1">IF(ISNUMBER($Y17),SUM(OFFSET(Change!P$1,$Y17-1,0,$Z17,1)),0)+IF(ISNUMBER($AA17),SUM(OFFSET(Change!P$1,$AA17-1,0,$AB17,1)),0)</f>
        <v>1023.922211137867</v>
      </c>
      <c r="Q17" s="8">
        <f ca="1">IF(ISNUMBER($Y17),SUM(OFFSET(Change!Q$1,$Y17-1,0,$Z17,1)),0)+IF(ISNUMBER($AA17),SUM(OFFSET(Change!Q$1,$AA17-1,0,$AB17,1)),0)</f>
        <v>1037.0253017002372</v>
      </c>
      <c r="R17" s="8">
        <f ca="1">IF(ISNUMBER($Y17),SUM(OFFSET(Change!R$1,$Y17-1,0,$Z17,1)),0)+IF(ISNUMBER($AA17),SUM(OFFSET(Change!R$1,$AA17-1,0,$AB17,1)),0)</f>
        <v>1566.7710827403587</v>
      </c>
      <c r="S17" s="8">
        <f ca="1">IF(ISNUMBER($Y17),SUM(OFFSET(Change!S$1,$Y17-1,0,$Z17,1)),0)+IF(ISNUMBER($AA17),SUM(OFFSET(Change!S$1,$AA17-1,0,$AB17,1)),0)</f>
        <v>1566.7710827403587</v>
      </c>
      <c r="T17" s="8">
        <f ca="1">IF(ISNUMBER($Y17),SUM(OFFSET(Change!T$1,$Y17-1,0,$Z17,1)),0)+IF(ISNUMBER($AA17),SUM(OFFSET(Change!T$1,$AA17-1,0,$AB17,1)),0)</f>
        <v>1566.7710827403587</v>
      </c>
      <c r="U17" s="8">
        <f ca="1">IF(ISNUMBER($Y17),SUM(OFFSET(Change!U$1,$Y17-1,0,$Z17,1)),0)+IF(ISNUMBER($AA17),SUM(OFFSET(Change!U$1,$AA17-1,0,$AB17,1)),0)</f>
        <v>1986.7495431489658</v>
      </c>
      <c r="V17" s="8">
        <f ca="1">IF(ISNUMBER($Y17),SUM(OFFSET(Change!V$1,$Y17-1,0,$Z17,1)),0)+IF(ISNUMBER($AA17),SUM(OFFSET(Change!V$1,$AA17-1,0,$AB17,1)),0)</f>
        <v>2267.7532704952059</v>
      </c>
      <c r="W17" s="8">
        <f ca="1">IF(ISNUMBER($Y17),SUM(OFFSET(Change!W$1,$Y17-1,0,$Z17,1)),0)+IF(ISNUMBER($AA17),SUM(OFFSET(Change!W$1,$AA17-1,0,$AB17,1)),0)</f>
        <v>2267.7532704952032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8299.0656555227979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581.20724523934211</v>
      </c>
      <c r="H18" s="8">
        <f ca="1">IF(ISNUMBER($Y18),SUM(OFFSET(Change!H$1,$Y18-1,0,$Z18,1)),0)+IF(ISNUMBER($AA18),SUM(OFFSET(Change!H$1,$AA18-1,0,$AB18,1)),0)</f>
        <v>630.83605215176078</v>
      </c>
      <c r="I18" s="8">
        <f ca="1">IF(ISNUMBER($Y18),SUM(OFFSET(Change!I$1,$Y18-1,0,$Z18,1)),0)+IF(ISNUMBER($AA18),SUM(OFFSET(Change!I$1,$AA18-1,0,$AB18,1)),0)</f>
        <v>671.52799719325094</v>
      </c>
      <c r="J18" s="8">
        <f ca="1">IF(ISNUMBER($Y18),SUM(OFFSET(Change!J$1,$Y18-1,0,$Z18,1)),0)+IF(ISNUMBER($AA18),SUM(OFFSET(Change!J$1,$AA18-1,0,$AB18,1)),0)</f>
        <v>687.04205624416477</v>
      </c>
      <c r="K18" s="8">
        <f ca="1">IF(ISNUMBER($Y18),SUM(OFFSET(Change!K$1,$Y18-1,0,$Z18,1)),0)+IF(ISNUMBER($AA18),SUM(OFFSET(Change!K$1,$AA18-1,0,$AB18,1)),0)</f>
        <v>672.93305068632026</v>
      </c>
      <c r="L18" s="8">
        <f ca="1">IF(ISNUMBER($Y18),SUM(OFFSET(Change!L$1,$Y18-1,0,$Z18,1)),0)+IF(ISNUMBER($AA18),SUM(OFFSET(Change!L$1,$AA18-1,0,$AB18,1)),0)</f>
        <v>687.23909096214425</v>
      </c>
      <c r="M18" s="8">
        <f ca="1">IF(ISNUMBER($Y18),SUM(OFFSET(Change!M$1,$Y18-1,0,$Z18,1)),0)+IF(ISNUMBER($AA18),SUM(OFFSET(Change!M$1,$AA18-1,0,$AB18,1)),0)</f>
        <v>871.37072104796209</v>
      </c>
      <c r="N18" s="8">
        <f ca="1">IF(ISNUMBER($Y18),SUM(OFFSET(Change!N$1,$Y18-1,0,$Z18,1)),0)+IF(ISNUMBER($AA18),SUM(OFFSET(Change!N$1,$AA18-1,0,$AB18,1)),0)</f>
        <v>996.03866400192965</v>
      </c>
      <c r="O18" s="8">
        <f ca="1">IF(ISNUMBER($Y18),SUM(OFFSET(Change!O$1,$Y18-1,0,$Z18,1)),0)+IF(ISNUMBER($AA18),SUM(OFFSET(Change!O$1,$AA18-1,0,$AB18,1)),0)</f>
        <v>1050.1987703832508</v>
      </c>
      <c r="P18" s="8">
        <f ca="1">IF(ISNUMBER($Y18),SUM(OFFSET(Change!P$1,$Y18-1,0,$Z18,1)),0)+IF(ISNUMBER($AA18),SUM(OFFSET(Change!P$1,$AA18-1,0,$AB18,1)),0)</f>
        <v>997.81625488676423</v>
      </c>
      <c r="Q18" s="8">
        <f ca="1">IF(ISNUMBER($Y18),SUM(OFFSET(Change!Q$1,$Y18-1,0,$Z18,1)),0)+IF(ISNUMBER($AA18),SUM(OFFSET(Change!Q$1,$AA18-1,0,$AB18,1)),0)</f>
        <v>981.4231417881615</v>
      </c>
      <c r="R18" s="8">
        <f ca="1">IF(ISNUMBER($Y18),SUM(OFFSET(Change!R$1,$Y18-1,0,$Z18,1)),0)+IF(ISNUMBER($AA18),SUM(OFFSET(Change!R$1,$AA18-1,0,$AB18,1)),0)</f>
        <v>1262.8877906862983</v>
      </c>
      <c r="S18" s="8">
        <f ca="1">IF(ISNUMBER($Y18),SUM(OFFSET(Change!S$1,$Y18-1,0,$Z18,1)),0)+IF(ISNUMBER($AA18),SUM(OFFSET(Change!S$1,$AA18-1,0,$AB18,1)),0)</f>
        <v>1295.9887277618316</v>
      </c>
      <c r="T18" s="8">
        <f ca="1">IF(ISNUMBER($Y18),SUM(OFFSET(Change!T$1,$Y18-1,0,$Z18,1)),0)+IF(ISNUMBER($AA18),SUM(OFFSET(Change!T$1,$AA18-1,0,$AB18,1)),0)</f>
        <v>1331.3401370563354</v>
      </c>
      <c r="U18" s="8">
        <f ca="1">IF(ISNUMBER($Y18),SUM(OFFSET(Change!U$1,$Y18-1,0,$Z18,1)),0)+IF(ISNUMBER($AA18),SUM(OFFSET(Change!U$1,$AA18-1,0,$AB18,1)),0)</f>
        <v>1371.8182370651041</v>
      </c>
      <c r="V18" s="8">
        <f ca="1">IF(ISNUMBER($Y18),SUM(OFFSET(Change!V$1,$Y18-1,0,$Z18,1)),0)+IF(ISNUMBER($AA18),SUM(OFFSET(Change!V$1,$AA18-1,0,$AB18,1)),0)</f>
        <v>1465.326495736954</v>
      </c>
      <c r="W18" s="8">
        <f ca="1">IF(ISNUMBER($Y18),SUM(OFFSET(Change!W$1,$Y18-1,0,$Z18,1)),0)+IF(ISNUMBER($AA18),SUM(OFFSET(Change!W$1,$AA18-1,0,$AB18,1)),0)</f>
        <v>1512.5434494473373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5353.365325181856</v>
      </c>
      <c r="D19" s="8">
        <f ca="1">IF(ISNUMBER($Y19),SUM(OFFSET(Change!D$1,$Y19-1,0,$Z19,1)),0)+IF(ISNUMBER($AA19),SUM(OFFSET(Change!D$1,$AA19-1,0,$AB19,1)),0)</f>
        <v>298.73896349348342</v>
      </c>
      <c r="E19" s="8">
        <f ca="1">IF(ISNUMBER($Y19),SUM(OFFSET(Change!E$1,$Y19-1,0,$Z19,1)),0)+IF(ISNUMBER($AA19),SUM(OFFSET(Change!E$1,$AA19-1,0,$AB19,1)),0)</f>
        <v>347.70938718540765</v>
      </c>
      <c r="F19" s="8">
        <f ca="1">IF(ISNUMBER($Y19),SUM(OFFSET(Change!F$1,$Y19-1,0,$Z19,1)),0)+IF(ISNUMBER($AA19),SUM(OFFSET(Change!F$1,$AA19-1,0,$AB19,1)),0)</f>
        <v>331.14862902031626</v>
      </c>
      <c r="G19" s="8">
        <f ca="1">IF(ISNUMBER($Y19),SUM(OFFSET(Change!G$1,$Y19-1,0,$Z19,1)),0)+IF(ISNUMBER($AA19),SUM(OFFSET(Change!G$1,$AA19-1,0,$AB19,1)),0)</f>
        <v>398.05432170448699</v>
      </c>
      <c r="H19" s="8">
        <f ca="1">IF(ISNUMBER($Y19),SUM(OFFSET(Change!H$1,$Y19-1,0,$Z19,1)),0)+IF(ISNUMBER($AA19),SUM(OFFSET(Change!H$1,$AA19-1,0,$AB19,1)),0)</f>
        <v>389.83359421658457</v>
      </c>
      <c r="I19" s="8">
        <f ca="1">IF(ISNUMBER($Y19),SUM(OFFSET(Change!I$1,$Y19-1,0,$Z19,1)),0)+IF(ISNUMBER($AA19),SUM(OFFSET(Change!I$1,$AA19-1,0,$AB19,1)),0)</f>
        <v>770.16691686873742</v>
      </c>
      <c r="J19" s="8">
        <f ca="1">IF(ISNUMBER($Y19),SUM(OFFSET(Change!J$1,$Y19-1,0,$Z19,1)),0)+IF(ISNUMBER($AA19),SUM(OFFSET(Change!J$1,$AA19-1,0,$AB19,1)),0)</f>
        <v>728.87731626259711</v>
      </c>
      <c r="K19" s="8">
        <f ca="1">IF(ISNUMBER($Y19),SUM(OFFSET(Change!K$1,$Y19-1,0,$Z19,1)),0)+IF(ISNUMBER($AA19),SUM(OFFSET(Change!K$1,$AA19-1,0,$AB19,1)),0)</f>
        <v>729.18685243160655</v>
      </c>
      <c r="L19" s="8">
        <f ca="1">IF(ISNUMBER($Y19),SUM(OFFSET(Change!L$1,$Y19-1,0,$Z19,1)),0)+IF(ISNUMBER($AA19),SUM(OFFSET(Change!L$1,$AA19-1,0,$AB19,1)),0)</f>
        <v>697.0322443794455</v>
      </c>
      <c r="M19" s="8">
        <f ca="1">IF(ISNUMBER($Y19),SUM(OFFSET(Change!M$1,$Y19-1,0,$Z19,1)),0)+IF(ISNUMBER($AA19),SUM(OFFSET(Change!M$1,$AA19-1,0,$AB19,1)),0)</f>
        <v>691.24033825574998</v>
      </c>
      <c r="N19" s="8">
        <f ca="1">IF(ISNUMBER($Y19),SUM(OFFSET(Change!N$1,$Y19-1,0,$Z19,1)),0)+IF(ISNUMBER($AA19),SUM(OFFSET(Change!N$1,$AA19-1,0,$AB19,1)),0)</f>
        <v>587.28747423231755</v>
      </c>
      <c r="O19" s="8">
        <f ca="1">IF(ISNUMBER($Y19),SUM(OFFSET(Change!O$1,$Y19-1,0,$Z19,1)),0)+IF(ISNUMBER($AA19),SUM(OFFSET(Change!O$1,$AA19-1,0,$AB19,1)),0)</f>
        <v>604.10282310871128</v>
      </c>
      <c r="P19" s="8">
        <f ca="1">IF(ISNUMBER($Y19),SUM(OFFSET(Change!P$1,$Y19-1,0,$Z19,1)),0)+IF(ISNUMBER($AA19),SUM(OFFSET(Change!P$1,$AA19-1,0,$AB19,1)),0)</f>
        <v>554.04273577212996</v>
      </c>
      <c r="Q19" s="8">
        <f ca="1">IF(ISNUMBER($Y19),SUM(OFFSET(Change!Q$1,$Y19-1,0,$Z19,1)),0)+IF(ISNUMBER($AA19),SUM(OFFSET(Change!Q$1,$AA19-1,0,$AB19,1)),0)</f>
        <v>561.69271771788192</v>
      </c>
      <c r="R19" s="8">
        <f ca="1">IF(ISNUMBER($Y19),SUM(OFFSET(Change!R$1,$Y19-1,0,$Z19,1)),0)+IF(ISNUMBER($AA19),SUM(OFFSET(Change!R$1,$AA19-1,0,$AB19,1)),0)</f>
        <v>776.93534306979677</v>
      </c>
      <c r="S19" s="8">
        <f ca="1">IF(ISNUMBER($Y19),SUM(OFFSET(Change!S$1,$Y19-1,0,$Z19,1)),0)+IF(ISNUMBER($AA19),SUM(OFFSET(Change!S$1,$AA19-1,0,$AB19,1)),0)</f>
        <v>521.46013106394616</v>
      </c>
      <c r="T19" s="8">
        <f ca="1">IF(ISNUMBER($Y19),SUM(OFFSET(Change!T$1,$Y19-1,0,$Z19,1)),0)+IF(ISNUMBER($AA19),SUM(OFFSET(Change!T$1,$AA19-1,0,$AB19,1)),0)</f>
        <v>396.50164911704485</v>
      </c>
      <c r="U19" s="8">
        <f ca="1">IF(ISNUMBER($Y19),SUM(OFFSET(Change!U$1,$Y19-1,0,$Z19,1)),0)+IF(ISNUMBER($AA19),SUM(OFFSET(Change!U$1,$AA19-1,0,$AB19,1)),0)</f>
        <v>190.0019318414987</v>
      </c>
      <c r="V19" s="8">
        <f ca="1">IF(ISNUMBER($Y19),SUM(OFFSET(Change!V$1,$Y19-1,0,$Z19,1)),0)+IF(ISNUMBER($AA19),SUM(OFFSET(Change!V$1,$AA19-1,0,$AB19,1)),0)</f>
        <v>58.791659645522508</v>
      </c>
      <c r="W19" s="8">
        <f ca="1">IF(ISNUMBER($Y19),SUM(OFFSET(Change!W$1,$Y19-1,0,$Z19,1)),0)+IF(ISNUMBER($AA19),SUM(OFFSET(Change!W$1,$AA19-1,0,$AB19,1)),0)</f>
        <v>60.085966617138133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1507.1982647657003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153.69345992223481</v>
      </c>
      <c r="K20" s="8">
        <f ca="1">IF(ISNUMBER($Y20),SUM(OFFSET(Change!K$1,$Y20-1,0,$Z20,1)),0)+IF(ISNUMBER($AA20),SUM(OFFSET(Change!K$1,$AA20-1,0,$AB20,1)),0)</f>
        <v>149.47188373924362</v>
      </c>
      <c r="L20" s="8">
        <f ca="1">IF(ISNUMBER($Y20),SUM(OFFSET(Change!L$1,$Y20-1,0,$Z20,1)),0)+IF(ISNUMBER($AA20),SUM(OFFSET(Change!L$1,$AA20-1,0,$AB20,1)),0)</f>
        <v>160.77089069073426</v>
      </c>
      <c r="M20" s="8">
        <f ca="1">IF(ISNUMBER($Y20),SUM(OFFSET(Change!M$1,$Y20-1,0,$Z20,1)),0)+IF(ISNUMBER($AA20),SUM(OFFSET(Change!M$1,$AA20-1,0,$AB20,1)),0)</f>
        <v>152.51809258722352</v>
      </c>
      <c r="N20" s="8">
        <f ca="1">IF(ISNUMBER($Y20),SUM(OFFSET(Change!N$1,$Y20-1,0,$Z20,1)),0)+IF(ISNUMBER($AA20),SUM(OFFSET(Change!N$1,$AA20-1,0,$AB20,1)),0)</f>
        <v>164.1702367407394</v>
      </c>
      <c r="O20" s="8">
        <f ca="1">IF(ISNUMBER($Y20),SUM(OFFSET(Change!O$1,$Y20-1,0,$Z20,1)),0)+IF(ISNUMBER($AA20),SUM(OFFSET(Change!O$1,$AA20-1,0,$AB20,1)),0)</f>
        <v>146.35004555700968</v>
      </c>
      <c r="P20" s="8">
        <f ca="1">IF(ISNUMBER($Y20),SUM(OFFSET(Change!P$1,$Y20-1,0,$Z20,1)),0)+IF(ISNUMBER($AA20),SUM(OFFSET(Change!P$1,$AA20-1,0,$AB20,1)),0)</f>
        <v>143.19776860681657</v>
      </c>
      <c r="Q20" s="8">
        <f ca="1">IF(ISNUMBER($Y20),SUM(OFFSET(Change!Q$1,$Y20-1,0,$Z20,1)),0)+IF(ISNUMBER($AA20),SUM(OFFSET(Change!Q$1,$AA20-1,0,$AB20,1)),0)</f>
        <v>161.53038476938616</v>
      </c>
      <c r="R20" s="8">
        <f ca="1">IF(ISNUMBER($Y20),SUM(OFFSET(Change!R$1,$Y20-1,0,$Z20,1)),0)+IF(ISNUMBER($AA20),SUM(OFFSET(Change!R$1,$AA20-1,0,$AB20,1)),0)</f>
        <v>149.4493403553482</v>
      </c>
      <c r="S20" s="8">
        <f ca="1">IF(ISNUMBER($Y20),SUM(OFFSET(Change!S$1,$Y20-1,0,$Z20,1)),0)+IF(ISNUMBER($AA20),SUM(OFFSET(Change!S$1,$AA20-1,0,$AB20,1)),0)</f>
        <v>136.00434790327483</v>
      </c>
      <c r="T20" s="8">
        <f ca="1">IF(ISNUMBER($Y20),SUM(OFFSET(Change!T$1,$Y20-1,0,$Z20,1)),0)+IF(ISNUMBER($AA20),SUM(OFFSET(Change!T$1,$AA20-1,0,$AB20,1)),0)</f>
        <v>142.15969894578447</v>
      </c>
      <c r="U20" s="8">
        <f ca="1">IF(ISNUMBER($Y20),SUM(OFFSET(Change!U$1,$Y20-1,0,$Z20,1)),0)+IF(ISNUMBER($AA20),SUM(OFFSET(Change!U$1,$AA20-1,0,$AB20,1)),0)</f>
        <v>220.20271635691432</v>
      </c>
      <c r="V20" s="8">
        <f ca="1">IF(ISNUMBER($Y20),SUM(OFFSET(Change!V$1,$Y20-1,0,$Z20,1)),0)+IF(ISNUMBER($AA20),SUM(OFFSET(Change!V$1,$AA20-1,0,$AB20,1)),0)</f>
        <v>283.67817858851504</v>
      </c>
      <c r="W20" s="8">
        <f ca="1">IF(ISNUMBER($Y20),SUM(OFFSET(Change!W$1,$Y20-1,0,$Z20,1)),0)+IF(ISNUMBER($AA20),SUM(OFFSET(Change!W$1,$AA20-1,0,$AB20,1)),0)</f>
        <v>298.09030619076839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203.36403665385311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1.1949231343842139</v>
      </c>
      <c r="F21" s="8">
        <f ca="1">IF(ISNUMBER($Y21),SUM(OFFSET(Change!F$1,$Y21-1,0,$Z21,1)),0)+IF(ISNUMBER($AA21),SUM(OFFSET(Change!F$1,$AA21-1,0,$AB21,1)),0)</f>
        <v>3.1174290129574631</v>
      </c>
      <c r="G21" s="8">
        <f ca="1">IF(ISNUMBER($Y21),SUM(OFFSET(Change!G$1,$Y21-1,0,$Z21,1)),0)+IF(ISNUMBER($AA21),SUM(OFFSET(Change!G$1,$AA21-1,0,$AB21,1)),0)</f>
        <v>3.4403110871801634</v>
      </c>
      <c r="H21" s="8">
        <f ca="1">IF(ISNUMBER($Y21),SUM(OFFSET(Change!H$1,$Y21-1,0,$Z21,1)),0)+IF(ISNUMBER($AA21),SUM(OFFSET(Change!H$1,$AA21-1,0,$AB21,1)),0)</f>
        <v>3.5876242019659523</v>
      </c>
      <c r="I21" s="8">
        <f ca="1">IF(ISNUMBER($Y21),SUM(OFFSET(Change!I$1,$Y21-1,0,$Z21,1)),0)+IF(ISNUMBER($AA21),SUM(OFFSET(Change!I$1,$AA21-1,0,$AB21,1)),0)</f>
        <v>16.305947439676757</v>
      </c>
      <c r="J21" s="8">
        <f ca="1">IF(ISNUMBER($Y21),SUM(OFFSET(Change!J$1,$Y21-1,0,$Z21,1)),0)+IF(ISNUMBER($AA21),SUM(OFFSET(Change!J$1,$AA21-1,0,$AB21,1)),0)</f>
        <v>17.259390191985858</v>
      </c>
      <c r="K21" s="8">
        <f ca="1">IF(ISNUMBER($Y21),SUM(OFFSET(Change!K$1,$Y21-1,0,$Z21,1)),0)+IF(ISNUMBER($AA21),SUM(OFFSET(Change!K$1,$AA21-1,0,$AB21,1)),0)</f>
        <v>17.25674478414841</v>
      </c>
      <c r="L21" s="8">
        <f ca="1">IF(ISNUMBER($Y21),SUM(OFFSET(Change!L$1,$Y21-1,0,$Z21,1)),0)+IF(ISNUMBER($AA21),SUM(OFFSET(Change!L$1,$AA21-1,0,$AB21,1)),0)</f>
        <v>19.028288362388061</v>
      </c>
      <c r="M21" s="8">
        <f ca="1">IF(ISNUMBER($Y21),SUM(OFFSET(Change!M$1,$Y21-1,0,$Z21,1)),0)+IF(ISNUMBER($AA21),SUM(OFFSET(Change!M$1,$AA21-1,0,$AB21,1)),0)</f>
        <v>21.668142436547711</v>
      </c>
      <c r="N21" s="8">
        <f ca="1">IF(ISNUMBER($Y21),SUM(OFFSET(Change!N$1,$Y21-1,0,$Z21,1)),0)+IF(ISNUMBER($AA21),SUM(OFFSET(Change!N$1,$AA21-1,0,$AB21,1)),0)</f>
        <v>21.713642092776482</v>
      </c>
      <c r="O21" s="8">
        <f ca="1">IF(ISNUMBER($Y21),SUM(OFFSET(Change!O$1,$Y21-1,0,$Z21,1)),0)+IF(ISNUMBER($AA21),SUM(OFFSET(Change!O$1,$AA21-1,0,$AB21,1)),0)</f>
        <v>22.127707057872879</v>
      </c>
      <c r="P21" s="8">
        <f ca="1">IF(ISNUMBER($Y21),SUM(OFFSET(Change!P$1,$Y21-1,0,$Z21,1)),0)+IF(ISNUMBER($AA21),SUM(OFFSET(Change!P$1,$AA21-1,0,$AB21,1)),0)</f>
        <v>22.13508265076285</v>
      </c>
      <c r="Q21" s="8">
        <f ca="1">IF(ISNUMBER($Y21),SUM(OFFSET(Change!Q$1,$Y21-1,0,$Z21,1)),0)+IF(ISNUMBER($AA21),SUM(OFFSET(Change!Q$1,$AA21-1,0,$AB21,1)),0)</f>
        <v>23.319123552610861</v>
      </c>
      <c r="R21" s="8">
        <f ca="1">IF(ISNUMBER($Y21),SUM(OFFSET(Change!R$1,$Y21-1,0,$Z21,1)),0)+IF(ISNUMBER($AA21),SUM(OFFSET(Change!R$1,$AA21-1,0,$AB21,1)),0)</f>
        <v>23.31940624538127</v>
      </c>
      <c r="S21" s="8">
        <f ca="1">IF(ISNUMBER($Y21),SUM(OFFSET(Change!S$1,$Y21-1,0,$Z21,1)),0)+IF(ISNUMBER($AA21),SUM(OFFSET(Change!S$1,$AA21-1,0,$AB21,1)),0)</f>
        <v>27.369288368152063</v>
      </c>
      <c r="T21" s="8">
        <f ca="1">IF(ISNUMBER($Y21),SUM(OFFSET(Change!T$1,$Y21-1,0,$Z21,1)),0)+IF(ISNUMBER($AA21),SUM(OFFSET(Change!T$1,$AA21-1,0,$AB21,1)),0)</f>
        <v>33.944265504278448</v>
      </c>
      <c r="U21" s="8">
        <f ca="1">IF(ISNUMBER($Y21),SUM(OFFSET(Change!U$1,$Y21-1,0,$Z21,1)),0)+IF(ISNUMBER($AA21),SUM(OFFSET(Change!U$1,$AA21-1,0,$AB21,1)),0)</f>
        <v>52.445470635420477</v>
      </c>
      <c r="V21" s="8">
        <f ca="1">IF(ISNUMBER($Y21),SUM(OFFSET(Change!V$1,$Y21-1,0,$Z21,1)),0)+IF(ISNUMBER($AA21),SUM(OFFSET(Change!V$1,$AA21-1,0,$AB21,1)),0)</f>
        <v>95.879637258303902</v>
      </c>
      <c r="W21" s="8">
        <f ca="1">IF(ISNUMBER($Y21),SUM(OFFSET(Change!W$1,$Y21-1,0,$Z21,1)),0)+IF(ISNUMBER($AA21),SUM(OFFSET(Change!W$1,$AA21-1,0,$AB21,1)),0)</f>
        <v>95.879607238418913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2481.651172436586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166.73850079851411</v>
      </c>
      <c r="H22" s="11">
        <f ca="1">IF(ISNUMBER($Y22),SUM(OFFSET(Change!H$1,$Y22-1,0,$Z22,1)),0)+IF(ISNUMBER($AA22),SUM(OFFSET(Change!H$1,$AA22-1,0,$AB22,1)),0)</f>
        <v>211.68295503053005</v>
      </c>
      <c r="I22" s="11">
        <f ca="1">IF(ISNUMBER($Y22),SUM(OFFSET(Change!I$1,$Y22-1,0,$Z22,1)),0)+IF(ISNUMBER($AA22),SUM(OFFSET(Change!I$1,$AA22-1,0,$AB22,1)),0)</f>
        <v>217.57283243938093</v>
      </c>
      <c r="J22" s="11">
        <f ca="1">IF(ISNUMBER($Y22),SUM(OFFSET(Change!J$1,$Y22-1,0,$Z22,1)),0)+IF(ISNUMBER($AA22),SUM(OFFSET(Change!J$1,$AA22-1,0,$AB22,1)),0)</f>
        <v>223.16715293646988</v>
      </c>
      <c r="K22" s="11">
        <f ca="1">IF(ISNUMBER($Y22),SUM(OFFSET(Change!K$1,$Y22-1,0,$Z22,1)),0)+IF(ISNUMBER($AA22),SUM(OFFSET(Change!K$1,$AA22-1,0,$AB22,1)),0)</f>
        <v>228.25759280495819</v>
      </c>
      <c r="L22" s="11">
        <f ca="1">IF(ISNUMBER($Y22),SUM(OFFSET(Change!L$1,$Y22-1,0,$Z22,1)),0)+IF(ISNUMBER($AA22),SUM(OFFSET(Change!L$1,$AA22-1,0,$AB22,1)),0)</f>
        <v>233.74400170720278</v>
      </c>
      <c r="M22" s="11">
        <f ca="1">IF(ISNUMBER($Y22),SUM(OFFSET(Change!M$1,$Y22-1,0,$Z22,1)),0)+IF(ISNUMBER($AA22),SUM(OFFSET(Change!M$1,$AA22-1,0,$AB22,1)),0)</f>
        <v>267.05790455723758</v>
      </c>
      <c r="N22" s="11">
        <f ca="1">IF(ISNUMBER($Y22),SUM(OFFSET(Change!N$1,$Y22-1,0,$Z22,1)),0)+IF(ISNUMBER($AA22),SUM(OFFSET(Change!N$1,$AA22-1,0,$AB22,1)),0)</f>
        <v>317.6644388296026</v>
      </c>
      <c r="O22" s="11">
        <f ca="1">IF(ISNUMBER($Y22),SUM(OFFSET(Change!O$1,$Y22-1,0,$Z22,1)),0)+IF(ISNUMBER($AA22),SUM(OFFSET(Change!O$1,$AA22-1,0,$AB22,1)),0)</f>
        <v>323.894970791047</v>
      </c>
      <c r="P22" s="11">
        <f ca="1">IF(ISNUMBER($Y22),SUM(OFFSET(Change!P$1,$Y22-1,0,$Z22,1)),0)+IF(ISNUMBER($AA22),SUM(OFFSET(Change!P$1,$AA22-1,0,$AB22,1)),0)</f>
        <v>330.26765894696842</v>
      </c>
      <c r="Q22" s="11">
        <f ca="1">IF(ISNUMBER($Y22),SUM(OFFSET(Change!Q$1,$Y22-1,0,$Z22,1)),0)+IF(ISNUMBER($AA22),SUM(OFFSET(Change!Q$1,$AA22-1,0,$AB22,1)),0)</f>
        <v>336.97355730435987</v>
      </c>
      <c r="R22" s="11">
        <f ca="1">IF(ISNUMBER($Y22),SUM(OFFSET(Change!R$1,$Y22-1,0,$Z22,1)),0)+IF(ISNUMBER($AA22),SUM(OFFSET(Change!R$1,$AA22-1,0,$AB22,1)),0)</f>
        <v>379.37613762585954</v>
      </c>
      <c r="S22" s="11">
        <f ca="1">IF(ISNUMBER($Y22),SUM(OFFSET(Change!S$1,$Y22-1,0,$Z22,1)),0)+IF(ISNUMBER($AA22),SUM(OFFSET(Change!S$1,$AA22-1,0,$AB22,1)),0)</f>
        <v>388.39603557518137</v>
      </c>
      <c r="T22" s="11">
        <f ca="1">IF(ISNUMBER($Y22),SUM(OFFSET(Change!T$1,$Y22-1,0,$Z22,1)),0)+IF(ISNUMBER($AA22),SUM(OFFSET(Change!T$1,$AA22-1,0,$AB22,1)),0)</f>
        <v>396.12996178046848</v>
      </c>
      <c r="U22" s="11">
        <f ca="1">IF(ISNUMBER($Y22),SUM(OFFSET(Change!U$1,$Y22-1,0,$Z22,1)),0)+IF(ISNUMBER($AA22),SUM(OFFSET(Change!U$1,$AA22-1,0,$AB22,1)),0)</f>
        <v>407.25736362126031</v>
      </c>
      <c r="V22" s="11">
        <f ca="1">IF(ISNUMBER($Y22),SUM(OFFSET(Change!V$1,$Y22-1,0,$Z22,1)),0)+IF(ISNUMBER($AA22),SUM(OFFSET(Change!V$1,$AA22-1,0,$AB22,1)),0)</f>
        <v>423.19027706288523</v>
      </c>
      <c r="W22" s="11">
        <f ca="1">IF(ISNUMBER($Y22),SUM(OFFSET(Change!W$1,$Y22-1,0,$Z22,1)),0)+IF(ISNUMBER($AA22),SUM(OFFSET(Change!W$1,$AA22-1,0,$AB22,1)),0)</f>
        <v>431.96979507266713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24163.256972531792</v>
      </c>
      <c r="D23" s="8">
        <f ca="1">SUM(D17:D22)</f>
        <v>605.99831168947981</v>
      </c>
      <c r="E23" s="8">
        <f t="shared" ref="E23:V23" ca="1" si="3">SUM(E17:E22)</f>
        <v>695.40405468132724</v>
      </c>
      <c r="F23" s="8">
        <f t="shared" ca="1" si="3"/>
        <v>1050.0943222408318</v>
      </c>
      <c r="G23" s="8">
        <f t="shared" ca="1" si="3"/>
        <v>1316.7032733252258</v>
      </c>
      <c r="H23" s="8">
        <f t="shared" ca="1" si="3"/>
        <v>1406.901094825309</v>
      </c>
      <c r="I23" s="8">
        <f t="shared" ca="1" si="3"/>
        <v>1940.9970830841985</v>
      </c>
      <c r="J23" s="8">
        <f t="shared" ca="1" si="3"/>
        <v>2037.1442919948911</v>
      </c>
      <c r="K23" s="8">
        <f t="shared" ca="1" si="3"/>
        <v>2024.2110408837157</v>
      </c>
      <c r="L23" s="8">
        <f t="shared" ca="1" si="3"/>
        <v>2094.887097760557</v>
      </c>
      <c r="M23" s="8">
        <f t="shared" ca="1" si="3"/>
        <v>2680.941270652776</v>
      </c>
      <c r="N23" s="8">
        <f t="shared" ca="1" si="3"/>
        <v>2990.8326135068883</v>
      </c>
      <c r="O23" s="8">
        <f t="shared" ca="1" si="3"/>
        <v>3170.5965280357586</v>
      </c>
      <c r="P23" s="8">
        <f t="shared" ca="1" si="3"/>
        <v>3071.3817120013091</v>
      </c>
      <c r="Q23" s="8">
        <f t="shared" ca="1" si="3"/>
        <v>3101.9642268326379</v>
      </c>
      <c r="R23" s="8">
        <f t="shared" ca="1" si="3"/>
        <v>4158.7391007230426</v>
      </c>
      <c r="S23" s="8">
        <f t="shared" ca="1" si="3"/>
        <v>3935.9896134127443</v>
      </c>
      <c r="T23" s="8">
        <f t="shared" ca="1" si="3"/>
        <v>3866.8467951442703</v>
      </c>
      <c r="U23" s="8">
        <f t="shared" ca="1" si="3"/>
        <v>4228.4752626691634</v>
      </c>
      <c r="V23" s="8">
        <f t="shared" ca="1" si="3"/>
        <v>4594.6195187873864</v>
      </c>
      <c r="W23" s="8">
        <f ca="1">SUM(W17:W22)</f>
        <v>4666.3223950615329</v>
      </c>
    </row>
    <row r="25" spans="2:28" ht="15.75" thickBot="1" x14ac:dyDescent="0.3">
      <c r="B25" s="12" t="s">
        <v>1</v>
      </c>
      <c r="C25" s="13">
        <f ca="1">IF(NPV($C$2,D25:W25)=IF(ISNUMBER($Y25),SUM(OFFSET(Change!C$1,$Y25-1,0,$Z25,1)),0)+IF(ISNUMBER($AA25),SUM(OFFSET(Change!C$1,$AA25-1,0,$AB25,1)),0),NPV($C$2,D25:W25),"ERROR IN TOTAL")</f>
        <v>35479.564215933839</v>
      </c>
      <c r="D25" s="13">
        <f ca="1">D15+D23</f>
        <v>1501.2318388368649</v>
      </c>
      <c r="E25" s="13">
        <f t="shared" ref="E25:W25" ca="1" si="4">E15+E23</f>
        <v>1735.8153272533605</v>
      </c>
      <c r="F25" s="13">
        <f t="shared" ca="1" si="4"/>
        <v>2250.9747483987421</v>
      </c>
      <c r="G25" s="13">
        <f t="shared" ca="1" si="4"/>
        <v>2367.1997316320976</v>
      </c>
      <c r="H25" s="13">
        <f t="shared" ca="1" si="4"/>
        <v>2591.4744142473796</v>
      </c>
      <c r="I25" s="13">
        <f t="shared" ca="1" si="4"/>
        <v>2962.8512451022484</v>
      </c>
      <c r="J25" s="13">
        <f t="shared" ca="1" si="4"/>
        <v>3252.6437784513159</v>
      </c>
      <c r="K25" s="13">
        <f t="shared" ca="1" si="4"/>
        <v>3111.0913397207023</v>
      </c>
      <c r="L25" s="13">
        <f t="shared" ca="1" si="4"/>
        <v>3754.8987430802908</v>
      </c>
      <c r="M25" s="13">
        <f t="shared" ca="1" si="4"/>
        <v>3673.3326729276118</v>
      </c>
      <c r="N25" s="13">
        <f t="shared" ca="1" si="4"/>
        <v>3532.0247506288702</v>
      </c>
      <c r="O25" s="13">
        <f t="shared" ca="1" si="4"/>
        <v>3512.313381558949</v>
      </c>
      <c r="P25" s="13">
        <f t="shared" ca="1" si="4"/>
        <v>3727.2811350143179</v>
      </c>
      <c r="Q25" s="13">
        <f t="shared" ca="1" si="4"/>
        <v>3841.5887450923865</v>
      </c>
      <c r="R25" s="13">
        <f t="shared" ca="1" si="4"/>
        <v>4600.4501019612499</v>
      </c>
      <c r="S25" s="13">
        <f t="shared" ca="1" si="4"/>
        <v>4521.884547233647</v>
      </c>
      <c r="T25" s="13">
        <f t="shared" ca="1" si="4"/>
        <v>4575.1585711280641</v>
      </c>
      <c r="U25" s="13">
        <f t="shared" ca="1" si="4"/>
        <v>5835.0754615086389</v>
      </c>
      <c r="V25" s="13">
        <f t="shared" ca="1" si="4"/>
        <v>6536.6124355249076</v>
      </c>
      <c r="W25" s="13">
        <f t="shared" ca="1" si="4"/>
        <v>7094.1237811855908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>
        <f ca="1">C26+C25</f>
        <v>35479.564215933839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230.1266643857538</v>
      </c>
      <c r="D57" s="8">
        <f ca="1">D5-D31</f>
        <v>0.48584325485865065</v>
      </c>
      <c r="E57" s="8">
        <f t="shared" ref="E57:W57" ca="1" si="31">E5-E31</f>
        <v>3.5268966583657857E-2</v>
      </c>
      <c r="F57" s="8">
        <f t="shared" ca="1" si="31"/>
        <v>1.3703055636268573</v>
      </c>
      <c r="G57" s="8">
        <f t="shared" ca="1" si="31"/>
        <v>-37.567911069093668</v>
      </c>
      <c r="H57" s="8">
        <f t="shared" ca="1" si="31"/>
        <v>6.1271589468599359</v>
      </c>
      <c r="I57" s="8">
        <f t="shared" ca="1" si="31"/>
        <v>23.218183952526601</v>
      </c>
      <c r="J57" s="8">
        <f t="shared" ca="1" si="31"/>
        <v>-26.925139720422408</v>
      </c>
      <c r="K57" s="8">
        <f t="shared" ca="1" si="31"/>
        <v>32.301102342488662</v>
      </c>
      <c r="L57" s="8">
        <f t="shared" ca="1" si="31"/>
        <v>34.964995947765942</v>
      </c>
      <c r="M57" s="8">
        <f t="shared" ca="1" si="31"/>
        <v>66.998756752958229</v>
      </c>
      <c r="N57" s="8">
        <f t="shared" ca="1" si="31"/>
        <v>57.405505325738318</v>
      </c>
      <c r="O57" s="8">
        <f t="shared" ca="1" si="31"/>
        <v>31.040619301756294</v>
      </c>
      <c r="P57" s="8">
        <f t="shared" ca="1" si="31"/>
        <v>52.905231174845028</v>
      </c>
      <c r="Q57" s="8">
        <f t="shared" ca="1" si="31"/>
        <v>67.574175284408568</v>
      </c>
      <c r="R57" s="8">
        <f t="shared" ca="1" si="31"/>
        <v>72.523252326609395</v>
      </c>
      <c r="S57" s="8">
        <f t="shared" ca="1" si="31"/>
        <v>79.347152030056634</v>
      </c>
      <c r="T57" s="8">
        <f t="shared" ca="1" si="31"/>
        <v>67.789692804798847</v>
      </c>
      <c r="U57" s="8">
        <f t="shared" ca="1" si="31"/>
        <v>11.91423465884619</v>
      </c>
      <c r="V57" s="8">
        <f t="shared" ca="1" si="31"/>
        <v>8.9529351390074972</v>
      </c>
      <c r="W57" s="8">
        <f t="shared" ca="1" si="31"/>
        <v>13.20087682585201</v>
      </c>
    </row>
    <row r="58" spans="2:26" x14ac:dyDescent="0.25">
      <c r="B58" s="4" t="s">
        <v>91</v>
      </c>
      <c r="C58" s="8">
        <f t="shared" ca="1" si="30"/>
        <v>40.781936298828249</v>
      </c>
      <c r="D58" s="8">
        <f t="shared" ref="D58:W59" ca="1" si="32">D6-D32</f>
        <v>2.0469505234906649E-2</v>
      </c>
      <c r="E58" s="8">
        <f t="shared" ca="1" si="32"/>
        <v>1.136178668313903E-2</v>
      </c>
      <c r="F58" s="8">
        <f t="shared" ca="1" si="32"/>
        <v>2.2366823792516755E-2</v>
      </c>
      <c r="G58" s="8">
        <f t="shared" ca="1" si="32"/>
        <v>-0.7635446147308329</v>
      </c>
      <c r="H58" s="8">
        <f t="shared" ca="1" si="32"/>
        <v>0.4616632016844413</v>
      </c>
      <c r="I58" s="8">
        <f t="shared" ca="1" si="32"/>
        <v>1.2014347575378963</v>
      </c>
      <c r="J58" s="8">
        <f t="shared" ca="1" si="32"/>
        <v>-0.45629769165509515</v>
      </c>
      <c r="K58" s="8">
        <f t="shared" ca="1" si="32"/>
        <v>1.121424813889206</v>
      </c>
      <c r="L58" s="8">
        <f t="shared" ca="1" si="32"/>
        <v>1.3009913524845729</v>
      </c>
      <c r="M58" s="8">
        <f t="shared" ca="1" si="32"/>
        <v>4.7972033419246145</v>
      </c>
      <c r="N58" s="8">
        <f t="shared" ca="1" si="32"/>
        <v>8.8640540851050673</v>
      </c>
      <c r="O58" s="8">
        <f t="shared" ca="1" si="32"/>
        <v>3.9316726183512003</v>
      </c>
      <c r="P58" s="8">
        <f t="shared" ca="1" si="32"/>
        <v>12.179817182883284</v>
      </c>
      <c r="Q58" s="8">
        <f t="shared" ca="1" si="32"/>
        <v>17.186224726220388</v>
      </c>
      <c r="R58" s="8">
        <f t="shared" ca="1" si="32"/>
        <v>19.285772857392089</v>
      </c>
      <c r="S58" s="8">
        <f t="shared" ca="1" si="32"/>
        <v>18.675528206495414</v>
      </c>
      <c r="T58" s="8">
        <f t="shared" ca="1" si="32"/>
        <v>11.283606323654709</v>
      </c>
      <c r="U58" s="8">
        <f t="shared" ca="1" si="32"/>
        <v>0.63975222296733081</v>
      </c>
      <c r="V58" s="8">
        <f t="shared" ca="1" si="32"/>
        <v>0.48755686507293006</v>
      </c>
      <c r="W58" s="8">
        <f t="shared" ca="1" si="32"/>
        <v>0.70379389622819</v>
      </c>
    </row>
    <row r="59" spans="2:26" x14ac:dyDescent="0.25">
      <c r="B59" s="4" t="s">
        <v>46</v>
      </c>
      <c r="C59" s="8">
        <f t="shared" ca="1" si="30"/>
        <v>787.24197731506081</v>
      </c>
      <c r="D59" s="8">
        <f t="shared" ca="1" si="32"/>
        <v>-0.94241066560061881</v>
      </c>
      <c r="E59" s="8">
        <f t="shared" ca="1" si="32"/>
        <v>4.8457469198979197E-2</v>
      </c>
      <c r="F59" s="8">
        <f t="shared" ca="1" si="32"/>
        <v>-0.57614096095437617</v>
      </c>
      <c r="G59" s="8">
        <f t="shared" ca="1" si="32"/>
        <v>13.508439681232801</v>
      </c>
      <c r="H59" s="8">
        <f t="shared" ca="1" si="32"/>
        <v>10.857972413997629</v>
      </c>
      <c r="I59" s="8">
        <f t="shared" ca="1" si="32"/>
        <v>11.756828844870427</v>
      </c>
      <c r="J59" s="8">
        <f t="shared" ca="1" si="32"/>
        <v>46.043377141984251</v>
      </c>
      <c r="K59" s="8">
        <f t="shared" ca="1" si="32"/>
        <v>28.307033214597709</v>
      </c>
      <c r="L59" s="8">
        <f t="shared" ca="1" si="32"/>
        <v>12.350515990180838</v>
      </c>
      <c r="M59" s="8">
        <f t="shared" ca="1" si="32"/>
        <v>97.85492178212246</v>
      </c>
      <c r="N59" s="8">
        <f t="shared" ca="1" si="32"/>
        <v>139.43145956468919</v>
      </c>
      <c r="O59" s="8">
        <f t="shared" ca="1" si="32"/>
        <v>116.6009469152757</v>
      </c>
      <c r="P59" s="8">
        <f t="shared" ca="1" si="32"/>
        <v>118.96012387020437</v>
      </c>
      <c r="Q59" s="8">
        <f t="shared" ca="1" si="32"/>
        <v>126.56535595071449</v>
      </c>
      <c r="R59" s="8">
        <f t="shared" ca="1" si="32"/>
        <v>140.65945497175966</v>
      </c>
      <c r="S59" s="8">
        <f t="shared" ca="1" si="32"/>
        <v>116.29074601348782</v>
      </c>
      <c r="T59" s="8">
        <f t="shared" ca="1" si="32"/>
        <v>117.79017215940814</v>
      </c>
      <c r="U59" s="8">
        <f t="shared" ca="1" si="32"/>
        <v>289.0234438643389</v>
      </c>
      <c r="V59" s="8">
        <f t="shared" ca="1" si="32"/>
        <v>358.52591492831141</v>
      </c>
      <c r="W59" s="8">
        <f t="shared" ca="1" si="32"/>
        <v>383.99807863566173</v>
      </c>
    </row>
    <row r="60" spans="2:26" x14ac:dyDescent="0.25">
      <c r="B60" s="4" t="s">
        <v>12</v>
      </c>
      <c r="C60" s="8">
        <f t="shared" ca="1" si="30"/>
        <v>72.138330317541147</v>
      </c>
      <c r="D60" s="8">
        <f t="shared" ref="D60:W60" ca="1" si="33">D8-D34</f>
        <v>6.1322935382079891E-4</v>
      </c>
      <c r="E60" s="8">
        <f t="shared" ca="1" si="33"/>
        <v>5.6075178644121593E-4</v>
      </c>
      <c r="F60" s="8">
        <f t="shared" ca="1" si="33"/>
        <v>-8.3276323566900956E-3</v>
      </c>
      <c r="G60" s="8">
        <f t="shared" ca="1" si="33"/>
        <v>0.2152412516461073</v>
      </c>
      <c r="H60" s="8">
        <f t="shared" ca="1" si="33"/>
        <v>0.21617185078478673</v>
      </c>
      <c r="I60" s="8">
        <f t="shared" ca="1" si="33"/>
        <v>0.26026474302105918</v>
      </c>
      <c r="J60" s="8">
        <f t="shared" ca="1" si="33"/>
        <v>7.8926169725798445</v>
      </c>
      <c r="K60" s="8">
        <f t="shared" ca="1" si="33"/>
        <v>8.7790292859792274</v>
      </c>
      <c r="L60" s="8">
        <f t="shared" ca="1" si="33"/>
        <v>8.4744691344331162</v>
      </c>
      <c r="M60" s="8">
        <f t="shared" ca="1" si="33"/>
        <v>11.18097363604404</v>
      </c>
      <c r="N60" s="8">
        <f t="shared" ca="1" si="33"/>
        <v>11.764668620972049</v>
      </c>
      <c r="O60" s="8">
        <f t="shared" ca="1" si="33"/>
        <v>11.18604185293065</v>
      </c>
      <c r="P60" s="8">
        <f t="shared" ca="1" si="33"/>
        <v>11.423810644891466</v>
      </c>
      <c r="Q60" s="8">
        <f t="shared" ca="1" si="33"/>
        <v>11.490010656737489</v>
      </c>
      <c r="R60" s="8">
        <f t="shared" ca="1" si="33"/>
        <v>12.11037516578981</v>
      </c>
      <c r="S60" s="8">
        <f t="shared" ca="1" si="33"/>
        <v>9.9995446002467467</v>
      </c>
      <c r="T60" s="8">
        <f t="shared" ca="1" si="33"/>
        <v>10.221084654923748</v>
      </c>
      <c r="U60" s="8">
        <f t="shared" ca="1" si="33"/>
        <v>20.518805287324462</v>
      </c>
      <c r="V60" s="8">
        <f t="shared" ca="1" si="33"/>
        <v>21.625658663343092</v>
      </c>
      <c r="W60" s="8">
        <f t="shared" ca="1" si="33"/>
        <v>22.25030504212361</v>
      </c>
    </row>
    <row r="61" spans="2:26" x14ac:dyDescent="0.25">
      <c r="B61" s="4" t="s">
        <v>47</v>
      </c>
      <c r="C61" s="8">
        <f t="shared" ca="1" si="30"/>
        <v>2822.230800368096</v>
      </c>
      <c r="D61" s="8">
        <f t="shared" ref="D61:W61" ca="1" si="34">D9-D35</f>
        <v>-1.4123960846745831E-3</v>
      </c>
      <c r="E61" s="8">
        <f t="shared" ca="1" si="34"/>
        <v>-0.20645966451883169</v>
      </c>
      <c r="F61" s="8">
        <f t="shared" ca="1" si="34"/>
        <v>0.2244915493319013</v>
      </c>
      <c r="G61" s="8">
        <f t="shared" ca="1" si="34"/>
        <v>-4.114498841843556</v>
      </c>
      <c r="H61" s="8">
        <f t="shared" ca="1" si="34"/>
        <v>74.327502330577829</v>
      </c>
      <c r="I61" s="8">
        <f t="shared" ca="1" si="34"/>
        <v>81.630819504894191</v>
      </c>
      <c r="J61" s="8">
        <f t="shared" ca="1" si="34"/>
        <v>84.363972906186291</v>
      </c>
      <c r="K61" s="8">
        <f t="shared" ca="1" si="34"/>
        <v>180.53272113292786</v>
      </c>
      <c r="L61" s="8">
        <f t="shared" ca="1" si="34"/>
        <v>180.66972428413627</v>
      </c>
      <c r="M61" s="8">
        <f t="shared" ca="1" si="34"/>
        <v>429.83995810008014</v>
      </c>
      <c r="N61" s="8">
        <f t="shared" ca="1" si="34"/>
        <v>584.66064086428264</v>
      </c>
      <c r="O61" s="8">
        <f t="shared" ca="1" si="34"/>
        <v>479.68069249227131</v>
      </c>
      <c r="P61" s="8">
        <f t="shared" ca="1" si="34"/>
        <v>486.69066958340363</v>
      </c>
      <c r="Q61" s="8">
        <f ca="1">Q9-Q35</f>
        <v>538.19385395741187</v>
      </c>
      <c r="R61" s="8">
        <f t="shared" ca="1" si="34"/>
        <v>737.26878206330093</v>
      </c>
      <c r="S61" s="8">
        <f t="shared" ca="1" si="34"/>
        <v>734.33595583099736</v>
      </c>
      <c r="T61" s="8">
        <f t="shared" ca="1" si="34"/>
        <v>758.96898798947893</v>
      </c>
      <c r="U61" s="8">
        <f t="shared" ca="1" si="34"/>
        <v>662.8410471438267</v>
      </c>
      <c r="V61" s="8">
        <f t="shared" ca="1" si="34"/>
        <v>682.89743977276737</v>
      </c>
      <c r="W61" s="8">
        <f t="shared" ca="1" si="34"/>
        <v>353.00308010725723</v>
      </c>
    </row>
    <row r="62" spans="2:26" x14ac:dyDescent="0.25">
      <c r="B62" s="4" t="s">
        <v>48</v>
      </c>
      <c r="C62" s="8">
        <f t="shared" ca="1" si="30"/>
        <v>-5.4735945873027401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0.18128253044949716</v>
      </c>
      <c r="H62" s="8">
        <f t="shared" ca="1" si="35"/>
        <v>-0.35417001119671809</v>
      </c>
      <c r="I62" s="8">
        <f t="shared" ca="1" si="35"/>
        <v>-0.86993873875832861</v>
      </c>
      <c r="J62" s="8">
        <f t="shared" ca="1" si="35"/>
        <v>-1.5582657631712493</v>
      </c>
      <c r="K62" s="8">
        <f t="shared" ca="1" si="35"/>
        <v>-2.1533732062858633</v>
      </c>
      <c r="L62" s="8">
        <f t="shared" ca="1" si="35"/>
        <v>-2.8398206500857555</v>
      </c>
      <c r="M62" s="8">
        <f t="shared" ca="1" si="35"/>
        <v>-3.1245788794787046</v>
      </c>
      <c r="N62" s="8">
        <f t="shared" ca="1" si="35"/>
        <v>-3.486320822842373</v>
      </c>
      <c r="O62" s="8">
        <f t="shared" ca="1" si="35"/>
        <v>-1.9429957745772128</v>
      </c>
      <c r="P62" s="8">
        <f t="shared" ca="1" si="35"/>
        <v>-2.1485537792788705</v>
      </c>
      <c r="Q62" s="8">
        <f t="shared" ca="1" si="35"/>
        <v>-1.7131386143089173</v>
      </c>
      <c r="R62" s="8">
        <f t="shared" ca="1" si="35"/>
        <v>-0.99914087322781597</v>
      </c>
      <c r="S62" s="8">
        <f t="shared" ca="1" si="35"/>
        <v>0.56588280937444324</v>
      </c>
      <c r="T62" s="8">
        <f t="shared" ca="1" si="35"/>
        <v>3.7321893779097195</v>
      </c>
      <c r="U62" s="8">
        <f t="shared" ca="1" si="35"/>
        <v>4.698561095214643</v>
      </c>
      <c r="V62" s="8">
        <f t="shared" ca="1" si="35"/>
        <v>6.457211826085711</v>
      </c>
      <c r="W62" s="8">
        <f t="shared" ca="1" si="35"/>
        <v>1.9434499694669398</v>
      </c>
    </row>
    <row r="63" spans="2:26" x14ac:dyDescent="0.25">
      <c r="B63" s="4" t="s">
        <v>52</v>
      </c>
      <c r="C63" s="8">
        <f t="shared" ca="1" si="30"/>
        <v>550.35199215626153</v>
      </c>
      <c r="D63" s="8">
        <f t="shared" ref="D63:W63" ca="1" si="36">D11-D37</f>
        <v>0.46110415604272248</v>
      </c>
      <c r="E63" s="8">
        <f t="shared" ca="1" si="36"/>
        <v>0.25219581847716199</v>
      </c>
      <c r="F63" s="8">
        <f t="shared" ca="1" si="36"/>
        <v>1.2887406153503207</v>
      </c>
      <c r="G63" s="8">
        <f t="shared" ca="1" si="36"/>
        <v>-14.098691214815858</v>
      </c>
      <c r="H63" s="8">
        <f t="shared" ca="1" si="36"/>
        <v>24.747963958570239</v>
      </c>
      <c r="I63" s="8">
        <f t="shared" ca="1" si="36"/>
        <v>17.519749702082208</v>
      </c>
      <c r="J63" s="8">
        <f t="shared" ca="1" si="36"/>
        <v>-9.9088007426202012</v>
      </c>
      <c r="K63" s="8">
        <f t="shared" ca="1" si="36"/>
        <v>34.297412882111871</v>
      </c>
      <c r="L63" s="8">
        <f t="shared" ca="1" si="36"/>
        <v>39.244930393476238</v>
      </c>
      <c r="M63" s="8">
        <f t="shared" ca="1" si="36"/>
        <v>86.689664612391255</v>
      </c>
      <c r="N63" s="8">
        <f t="shared" ca="1" si="36"/>
        <v>103.96641684024883</v>
      </c>
      <c r="O63" s="8">
        <f t="shared" ca="1" si="36"/>
        <v>78.751043426421177</v>
      </c>
      <c r="P63" s="8">
        <f t="shared" ca="1" si="36"/>
        <v>79.595545135941393</v>
      </c>
      <c r="Q63" s="8">
        <f t="shared" ca="1" si="36"/>
        <v>97.050862087491566</v>
      </c>
      <c r="R63" s="8">
        <f t="shared" ca="1" si="36"/>
        <v>112.19588535132988</v>
      </c>
      <c r="S63" s="8">
        <f t="shared" ca="1" si="36"/>
        <v>136.27750942549039</v>
      </c>
      <c r="T63" s="8">
        <f t="shared" ca="1" si="36"/>
        <v>148.70144210386627</v>
      </c>
      <c r="U63" s="8">
        <f t="shared" ca="1" si="36"/>
        <v>164.07030531165401</v>
      </c>
      <c r="V63" s="8">
        <f t="shared" ca="1" si="36"/>
        <v>169.40827998895588</v>
      </c>
      <c r="W63" s="8">
        <f t="shared" ca="1" si="36"/>
        <v>170.53079404253867</v>
      </c>
    </row>
    <row r="64" spans="2:26" x14ac:dyDescent="0.25">
      <c r="B64" s="4" t="s">
        <v>53</v>
      </c>
      <c r="C64" s="8">
        <f t="shared" ca="1" si="30"/>
        <v>327.48840458791409</v>
      </c>
      <c r="D64" s="8">
        <f t="shared" ref="D64:W64" ca="1" si="37">D12-D38</f>
        <v>1.574567047543951E-2</v>
      </c>
      <c r="E64" s="8">
        <f t="shared" ca="1" si="37"/>
        <v>-3.3160627582105917E-2</v>
      </c>
      <c r="F64" s="8">
        <f t="shared" ca="1" si="37"/>
        <v>0.64481202762490852</v>
      </c>
      <c r="G64" s="8">
        <f t="shared" ca="1" si="37"/>
        <v>-8.5671929329666625</v>
      </c>
      <c r="H64" s="8">
        <f t="shared" ca="1" si="37"/>
        <v>33.611496350283915</v>
      </c>
      <c r="I64" s="8">
        <f t="shared" ca="1" si="37"/>
        <v>11.296339711554992</v>
      </c>
      <c r="J64" s="8">
        <f t="shared" ca="1" si="37"/>
        <v>6.6578587908810789</v>
      </c>
      <c r="K64" s="8">
        <f t="shared" ca="1" si="37"/>
        <v>27.966676271439709</v>
      </c>
      <c r="L64" s="8">
        <f t="shared" ca="1" si="37"/>
        <v>47.051779272647295</v>
      </c>
      <c r="M64" s="8">
        <f t="shared" ca="1" si="37"/>
        <v>37.014368955820402</v>
      </c>
      <c r="N64" s="8">
        <f t="shared" ca="1" si="37"/>
        <v>50.685881195619686</v>
      </c>
      <c r="O64" s="8">
        <f t="shared" ca="1" si="37"/>
        <v>35.485226270556808</v>
      </c>
      <c r="P64" s="8">
        <f t="shared" ca="1" si="37"/>
        <v>36.955526831828905</v>
      </c>
      <c r="Q64" s="8">
        <f t="shared" ca="1" si="37"/>
        <v>40.391342933314604</v>
      </c>
      <c r="R64" s="8">
        <f t="shared" ca="1" si="37"/>
        <v>68.856345608458071</v>
      </c>
      <c r="S64" s="8">
        <f t="shared" ca="1" si="37"/>
        <v>82.585559790629844</v>
      </c>
      <c r="T64" s="8">
        <f t="shared" ca="1" si="37"/>
        <v>86.949591434619293</v>
      </c>
      <c r="U64" s="8">
        <f t="shared" ca="1" si="37"/>
        <v>96.484817319993056</v>
      </c>
      <c r="V64" s="8">
        <f t="shared" ca="1" si="37"/>
        <v>81.037842429538074</v>
      </c>
      <c r="W64" s="8">
        <f t="shared" ca="1" si="37"/>
        <v>86.25744146179369</v>
      </c>
    </row>
    <row r="65" spans="2:23" x14ac:dyDescent="0.25">
      <c r="B65" s="4" t="s">
        <v>49</v>
      </c>
      <c r="C65" s="8">
        <f t="shared" ca="1" si="30"/>
        <v>442.69642912541133</v>
      </c>
      <c r="D65" s="8">
        <f t="shared" ref="D65:W65" ca="1" si="38">D13-D39</f>
        <v>5.76456110522372E-4</v>
      </c>
      <c r="E65" s="8">
        <f t="shared" ca="1" si="38"/>
        <v>-7.8223929437456263E-2</v>
      </c>
      <c r="F65" s="8">
        <f t="shared" ca="1" si="38"/>
        <v>0.38426903158210735</v>
      </c>
      <c r="G65" s="8">
        <f t="shared" ca="1" si="38"/>
        <v>-6.2105953017839397</v>
      </c>
      <c r="H65" s="8">
        <f t="shared" ca="1" si="38"/>
        <v>6.3558690834331628</v>
      </c>
      <c r="I65" s="8">
        <f t="shared" ca="1" si="38"/>
        <v>12.093989032686011</v>
      </c>
      <c r="J65" s="8">
        <f t="shared" ca="1" si="38"/>
        <v>4.2361429563519835</v>
      </c>
      <c r="K65" s="8">
        <f t="shared" ca="1" si="38"/>
        <v>32.697970958021443</v>
      </c>
      <c r="L65" s="8">
        <f t="shared" ca="1" si="38"/>
        <v>37.675396100302777</v>
      </c>
      <c r="M65" s="8">
        <f t="shared" ca="1" si="38"/>
        <v>87.2294927776272</v>
      </c>
      <c r="N65" s="8">
        <f t="shared" ca="1" si="38"/>
        <v>74.183236853685059</v>
      </c>
      <c r="O65" s="8">
        <f t="shared" ca="1" si="38"/>
        <v>81.058942769971452</v>
      </c>
      <c r="P65" s="8">
        <f t="shared" ca="1" si="38"/>
        <v>52.913624232939924</v>
      </c>
      <c r="Q65" s="8">
        <f t="shared" ca="1" si="38"/>
        <v>40.297048475910913</v>
      </c>
      <c r="R65" s="8">
        <f t="shared" ca="1" si="38"/>
        <v>44.264369321245056</v>
      </c>
      <c r="S65" s="8">
        <f t="shared" ca="1" si="38"/>
        <v>74.170984214700354</v>
      </c>
      <c r="T65" s="8">
        <f t="shared" ca="1" si="38"/>
        <v>122.01786715484121</v>
      </c>
      <c r="U65" s="8">
        <f t="shared" ca="1" si="38"/>
        <v>148.64405957519449</v>
      </c>
      <c r="V65" s="8">
        <f t="shared" ca="1" si="38"/>
        <v>169.39068501421826</v>
      </c>
      <c r="W65" s="8">
        <f t="shared" ca="1" si="38"/>
        <v>194.90160413544845</v>
      </c>
    </row>
    <row r="66" spans="2:23" x14ac:dyDescent="0.25">
      <c r="B66" s="10" t="s">
        <v>50</v>
      </c>
      <c r="C66" s="11">
        <f t="shared" ca="1" si="30"/>
        <v>20.652932280966411</v>
      </c>
      <c r="D66" s="11">
        <f t="shared" ref="D66:W66" ca="1" si="39">D14-D40</f>
        <v>0</v>
      </c>
      <c r="E66" s="11">
        <f t="shared" ca="1" si="39"/>
        <v>-1.6501598295803888E-5</v>
      </c>
      <c r="F66" s="11">
        <f t="shared" ca="1" si="39"/>
        <v>1.6951006210219999E-2</v>
      </c>
      <c r="G66" s="11">
        <f t="shared" ca="1" si="39"/>
        <v>0</v>
      </c>
      <c r="H66" s="11">
        <f t="shared" ca="1" si="39"/>
        <v>0</v>
      </c>
      <c r="I66" s="11">
        <f t="shared" ca="1" si="39"/>
        <v>1.3666798739909947E-2</v>
      </c>
      <c r="J66" s="11">
        <f t="shared" ca="1" si="39"/>
        <v>-0.26200136148072017</v>
      </c>
      <c r="K66" s="11">
        <f t="shared" ca="1" si="39"/>
        <v>0.38420871940554002</v>
      </c>
      <c r="L66" s="11">
        <f t="shared" ca="1" si="39"/>
        <v>-0.95531774873620989</v>
      </c>
      <c r="M66" s="11">
        <f t="shared" ca="1" si="39"/>
        <v>3.3890734377338698</v>
      </c>
      <c r="N66" s="11">
        <f t="shared" ca="1" si="39"/>
        <v>4.9502209082718602</v>
      </c>
      <c r="O66" s="11">
        <f t="shared" ca="1" si="39"/>
        <v>1.4627929544721598</v>
      </c>
      <c r="P66" s="11">
        <f t="shared" ca="1" si="39"/>
        <v>2.00509841372065</v>
      </c>
      <c r="Q66" s="11">
        <f t="shared" ca="1" si="39"/>
        <v>0.6826787358917501</v>
      </c>
      <c r="R66" s="11">
        <f t="shared" ca="1" si="39"/>
        <v>3.58420228417542</v>
      </c>
      <c r="S66" s="11">
        <f t="shared" ca="1" si="39"/>
        <v>22.509529506537582</v>
      </c>
      <c r="T66" s="11">
        <f t="shared" ca="1" si="39"/>
        <v>17.267744380339366</v>
      </c>
      <c r="U66" s="11">
        <f t="shared" ca="1" si="39"/>
        <v>0</v>
      </c>
      <c r="V66" s="11">
        <f t="shared" ca="1" si="39"/>
        <v>0</v>
      </c>
      <c r="W66" s="11">
        <f t="shared" ca="1" si="39"/>
        <v>0</v>
      </c>
    </row>
    <row r="67" spans="2:23" x14ac:dyDescent="0.25">
      <c r="B67" s="4" t="s">
        <v>51</v>
      </c>
      <c r="C67" s="8">
        <f t="shared" ca="1" si="30"/>
        <v>5288.2358722485305</v>
      </c>
      <c r="D67" s="8">
        <f ca="1">SUM(D57:D66)</f>
        <v>4.0529210390769066E-2</v>
      </c>
      <c r="E67" s="8">
        <f t="shared" ref="E67" ca="1" si="40">SUM(E57:E66)</f>
        <v>2.9984069592689622E-2</v>
      </c>
      <c r="F67" s="8">
        <f t="shared" ref="F67" ca="1" si="41">SUM(F57:F66)</f>
        <v>3.3674680242077657</v>
      </c>
      <c r="G67" s="8">
        <f t="shared" ref="G67" ca="1" si="42">SUM(G57:G66)</f>
        <v>-57.417470511906117</v>
      </c>
      <c r="H67" s="8">
        <f t="shared" ref="H67" ca="1" si="43">SUM(H57:H66)</f>
        <v>156.35162812499522</v>
      </c>
      <c r="I67" s="8">
        <f t="shared" ref="I67" ca="1" si="44">SUM(I57:I66)</f>
        <v>158.12133830915496</v>
      </c>
      <c r="J67" s="8">
        <f t="shared" ref="J67" ca="1" si="45">SUM(J57:J66)</f>
        <v>110.08346348863378</v>
      </c>
      <c r="K67" s="8">
        <f t="shared" ref="K67" ca="1" si="46">SUM(K57:K66)</f>
        <v>344.23420641457534</v>
      </c>
      <c r="L67" s="8">
        <f t="shared" ref="L67" ca="1" si="47">SUM(L57:L66)</f>
        <v>357.93766407660507</v>
      </c>
      <c r="M67" s="8">
        <f t="shared" ref="M67" ca="1" si="48">SUM(M57:M66)</f>
        <v>821.86983451722347</v>
      </c>
      <c r="N67" s="8">
        <f t="shared" ref="N67" ca="1" si="49">SUM(N57:N66)</f>
        <v>1032.4257634357702</v>
      </c>
      <c r="O67" s="8">
        <f t="shared" ref="O67" ca="1" si="50">SUM(O57:O66)</f>
        <v>837.25498282742956</v>
      </c>
      <c r="P67" s="8">
        <f t="shared" ref="P67" ca="1" si="51">SUM(P57:P66)</f>
        <v>851.48089329137986</v>
      </c>
      <c r="Q67" s="8">
        <f t="shared" ref="Q67" ca="1" si="52">SUM(Q57:Q66)</f>
        <v>937.71841419379268</v>
      </c>
      <c r="R67" s="8">
        <f t="shared" ref="R67" ca="1" si="53">SUM(R57:R66)</f>
        <v>1209.7492990768326</v>
      </c>
      <c r="S67" s="8">
        <f t="shared" ref="S67" ca="1" si="54">SUM(S57:S66)</f>
        <v>1274.7583924280164</v>
      </c>
      <c r="T67" s="8">
        <f t="shared" ref="T67" ca="1" si="55">SUM(T57:T66)</f>
        <v>1344.7223783838404</v>
      </c>
      <c r="U67" s="8">
        <f t="shared" ref="U67" ca="1" si="56">SUM(U57:U66)</f>
        <v>1398.8350264793596</v>
      </c>
      <c r="V67" s="8">
        <f t="shared" ref="V67" ca="1" si="57">SUM(V57:V66)</f>
        <v>1498.7835246273003</v>
      </c>
      <c r="W67" s="8">
        <f t="shared" ref="W67" ca="1" si="58">SUM(W57:W66)</f>
        <v>1226.7894241163704</v>
      </c>
    </row>
    <row r="69" spans="2:23" x14ac:dyDescent="0.25">
      <c r="B69" s="4" t="s">
        <v>56</v>
      </c>
      <c r="C69" s="8">
        <f t="shared" ref="C69:C74" ca="1" si="59">NPV($C$2,D69:W69)</f>
        <v>-1884.6869068075368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53.524357106512987</v>
      </c>
      <c r="H69" s="8">
        <f t="shared" ca="1" si="60"/>
        <v>-120.17333979961484</v>
      </c>
      <c r="I69" s="8">
        <f t="shared" ca="1" si="60"/>
        <v>-120.13749860979121</v>
      </c>
      <c r="J69" s="8">
        <f t="shared" ca="1" si="60"/>
        <v>-82.220987905633166</v>
      </c>
      <c r="K69" s="8">
        <f t="shared" ca="1" si="60"/>
        <v>-222.71716044060187</v>
      </c>
      <c r="L69" s="8">
        <f t="shared" ca="1" si="60"/>
        <v>-209.85198607936343</v>
      </c>
      <c r="M69" s="8">
        <f t="shared" ca="1" si="60"/>
        <v>-320.24561692083603</v>
      </c>
      <c r="N69" s="8">
        <f t="shared" ca="1" si="60"/>
        <v>-438.87065860622317</v>
      </c>
      <c r="O69" s="8">
        <f t="shared" ca="1" si="60"/>
        <v>-329.35581850834251</v>
      </c>
      <c r="P69" s="8">
        <f t="shared" ca="1" si="60"/>
        <v>-329.35581850834251</v>
      </c>
      <c r="Q69" s="8">
        <f t="shared" ca="1" si="60"/>
        <v>-363.99029247098633</v>
      </c>
      <c r="R69" s="8">
        <f t="shared" ca="1" si="60"/>
        <v>-311.46103897793046</v>
      </c>
      <c r="S69" s="8">
        <f t="shared" ca="1" si="60"/>
        <v>-411.34957870888024</v>
      </c>
      <c r="T69" s="8">
        <f t="shared" ca="1" si="60"/>
        <v>-411.34957870888024</v>
      </c>
      <c r="U69" s="8">
        <f t="shared" ca="1" si="60"/>
        <v>-378.51345795700195</v>
      </c>
      <c r="V69" s="8">
        <f t="shared" ca="1" si="60"/>
        <v>-199.24072347799438</v>
      </c>
      <c r="W69" s="8">
        <f t="shared" ca="1" si="60"/>
        <v>-202.38091177215438</v>
      </c>
    </row>
    <row r="70" spans="2:23" x14ac:dyDescent="0.25">
      <c r="B70" s="4" t="s">
        <v>57</v>
      </c>
      <c r="C70" s="8">
        <f t="shared" ca="1" si="59"/>
        <v>-707.82192460636281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23.377983955351624</v>
      </c>
      <c r="H70" s="8">
        <f t="shared" ca="1" si="61"/>
        <v>-28.21033508801122</v>
      </c>
      <c r="I70" s="8">
        <f t="shared" ca="1" si="61"/>
        <v>-22.333371752681046</v>
      </c>
      <c r="J70" s="8">
        <f t="shared" ca="1" si="61"/>
        <v>-29.247163295255405</v>
      </c>
      <c r="K70" s="8">
        <f t="shared" ca="1" si="61"/>
        <v>-78.07985455236485</v>
      </c>
      <c r="L70" s="8">
        <f t="shared" ca="1" si="61"/>
        <v>-74.628177034679993</v>
      </c>
      <c r="M70" s="8">
        <f t="shared" ca="1" si="61"/>
        <v>-127.2119113384166</v>
      </c>
      <c r="N70" s="8">
        <f t="shared" ca="1" si="61"/>
        <v>-171.63692567577368</v>
      </c>
      <c r="O70" s="8">
        <f t="shared" ca="1" si="61"/>
        <v>-147.03032694860622</v>
      </c>
      <c r="P70" s="8">
        <f t="shared" ca="1" si="61"/>
        <v>-150.38410356107806</v>
      </c>
      <c r="Q70" s="8">
        <f t="shared" ca="1" si="61"/>
        <v>-169.54688881689185</v>
      </c>
      <c r="R70" s="8">
        <f t="shared" ca="1" si="61"/>
        <v>-127.0165895397156</v>
      </c>
      <c r="S70" s="8">
        <f t="shared" ca="1" si="61"/>
        <v>-129.92220265670312</v>
      </c>
      <c r="T70" s="8">
        <f t="shared" ca="1" si="61"/>
        <v>-132.87803673184362</v>
      </c>
      <c r="U70" s="8">
        <f t="shared" ca="1" si="61"/>
        <v>-136.95848982668053</v>
      </c>
      <c r="V70" s="8">
        <f t="shared" ca="1" si="61"/>
        <v>-88.62753759376892</v>
      </c>
      <c r="W70" s="8">
        <f t="shared" ca="1" si="61"/>
        <v>-91.09182585595704</v>
      </c>
    </row>
    <row r="71" spans="2:23" x14ac:dyDescent="0.25">
      <c r="B71" s="4" t="s">
        <v>54</v>
      </c>
      <c r="C71" s="8">
        <f t="shared" ca="1" si="59"/>
        <v>0</v>
      </c>
      <c r="D71" s="8">
        <f t="shared" ref="D71:W71" ca="1" si="62">D19-D45</f>
        <v>0</v>
      </c>
      <c r="E71" s="8">
        <f t="shared" ca="1" si="62"/>
        <v>0</v>
      </c>
      <c r="F71" s="8">
        <f t="shared" ca="1" si="62"/>
        <v>0</v>
      </c>
      <c r="G71" s="8">
        <f t="shared" ca="1" si="62"/>
        <v>0</v>
      </c>
      <c r="H71" s="8">
        <f t="shared" ca="1" si="62"/>
        <v>0</v>
      </c>
      <c r="I71" s="8">
        <f t="shared" ca="1" si="62"/>
        <v>0</v>
      </c>
      <c r="J71" s="8">
        <f t="shared" ca="1" si="62"/>
        <v>0</v>
      </c>
      <c r="K71" s="8">
        <f t="shared" ca="1" si="62"/>
        <v>0</v>
      </c>
      <c r="L71" s="8">
        <f t="shared" ca="1" si="62"/>
        <v>0</v>
      </c>
      <c r="M71" s="8">
        <f t="shared" ca="1" si="62"/>
        <v>0</v>
      </c>
      <c r="N71" s="8">
        <f t="shared" ca="1" si="62"/>
        <v>0</v>
      </c>
      <c r="O71" s="8">
        <f t="shared" ca="1" si="62"/>
        <v>0</v>
      </c>
      <c r="P71" s="8">
        <f t="shared" ca="1" si="62"/>
        <v>0</v>
      </c>
      <c r="Q71" s="8">
        <f t="shared" ca="1" si="62"/>
        <v>0</v>
      </c>
      <c r="R71" s="8">
        <f t="shared" ca="1" si="62"/>
        <v>0</v>
      </c>
      <c r="S71" s="8">
        <f t="shared" ca="1" si="62"/>
        <v>0</v>
      </c>
      <c r="T71" s="8">
        <f t="shared" ca="1" si="62"/>
        <v>0</v>
      </c>
      <c r="U71" s="8">
        <f t="shared" ca="1" si="62"/>
        <v>0</v>
      </c>
      <c r="V71" s="8">
        <f t="shared" ca="1" si="62"/>
        <v>0</v>
      </c>
      <c r="W71" s="8">
        <f t="shared" ca="1" si="62"/>
        <v>0</v>
      </c>
    </row>
    <row r="72" spans="2:23" x14ac:dyDescent="0.25">
      <c r="B72" s="4" t="s">
        <v>55</v>
      </c>
      <c r="C72" s="8">
        <f t="shared" ca="1" si="59"/>
        <v>31.12078704862639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7.6712023748579554</v>
      </c>
      <c r="K72" s="8">
        <f t="shared" ca="1" si="63"/>
        <v>7.8461824016866899</v>
      </c>
      <c r="L72" s="8">
        <f t="shared" ca="1" si="63"/>
        <v>8.0251545108207836</v>
      </c>
      <c r="M72" s="8">
        <f t="shared" ca="1" si="63"/>
        <v>8.2082085084853134</v>
      </c>
      <c r="N72" s="8">
        <f t="shared" ca="1" si="63"/>
        <v>8.3954381055344243</v>
      </c>
      <c r="O72" s="8">
        <f t="shared" ca="1" si="63"/>
        <v>8.5869377937542879</v>
      </c>
      <c r="P72" s="8">
        <f t="shared" ca="1" si="63"/>
        <v>8.7828067504522096</v>
      </c>
      <c r="Q72" s="8">
        <f t="shared" ca="1" si="63"/>
        <v>8.9831425910988401</v>
      </c>
      <c r="R72" s="8">
        <f t="shared" ca="1" si="63"/>
        <v>9.1880483976409266</v>
      </c>
      <c r="S72" s="8">
        <f t="shared" ca="1" si="63"/>
        <v>-10.743112993543861</v>
      </c>
      <c r="T72" s="8">
        <f t="shared" ca="1" si="63"/>
        <v>-10.988164035579501</v>
      </c>
      <c r="U72" s="8">
        <f t="shared" ca="1" si="63"/>
        <v>-5.2080404840170615</v>
      </c>
      <c r="V72" s="8">
        <f t="shared" ca="1" si="63"/>
        <v>5.1173935083695596</v>
      </c>
      <c r="W72" s="8">
        <f t="shared" ca="1" si="63"/>
        <v>5.2341217501050892</v>
      </c>
    </row>
    <row r="73" spans="2:23" x14ac:dyDescent="0.25">
      <c r="B73" s="4" t="s">
        <v>58</v>
      </c>
      <c r="C73" s="8">
        <f t="shared" ca="1" si="59"/>
        <v>-44.906320213234451</v>
      </c>
      <c r="D73" s="8">
        <f t="shared" ref="D73:W73" ca="1" si="64">D21-D47</f>
        <v>0</v>
      </c>
      <c r="E73" s="8">
        <f t="shared" ca="1" si="64"/>
        <v>-1.3295246810909989E-2</v>
      </c>
      <c r="F73" s="8">
        <f t="shared" ca="1" si="64"/>
        <v>-1.7601533464315695</v>
      </c>
      <c r="G73" s="8">
        <f t="shared" ca="1" si="64"/>
        <v>-4.5799193069742739</v>
      </c>
      <c r="H73" s="8">
        <f t="shared" ca="1" si="64"/>
        <v>-5.0857647155472732</v>
      </c>
      <c r="I73" s="8">
        <f t="shared" ca="1" si="64"/>
        <v>1.6556793800367977</v>
      </c>
      <c r="J73" s="8">
        <f t="shared" ca="1" si="64"/>
        <v>-1.9557862001796096</v>
      </c>
      <c r="K73" s="8">
        <f t="shared" ca="1" si="64"/>
        <v>-2.169703367483109</v>
      </c>
      <c r="L73" s="8">
        <f t="shared" ca="1" si="64"/>
        <v>-2.3734479226984888</v>
      </c>
      <c r="M73" s="8">
        <f t="shared" ca="1" si="64"/>
        <v>-4.5765164225186048</v>
      </c>
      <c r="N73" s="8">
        <f t="shared" ca="1" si="64"/>
        <v>-4.8923269083003795</v>
      </c>
      <c r="O73" s="8">
        <f t="shared" ca="1" si="64"/>
        <v>-6.494806944043944</v>
      </c>
      <c r="P73" s="8">
        <f t="shared" ca="1" si="64"/>
        <v>-7.1175616017955399</v>
      </c>
      <c r="Q73" s="8">
        <f t="shared" ca="1" si="64"/>
        <v>-6.400014879285699</v>
      </c>
      <c r="R73" s="8">
        <f t="shared" ca="1" si="64"/>
        <v>-8.2125053137052397</v>
      </c>
      <c r="S73" s="8">
        <f t="shared" ca="1" si="64"/>
        <v>-22.211502498886695</v>
      </c>
      <c r="T73" s="8">
        <f t="shared" ca="1" si="64"/>
        <v>-15.591747553377829</v>
      </c>
      <c r="U73" s="8">
        <f t="shared" ca="1" si="64"/>
        <v>-11.992381462283902</v>
      </c>
      <c r="V73" s="8">
        <f t="shared" ca="1" si="64"/>
        <v>1.2800412499586855E-2</v>
      </c>
      <c r="W73" s="8">
        <f t="shared" ca="1" si="64"/>
        <v>-0.54952250641423461</v>
      </c>
    </row>
    <row r="74" spans="2:23" x14ac:dyDescent="0.25">
      <c r="B74" s="10" t="s">
        <v>59</v>
      </c>
      <c r="C74" s="11">
        <f t="shared" ca="1" si="59"/>
        <v>-9.2035951485364524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0.25978818037910401</v>
      </c>
      <c r="H74" s="11">
        <f t="shared" ca="1" si="65"/>
        <v>-0.53788056115246263</v>
      </c>
      <c r="I74" s="11">
        <f t="shared" ca="1" si="65"/>
        <v>0.3313137348466455</v>
      </c>
      <c r="J74" s="11">
        <f t="shared" ca="1" si="65"/>
        <v>0.46746672273761192</v>
      </c>
      <c r="K74" s="11">
        <f t="shared" ca="1" si="65"/>
        <v>-5.4334525374366081</v>
      </c>
      <c r="L74" s="11">
        <f t="shared" ca="1" si="65"/>
        <v>-7.6078668344733273</v>
      </c>
      <c r="M74" s="11">
        <f t="shared" ca="1" si="65"/>
        <v>5.7336993213500023</v>
      </c>
      <c r="N74" s="11">
        <f t="shared" ca="1" si="65"/>
        <v>7.3112691229907227</v>
      </c>
      <c r="O74" s="11">
        <f t="shared" ca="1" si="65"/>
        <v>7.4042848947888729</v>
      </c>
      <c r="P74" s="11">
        <f t="shared" ca="1" si="65"/>
        <v>7.4994229200693781</v>
      </c>
      <c r="Q74" s="11">
        <f t="shared" ca="1" si="65"/>
        <v>7.7714935250899657</v>
      </c>
      <c r="R74" s="11">
        <f t="shared" ca="1" si="65"/>
        <v>9.3851712228782844</v>
      </c>
      <c r="S74" s="11">
        <f t="shared" ca="1" si="65"/>
        <v>11.072484820902446</v>
      </c>
      <c r="T74" s="11">
        <f t="shared" ca="1" si="65"/>
        <v>11.306559795825365</v>
      </c>
      <c r="U74" s="11">
        <f t="shared" ca="1" si="65"/>
        <v>-33.290347920928866</v>
      </c>
      <c r="V74" s="11">
        <f t="shared" ca="1" si="65"/>
        <v>-32.721891172363769</v>
      </c>
      <c r="W74" s="11">
        <f t="shared" ca="1" si="65"/>
        <v>-35.48457842520196</v>
      </c>
    </row>
    <row r="75" spans="2:23" x14ac:dyDescent="0.25">
      <c r="B75" s="4" t="s">
        <v>60</v>
      </c>
      <c r="C75" s="8">
        <f ca="1">NPV($C$2,D75:W75)</f>
        <v>-2615.4979597270435</v>
      </c>
      <c r="D75" s="8">
        <f ca="1">SUM(D69:D74)</f>
        <v>0</v>
      </c>
      <c r="E75" s="8">
        <f t="shared" ref="E75" ca="1" si="66">SUM(E69:E74)</f>
        <v>-1.3295246810909989E-2</v>
      </c>
      <c r="F75" s="8">
        <f t="shared" ref="F75" ca="1" si="67">SUM(F69:F74)</f>
        <v>-1.7601533464315695</v>
      </c>
      <c r="G75" s="8">
        <f t="shared" ref="G75" ca="1" si="68">SUM(G69:G74)</f>
        <v>72.582209935269432</v>
      </c>
      <c r="H75" s="8">
        <f t="shared" ref="H75" ca="1" si="69">SUM(H69:H74)</f>
        <v>-154.00732016432579</v>
      </c>
      <c r="I75" s="8">
        <f t="shared" ref="I75" ca="1" si="70">SUM(I69:I74)</f>
        <v>-140.48387724758882</v>
      </c>
      <c r="J75" s="8">
        <f t="shared" ref="J75" ca="1" si="71">SUM(J69:J74)</f>
        <v>-105.28526830347261</v>
      </c>
      <c r="K75" s="8">
        <f t="shared" ref="K75" ca="1" si="72">SUM(K69:K74)</f>
        <v>-300.55398849619979</v>
      </c>
      <c r="L75" s="8">
        <f t="shared" ref="L75" ca="1" si="73">SUM(L69:L74)</f>
        <v>-286.4363233603944</v>
      </c>
      <c r="M75" s="8">
        <f t="shared" ref="M75" ca="1" si="74">SUM(M69:M74)</f>
        <v>-438.09213685193589</v>
      </c>
      <c r="N75" s="8">
        <f t="shared" ref="N75" ca="1" si="75">SUM(N69:N74)</f>
        <v>-599.69320396177204</v>
      </c>
      <c r="O75" s="8">
        <f t="shared" ref="O75" ca="1" si="76">SUM(O69:O74)</f>
        <v>-466.88972971244954</v>
      </c>
      <c r="P75" s="8">
        <f t="shared" ref="P75" ca="1" si="77">SUM(P69:P74)</f>
        <v>-470.57525400069454</v>
      </c>
      <c r="Q75" s="8">
        <f t="shared" ref="Q75" ca="1" si="78">SUM(Q69:Q74)</f>
        <v>-523.1825600509751</v>
      </c>
      <c r="R75" s="8">
        <f t="shared" ref="R75" ca="1" si="79">SUM(R69:R74)</f>
        <v>-428.11691421083208</v>
      </c>
      <c r="S75" s="8">
        <f t="shared" ref="S75" ca="1" si="80">SUM(S69:S74)</f>
        <v>-563.15391203711147</v>
      </c>
      <c r="T75" s="8">
        <f t="shared" ref="T75" ca="1" si="81">SUM(T69:T74)</f>
        <v>-559.50096723385582</v>
      </c>
      <c r="U75" s="8">
        <f t="shared" ref="U75" ca="1" si="82">SUM(U69:U74)</f>
        <v>-565.96271765091228</v>
      </c>
      <c r="V75" s="8">
        <f t="shared" ref="V75" ca="1" si="83">SUM(V69:V74)</f>
        <v>-315.45995832325792</v>
      </c>
      <c r="W75" s="8">
        <f t="shared" ref="W75" ca="1" si="84">SUM(W69:W74)</f>
        <v>-324.27271680962252</v>
      </c>
    </row>
    <row r="77" spans="2:23" ht="15.75" thickBot="1" x14ac:dyDescent="0.3">
      <c r="B77" s="12" t="s">
        <v>1</v>
      </c>
      <c r="C77" s="13">
        <f ca="1">NPV($C$2,D77:W77)</f>
        <v>2672.737912521487</v>
      </c>
      <c r="D77" s="13">
        <f ca="1">D67+D75</f>
        <v>4.0529210390769066E-2</v>
      </c>
      <c r="E77" s="13">
        <f t="shared" ref="E77:W77" ca="1" si="85">E67+E75</f>
        <v>1.6688822781779633E-2</v>
      </c>
      <c r="F77" s="13">
        <f t="shared" ca="1" si="85"/>
        <v>1.6073146777761962</v>
      </c>
      <c r="G77" s="13">
        <f t="shared" ca="1" si="85"/>
        <v>15.164739423363315</v>
      </c>
      <c r="H77" s="13">
        <f t="shared" ca="1" si="85"/>
        <v>2.3443079606694255</v>
      </c>
      <c r="I77" s="13">
        <f t="shared" ca="1" si="85"/>
        <v>17.637461061566142</v>
      </c>
      <c r="J77" s="13">
        <f t="shared" ca="1" si="85"/>
        <v>4.7981951851611768</v>
      </c>
      <c r="K77" s="13">
        <f t="shared" ca="1" si="85"/>
        <v>43.680217918375547</v>
      </c>
      <c r="L77" s="13">
        <f t="shared" ca="1" si="85"/>
        <v>71.501340716210677</v>
      </c>
      <c r="M77" s="13">
        <f t="shared" ca="1" si="85"/>
        <v>383.77769766528758</v>
      </c>
      <c r="N77" s="13">
        <f t="shared" ca="1" si="85"/>
        <v>432.73255947399821</v>
      </c>
      <c r="O77" s="13">
        <f t="shared" ca="1" si="85"/>
        <v>370.36525311498002</v>
      </c>
      <c r="P77" s="13">
        <f t="shared" ca="1" si="85"/>
        <v>380.90563929068531</v>
      </c>
      <c r="Q77" s="13">
        <f t="shared" ca="1" si="85"/>
        <v>414.53585414281758</v>
      </c>
      <c r="R77" s="13">
        <f t="shared" ca="1" si="85"/>
        <v>781.63238486600051</v>
      </c>
      <c r="S77" s="13">
        <f t="shared" ca="1" si="85"/>
        <v>711.60448039090488</v>
      </c>
      <c r="T77" s="13">
        <f t="shared" ca="1" si="85"/>
        <v>785.22141114998453</v>
      </c>
      <c r="U77" s="13">
        <f t="shared" ca="1" si="85"/>
        <v>832.87230882844733</v>
      </c>
      <c r="V77" s="13">
        <f t="shared" ca="1" si="85"/>
        <v>1183.3235663040423</v>
      </c>
      <c r="W77" s="13">
        <f t="shared" ca="1" si="85"/>
        <v>902.51670730674778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2672.737912521487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31.12078704862639</v>
      </c>
      <c r="D84" s="8">
        <f ca="1">(D71+D72)</f>
        <v>0</v>
      </c>
      <c r="E84" s="8">
        <f t="shared" ref="E84:W84" ca="1" si="87">(E71+E72)</f>
        <v>0</v>
      </c>
      <c r="F84" s="8">
        <f t="shared" ca="1" si="87"/>
        <v>0</v>
      </c>
      <c r="G84" s="8">
        <f t="shared" ca="1" si="87"/>
        <v>0</v>
      </c>
      <c r="H84" s="8">
        <f t="shared" ca="1" si="87"/>
        <v>0</v>
      </c>
      <c r="I84" s="8">
        <f t="shared" ca="1" si="87"/>
        <v>0</v>
      </c>
      <c r="J84" s="8">
        <f t="shared" ca="1" si="87"/>
        <v>7.6712023748579554</v>
      </c>
      <c r="K84" s="8">
        <f t="shared" ca="1" si="87"/>
        <v>7.8461824016866899</v>
      </c>
      <c r="L84" s="8">
        <f t="shared" ca="1" si="87"/>
        <v>8.0251545108207836</v>
      </c>
      <c r="M84" s="8">
        <f t="shared" ca="1" si="87"/>
        <v>8.2082085084853134</v>
      </c>
      <c r="N84" s="8">
        <f t="shared" ca="1" si="87"/>
        <v>8.3954381055344243</v>
      </c>
      <c r="O84" s="8">
        <f t="shared" ca="1" si="87"/>
        <v>8.5869377937542879</v>
      </c>
      <c r="P84" s="8">
        <f t="shared" ca="1" si="87"/>
        <v>8.7828067504522096</v>
      </c>
      <c r="Q84" s="8">
        <f t="shared" ca="1" si="87"/>
        <v>8.9831425910988401</v>
      </c>
      <c r="R84" s="8">
        <f t="shared" ca="1" si="87"/>
        <v>9.1880483976409266</v>
      </c>
      <c r="S84" s="8">
        <f t="shared" ca="1" si="87"/>
        <v>-10.743112993543861</v>
      </c>
      <c r="T84" s="8">
        <f t="shared" ca="1" si="87"/>
        <v>-10.988164035579501</v>
      </c>
      <c r="U84" s="8">
        <f t="shared" ca="1" si="87"/>
        <v>-5.2080404840170615</v>
      </c>
      <c r="V84" s="8">
        <f t="shared" ca="1" si="87"/>
        <v>5.1173935083695596</v>
      </c>
      <c r="W84" s="8">
        <f t="shared" ca="1" si="87"/>
        <v>5.2341217501050892</v>
      </c>
    </row>
    <row r="85" spans="2:33" x14ac:dyDescent="0.25">
      <c r="B85" s="4" t="s">
        <v>59</v>
      </c>
      <c r="C85" s="8">
        <f ca="1">NPV($C$2,D85:W85)</f>
        <v>-9.2035951485364524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0.25978818037910401</v>
      </c>
      <c r="H85" s="8">
        <f t="shared" ca="1" si="88"/>
        <v>-0.53788056115246263</v>
      </c>
      <c r="I85" s="8">
        <f t="shared" ca="1" si="88"/>
        <v>0.3313137348466455</v>
      </c>
      <c r="J85" s="8">
        <f t="shared" ca="1" si="88"/>
        <v>0.46746672273761192</v>
      </c>
      <c r="K85" s="8">
        <f t="shared" ca="1" si="88"/>
        <v>-5.4334525374366081</v>
      </c>
      <c r="L85" s="8">
        <f t="shared" ca="1" si="88"/>
        <v>-7.6078668344733273</v>
      </c>
      <c r="M85" s="8">
        <f t="shared" ca="1" si="88"/>
        <v>5.7336993213500023</v>
      </c>
      <c r="N85" s="8">
        <f t="shared" ca="1" si="88"/>
        <v>7.3112691229907227</v>
      </c>
      <c r="O85" s="8">
        <f t="shared" ca="1" si="88"/>
        <v>7.4042848947888729</v>
      </c>
      <c r="P85" s="8">
        <f t="shared" ca="1" si="88"/>
        <v>7.4994229200693781</v>
      </c>
      <c r="Q85" s="8">
        <f t="shared" ca="1" si="88"/>
        <v>7.7714935250899657</v>
      </c>
      <c r="R85" s="8">
        <f t="shared" ca="1" si="88"/>
        <v>9.3851712228782844</v>
      </c>
      <c r="S85" s="8">
        <f t="shared" ca="1" si="88"/>
        <v>11.072484820902446</v>
      </c>
      <c r="T85" s="8">
        <f t="shared" ca="1" si="88"/>
        <v>11.306559795825365</v>
      </c>
      <c r="U85" s="8">
        <f t="shared" ca="1" si="88"/>
        <v>-33.290347920928866</v>
      </c>
      <c r="V85" s="8">
        <f t="shared" ca="1" si="88"/>
        <v>-32.721891172363769</v>
      </c>
      <c r="W85" s="8">
        <f t="shared" ca="1" si="88"/>
        <v>-35.48457842520196</v>
      </c>
    </row>
    <row r="86" spans="2:33" x14ac:dyDescent="0.25">
      <c r="B86" s="4" t="s">
        <v>68</v>
      </c>
      <c r="C86" s="8">
        <f t="shared" ref="C86:C89" ca="1" si="89">NPV($C$2,D86:W86)</f>
        <v>199.99498643462587</v>
      </c>
      <c r="D86" s="8">
        <f ca="1">(D69+D70+D73+D61+D62+D66)</f>
        <v>-1.4123960846745831E-3</v>
      </c>
      <c r="E86" s="8">
        <f t="shared" ref="E86:W86" ca="1" si="90">(E69+E70+E73+E61+E62+E66)</f>
        <v>-0.21977141292803748</v>
      </c>
      <c r="F86" s="8">
        <f t="shared" ca="1" si="90"/>
        <v>-1.5187107908894482</v>
      </c>
      <c r="G86" s="8">
        <f t="shared" ca="1" si="90"/>
        <v>68.389205443496266</v>
      </c>
      <c r="H86" s="8">
        <f t="shared" ca="1" si="90"/>
        <v>-79.496107283792213</v>
      </c>
      <c r="I86" s="8">
        <f t="shared" ca="1" si="90"/>
        <v>-60.040643417559693</v>
      </c>
      <c r="J86" s="8">
        <f t="shared" ca="1" si="90"/>
        <v>-30.880231619533852</v>
      </c>
      <c r="K86" s="8">
        <f t="shared" ca="1" si="90"/>
        <v>-124.20316171440234</v>
      </c>
      <c r="L86" s="8">
        <f t="shared" ca="1" si="90"/>
        <v>-109.97902515142758</v>
      </c>
      <c r="M86" s="8">
        <f t="shared" ca="1" si="90"/>
        <v>-21.929592023435902</v>
      </c>
      <c r="N86" s="8">
        <f t="shared" ca="1" si="90"/>
        <v>-29.275370240585062</v>
      </c>
      <c r="O86" s="8">
        <f t="shared" ca="1" si="90"/>
        <v>-3.6804627288264169</v>
      </c>
      <c r="P86" s="8">
        <f t="shared" ca="1" si="90"/>
        <v>-0.31026945337071776</v>
      </c>
      <c r="Q86" s="8">
        <f t="shared" ca="1" si="90"/>
        <v>-2.7738020881691394</v>
      </c>
      <c r="R86" s="8">
        <f t="shared" ca="1" si="90"/>
        <v>293.16370964289723</v>
      </c>
      <c r="S86" s="8">
        <f t="shared" ca="1" si="90"/>
        <v>193.9280842824393</v>
      </c>
      <c r="T86" s="8">
        <f t="shared" ca="1" si="90"/>
        <v>220.14955875362637</v>
      </c>
      <c r="U86" s="8">
        <f t="shared" ca="1" si="90"/>
        <v>140.07527899307496</v>
      </c>
      <c r="V86" s="8">
        <f t="shared" ca="1" si="90"/>
        <v>401.49919093958937</v>
      </c>
      <c r="W86" s="8">
        <f t="shared" ca="1" si="90"/>
        <v>60.924269942198521</v>
      </c>
    </row>
    <row r="87" spans="2:33" x14ac:dyDescent="0.25">
      <c r="B87" s="4" t="s">
        <v>65</v>
      </c>
      <c r="C87" s="8">
        <f t="shared" ca="1" si="89"/>
        <v>1130.2889083171842</v>
      </c>
      <c r="D87" s="8">
        <f ca="1">(D57+D58+D59+D60)</f>
        <v>-0.43548467615324071</v>
      </c>
      <c r="E87" s="8">
        <f t="shared" ref="E87:W87" ca="1" si="91">(E57+E58+E59+E60)</f>
        <v>9.56489742522173E-2</v>
      </c>
      <c r="F87" s="8">
        <f t="shared" ca="1" si="91"/>
        <v>0.80820379410830778</v>
      </c>
      <c r="G87" s="8">
        <f t="shared" ca="1" si="91"/>
        <v>-24.607774750945595</v>
      </c>
      <c r="H87" s="8">
        <f t="shared" ca="1" si="91"/>
        <v>17.662966413326792</v>
      </c>
      <c r="I87" s="8">
        <f t="shared" ca="1" si="91"/>
        <v>36.436712297955985</v>
      </c>
      <c r="J87" s="8">
        <f t="shared" ca="1" si="91"/>
        <v>26.554556702486593</v>
      </c>
      <c r="K87" s="8">
        <f t="shared" ca="1" si="91"/>
        <v>70.508589656954797</v>
      </c>
      <c r="L87" s="8">
        <f t="shared" ca="1" si="91"/>
        <v>57.090972424864468</v>
      </c>
      <c r="M87" s="8">
        <f t="shared" ca="1" si="91"/>
        <v>180.83185551304933</v>
      </c>
      <c r="N87" s="8">
        <f t="shared" ca="1" si="91"/>
        <v>217.46568759650464</v>
      </c>
      <c r="O87" s="8">
        <f t="shared" ca="1" si="91"/>
        <v>162.75928068831385</v>
      </c>
      <c r="P87" s="8">
        <f t="shared" ca="1" si="91"/>
        <v>195.46898287282414</v>
      </c>
      <c r="Q87" s="8">
        <f t="shared" ca="1" si="91"/>
        <v>222.81576661808094</v>
      </c>
      <c r="R87" s="8">
        <f t="shared" ca="1" si="91"/>
        <v>244.57885532155095</v>
      </c>
      <c r="S87" s="8">
        <f t="shared" ca="1" si="91"/>
        <v>224.3129708502866</v>
      </c>
      <c r="T87" s="8">
        <f t="shared" ca="1" si="91"/>
        <v>207.08455594278544</v>
      </c>
      <c r="U87" s="8">
        <f t="shared" ca="1" si="91"/>
        <v>322.09623603347688</v>
      </c>
      <c r="V87" s="8">
        <f t="shared" ca="1" si="91"/>
        <v>389.59206559573494</v>
      </c>
      <c r="W87" s="8">
        <f t="shared" ca="1" si="91"/>
        <v>420.15305439986554</v>
      </c>
    </row>
    <row r="88" spans="2:33" x14ac:dyDescent="0.25">
      <c r="B88" s="4" t="s">
        <v>49</v>
      </c>
      <c r="C88" s="8">
        <f t="shared" ca="1" si="89"/>
        <v>442.69642912541133</v>
      </c>
      <c r="D88" s="8">
        <f ca="1">D65</f>
        <v>5.76456110522372E-4</v>
      </c>
      <c r="E88" s="8">
        <f t="shared" ref="E88:W88" ca="1" si="92">E65</f>
        <v>-7.8223929437456263E-2</v>
      </c>
      <c r="F88" s="8">
        <f t="shared" ca="1" si="92"/>
        <v>0.38426903158210735</v>
      </c>
      <c r="G88" s="8">
        <f t="shared" ca="1" si="92"/>
        <v>-6.2105953017839397</v>
      </c>
      <c r="H88" s="8">
        <f t="shared" ca="1" si="92"/>
        <v>6.3558690834331628</v>
      </c>
      <c r="I88" s="8">
        <f t="shared" ca="1" si="92"/>
        <v>12.093989032686011</v>
      </c>
      <c r="J88" s="8">
        <f t="shared" ca="1" si="92"/>
        <v>4.2361429563519835</v>
      </c>
      <c r="K88" s="8">
        <f t="shared" ca="1" si="92"/>
        <v>32.697970958021443</v>
      </c>
      <c r="L88" s="8">
        <f t="shared" ca="1" si="92"/>
        <v>37.675396100302777</v>
      </c>
      <c r="M88" s="8">
        <f t="shared" ca="1" si="92"/>
        <v>87.2294927776272</v>
      </c>
      <c r="N88" s="8">
        <f t="shared" ca="1" si="92"/>
        <v>74.183236853685059</v>
      </c>
      <c r="O88" s="8">
        <f t="shared" ca="1" si="92"/>
        <v>81.058942769971452</v>
      </c>
      <c r="P88" s="8">
        <f t="shared" ca="1" si="92"/>
        <v>52.913624232939924</v>
      </c>
      <c r="Q88" s="8">
        <f t="shared" ca="1" si="92"/>
        <v>40.297048475910913</v>
      </c>
      <c r="R88" s="8">
        <f t="shared" ca="1" si="92"/>
        <v>44.264369321245056</v>
      </c>
      <c r="S88" s="8">
        <f t="shared" ca="1" si="92"/>
        <v>74.170984214700354</v>
      </c>
      <c r="T88" s="8">
        <f t="shared" ca="1" si="92"/>
        <v>122.01786715484121</v>
      </c>
      <c r="U88" s="8">
        <f t="shared" ca="1" si="92"/>
        <v>148.64405957519449</v>
      </c>
      <c r="V88" s="8">
        <f t="shared" ca="1" si="92"/>
        <v>169.39068501421826</v>
      </c>
      <c r="W88" s="8">
        <f t="shared" ca="1" si="92"/>
        <v>194.90160413544845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877.84039674417579</v>
      </c>
      <c r="D89" s="8">
        <f ca="1">(D63+D64)</f>
        <v>0.47684982651816199</v>
      </c>
      <c r="E89" s="8">
        <f t="shared" ref="E89:W89" ca="1" si="93">(E63+E64)</f>
        <v>0.21903519089505608</v>
      </c>
      <c r="F89" s="8">
        <f t="shared" ca="1" si="93"/>
        <v>1.9335526429752292</v>
      </c>
      <c r="G89" s="8">
        <f t="shared" ca="1" si="93"/>
        <v>-22.665884147782521</v>
      </c>
      <c r="H89" s="8">
        <f t="shared" ca="1" si="93"/>
        <v>58.359460308854153</v>
      </c>
      <c r="I89" s="8">
        <f t="shared" ca="1" si="93"/>
        <v>28.816089413637201</v>
      </c>
      <c r="J89" s="8">
        <f t="shared" ca="1" si="93"/>
        <v>-3.2509419517391223</v>
      </c>
      <c r="K89" s="8">
        <f t="shared" ca="1" si="93"/>
        <v>62.264089153551581</v>
      </c>
      <c r="L89" s="8">
        <f t="shared" ca="1" si="93"/>
        <v>86.296709666123533</v>
      </c>
      <c r="M89" s="8">
        <f t="shared" ca="1" si="93"/>
        <v>123.70403356821166</v>
      </c>
      <c r="N89" s="8">
        <f t="shared" ca="1" si="93"/>
        <v>154.65229803586851</v>
      </c>
      <c r="O89" s="8">
        <f t="shared" ca="1" si="93"/>
        <v>114.23626969697798</v>
      </c>
      <c r="P89" s="8">
        <f t="shared" ca="1" si="93"/>
        <v>116.5510719677703</v>
      </c>
      <c r="Q89" s="8">
        <f t="shared" ca="1" si="93"/>
        <v>137.44220502080617</v>
      </c>
      <c r="R89" s="8">
        <f t="shared" ca="1" si="93"/>
        <v>181.05223095978795</v>
      </c>
      <c r="S89" s="8">
        <f t="shared" ca="1" si="93"/>
        <v>218.86306921612024</v>
      </c>
      <c r="T89" s="8">
        <f t="shared" ca="1" si="93"/>
        <v>235.65103353848556</v>
      </c>
      <c r="U89" s="8">
        <f t="shared" ca="1" si="93"/>
        <v>260.55512263164707</v>
      </c>
      <c r="V89" s="8">
        <f t="shared" ca="1" si="93"/>
        <v>250.44612241849396</v>
      </c>
      <c r="W89" s="8">
        <f t="shared" ca="1" si="93"/>
        <v>256.78823550433236</v>
      </c>
    </row>
    <row r="90" spans="2:33" x14ac:dyDescent="0.25">
      <c r="B90" s="4" t="s">
        <v>67</v>
      </c>
      <c r="C90" s="15">
        <f ca="1">SUM(C84:C89)</f>
        <v>2672.737912521487</v>
      </c>
      <c r="D90" s="16">
        <f ca="1">SUM(D84:D89)</f>
        <v>4.0529210390769066E-2</v>
      </c>
      <c r="E90" s="16">
        <f t="shared" ref="E90:W90" ca="1" si="94">SUM(E84:E89)</f>
        <v>1.6688822781779633E-2</v>
      </c>
      <c r="F90" s="16">
        <f t="shared" ca="1" si="94"/>
        <v>1.6073146777761962</v>
      </c>
      <c r="G90" s="16">
        <f t="shared" ca="1" si="94"/>
        <v>15.164739423363315</v>
      </c>
      <c r="H90" s="16">
        <f t="shared" ca="1" si="94"/>
        <v>2.3443079606694326</v>
      </c>
      <c r="I90" s="16">
        <f t="shared" ca="1" si="94"/>
        <v>17.63746106156615</v>
      </c>
      <c r="J90" s="16">
        <f t="shared" ca="1" si="94"/>
        <v>4.7981951851611697</v>
      </c>
      <c r="K90" s="16">
        <f t="shared" ca="1" si="94"/>
        <v>43.680217918375561</v>
      </c>
      <c r="L90" s="16">
        <f t="shared" ca="1" si="94"/>
        <v>71.501340716210649</v>
      </c>
      <c r="M90" s="16">
        <f t="shared" ca="1" si="94"/>
        <v>383.77769766528763</v>
      </c>
      <c r="N90" s="16">
        <f t="shared" ca="1" si="94"/>
        <v>432.73255947399832</v>
      </c>
      <c r="O90" s="16">
        <f t="shared" ca="1" si="94"/>
        <v>370.36525311497996</v>
      </c>
      <c r="P90" s="16">
        <f t="shared" ca="1" si="94"/>
        <v>380.90563929068526</v>
      </c>
      <c r="Q90" s="16">
        <f t="shared" ca="1" si="94"/>
        <v>414.5358541428177</v>
      </c>
      <c r="R90" s="16">
        <f t="shared" ca="1" si="94"/>
        <v>781.63238486600039</v>
      </c>
      <c r="S90" s="16">
        <f t="shared" ca="1" si="94"/>
        <v>711.60448039090511</v>
      </c>
      <c r="T90" s="16">
        <f t="shared" ca="1" si="94"/>
        <v>785.22141114998442</v>
      </c>
      <c r="U90" s="16">
        <f t="shared" ca="1" si="94"/>
        <v>832.87230882844733</v>
      </c>
      <c r="V90" s="16">
        <f t="shared" ca="1" si="94"/>
        <v>1183.3235663040423</v>
      </c>
      <c r="W90" s="16">
        <f t="shared" ca="1" si="94"/>
        <v>902.516707306748</v>
      </c>
    </row>
    <row r="92" spans="2:33" x14ac:dyDescent="0.25">
      <c r="B92" s="4" t="s">
        <v>66</v>
      </c>
      <c r="D92" s="8">
        <f ca="1">-D90</f>
        <v>-4.0529210390769066E-2</v>
      </c>
      <c r="E92" s="8">
        <f ca="1">NPV($C$2,$D$90:E90)</f>
        <v>5.264932044682144E-2</v>
      </c>
      <c r="F92" s="8">
        <f ca="1">NPV($C$2,$D$90:F90)</f>
        <v>1.3761670556853878</v>
      </c>
      <c r="G92" s="8">
        <f ca="1">NPV($C$2,$D$90:G90)</f>
        <v>13.080322786032902</v>
      </c>
      <c r="H92" s="8">
        <f ca="1">NPV($C$2,$D$90:H90)</f>
        <v>14.776206566827071</v>
      </c>
      <c r="I92" s="8">
        <f ca="1">NPV($C$2,$D$90:I90)</f>
        <v>26.735176587936547</v>
      </c>
      <c r="J92" s="8">
        <f ca="1">NPV($C$2,$D$90:J90)</f>
        <v>29.784559095569922</v>
      </c>
      <c r="K92" s="8">
        <f ca="1">NPV($C$2,$D$90:K90)</f>
        <v>55.803827152633559</v>
      </c>
      <c r="L92" s="8">
        <f ca="1">NPV($C$2,$D$90:L90)</f>
        <v>95.724766258488458</v>
      </c>
      <c r="M92" s="8">
        <f ca="1">NPV($C$2,$D$90:M90)</f>
        <v>296.56123739090901</v>
      </c>
      <c r="N92" s="8">
        <f ca="1">NPV($C$2,$D$90:N90)</f>
        <v>508.8166173735936</v>
      </c>
      <c r="O92" s="8">
        <f ca="1">NPV($C$2,$D$90:O90)</f>
        <v>679.08956481893961</v>
      </c>
      <c r="P92" s="8">
        <f ca="1">NPV($C$2,$D$90:P90)</f>
        <v>843.22755289318707</v>
      </c>
      <c r="Q92" s="8">
        <f ca="1">NPV($C$2,$D$90:Q90)</f>
        <v>1010.6563233074417</v>
      </c>
      <c r="R92" s="8">
        <f ca="1">NPV($C$2,$D$90:R90)</f>
        <v>1306.557585708566</v>
      </c>
      <c r="S92" s="8">
        <f ca="1">NPV($C$2,$D$90:S90)</f>
        <v>1559.0563352895063</v>
      </c>
      <c r="T92" s="8">
        <f ca="1">NPV($C$2,$D$90:T90)</f>
        <v>1820.2057014508705</v>
      </c>
      <c r="U92" s="8">
        <f ca="1">NPV($C$2,$D$90:U90)</f>
        <v>2079.8337150975285</v>
      </c>
      <c r="V92" s="8">
        <f ca="1">NPV($C$2,$D$90:V90)</f>
        <v>2425.5763411254657</v>
      </c>
      <c r="W92" s="8">
        <f ca="1">NPV($C$2,$D$90:W90)</f>
        <v>2672.737912521487</v>
      </c>
    </row>
    <row r="94" spans="2:33" x14ac:dyDescent="0.25">
      <c r="B94" s="4" t="s">
        <v>34</v>
      </c>
      <c r="C94" s="14">
        <f ca="1">C75</f>
        <v>-2615.4979597270435</v>
      </c>
      <c r="D94" s="14">
        <f ca="1">D75</f>
        <v>0</v>
      </c>
      <c r="E94" s="14">
        <f t="shared" ref="E94:W94" ca="1" si="95">E75</f>
        <v>-1.3295246810909989E-2</v>
      </c>
      <c r="F94" s="14">
        <f t="shared" ca="1" si="95"/>
        <v>-1.7601533464315695</v>
      </c>
      <c r="G94" s="14">
        <f t="shared" ca="1" si="95"/>
        <v>72.582209935269432</v>
      </c>
      <c r="H94" s="14">
        <f t="shared" ca="1" si="95"/>
        <v>-154.00732016432579</v>
      </c>
      <c r="I94" s="14">
        <f t="shared" ca="1" si="95"/>
        <v>-140.48387724758882</v>
      </c>
      <c r="J94" s="14">
        <f t="shared" ca="1" si="95"/>
        <v>-105.28526830347261</v>
      </c>
      <c r="K94" s="14">
        <f t="shared" ca="1" si="95"/>
        <v>-300.55398849619979</v>
      </c>
      <c r="L94" s="14">
        <f t="shared" ca="1" si="95"/>
        <v>-286.4363233603944</v>
      </c>
      <c r="M94" s="14">
        <f t="shared" ca="1" si="95"/>
        <v>-438.09213685193589</v>
      </c>
      <c r="N94" s="14">
        <f t="shared" ca="1" si="95"/>
        <v>-599.69320396177204</v>
      </c>
      <c r="O94" s="14">
        <f t="shared" ca="1" si="95"/>
        <v>-466.88972971244954</v>
      </c>
      <c r="P94" s="14">
        <f t="shared" ca="1" si="95"/>
        <v>-470.57525400069454</v>
      </c>
      <c r="Q94" s="14">
        <f t="shared" ca="1" si="95"/>
        <v>-523.1825600509751</v>
      </c>
      <c r="R94" s="14">
        <f t="shared" ca="1" si="95"/>
        <v>-428.11691421083208</v>
      </c>
      <c r="S94" s="14">
        <f t="shared" ca="1" si="95"/>
        <v>-563.15391203711147</v>
      </c>
      <c r="T94" s="14">
        <f t="shared" ca="1" si="95"/>
        <v>-559.50096723385582</v>
      </c>
      <c r="U94" s="14">
        <f t="shared" ca="1" si="95"/>
        <v>-565.96271765091228</v>
      </c>
      <c r="V94" s="14">
        <f t="shared" ca="1" si="95"/>
        <v>-315.45995832325792</v>
      </c>
      <c r="W94" s="14">
        <f t="shared" ca="1" si="95"/>
        <v>-324.27271680962252</v>
      </c>
    </row>
    <row r="95" spans="2:33" x14ac:dyDescent="0.25">
      <c r="B95" s="4" t="s">
        <v>35</v>
      </c>
      <c r="C95" s="14">
        <f ca="1">C67</f>
        <v>5288.2358722485305</v>
      </c>
      <c r="D95" s="14">
        <f ca="1">D67</f>
        <v>4.0529210390769066E-2</v>
      </c>
      <c r="E95" s="14">
        <f t="shared" ref="E95:W95" ca="1" si="96">E67</f>
        <v>2.9984069592689622E-2</v>
      </c>
      <c r="F95" s="14">
        <f t="shared" ca="1" si="96"/>
        <v>3.3674680242077657</v>
      </c>
      <c r="G95" s="14">
        <f t="shared" ca="1" si="96"/>
        <v>-57.417470511906117</v>
      </c>
      <c r="H95" s="14">
        <f t="shared" ca="1" si="96"/>
        <v>156.35162812499522</v>
      </c>
      <c r="I95" s="14">
        <f t="shared" ca="1" si="96"/>
        <v>158.12133830915496</v>
      </c>
      <c r="J95" s="14">
        <f t="shared" ca="1" si="96"/>
        <v>110.08346348863378</v>
      </c>
      <c r="K95" s="14">
        <f t="shared" ca="1" si="96"/>
        <v>344.23420641457534</v>
      </c>
      <c r="L95" s="14">
        <f t="shared" ca="1" si="96"/>
        <v>357.93766407660507</v>
      </c>
      <c r="M95" s="14">
        <f t="shared" ca="1" si="96"/>
        <v>821.86983451722347</v>
      </c>
      <c r="N95" s="14">
        <f t="shared" ca="1" si="96"/>
        <v>1032.4257634357702</v>
      </c>
      <c r="O95" s="14">
        <f t="shared" ca="1" si="96"/>
        <v>837.25498282742956</v>
      </c>
      <c r="P95" s="14">
        <f t="shared" ca="1" si="96"/>
        <v>851.48089329137986</v>
      </c>
      <c r="Q95" s="14">
        <f t="shared" ca="1" si="96"/>
        <v>937.71841419379268</v>
      </c>
      <c r="R95" s="14">
        <f t="shared" ca="1" si="96"/>
        <v>1209.7492990768326</v>
      </c>
      <c r="S95" s="14">
        <f t="shared" ca="1" si="96"/>
        <v>1274.7583924280164</v>
      </c>
      <c r="T95" s="14">
        <f t="shared" ca="1" si="96"/>
        <v>1344.7223783838404</v>
      </c>
      <c r="U95" s="14">
        <f t="shared" ca="1" si="96"/>
        <v>1398.8350264793596</v>
      </c>
      <c r="V95" s="14">
        <f t="shared" ca="1" si="96"/>
        <v>1498.7835246273003</v>
      </c>
      <c r="W95" s="14">
        <f t="shared" ca="1" si="96"/>
        <v>1226.7894241163704</v>
      </c>
    </row>
    <row r="96" spans="2:33" x14ac:dyDescent="0.25">
      <c r="B96" s="4" t="s">
        <v>1</v>
      </c>
      <c r="C96" s="17">
        <f ca="1">SUM(C94:C95)</f>
        <v>2672.737912521487</v>
      </c>
      <c r="D96" s="17">
        <f t="shared" ref="D96:W96" ca="1" si="97">SUM(D94:D95)</f>
        <v>4.0529210390769066E-2</v>
      </c>
      <c r="E96" s="17">
        <f t="shared" ca="1" si="97"/>
        <v>1.6688822781779633E-2</v>
      </c>
      <c r="F96" s="17">
        <f t="shared" ca="1" si="97"/>
        <v>1.6073146777761962</v>
      </c>
      <c r="G96" s="17">
        <f t="shared" ca="1" si="97"/>
        <v>15.164739423363315</v>
      </c>
      <c r="H96" s="17">
        <f t="shared" ca="1" si="97"/>
        <v>2.3443079606694255</v>
      </c>
      <c r="I96" s="17">
        <f t="shared" ca="1" si="97"/>
        <v>17.637461061566142</v>
      </c>
      <c r="J96" s="17">
        <f t="shared" ca="1" si="97"/>
        <v>4.7981951851611768</v>
      </c>
      <c r="K96" s="17">
        <f t="shared" ca="1" si="97"/>
        <v>43.680217918375547</v>
      </c>
      <c r="L96" s="17">
        <f t="shared" ca="1" si="97"/>
        <v>71.501340716210677</v>
      </c>
      <c r="M96" s="17">
        <f t="shared" ca="1" si="97"/>
        <v>383.77769766528758</v>
      </c>
      <c r="N96" s="17">
        <f t="shared" ca="1" si="97"/>
        <v>432.73255947399821</v>
      </c>
      <c r="O96" s="17">
        <f t="shared" ca="1" si="97"/>
        <v>370.36525311498002</v>
      </c>
      <c r="P96" s="17">
        <f t="shared" ca="1" si="97"/>
        <v>380.90563929068531</v>
      </c>
      <c r="Q96" s="17">
        <f t="shared" ca="1" si="97"/>
        <v>414.53585414281758</v>
      </c>
      <c r="R96" s="17">
        <f t="shared" ca="1" si="97"/>
        <v>781.63238486600051</v>
      </c>
      <c r="S96" s="17">
        <f t="shared" ca="1" si="97"/>
        <v>711.60448039090488</v>
      </c>
      <c r="T96" s="17">
        <f t="shared" ca="1" si="97"/>
        <v>785.22141114998453</v>
      </c>
      <c r="U96" s="17">
        <f t="shared" ca="1" si="97"/>
        <v>832.87230882844733</v>
      </c>
      <c r="V96" s="17">
        <f t="shared" ca="1" si="97"/>
        <v>1183.3235663040423</v>
      </c>
      <c r="W96" s="17">
        <f t="shared" ca="1" si="97"/>
        <v>902.51670730674778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-2615.4979597270435</v>
      </c>
      <c r="D99" s="18">
        <f ca="1">D94</f>
        <v>0</v>
      </c>
      <c r="E99" s="18">
        <f t="shared" ref="E99:W101" ca="1" si="99">E94</f>
        <v>-1.3295246810909989E-2</v>
      </c>
      <c r="F99" s="18">
        <f t="shared" ca="1" si="99"/>
        <v>-1.7601533464315695</v>
      </c>
      <c r="G99" s="18">
        <f t="shared" ca="1" si="99"/>
        <v>72.582209935269432</v>
      </c>
      <c r="H99" s="18">
        <f t="shared" ca="1" si="99"/>
        <v>-154.00732016432579</v>
      </c>
      <c r="I99" s="18">
        <f t="shared" ca="1" si="99"/>
        <v>-140.48387724758882</v>
      </c>
      <c r="J99" s="18">
        <f t="shared" ca="1" si="99"/>
        <v>-105.28526830347261</v>
      </c>
      <c r="K99" s="18">
        <f t="shared" ca="1" si="99"/>
        <v>-300.55398849619979</v>
      </c>
      <c r="L99" s="18">
        <f t="shared" ca="1" si="99"/>
        <v>-286.4363233603944</v>
      </c>
      <c r="M99" s="18">
        <f t="shared" ca="1" si="99"/>
        <v>-438.09213685193589</v>
      </c>
      <c r="N99" s="18">
        <f t="shared" ca="1" si="99"/>
        <v>-599.69320396177204</v>
      </c>
      <c r="O99" s="18">
        <f t="shared" ca="1" si="99"/>
        <v>-466.88972971244954</v>
      </c>
      <c r="P99" s="18">
        <f t="shared" ca="1" si="99"/>
        <v>-470.57525400069454</v>
      </c>
      <c r="Q99" s="18">
        <f t="shared" ca="1" si="99"/>
        <v>-523.1825600509751</v>
      </c>
      <c r="R99" s="18">
        <f t="shared" ca="1" si="99"/>
        <v>-428.11691421083208</v>
      </c>
      <c r="S99" s="18">
        <f t="shared" ca="1" si="99"/>
        <v>-563.15391203711147</v>
      </c>
      <c r="T99" s="18">
        <f t="shared" ca="1" si="99"/>
        <v>-559.50096723385582</v>
      </c>
      <c r="U99" s="18">
        <f t="shared" ca="1" si="99"/>
        <v>-565.96271765091228</v>
      </c>
      <c r="V99" s="18">
        <f t="shared" ca="1" si="99"/>
        <v>-315.45995832325792</v>
      </c>
      <c r="W99" s="18">
        <f t="shared" ca="1" si="99"/>
        <v>-324.27271680962252</v>
      </c>
    </row>
    <row r="100" spans="2:23" x14ac:dyDescent="0.25">
      <c r="B100" s="4" t="s">
        <v>35</v>
      </c>
      <c r="C100" s="18">
        <f t="shared" ref="C100" ca="1" si="100">C95</f>
        <v>5288.2358722485305</v>
      </c>
      <c r="D100" s="18">
        <f t="shared" ref="D100:S101" ca="1" si="101">D95</f>
        <v>4.0529210390769066E-2</v>
      </c>
      <c r="E100" s="18">
        <f t="shared" ca="1" si="101"/>
        <v>2.9984069592689622E-2</v>
      </c>
      <c r="F100" s="18">
        <f t="shared" ca="1" si="101"/>
        <v>3.3674680242077657</v>
      </c>
      <c r="G100" s="18">
        <f t="shared" ca="1" si="101"/>
        <v>-57.417470511906117</v>
      </c>
      <c r="H100" s="18">
        <f t="shared" ca="1" si="101"/>
        <v>156.35162812499522</v>
      </c>
      <c r="I100" s="18">
        <f t="shared" ca="1" si="101"/>
        <v>158.12133830915496</v>
      </c>
      <c r="J100" s="18">
        <f t="shared" ca="1" si="101"/>
        <v>110.08346348863378</v>
      </c>
      <c r="K100" s="18">
        <f t="shared" ca="1" si="101"/>
        <v>344.23420641457534</v>
      </c>
      <c r="L100" s="18">
        <f t="shared" ca="1" si="101"/>
        <v>357.93766407660507</v>
      </c>
      <c r="M100" s="18">
        <f t="shared" ca="1" si="101"/>
        <v>821.86983451722347</v>
      </c>
      <c r="N100" s="18">
        <f t="shared" ca="1" si="101"/>
        <v>1032.4257634357702</v>
      </c>
      <c r="O100" s="18">
        <f t="shared" ca="1" si="101"/>
        <v>837.25498282742956</v>
      </c>
      <c r="P100" s="18">
        <f t="shared" ca="1" si="101"/>
        <v>851.48089329137986</v>
      </c>
      <c r="Q100" s="18">
        <f t="shared" ca="1" si="101"/>
        <v>937.71841419379268</v>
      </c>
      <c r="R100" s="18">
        <f t="shared" ca="1" si="101"/>
        <v>1209.7492990768326</v>
      </c>
      <c r="S100" s="18">
        <f t="shared" ca="1" si="101"/>
        <v>1274.7583924280164</v>
      </c>
      <c r="T100" s="18">
        <f t="shared" ca="1" si="99"/>
        <v>1344.7223783838404</v>
      </c>
      <c r="U100" s="18">
        <f t="shared" ca="1" si="99"/>
        <v>1398.8350264793596</v>
      </c>
      <c r="V100" s="18">
        <f t="shared" ca="1" si="99"/>
        <v>1498.7835246273003</v>
      </c>
      <c r="W100" s="18">
        <f t="shared" ca="1" si="99"/>
        <v>1226.7894241163704</v>
      </c>
    </row>
    <row r="101" spans="2:23" x14ac:dyDescent="0.25">
      <c r="B101" s="4" t="s">
        <v>1</v>
      </c>
      <c r="C101" s="18">
        <f t="shared" ref="C101" ca="1" si="102">C96</f>
        <v>2672.737912521487</v>
      </c>
      <c r="D101" s="18">
        <f t="shared" ca="1" si="101"/>
        <v>4.0529210390769066E-2</v>
      </c>
      <c r="E101" s="18">
        <f t="shared" ca="1" si="99"/>
        <v>1.6688822781779633E-2</v>
      </c>
      <c r="F101" s="18">
        <f t="shared" ca="1" si="99"/>
        <v>1.6073146777761962</v>
      </c>
      <c r="G101" s="18">
        <f t="shared" ca="1" si="99"/>
        <v>15.164739423363315</v>
      </c>
      <c r="H101" s="18">
        <f t="shared" ca="1" si="99"/>
        <v>2.3443079606694255</v>
      </c>
      <c r="I101" s="18">
        <f t="shared" ca="1" si="99"/>
        <v>17.637461061566142</v>
      </c>
      <c r="J101" s="18">
        <f t="shared" ca="1" si="99"/>
        <v>4.7981951851611768</v>
      </c>
      <c r="K101" s="18">
        <f t="shared" ca="1" si="99"/>
        <v>43.680217918375547</v>
      </c>
      <c r="L101" s="18">
        <f t="shared" ca="1" si="99"/>
        <v>71.501340716210677</v>
      </c>
      <c r="M101" s="18">
        <f t="shared" ca="1" si="99"/>
        <v>383.77769766528758</v>
      </c>
      <c r="N101" s="18">
        <f t="shared" ca="1" si="99"/>
        <v>432.73255947399821</v>
      </c>
      <c r="O101" s="18">
        <f t="shared" ca="1" si="99"/>
        <v>370.36525311498002</v>
      </c>
      <c r="P101" s="18">
        <f t="shared" ca="1" si="99"/>
        <v>380.90563929068531</v>
      </c>
      <c r="Q101" s="18">
        <f t="shared" ca="1" si="99"/>
        <v>414.53585414281758</v>
      </c>
      <c r="R101" s="18">
        <f t="shared" ca="1" si="99"/>
        <v>781.63238486600051</v>
      </c>
      <c r="S101" s="18">
        <f t="shared" ca="1" si="99"/>
        <v>711.60448039090488</v>
      </c>
      <c r="T101" s="18">
        <f t="shared" ca="1" si="99"/>
        <v>785.22141114998453</v>
      </c>
      <c r="U101" s="18">
        <f t="shared" ca="1" si="99"/>
        <v>832.87230882844733</v>
      </c>
      <c r="V101" s="18">
        <f t="shared" ca="1" si="99"/>
        <v>1183.3235663040423</v>
      </c>
      <c r="W101" s="18">
        <f t="shared" ca="1" si="99"/>
        <v>902.51670730674778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-92.337897659454583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0.75887165946005553</v>
      </c>
      <c r="H136" s="20">
        <f>Change!H86-Base!H86</f>
        <v>-5.4977941180000016</v>
      </c>
      <c r="I136" s="20">
        <f>Change!I86-Base!I86</f>
        <v>-11.350385473000188</v>
      </c>
      <c r="J136" s="20">
        <f>Change!J86-Base!J86</f>
        <v>-18.863095514000634</v>
      </c>
      <c r="K136" s="20">
        <f>Change!K86-Base!K86</f>
        <v>-25.144708567000635</v>
      </c>
      <c r="L136" s="20">
        <f>Change!L86-Base!L86</f>
        <v>-32.751671420001912</v>
      </c>
      <c r="M136" s="20">
        <f>Change!M86-Base!M86</f>
        <v>-35.649441886000204</v>
      </c>
      <c r="N136" s="20">
        <f>Change!N86-Base!N86</f>
        <v>-38.407681211999261</v>
      </c>
      <c r="O136" s="20">
        <f>Change!O86-Base!O86</f>
        <v>-22.630617372098641</v>
      </c>
      <c r="P136" s="20">
        <f>Change!P86-Base!P86</f>
        <v>-23.567410257159281</v>
      </c>
      <c r="Q136" s="20">
        <f>Change!Q86-Base!Q86</f>
        <v>-19.347846678199858</v>
      </c>
      <c r="R136" s="20">
        <f>Change!R86-Base!R86</f>
        <v>-12.35669429047266</v>
      </c>
      <c r="S136" s="20">
        <f>Change!S86-Base!S86</f>
        <v>-1.3264099986208748</v>
      </c>
      <c r="T136" s="20">
        <f>Change!T86-Base!T86</f>
        <v>23.278028725269905</v>
      </c>
      <c r="U136" s="20">
        <f>Change!U86-Base!U86</f>
        <v>33.244263599441183</v>
      </c>
      <c r="V136" s="20">
        <f>Change!V86-Base!V86</f>
        <v>48.203511293590054</v>
      </c>
      <c r="W136" s="20">
        <f>Change!W86-Base!W86</f>
        <v>10.335412824881132</v>
      </c>
    </row>
    <row r="137" spans="2:23" ht="15.75" x14ac:dyDescent="0.25">
      <c r="B137" s="25" t="s">
        <v>5</v>
      </c>
      <c r="C137" s="26">
        <f t="shared" ref="C137:C145" si="103">NPV($C$2,D137:W137)</f>
        <v>5.4490697825922054E-3</v>
      </c>
      <c r="D137" s="20">
        <f>Change!D87-Base!D87</f>
        <v>1.5310566200241738E-3</v>
      </c>
      <c r="E137" s="20">
        <f>Change!E87-Base!E87</f>
        <v>0</v>
      </c>
      <c r="F137" s="20">
        <f>Change!F87-Base!F87</f>
        <v>0</v>
      </c>
      <c r="G137" s="20">
        <f>Change!G87-Base!G87</f>
        <v>-2.0000000000095497E-3</v>
      </c>
      <c r="H137" s="20">
        <f>Change!H87-Base!H87</f>
        <v>-2.0000000000095497E-3</v>
      </c>
      <c r="I137" s="20">
        <f>Change!I87-Base!I87</f>
        <v>-9.9999999997635314E-4</v>
      </c>
      <c r="J137" s="20">
        <f>Change!J87-Base!J87</f>
        <v>0</v>
      </c>
      <c r="K137" s="20">
        <f>Change!K87-Base!K87</f>
        <v>-9.9999999997635314E-4</v>
      </c>
      <c r="L137" s="20">
        <f>Change!L87-Base!L87</f>
        <v>1.0000000000331966E-3</v>
      </c>
      <c r="M137" s="20">
        <f>Change!M87-Base!M87</f>
        <v>3.0000000000427463E-3</v>
      </c>
      <c r="N137" s="20">
        <f>Change!N87-Base!N87</f>
        <v>4.9999999999954525E-3</v>
      </c>
      <c r="O137" s="20">
        <f>Change!O87-Base!O87</f>
        <v>-9.9999999997635314E-4</v>
      </c>
      <c r="P137" s="20">
        <f>Change!P87-Base!P87</f>
        <v>1.9999727700223957E-3</v>
      </c>
      <c r="Q137" s="20">
        <f>Change!Q87-Base!Q87</f>
        <v>0</v>
      </c>
      <c r="R137" s="20">
        <f>Change!R87-Base!R87</f>
        <v>-2.0000000000095497E-3</v>
      </c>
      <c r="S137" s="20">
        <f>Change!S87-Base!S87</f>
        <v>2.9999999999859028E-3</v>
      </c>
      <c r="T137" s="20">
        <f>Change!T87-Base!T87</f>
        <v>2.0000000000095497E-3</v>
      </c>
      <c r="U137" s="20">
        <f>Change!U87-Base!U87</f>
        <v>2.9999999999859028E-3</v>
      </c>
      <c r="V137" s="20">
        <f>Change!V87-Base!V87</f>
        <v>9.9999999997635314E-4</v>
      </c>
      <c r="W137" s="20">
        <f>Change!W87-Base!W87</f>
        <v>3.999999999962256E-3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26239.594741270408</v>
      </c>
      <c r="D139" s="20">
        <f>Change!D89-Base!D89</f>
        <v>-14.722335804959584</v>
      </c>
      <c r="E139" s="20">
        <f>Change!E89-Base!E89</f>
        <v>-0.96764344483017339</v>
      </c>
      <c r="F139" s="20">
        <f>Change!F89-Base!F89</f>
        <v>-23.918374221579143</v>
      </c>
      <c r="G139" s="20">
        <f>Change!G89-Base!G89</f>
        <v>529.90367673227047</v>
      </c>
      <c r="H139" s="20">
        <f>Change!H89-Base!H89</f>
        <v>364.3582102445198</v>
      </c>
      <c r="I139" s="20">
        <f>Change!I89-Base!I89</f>
        <v>420.1323093050396</v>
      </c>
      <c r="J139" s="20">
        <f>Change!J89-Base!J89</f>
        <v>2439.5868830111704</v>
      </c>
      <c r="K139" s="20">
        <f>Change!K89-Base!K89</f>
        <v>3061.2920132636027</v>
      </c>
      <c r="L139" s="20">
        <f>Change!L89-Base!L89</f>
        <v>2836.4850396252023</v>
      </c>
      <c r="M139" s="20">
        <f>Change!M89-Base!M89</f>
        <v>4525.7758477658681</v>
      </c>
      <c r="N139" s="20">
        <f>Change!N89-Base!N89</f>
        <v>4888.9862914720252</v>
      </c>
      <c r="O139" s="20">
        <f>Change!O89-Base!O89</f>
        <v>4203.1761962570854</v>
      </c>
      <c r="P139" s="20">
        <f>Change!P89-Base!P89</f>
        <v>4208.0699543894425</v>
      </c>
      <c r="Q139" s="20">
        <f>Change!Q89-Base!Q89</f>
        <v>4216.7314059915361</v>
      </c>
      <c r="R139" s="20">
        <f>Change!R89-Base!R89</f>
        <v>4353.2836903087455</v>
      </c>
      <c r="S139" s="20">
        <f>Change!S89-Base!S89</f>
        <v>3821.1267632504132</v>
      </c>
      <c r="T139" s="20">
        <f>Change!T89-Base!T89</f>
        <v>3778.0547146409372</v>
      </c>
      <c r="U139" s="20">
        <f>Change!U89-Base!U89</f>
        <v>6443.5446334679291</v>
      </c>
      <c r="V139" s="20">
        <f>Change!V89-Base!V89</f>
        <v>6814.4470086763977</v>
      </c>
      <c r="W139" s="20">
        <f>Change!W89-Base!W89</f>
        <v>6877.8885543033775</v>
      </c>
    </row>
    <row r="140" spans="2:23" ht="15.75" x14ac:dyDescent="0.25">
      <c r="B140" s="25" t="s">
        <v>40</v>
      </c>
      <c r="C140" s="26">
        <f t="shared" si="103"/>
        <v>-18610.882791321255</v>
      </c>
      <c r="D140" s="20">
        <f>Change!D90-Base!D90</f>
        <v>0</v>
      </c>
      <c r="E140" s="20">
        <f>Change!E90-Base!E90</f>
        <v>0</v>
      </c>
      <c r="F140" s="20">
        <f>Change!F90-Base!F90</f>
        <v>2.0732268460051273E-2</v>
      </c>
      <c r="G140" s="20">
        <f>Change!G90-Base!G90</f>
        <v>11.892080398689359</v>
      </c>
      <c r="H140" s="20">
        <f>Change!H90-Base!H90</f>
        <v>-1647.4272315844628</v>
      </c>
      <c r="I140" s="20">
        <f>Change!I90-Base!I90</f>
        <v>-1810.9076116616125</v>
      </c>
      <c r="J140" s="20">
        <f>Change!J90-Base!J90</f>
        <v>-1813.1029205413806</v>
      </c>
      <c r="K140" s="20">
        <f>Change!K90-Base!K90</f>
        <v>-2850.8689320343319</v>
      </c>
      <c r="L140" s="20">
        <f>Change!L90-Base!L90</f>
        <v>-2867.6237060781104</v>
      </c>
      <c r="M140" s="20">
        <f>Change!M90-Base!M90</f>
        <v>-2699.7876246669712</v>
      </c>
      <c r="N140" s="20">
        <f>Change!N90-Base!N90</f>
        <v>-3851.0416704124691</v>
      </c>
      <c r="O140" s="20">
        <f>Change!O90-Base!O90</f>
        <v>-1099.0319782636288</v>
      </c>
      <c r="P140" s="20">
        <f>Change!P90-Base!P90</f>
        <v>-685.19798702638946</v>
      </c>
      <c r="Q140" s="20">
        <f>Change!Q90-Base!Q90</f>
        <v>-691.88232163872999</v>
      </c>
      <c r="R140" s="20">
        <f>Change!R90-Base!R90</f>
        <v>-3781.0855719901883</v>
      </c>
      <c r="S140" s="20">
        <f>Change!S90-Base!S90</f>
        <v>-3796.7042216517802</v>
      </c>
      <c r="T140" s="20">
        <f>Change!T90-Base!T90</f>
        <v>-3762.3669469641809</v>
      </c>
      <c r="U140" s="20">
        <f>Change!U90-Base!U90</f>
        <v>-3918.1873721166194</v>
      </c>
      <c r="V140" s="20">
        <f>Change!V90-Base!V90</f>
        <v>-3717.4006409618978</v>
      </c>
      <c r="W140" s="20">
        <f>Change!W90-Base!W90</f>
        <v>-3760.0914807964018</v>
      </c>
    </row>
    <row r="141" spans="2:23" ht="15.75" x14ac:dyDescent="0.25">
      <c r="B141" s="25" t="s">
        <v>41</v>
      </c>
      <c r="C141" s="26">
        <f t="shared" si="103"/>
        <v>-35017.184341318112</v>
      </c>
      <c r="D141" s="20">
        <f>Change!D91-Base!D91</f>
        <v>0.50754654868069338</v>
      </c>
      <c r="E141" s="20">
        <f>Change!E91-Base!E91</f>
        <v>-4.4183952817402314</v>
      </c>
      <c r="F141" s="20">
        <f>Change!F91-Base!F91</f>
        <v>-11.04208262236898</v>
      </c>
      <c r="G141" s="20">
        <f>Change!G91-Base!G91</f>
        <v>194.52683817756952</v>
      </c>
      <c r="H141" s="20">
        <f>Change!H91-Base!H91</f>
        <v>-293.09885268248036</v>
      </c>
      <c r="I141" s="20">
        <f>Change!I91-Base!I91</f>
        <v>-297.87604366840969</v>
      </c>
      <c r="J141" s="20">
        <f>Change!J91-Base!J91</f>
        <v>-298.65168087395978</v>
      </c>
      <c r="K141" s="20">
        <f>Change!K91-Base!K91</f>
        <v>-1734.7354752508581</v>
      </c>
      <c r="L141" s="20">
        <f>Change!L91-Base!L91</f>
        <v>-1579.7373381786401</v>
      </c>
      <c r="M141" s="20">
        <f>Change!M91-Base!M91</f>
        <v>-7008.4289328165542</v>
      </c>
      <c r="N141" s="20">
        <f>Change!N91-Base!N91</f>
        <v>-7566.6686953081007</v>
      </c>
      <c r="O141" s="20">
        <f>Change!O91-Base!O91</f>
        <v>-7316.3491611088757</v>
      </c>
      <c r="P141" s="20">
        <f>Change!P91-Base!P91</f>
        <v>-8082.3557387217406</v>
      </c>
      <c r="Q141" s="20">
        <f>Change!Q91-Base!Q91</f>
        <v>-8966.3193106604886</v>
      </c>
      <c r="R141" s="20">
        <f>Change!R91-Base!R91</f>
        <v>-7427.8269441845114</v>
      </c>
      <c r="S141" s="20">
        <f>Change!S91-Base!S91</f>
        <v>-7154.2322395539159</v>
      </c>
      <c r="T141" s="20">
        <f>Change!T91-Base!T91</f>
        <v>-6810.5967157742707</v>
      </c>
      <c r="U141" s="20">
        <f>Change!U91-Base!U91</f>
        <v>-7482.4567689302276</v>
      </c>
      <c r="V141" s="20">
        <f>Change!V91-Base!V91</f>
        <v>-8564.813830448431</v>
      </c>
      <c r="W141" s="20">
        <f>Change!W91-Base!W91</f>
        <v>-8538.0701994218616</v>
      </c>
    </row>
    <row r="142" spans="2:23" ht="15.75" x14ac:dyDescent="0.25">
      <c r="B142" s="25" t="s">
        <v>42</v>
      </c>
      <c r="C142" s="26">
        <f t="shared" si="103"/>
        <v>-1429.2030472835097</v>
      </c>
      <c r="D142" s="20">
        <f>Change!D92-Base!D92</f>
        <v>0.45219817930865247</v>
      </c>
      <c r="E142" s="20">
        <f>Change!E92-Base!E92</f>
        <v>-0.89262068729840394</v>
      </c>
      <c r="F142" s="20">
        <f>Change!F92-Base!F92</f>
        <v>-3.4864815960609121</v>
      </c>
      <c r="G142" s="20">
        <f>Change!G92-Base!G92</f>
        <v>18.848991669168754</v>
      </c>
      <c r="H142" s="20">
        <f>Change!H92-Base!H92</f>
        <v>18.319961273380613</v>
      </c>
      <c r="I142" s="20">
        <f>Change!I92-Base!I92</f>
        <v>-1.8818584848086175</v>
      </c>
      <c r="J142" s="20">
        <f>Change!J92-Base!J92</f>
        <v>-4.7207524085160912</v>
      </c>
      <c r="K142" s="20">
        <f>Change!K92-Base!K92</f>
        <v>-650.120587806412</v>
      </c>
      <c r="L142" s="20">
        <f>Change!L92-Base!L92</f>
        <v>-821.26612303982984</v>
      </c>
      <c r="M142" s="20">
        <f>Change!M92-Base!M92</f>
        <v>-453.9619683481742</v>
      </c>
      <c r="N142" s="20">
        <f>Change!N92-Base!N92</f>
        <v>-169.36935560767233</v>
      </c>
      <c r="O142" s="20">
        <f>Change!O92-Base!O92</f>
        <v>-200.35534987060055</v>
      </c>
      <c r="P142" s="20">
        <f>Change!P92-Base!P92</f>
        <v>-151.31174675617876</v>
      </c>
      <c r="Q142" s="20">
        <f>Change!Q92-Base!Q92</f>
        <v>-84.926268370079924</v>
      </c>
      <c r="R142" s="20">
        <f>Change!R92-Base!R92</f>
        <v>-64.739853172291987</v>
      </c>
      <c r="S142" s="20">
        <f>Change!S92-Base!S92</f>
        <v>-95.616920874519565</v>
      </c>
      <c r="T142" s="20">
        <f>Change!T92-Base!T92</f>
        <v>-176.05882834068052</v>
      </c>
      <c r="U142" s="20">
        <f>Change!U92-Base!U92</f>
        <v>-279.62580392903146</v>
      </c>
      <c r="V142" s="20">
        <f>Change!V92-Base!V92</f>
        <v>183.23568243183672</v>
      </c>
      <c r="W142" s="20">
        <f>Change!W92-Base!W92</f>
        <v>216.07370765686028</v>
      </c>
    </row>
    <row r="143" spans="2:23" ht="15.75" x14ac:dyDescent="0.25">
      <c r="B143" s="25" t="s">
        <v>43</v>
      </c>
      <c r="C143" s="26">
        <f t="shared" si="103"/>
        <v>-21023.775355216272</v>
      </c>
      <c r="D143" s="20">
        <f>Change!D93-Base!D93</f>
        <v>-3.9461854500841582</v>
      </c>
      <c r="E143" s="20">
        <f>Change!E93-Base!E93</f>
        <v>-5.5954019898053957</v>
      </c>
      <c r="F143" s="20">
        <f>Change!F93-Base!F93</f>
        <v>-24.041115037209238</v>
      </c>
      <c r="G143" s="20">
        <f>Change!G93-Base!G93</f>
        <v>203.57770688271557</v>
      </c>
      <c r="H143" s="20">
        <f>Change!H93-Base!H93</f>
        <v>-1245.914894567075</v>
      </c>
      <c r="I143" s="20">
        <f>Change!I93-Base!I93</f>
        <v>-883.81611009484914</v>
      </c>
      <c r="J143" s="20">
        <f>Change!J93-Base!J93</f>
        <v>-132.12227671018627</v>
      </c>
      <c r="K143" s="20">
        <f>Change!K93-Base!K93</f>
        <v>-1381.1784023774962</v>
      </c>
      <c r="L143" s="20">
        <f>Change!L93-Base!L93</f>
        <v>-1583.902606693242</v>
      </c>
      <c r="M143" s="20">
        <f>Change!M93-Base!M93</f>
        <v>-3296.7428678398865</v>
      </c>
      <c r="N143" s="20">
        <f>Change!N93-Base!N93</f>
        <v>-4499.2840933194821</v>
      </c>
      <c r="O143" s="20">
        <f>Change!O93-Base!O93</f>
        <v>-2905.3046630255412</v>
      </c>
      <c r="P143" s="20">
        <f>Change!P93-Base!P93</f>
        <v>-2949.8295501481771</v>
      </c>
      <c r="Q143" s="20">
        <f>Change!Q93-Base!Q93</f>
        <v>-3621.6380311985995</v>
      </c>
      <c r="R143" s="20">
        <f>Change!R93-Base!R93</f>
        <v>-5095.4760030961334</v>
      </c>
      <c r="S143" s="20">
        <f>Change!S93-Base!S93</f>
        <v>-5216.0144834471139</v>
      </c>
      <c r="T143" s="20">
        <f>Change!T93-Base!T93</f>
        <v>-5123.3985227073135</v>
      </c>
      <c r="U143" s="20">
        <f>Change!U93-Base!U93</f>
        <v>-4972.6015722752782</v>
      </c>
      <c r="V143" s="20">
        <f>Change!V93-Base!V93</f>
        <v>-5045.459676584549</v>
      </c>
      <c r="W143" s="20">
        <f>Change!W93-Base!W93</f>
        <v>-4933.852270345873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23U.IR.LST.20.BA12.EP.MM.Force_OSW.52428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40.361682014636862</v>
      </c>
      <c r="D8" s="34">
        <f>Change!D8-Base!D8</f>
        <v>2.0469505234906649E-2</v>
      </c>
      <c r="E8" s="34">
        <f>Change!E8-Base!E8</f>
        <v>1.136178668313903E-2</v>
      </c>
      <c r="F8" s="34">
        <f>Change!F8-Base!F8</f>
        <v>2.2366823792516755E-2</v>
      </c>
      <c r="G8" s="34">
        <f>Change!G8-Base!G8</f>
        <v>-0.7635446147308329</v>
      </c>
      <c r="H8" s="34">
        <f>Change!H8-Base!H8</f>
        <v>0.4616632016844413</v>
      </c>
      <c r="I8" s="34">
        <f>Change!I8-Base!I8</f>
        <v>1.2014347575378963</v>
      </c>
      <c r="J8" s="34">
        <f>Change!J8-Base!J8</f>
        <v>-0.45629769165509515</v>
      </c>
      <c r="K8" s="34">
        <f>Change!K8-Base!K8</f>
        <v>1.121424813889206</v>
      </c>
      <c r="L8" s="34">
        <f>Change!L8-Base!L8</f>
        <v>1.3009913524845729</v>
      </c>
      <c r="M8" s="34">
        <f>Change!M8-Base!M8</f>
        <v>4.7972033419246145</v>
      </c>
      <c r="N8" s="34">
        <f>Change!N8-Base!N8</f>
        <v>8.8640540851050673</v>
      </c>
      <c r="O8" s="34">
        <f>Change!O8-Base!O8</f>
        <v>3.9316726183512003</v>
      </c>
      <c r="P8" s="34">
        <f>Change!P8-Base!P8</f>
        <v>12.179817182883284</v>
      </c>
      <c r="Q8" s="34">
        <f>Change!Q8-Base!Q8</f>
        <v>17.186224726220388</v>
      </c>
      <c r="R8" s="34">
        <f>Change!R8-Base!R8</f>
        <v>19.285772857392089</v>
      </c>
      <c r="S8" s="34">
        <f>Change!S8-Base!S8</f>
        <v>18.675528206495414</v>
      </c>
      <c r="T8" s="34">
        <f>Change!T8-Base!T8</f>
        <v>11.283606323654709</v>
      </c>
      <c r="U8" s="34">
        <f>Change!U8-Base!U8</f>
        <v>0.63975222296733081</v>
      </c>
      <c r="V8" s="34">
        <f>Change!V8-Base!V8</f>
        <v>0.48755686507293006</v>
      </c>
      <c r="W8" s="34">
        <f>Change!W8-Base!W8</f>
        <v>0.70379389622819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40.361682014636862</v>
      </c>
      <c r="D10" s="35">
        <f>Change!D10-Base!D10</f>
        <v>2.0469505234906649E-2</v>
      </c>
      <c r="E10" s="35">
        <f>Change!E10-Base!E10</f>
        <v>1.136178668313903E-2</v>
      </c>
      <c r="F10" s="35">
        <f>Change!F10-Base!F10</f>
        <v>2.2366823792516755E-2</v>
      </c>
      <c r="G10" s="35">
        <f>Change!G10-Base!G10</f>
        <v>-0.7635446147308329</v>
      </c>
      <c r="H10" s="35">
        <f>Change!H10-Base!H10</f>
        <v>0.4616632016844413</v>
      </c>
      <c r="I10" s="35">
        <f>Change!I10-Base!I10</f>
        <v>1.2014347575378963</v>
      </c>
      <c r="J10" s="35">
        <f>Change!J10-Base!J10</f>
        <v>-0.45629769165509515</v>
      </c>
      <c r="K10" s="35">
        <f>Change!K10-Base!K10</f>
        <v>1.121424813889206</v>
      </c>
      <c r="L10" s="35">
        <f>Change!L10-Base!L10</f>
        <v>1.3009913524845729</v>
      </c>
      <c r="M10" s="35">
        <f>Change!M10-Base!M10</f>
        <v>4.7972033419246145</v>
      </c>
      <c r="N10" s="35">
        <f>Change!N10-Base!N10</f>
        <v>8.8640540851050673</v>
      </c>
      <c r="O10" s="35">
        <f>Change!O10-Base!O10</f>
        <v>3.9316726183512003</v>
      </c>
      <c r="P10" s="35">
        <f>Change!P10-Base!P10</f>
        <v>12.179817182883284</v>
      </c>
      <c r="Q10" s="35">
        <f>Change!Q10-Base!Q10</f>
        <v>17.186224726220388</v>
      </c>
      <c r="R10" s="35">
        <f>Change!R10-Base!R10</f>
        <v>19.285772857392089</v>
      </c>
      <c r="S10" s="35">
        <f>Change!S10-Base!S10</f>
        <v>18.675528206495414</v>
      </c>
      <c r="T10" s="35">
        <f>Change!T10-Base!T10</f>
        <v>11.283606323654709</v>
      </c>
      <c r="U10" s="35">
        <f>Change!U10-Base!U10</f>
        <v>0.63975222296733081</v>
      </c>
      <c r="V10" s="35">
        <f>Change!V10-Base!V10</f>
        <v>0.48755686507293006</v>
      </c>
      <c r="W10" s="35">
        <f>Change!W10-Base!W10</f>
        <v>0.70379389622819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0</v>
      </c>
      <c r="D13" s="34">
        <f>Change!D13-Base!D13</f>
        <v>0</v>
      </c>
      <c r="E13" s="34">
        <f>Change!E13-Base!E13</f>
        <v>0</v>
      </c>
      <c r="F13" s="34">
        <f>Change!F13-Base!F13</f>
        <v>0</v>
      </c>
      <c r="G13" s="34">
        <f>Change!G13-Base!G13</f>
        <v>0</v>
      </c>
      <c r="H13" s="34">
        <f>Change!H13-Base!H13</f>
        <v>0</v>
      </c>
      <c r="I13" s="34">
        <f>Change!I13-Base!I13</f>
        <v>0</v>
      </c>
      <c r="J13" s="34">
        <f>Change!J13-Base!J13</f>
        <v>0</v>
      </c>
      <c r="K13" s="34">
        <f>Change!K13-Base!K13</f>
        <v>0</v>
      </c>
      <c r="L13" s="34">
        <f>Change!L13-Base!L13</f>
        <v>0</v>
      </c>
      <c r="M13" s="34">
        <f>Change!M13-Base!M13</f>
        <v>0</v>
      </c>
      <c r="N13" s="34">
        <f>Change!N13-Base!N13</f>
        <v>0</v>
      </c>
      <c r="O13" s="34">
        <f>Change!O13-Base!O13</f>
        <v>0</v>
      </c>
      <c r="P13" s="34">
        <f>Change!P13-Base!P13</f>
        <v>0</v>
      </c>
      <c r="Q13" s="34">
        <f>Change!Q13-Base!Q13</f>
        <v>0</v>
      </c>
      <c r="R13" s="34">
        <f>Change!R13-Base!R13</f>
        <v>0</v>
      </c>
      <c r="S13" s="34">
        <f>Change!S13-Base!S13</f>
        <v>0</v>
      </c>
      <c r="T13" s="34">
        <f>Change!T13-Base!T13</f>
        <v>0</v>
      </c>
      <c r="U13" s="34">
        <f>Change!U13-Base!U13</f>
        <v>0</v>
      </c>
      <c r="V13" s="34">
        <f>Change!V13-Base!V13</f>
        <v>0</v>
      </c>
      <c r="W13" s="34">
        <f>Change!W13-Base!W13</f>
        <v>0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0</v>
      </c>
      <c r="D15" s="34">
        <f>Change!D15-Base!D15</f>
        <v>0</v>
      </c>
      <c r="E15" s="34">
        <f>Change!E15-Base!E15</f>
        <v>0</v>
      </c>
      <c r="F15" s="34">
        <f>Change!F15-Base!F15</f>
        <v>0</v>
      </c>
      <c r="G15" s="34">
        <f>Change!G15-Base!G15</f>
        <v>0</v>
      </c>
      <c r="H15" s="34">
        <f>Change!H15-Base!H15</f>
        <v>0</v>
      </c>
      <c r="I15" s="34">
        <f>Change!I15-Base!I15</f>
        <v>0</v>
      </c>
      <c r="J15" s="34">
        <f>Change!J15-Base!J15</f>
        <v>0</v>
      </c>
      <c r="K15" s="34">
        <f>Change!K15-Base!K15</f>
        <v>0</v>
      </c>
      <c r="L15" s="34">
        <f>Change!L15-Base!L15</f>
        <v>0</v>
      </c>
      <c r="M15" s="34">
        <f>Change!M15-Base!M15</f>
        <v>0</v>
      </c>
      <c r="N15" s="34">
        <f>Change!N15-Base!N15</f>
        <v>0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0</v>
      </c>
      <c r="S15" s="34">
        <f>Change!S15-Base!S15</f>
        <v>0</v>
      </c>
      <c r="T15" s="34">
        <f>Change!T15-Base!T15</f>
        <v>0</v>
      </c>
      <c r="U15" s="34">
        <f>Change!U15-Base!U15</f>
        <v>0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0</v>
      </c>
      <c r="D17" s="35">
        <f>Change!D17-Base!D17</f>
        <v>0</v>
      </c>
      <c r="E17" s="35">
        <f>Change!E17-Base!E17</f>
        <v>0</v>
      </c>
      <c r="F17" s="35">
        <f>Change!F17-Base!F17</f>
        <v>0</v>
      </c>
      <c r="G17" s="35">
        <f>Change!G17-Base!G17</f>
        <v>0</v>
      </c>
      <c r="H17" s="35">
        <f>Change!H17-Base!H17</f>
        <v>0</v>
      </c>
      <c r="I17" s="35">
        <f>Change!I17-Base!I17</f>
        <v>0</v>
      </c>
      <c r="J17" s="35">
        <f>Change!J17-Base!J17</f>
        <v>0</v>
      </c>
      <c r="K17" s="35">
        <f>Change!K17-Base!K17</f>
        <v>0</v>
      </c>
      <c r="L17" s="35">
        <f>Change!L17-Base!L17</f>
        <v>0</v>
      </c>
      <c r="M17" s="35">
        <f>Change!M17-Base!M17</f>
        <v>0</v>
      </c>
      <c r="N17" s="35">
        <f>Change!N17-Base!N17</f>
        <v>0</v>
      </c>
      <c r="O17" s="35">
        <f>Change!O17-Base!O17</f>
        <v>0</v>
      </c>
      <c r="P17" s="35">
        <f>Change!P17-Base!P17</f>
        <v>0</v>
      </c>
      <c r="Q17" s="35">
        <f>Change!Q17-Base!Q17</f>
        <v>0</v>
      </c>
      <c r="R17" s="35">
        <f>Change!R17-Base!R17</f>
        <v>0</v>
      </c>
      <c r="S17" s="35">
        <f>Change!S17-Base!S17</f>
        <v>0</v>
      </c>
      <c r="T17" s="35">
        <f>Change!T17-Base!T17</f>
        <v>0</v>
      </c>
      <c r="U17" s="35">
        <f>Change!U17-Base!U17</f>
        <v>0</v>
      </c>
      <c r="V17" s="35">
        <f>Change!V17-Base!V17</f>
        <v>0</v>
      </c>
      <c r="W17" s="35">
        <f>Change!W17-Base!W17</f>
        <v>0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4.0544409804064853E-2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227.80284819682751</v>
      </c>
      <c r="D20" s="34">
        <f>Change!D20-Base!D20</f>
        <v>0.48754824110858408</v>
      </c>
      <c r="E20" s="34">
        <f>Change!E20-Base!E20</f>
        <v>3.289513230367902E-2</v>
      </c>
      <c r="F20" s="34">
        <f>Change!F20-Base!F20</f>
        <v>1.3707477989069048</v>
      </c>
      <c r="G20" s="34">
        <f>Change!G20-Base!G20</f>
        <v>-37.597685986023635</v>
      </c>
      <c r="H20" s="34">
        <f>Change!H20-Base!H20</f>
        <v>6.1801882025399664</v>
      </c>
      <c r="I20" s="34">
        <f>Change!I20-Base!I20</f>
        <v>23.207976247136571</v>
      </c>
      <c r="J20" s="34">
        <f>Change!J20-Base!J20</f>
        <v>-26.853890210272425</v>
      </c>
      <c r="K20" s="34">
        <f>Change!K20-Base!K20</f>
        <v>32.264699497728657</v>
      </c>
      <c r="L20" s="34">
        <f>Change!L20-Base!L20</f>
        <v>35.022882011945967</v>
      </c>
      <c r="M20" s="34">
        <f>Change!M20-Base!M20</f>
        <v>66.985882887578214</v>
      </c>
      <c r="N20" s="34">
        <f>Change!N20-Base!N20</f>
        <v>57.435622349348307</v>
      </c>
      <c r="O20" s="34">
        <f>Change!O20-Base!O20</f>
        <v>31.194637977106311</v>
      </c>
      <c r="P20" s="34">
        <f>Change!P20-Base!P20</f>
        <v>52.856929305335029</v>
      </c>
      <c r="Q20" s="34">
        <f>Change!Q20-Base!Q20</f>
        <v>67.349614595978551</v>
      </c>
      <c r="R20" s="34">
        <f>Change!R20-Base!R20</f>
        <v>72.523252326609395</v>
      </c>
      <c r="S20" s="34">
        <f>Change!S20-Base!S20</f>
        <v>79.347152030056634</v>
      </c>
      <c r="T20" s="34">
        <f>Change!T20-Base!T20</f>
        <v>67.789692804798847</v>
      </c>
      <c r="U20" s="34">
        <f>Change!U20-Base!U20</f>
        <v>11.91423465884619</v>
      </c>
      <c r="V20" s="34">
        <f>Change!V20-Base!V20</f>
        <v>8.9529351390074972</v>
      </c>
      <c r="W20" s="34">
        <f>Change!W20-Base!W20</f>
        <v>13.20087682585201</v>
      </c>
      <c r="X20" s="20"/>
    </row>
    <row r="21" spans="1:24" ht="15.75" x14ac:dyDescent="0.25">
      <c r="A21" s="20"/>
      <c r="B21" s="25" t="s">
        <v>76</v>
      </c>
      <c r="C21" s="20">
        <f t="shared" si="4"/>
        <v>-3.1660661048759468E-2</v>
      </c>
      <c r="D21" s="34">
        <f>Change!D21-Base!D21</f>
        <v>-1.7049862500001511E-3</v>
      </c>
      <c r="E21" s="34">
        <f>Change!E21-Base!E21</f>
        <v>2.3738342800000423E-3</v>
      </c>
      <c r="F21" s="34">
        <f>Change!F21-Base!F21</f>
        <v>-4.4223527999998069E-4</v>
      </c>
      <c r="G21" s="34">
        <f>Change!G21-Base!G21</f>
        <v>2.9774916930000006E-2</v>
      </c>
      <c r="H21" s="34">
        <f>Change!H21-Base!H21</f>
        <v>-5.3029255679999943E-2</v>
      </c>
      <c r="I21" s="34">
        <f>Change!I21-Base!I21</f>
        <v>1.0207705390000155E-2</v>
      </c>
      <c r="J21" s="34">
        <f>Change!J21-Base!J21</f>
        <v>-7.1249510149999973E-2</v>
      </c>
      <c r="K21" s="34">
        <f>Change!K21-Base!K21</f>
        <v>3.6402844759999997E-2</v>
      </c>
      <c r="L21" s="34">
        <f>Change!L21-Base!L21</f>
        <v>-5.7886064180000141E-2</v>
      </c>
      <c r="M21" s="34">
        <f>Change!M21-Base!M21</f>
        <v>1.2873865380000127E-2</v>
      </c>
      <c r="N21" s="34">
        <f>Change!N21-Base!N21</f>
        <v>-3.0117023610000015E-2</v>
      </c>
      <c r="O21" s="34">
        <f>Change!O21-Base!O21</f>
        <v>-0.15401867535000024</v>
      </c>
      <c r="P21" s="34">
        <f>Change!P21-Base!P21</f>
        <v>4.8301869510000039E-2</v>
      </c>
      <c r="Q21" s="34">
        <f>Change!Q21-Base!Q21</f>
        <v>0.22456068842999988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227.77118753577875</v>
      </c>
      <c r="D22" s="35">
        <f>Change!D22-Base!D22</f>
        <v>0.48584325485865065</v>
      </c>
      <c r="E22" s="35">
        <f>Change!E22-Base!E22</f>
        <v>3.5268966583657857E-2</v>
      </c>
      <c r="F22" s="35">
        <f>Change!F22-Base!F22</f>
        <v>1.3703055636268573</v>
      </c>
      <c r="G22" s="35">
        <f>Change!G22-Base!G22</f>
        <v>-37.567911069093668</v>
      </c>
      <c r="H22" s="35">
        <f>Change!H22-Base!H22</f>
        <v>6.1271589468599359</v>
      </c>
      <c r="I22" s="35">
        <f>Change!I22-Base!I22</f>
        <v>23.218183952526601</v>
      </c>
      <c r="J22" s="35">
        <f>Change!J22-Base!J22</f>
        <v>-26.925139720422408</v>
      </c>
      <c r="K22" s="35">
        <f>Change!K22-Base!K22</f>
        <v>32.301102342488662</v>
      </c>
      <c r="L22" s="35">
        <f>Change!L22-Base!L22</f>
        <v>34.964995947765942</v>
      </c>
      <c r="M22" s="35">
        <f>Change!M22-Base!M22</f>
        <v>66.998756752958229</v>
      </c>
      <c r="N22" s="35">
        <f>Change!N22-Base!N22</f>
        <v>57.405505325738318</v>
      </c>
      <c r="O22" s="35">
        <f>Change!O22-Base!O22</f>
        <v>31.040619301756294</v>
      </c>
      <c r="P22" s="35">
        <f>Change!P22-Base!P22</f>
        <v>52.905231174845028</v>
      </c>
      <c r="Q22" s="35">
        <f>Change!Q22-Base!Q22</f>
        <v>67.574175284408568</v>
      </c>
      <c r="R22" s="35">
        <f>Change!R22-Base!R22</f>
        <v>72.523252326609395</v>
      </c>
      <c r="S22" s="35">
        <f>Change!S22-Base!S22</f>
        <v>79.347152030056634</v>
      </c>
      <c r="T22" s="35">
        <f>Change!T22-Base!T22</f>
        <v>67.789692804798847</v>
      </c>
      <c r="U22" s="35">
        <f>Change!U22-Base!U22</f>
        <v>11.91423465884619</v>
      </c>
      <c r="V22" s="35">
        <f>Change!V22-Base!V22</f>
        <v>8.9529351390074972</v>
      </c>
      <c r="W22" s="35">
        <f>Change!W22-Base!W22</f>
        <v>13.20087682585201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3.935858501269875E-3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0</v>
      </c>
      <c r="H25" s="20">
        <f>Change!H25-Base!H25</f>
        <v>1.9629406102350012E-4</v>
      </c>
      <c r="I25" s="20">
        <f>Change!I25-Base!I25</f>
        <v>2.7007551381336321E-4</v>
      </c>
      <c r="J25" s="20">
        <f>Change!J25-Base!J25</f>
        <v>1.8464786773466843E-4</v>
      </c>
      <c r="K25" s="20">
        <f>Change!K25-Base!K25</f>
        <v>9.4067749161791912E-4</v>
      </c>
      <c r="L25" s="20">
        <f>Change!L25-Base!L25</f>
        <v>7.9881990870569672E-4</v>
      </c>
      <c r="M25" s="20">
        <f>Change!M25-Base!M25</f>
        <v>1.1038113414918007E-3</v>
      </c>
      <c r="N25" s="20">
        <f>Change!N25-Base!N25</f>
        <v>7.4896504764731999E-4</v>
      </c>
      <c r="O25" s="20">
        <f>Change!O25-Base!O25</f>
        <v>5.2580030078207913E-4</v>
      </c>
      <c r="P25" s="20">
        <f>Change!P25-Base!P25</f>
        <v>5.521669906945509E-4</v>
      </c>
      <c r="Q25" s="20">
        <f>Change!Q25-Base!Q25</f>
        <v>4.9902890684828971E-4</v>
      </c>
      <c r="R25" s="20">
        <f>Change!R25-Base!R25</f>
        <v>8.7437922935348997E-4</v>
      </c>
      <c r="S25" s="20">
        <f>Change!S25-Base!S25</f>
        <v>1.5850635900277216E-3</v>
      </c>
      <c r="T25" s="20">
        <f>Change!T25-Base!T25</f>
        <v>0</v>
      </c>
      <c r="U25" s="20">
        <f>Change!U25-Base!U25</f>
        <v>0</v>
      </c>
      <c r="V25" s="20">
        <f>Change!V25-Base!V25</f>
        <v>0</v>
      </c>
      <c r="W25" s="20">
        <f>Change!W25-Base!W25</f>
        <v>0</v>
      </c>
      <c r="X25" s="20"/>
    </row>
    <row r="26" spans="1:24" ht="15.75" x14ac:dyDescent="0.25">
      <c r="A26" s="20"/>
      <c r="B26" s="25" t="s">
        <v>92</v>
      </c>
      <c r="C26" s="20">
        <f t="shared" si="5"/>
        <v>437.88599763881814</v>
      </c>
      <c r="D26" s="20">
        <f>Change!D26-Base!D26</f>
        <v>5.76456110522372E-4</v>
      </c>
      <c r="E26" s="20">
        <f>Change!E26-Base!E26</f>
        <v>-7.8223929437456263E-2</v>
      </c>
      <c r="F26" s="20">
        <f>Change!F26-Base!F26</f>
        <v>0.38426903158210735</v>
      </c>
      <c r="G26" s="20">
        <f>Change!G26-Base!G26</f>
        <v>-6.2105953017839397</v>
      </c>
      <c r="H26" s="20">
        <f>Change!H26-Base!H26</f>
        <v>6.3556727893721359</v>
      </c>
      <c r="I26" s="20">
        <f>Change!I26-Base!I26</f>
        <v>12.0937189571722</v>
      </c>
      <c r="J26" s="20">
        <f>Change!J26-Base!J26</f>
        <v>4.2359583084842427</v>
      </c>
      <c r="K26" s="20">
        <f>Change!K26-Base!K26</f>
        <v>32.697030280529816</v>
      </c>
      <c r="L26" s="20">
        <f>Change!L26-Base!L26</f>
        <v>37.674597280394067</v>
      </c>
      <c r="M26" s="20">
        <f>Change!M26-Base!M26</f>
        <v>87.228388966285735</v>
      </c>
      <c r="N26" s="20">
        <f>Change!N26-Base!N26</f>
        <v>74.182487888637411</v>
      </c>
      <c r="O26" s="20">
        <f>Change!O26-Base!O26</f>
        <v>81.058416969670645</v>
      </c>
      <c r="P26" s="20">
        <f>Change!P26-Base!P26</f>
        <v>52.913072065949251</v>
      </c>
      <c r="Q26" s="20">
        <f>Change!Q26-Base!Q26</f>
        <v>40.296549447004054</v>
      </c>
      <c r="R26" s="20">
        <f>Change!R26-Base!R26</f>
        <v>44.263494942015711</v>
      </c>
      <c r="S26" s="20">
        <f>Change!S26-Base!S26</f>
        <v>74.169399151110326</v>
      </c>
      <c r="T26" s="20">
        <f>Change!T26-Base!T26</f>
        <v>122.01786715484121</v>
      </c>
      <c r="U26" s="20">
        <f>Change!U26-Base!U26</f>
        <v>148.64405957519449</v>
      </c>
      <c r="V26" s="20">
        <f>Change!V26-Base!V26</f>
        <v>169.39068501421826</v>
      </c>
      <c r="W26" s="20">
        <f>Change!W26-Base!W26</f>
        <v>194.90160413544845</v>
      </c>
      <c r="X26" s="20"/>
    </row>
    <row r="27" spans="1:24" ht="15.75" x14ac:dyDescent="0.25">
      <c r="A27" s="20"/>
      <c r="B27" s="27" t="s">
        <v>1</v>
      </c>
      <c r="C27" s="35">
        <f t="shared" si="5"/>
        <v>437.88993349731948</v>
      </c>
      <c r="D27" s="35">
        <f>Change!D27-Base!D27</f>
        <v>5.76456110522372E-4</v>
      </c>
      <c r="E27" s="35">
        <f>Change!E27-Base!E27</f>
        <v>-7.8223929437456263E-2</v>
      </c>
      <c r="F27" s="35">
        <f>Change!F27-Base!F27</f>
        <v>0.38426903158210735</v>
      </c>
      <c r="G27" s="35">
        <f>Change!G27-Base!G27</f>
        <v>-6.2105953017839397</v>
      </c>
      <c r="H27" s="35">
        <f>Change!H27-Base!H27</f>
        <v>6.3558690834331628</v>
      </c>
      <c r="I27" s="35">
        <f>Change!I27-Base!I27</f>
        <v>12.093989032686011</v>
      </c>
      <c r="J27" s="35">
        <f>Change!J27-Base!J27</f>
        <v>4.2361429563519835</v>
      </c>
      <c r="K27" s="35">
        <f>Change!K27-Base!K27</f>
        <v>32.697970958021443</v>
      </c>
      <c r="L27" s="35">
        <f>Change!L27-Base!L27</f>
        <v>37.675396100302777</v>
      </c>
      <c r="M27" s="35">
        <f>Change!M27-Base!M27</f>
        <v>87.2294927776272</v>
      </c>
      <c r="N27" s="35">
        <f>Change!N27-Base!N27</f>
        <v>74.183236853685059</v>
      </c>
      <c r="O27" s="35">
        <f>Change!O27-Base!O27</f>
        <v>81.058942769971452</v>
      </c>
      <c r="P27" s="35">
        <f>Change!P27-Base!P27</f>
        <v>52.913624232939924</v>
      </c>
      <c r="Q27" s="35">
        <f>Change!Q27-Base!Q27</f>
        <v>40.297048475910913</v>
      </c>
      <c r="R27" s="35">
        <f>Change!R27-Base!R27</f>
        <v>44.264369321245056</v>
      </c>
      <c r="S27" s="35">
        <f>Change!S27-Base!S27</f>
        <v>74.170984214700354</v>
      </c>
      <c r="T27" s="35">
        <f>Change!T27-Base!T27</f>
        <v>122.01786715484121</v>
      </c>
      <c r="U27" s="35">
        <f>Change!U27-Base!U27</f>
        <v>148.64405957519449</v>
      </c>
      <c r="V27" s="35">
        <f>Change!V27-Base!V27</f>
        <v>169.39068501421826</v>
      </c>
      <c r="W27" s="35">
        <f>Change!W27-Base!W27</f>
        <v>194.90160413544845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688.24866465779348</v>
      </c>
      <c r="D31" s="34">
        <f>Change!D31-Base!D31</f>
        <v>0</v>
      </c>
      <c r="E31" s="34">
        <f>Change!E31-Base!E31</f>
        <v>0</v>
      </c>
      <c r="F31" s="34">
        <f>Change!F31-Base!F31</f>
        <v>-8.4100628029659674E-5</v>
      </c>
      <c r="G31" s="34">
        <f>Change!G31-Base!G31</f>
        <v>-0.14400016315086361</v>
      </c>
      <c r="H31" s="34">
        <f>Change!H31-Base!H31</f>
        <v>62.070169980647393</v>
      </c>
      <c r="I31" s="34">
        <f>Change!I31-Base!I31</f>
        <v>68.885215334805167</v>
      </c>
      <c r="J31" s="34">
        <f>Change!J31-Base!J31</f>
        <v>71.271297992848744</v>
      </c>
      <c r="K31" s="34">
        <f>Change!K31-Base!K31</f>
        <v>112.63910232180709</v>
      </c>
      <c r="L31" s="34">
        <f>Change!L31-Base!L31</f>
        <v>116.95482336742073</v>
      </c>
      <c r="M31" s="34">
        <f>Change!M31-Base!M31</f>
        <v>114.08781364105643</v>
      </c>
      <c r="N31" s="34">
        <f>Change!N31-Base!N31</f>
        <v>173.75369517830762</v>
      </c>
      <c r="O31" s="34">
        <f>Change!O31-Base!O31</f>
        <v>47.132236432566941</v>
      </c>
      <c r="P31" s="34">
        <f>Change!P31-Base!P31</f>
        <v>48.111477688488179</v>
      </c>
      <c r="Q31" s="34">
        <f>Change!Q31-Base!Q31</f>
        <v>51.033664797661416</v>
      </c>
      <c r="R31" s="34">
        <f>Change!R31-Base!R31</f>
        <v>135.22202161630764</v>
      </c>
      <c r="S31" s="34">
        <f>Change!S31-Base!S31</f>
        <v>129.5489867684197</v>
      </c>
      <c r="T31" s="34">
        <f>Change!T31-Base!T31</f>
        <v>133.27780371378162</v>
      </c>
      <c r="U31" s="34">
        <f>Change!U31-Base!U31</f>
        <v>86.076554094579535</v>
      </c>
      <c r="V31" s="34">
        <f>Change!V31-Base!V31</f>
        <v>85.373987081470972</v>
      </c>
      <c r="W31" s="34">
        <f>Change!W31-Base!W31</f>
        <v>86.962280589096366</v>
      </c>
      <c r="X31" s="20"/>
    </row>
    <row r="32" spans="1:24" ht="15.75" x14ac:dyDescent="0.25">
      <c r="A32" s="20"/>
      <c r="B32" s="25" t="s">
        <v>11</v>
      </c>
      <c r="C32" s="20">
        <f t="shared" si="6"/>
        <v>2123.1041119308716</v>
      </c>
      <c r="D32" s="34">
        <f>Change!D32-Base!D32</f>
        <v>-1.3955850829461269E-3</v>
      </c>
      <c r="E32" s="34">
        <f>Change!E32-Base!E32</f>
        <v>-0.20645966451883169</v>
      </c>
      <c r="F32" s="34">
        <f>Change!F32-Base!F32</f>
        <v>0.22457564995994517</v>
      </c>
      <c r="G32" s="34">
        <f>Change!G32-Base!G32</f>
        <v>-3.9704986786927634</v>
      </c>
      <c r="H32" s="34">
        <f>Change!H32-Base!H32</f>
        <v>12.256580389925375</v>
      </c>
      <c r="I32" s="34">
        <f>Change!I32-Base!I32</f>
        <v>12.744433950129007</v>
      </c>
      <c r="J32" s="34">
        <f>Change!J32-Base!J32</f>
        <v>13.092674913337532</v>
      </c>
      <c r="K32" s="34">
        <f>Change!K32-Base!K32</f>
        <v>70.206367799023383</v>
      </c>
      <c r="L32" s="34">
        <f>Change!L32-Base!L32</f>
        <v>66.465391389867477</v>
      </c>
      <c r="M32" s="34">
        <f>Change!M32-Base!M32</f>
        <v>317.91795484364195</v>
      </c>
      <c r="N32" s="34">
        <f>Change!N32-Base!N32</f>
        <v>413.14715447286187</v>
      </c>
      <c r="O32" s="34">
        <f>Change!O32-Base!O32</f>
        <v>433.58815142935828</v>
      </c>
      <c r="P32" s="34">
        <f>Change!P32-Base!P32</f>
        <v>443.74158410146015</v>
      </c>
      <c r="Q32" s="34">
        <f>Change!Q32-Base!Q32</f>
        <v>493.9978173018095</v>
      </c>
      <c r="R32" s="34">
        <f>Change!R32-Base!R32</f>
        <v>611.23133373886799</v>
      </c>
      <c r="S32" s="34">
        <f>Change!S32-Base!S32</f>
        <v>611.2104498245252</v>
      </c>
      <c r="T32" s="34">
        <f>Change!T32-Base!T32</f>
        <v>629.73174958849097</v>
      </c>
      <c r="U32" s="34">
        <f>Change!U32-Base!U32</f>
        <v>578.04144521113221</v>
      </c>
      <c r="V32" s="34">
        <f>Change!V32-Base!V32</f>
        <v>597.52389000363121</v>
      </c>
      <c r="W32" s="34">
        <f>Change!W32-Base!W32</f>
        <v>266.0407995181609</v>
      </c>
      <c r="X32" s="20"/>
    </row>
    <row r="33" spans="1:24" ht="15.75" x14ac:dyDescent="0.25">
      <c r="A33" s="20"/>
      <c r="B33" s="25" t="s">
        <v>12</v>
      </c>
      <c r="C33" s="20">
        <f t="shared" si="6"/>
        <v>71.411510060423254</v>
      </c>
      <c r="D33" s="34">
        <f>Change!D33-Base!D33</f>
        <v>6.1322935382079891E-4</v>
      </c>
      <c r="E33" s="34">
        <f>Change!E33-Base!E33</f>
        <v>5.6075178644121593E-4</v>
      </c>
      <c r="F33" s="34">
        <f>Change!F33-Base!F33</f>
        <v>-8.3276323566900956E-3</v>
      </c>
      <c r="G33" s="34">
        <f>Change!G33-Base!G33</f>
        <v>0.2152412516461073</v>
      </c>
      <c r="H33" s="34">
        <f>Change!H33-Base!H33</f>
        <v>0.21617185078478673</v>
      </c>
      <c r="I33" s="34">
        <f>Change!I33-Base!I33</f>
        <v>0.26026474302105918</v>
      </c>
      <c r="J33" s="34">
        <f>Change!J33-Base!J33</f>
        <v>7.8926169725798445</v>
      </c>
      <c r="K33" s="34">
        <f>Change!K33-Base!K33</f>
        <v>8.7790292859792274</v>
      </c>
      <c r="L33" s="34">
        <f>Change!L33-Base!L33</f>
        <v>8.4744691344331162</v>
      </c>
      <c r="M33" s="34">
        <f>Change!M33-Base!M33</f>
        <v>11.18097363604404</v>
      </c>
      <c r="N33" s="34">
        <f>Change!N33-Base!N33</f>
        <v>11.764668620972049</v>
      </c>
      <c r="O33" s="34">
        <f>Change!O33-Base!O33</f>
        <v>11.18604185293065</v>
      </c>
      <c r="P33" s="34">
        <f>Change!P33-Base!P33</f>
        <v>11.423810644891466</v>
      </c>
      <c r="Q33" s="34">
        <f>Change!Q33-Base!Q33</f>
        <v>11.490010656737489</v>
      </c>
      <c r="R33" s="34">
        <f>Change!R33-Base!R33</f>
        <v>12.11037516578981</v>
      </c>
      <c r="S33" s="34">
        <f>Change!S33-Base!S33</f>
        <v>9.9995446002467467</v>
      </c>
      <c r="T33" s="34">
        <f>Change!T33-Base!T33</f>
        <v>10.221084654923748</v>
      </c>
      <c r="U33" s="34">
        <f>Change!U33-Base!U33</f>
        <v>20.518805287324462</v>
      </c>
      <c r="V33" s="34">
        <f>Change!V33-Base!V33</f>
        <v>21.625658663343092</v>
      </c>
      <c r="W33" s="34">
        <f>Change!W33-Base!W33</f>
        <v>22.25030504212361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-1.5745061045910073E-5</v>
      </c>
      <c r="D35" s="34">
        <f>Change!D35-Base!D35</f>
        <v>-1.6811001678718185E-5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-17.927542535232412</v>
      </c>
      <c r="D37" s="34">
        <f>Change!D37-Base!D37</f>
        <v>0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7.5196000489974324E-4</v>
      </c>
      <c r="I37" s="34">
        <f>Change!I37-Base!I37</f>
        <v>1.1702199600005514E-3</v>
      </c>
      <c r="J37" s="34">
        <f>Change!J37-Base!J37</f>
        <v>0</v>
      </c>
      <c r="K37" s="34">
        <f>Change!K37-Base!K37</f>
        <v>-2.3127489879025944</v>
      </c>
      <c r="L37" s="34">
        <f>Change!L37-Base!L37</f>
        <v>-2.7504904731519986</v>
      </c>
      <c r="M37" s="34">
        <f>Change!M37-Base!M37</f>
        <v>-2.1658103846181831</v>
      </c>
      <c r="N37" s="34">
        <f>Change!N37-Base!N37</f>
        <v>-2.2402087868867397</v>
      </c>
      <c r="O37" s="34">
        <f>Change!O37-Base!O37</f>
        <v>-1.0396953696539697</v>
      </c>
      <c r="P37" s="34">
        <f>Change!P37-Base!P37</f>
        <v>-5.1623922065446948</v>
      </c>
      <c r="Q37" s="34">
        <f>Change!Q37-Base!Q37</f>
        <v>-6.8376281420590317</v>
      </c>
      <c r="R37" s="34">
        <f>Change!R37-Base!R37</f>
        <v>-9.1845732918746137</v>
      </c>
      <c r="S37" s="34">
        <f>Change!S37-Base!S37</f>
        <v>-6.4234807619476442</v>
      </c>
      <c r="T37" s="34">
        <f>Change!T37-Base!T37</f>
        <v>-4.040565312793774</v>
      </c>
      <c r="U37" s="34">
        <f>Change!U37-Base!U37</f>
        <v>-1.2769521618849904</v>
      </c>
      <c r="V37" s="34">
        <f>Change!V37-Base!V37</f>
        <v>-4.373123347489738E-4</v>
      </c>
      <c r="W37" s="34">
        <f>Change!W37-Base!W37</f>
        <v>0</v>
      </c>
      <c r="X37" s="20"/>
    </row>
    <row r="38" spans="1:24" ht="15.75" x14ac:dyDescent="0.25">
      <c r="A38" s="20"/>
      <c r="B38" s="25" t="s">
        <v>16</v>
      </c>
      <c r="C38" s="20">
        <f t="shared" si="6"/>
        <v>790.91633194629503</v>
      </c>
      <c r="D38" s="34">
        <f>Change!D38-Base!D38</f>
        <v>-0.99067820199070411</v>
      </c>
      <c r="E38" s="34">
        <f>Change!E38-Base!E38</f>
        <v>3.9508269969019238E-2</v>
      </c>
      <c r="F38" s="34">
        <f>Change!F38-Base!F38</f>
        <v>-0.52162384988434951</v>
      </c>
      <c r="G38" s="34">
        <f>Change!G38-Base!G38</f>
        <v>13.608039513562801</v>
      </c>
      <c r="H38" s="34">
        <f>Change!H38-Base!H38</f>
        <v>11.623516426457627</v>
      </c>
      <c r="I38" s="34">
        <f>Change!I38-Base!I38</f>
        <v>12.660776514260419</v>
      </c>
      <c r="J38" s="34">
        <f>Change!J38-Base!J38</f>
        <v>46.770530694834179</v>
      </c>
      <c r="K38" s="34">
        <f>Change!K38-Base!K38</f>
        <v>29.686091580437733</v>
      </c>
      <c r="L38" s="34">
        <f>Change!L38-Base!L38</f>
        <v>13.121166488600807</v>
      </c>
      <c r="M38" s="34">
        <f>Change!M38-Base!M38</f>
        <v>100.33696631276251</v>
      </c>
      <c r="N38" s="34">
        <f>Change!N38-Base!N38</f>
        <v>141.44159655491922</v>
      </c>
      <c r="O38" s="34">
        <f>Change!O38-Base!O38</f>
        <v>117.62888808864568</v>
      </c>
      <c r="P38" s="34">
        <f>Change!P38-Base!P38</f>
        <v>120.53344999967436</v>
      </c>
      <c r="Q38" s="34">
        <f>Change!Q38-Base!Q38</f>
        <v>127.67248869930449</v>
      </c>
      <c r="R38" s="34">
        <f>Change!R38-Base!R38</f>
        <v>142.62223033147967</v>
      </c>
      <c r="S38" s="34">
        <f>Change!S38-Base!S38</f>
        <v>117.92154349033785</v>
      </c>
      <c r="T38" s="34">
        <f>Change!T38-Base!T38</f>
        <v>119.78187736666814</v>
      </c>
      <c r="U38" s="34">
        <f>Change!U38-Base!U38</f>
        <v>292.14699914089897</v>
      </c>
      <c r="V38" s="34">
        <f>Change!V38-Base!V38</f>
        <v>363.20106676556145</v>
      </c>
      <c r="W38" s="34">
        <f>Change!W38-Base!W38</f>
        <v>388.85266585590171</v>
      </c>
      <c r="X38" s="20"/>
    </row>
    <row r="39" spans="1:24" ht="15.75" x14ac:dyDescent="0.25">
      <c r="A39" s="20"/>
      <c r="B39" s="25" t="s">
        <v>17</v>
      </c>
      <c r="C39" s="20">
        <f t="shared" si="6"/>
        <v>-12.360740841355902</v>
      </c>
      <c r="D39" s="34">
        <f>Change!D39-Base!D39</f>
        <v>4.826753639000092E-2</v>
      </c>
      <c r="E39" s="34">
        <f>Change!E39-Base!E39</f>
        <v>8.9491992299999268E-3</v>
      </c>
      <c r="F39" s="34">
        <f>Change!F39-Base!F39</f>
        <v>-5.4517111069998681E-2</v>
      </c>
      <c r="G39" s="34">
        <f>Change!G39-Base!G39</f>
        <v>-9.9599832330001803E-2</v>
      </c>
      <c r="H39" s="34">
        <f>Change!H39-Base!H39</f>
        <v>-0.76554401245999948</v>
      </c>
      <c r="I39" s="34">
        <f>Change!I39-Base!I39</f>
        <v>-0.90394766939000304</v>
      </c>
      <c r="J39" s="34">
        <f>Change!J39-Base!J39</f>
        <v>-0.72715355284999905</v>
      </c>
      <c r="K39" s="34">
        <f>Change!K39-Base!K39</f>
        <v>-1.3790583658399997</v>
      </c>
      <c r="L39" s="34">
        <f>Change!L39-Base!L39</f>
        <v>-0.77065049841999755</v>
      </c>
      <c r="M39" s="34">
        <f>Change!M39-Base!M39</f>
        <v>-2.4820445306400005</v>
      </c>
      <c r="N39" s="34">
        <f>Change!N39-Base!N39</f>
        <v>-2.0101369902299977</v>
      </c>
      <c r="O39" s="34">
        <f>Change!O39-Base!O39</f>
        <v>-1.0279411733699959</v>
      </c>
      <c r="P39" s="34">
        <f>Change!P39-Base!P39</f>
        <v>-1.573326129470022</v>
      </c>
      <c r="Q39" s="34">
        <f>Change!Q39-Base!Q39</f>
        <v>-1.1071327485900007</v>
      </c>
      <c r="R39" s="34">
        <f>Change!R39-Base!R39</f>
        <v>-1.9627753597200055</v>
      </c>
      <c r="S39" s="34">
        <f>Change!S39-Base!S39</f>
        <v>-1.6307974768500015</v>
      </c>
      <c r="T39" s="34">
        <f>Change!T39-Base!T39</f>
        <v>-1.9917052072600177</v>
      </c>
      <c r="U39" s="34">
        <f>Change!U39-Base!U39</f>
        <v>-3.123555276560003</v>
      </c>
      <c r="V39" s="34">
        <f>Change!V39-Base!V39</f>
        <v>-4.6751518372499827</v>
      </c>
      <c r="W39" s="34">
        <f>Change!W39-Base!W39</f>
        <v>-4.8545872202400169</v>
      </c>
      <c r="X39" s="20"/>
    </row>
    <row r="40" spans="1:24" ht="15.75" x14ac:dyDescent="0.25">
      <c r="A40" s="20"/>
      <c r="B40" s="25" t="s">
        <v>18</v>
      </c>
      <c r="C40" s="20">
        <f t="shared" si="6"/>
        <v>6.8733344625528527</v>
      </c>
      <c r="D40" s="20">
        <f>Change!D40-Base!D40</f>
        <v>0</v>
      </c>
      <c r="E40" s="20">
        <f>Change!E40-Base!E40</f>
        <v>-1.6501598310014742E-5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2.3830213964100001E-2</v>
      </c>
      <c r="L40" s="20">
        <f>Change!L40-Base!L40</f>
        <v>-1.5117913928410802</v>
      </c>
      <c r="M40" s="20">
        <f>Change!M40-Base!M40</f>
        <v>0</v>
      </c>
      <c r="N40" s="20">
        <f>Change!N40-Base!N40</f>
        <v>0</v>
      </c>
      <c r="O40" s="20">
        <f>Change!O40-Base!O40</f>
        <v>0</v>
      </c>
      <c r="P40" s="20">
        <f>Change!P40-Base!P40</f>
        <v>0</v>
      </c>
      <c r="Q40" s="20">
        <f>Change!Q40-Base!Q40</f>
        <v>0</v>
      </c>
      <c r="R40" s="20">
        <f>Change!R40-Base!R40</f>
        <v>0</v>
      </c>
      <c r="S40" s="20">
        <f>Change!S40-Base!S40</f>
        <v>13.61382040142759</v>
      </c>
      <c r="T40" s="20">
        <f>Change!T40-Base!T40</f>
        <v>8.906508123889127</v>
      </c>
      <c r="U40" s="20">
        <f>Change!U40-Base!U40</f>
        <v>0</v>
      </c>
      <c r="V40" s="20">
        <f>Change!V40-Base!V40</f>
        <v>0</v>
      </c>
      <c r="W40" s="20">
        <f>Change!W40-Base!W40</f>
        <v>0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13.549053477291375</v>
      </c>
      <c r="D42" s="34">
        <f>Change!D42-Base!D42</f>
        <v>0</v>
      </c>
      <c r="E42" s="34">
        <f>Change!E42-Base!E42</f>
        <v>9.8809849191638932E-15</v>
      </c>
      <c r="F42" s="34">
        <f>Change!F42-Base!F42</f>
        <v>1.6951006210219999E-2</v>
      </c>
      <c r="G42" s="34">
        <f>Change!G42-Base!G42</f>
        <v>0</v>
      </c>
      <c r="H42" s="34">
        <f>Change!H42-Base!H42</f>
        <v>0</v>
      </c>
      <c r="I42" s="34">
        <f>Change!I42-Base!I42</f>
        <v>1.3666798739909947E-2</v>
      </c>
      <c r="J42" s="34">
        <f>Change!J42-Base!J42</f>
        <v>-0.26200136148072017</v>
      </c>
      <c r="K42" s="34">
        <f>Change!K42-Base!K42</f>
        <v>0.36037850544144001</v>
      </c>
      <c r="L42" s="34">
        <f>Change!L42-Base!L42</f>
        <v>0.55647364410486999</v>
      </c>
      <c r="M42" s="34">
        <f>Change!M42-Base!M42</f>
        <v>3.3890734377338698</v>
      </c>
      <c r="N42" s="34">
        <f>Change!N42-Base!N42</f>
        <v>4.9502209082718602</v>
      </c>
      <c r="O42" s="34">
        <f>Change!O42-Base!O42</f>
        <v>1.4627929544721598</v>
      </c>
      <c r="P42" s="34">
        <f>Change!P42-Base!P42</f>
        <v>2.00509841372065</v>
      </c>
      <c r="Q42" s="34">
        <f>Change!Q42-Base!Q42</f>
        <v>0.6826787358917501</v>
      </c>
      <c r="R42" s="34">
        <f>Change!R42-Base!R42</f>
        <v>3.58420228417542</v>
      </c>
      <c r="S42" s="34">
        <f>Change!S42-Base!S42</f>
        <v>8.8957091051099901</v>
      </c>
      <c r="T42" s="34">
        <f>Change!T42-Base!T42</f>
        <v>8.3612362564502405</v>
      </c>
      <c r="U42" s="34">
        <f>Change!U42-Base!U42</f>
        <v>0</v>
      </c>
      <c r="V42" s="34">
        <f>Change!V42-Base!V42</f>
        <v>0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3663.8147074135786</v>
      </c>
      <c r="D44" s="35">
        <f>Change!D44-Base!D44</f>
        <v>-0.94320983233137667</v>
      </c>
      <c r="E44" s="35">
        <f>Change!E44-Base!E44</f>
        <v>-0.15745794513168221</v>
      </c>
      <c r="F44" s="35">
        <f>Change!F44-Base!F44</f>
        <v>-0.3430260377689649</v>
      </c>
      <c r="G44" s="35">
        <f>Change!G44-Base!G44</f>
        <v>9.6091820910352794</v>
      </c>
      <c r="H44" s="35">
        <f>Change!H44-Base!H44</f>
        <v>85.401646595360191</v>
      </c>
      <c r="I44" s="35">
        <f>Change!I44-Base!I44</f>
        <v>93.661579891525633</v>
      </c>
      <c r="J44" s="35">
        <f>Change!J44-Base!J44</f>
        <v>138.03796565926962</v>
      </c>
      <c r="K44" s="35">
        <f>Change!K44-Base!K44</f>
        <v>218.00299235291024</v>
      </c>
      <c r="L44" s="35">
        <f>Change!L44-Base!L44</f>
        <v>200.53939166001402</v>
      </c>
      <c r="M44" s="35">
        <f>Change!M44-Base!M44</f>
        <v>542.26492695598063</v>
      </c>
      <c r="N44" s="35">
        <f>Change!N44-Base!N44</f>
        <v>740.80698995821581</v>
      </c>
      <c r="O44" s="35">
        <f>Change!O44-Base!O44</f>
        <v>608.93047421494975</v>
      </c>
      <c r="P44" s="35">
        <f>Change!P44-Base!P44</f>
        <v>619.07970251222025</v>
      </c>
      <c r="Q44" s="35">
        <f>Change!Q44-Base!Q44</f>
        <v>676.93189930075562</v>
      </c>
      <c r="R44" s="35">
        <f>Change!R44-Base!R44</f>
        <v>893.62281448502608</v>
      </c>
      <c r="S44" s="35">
        <f>Change!S44-Base!S44</f>
        <v>883.13577595126935</v>
      </c>
      <c r="T44" s="35">
        <f>Change!T44-Base!T44</f>
        <v>904.24798918415013</v>
      </c>
      <c r="U44" s="35">
        <f>Change!U44-Base!U44</f>
        <v>972.38329629549048</v>
      </c>
      <c r="V44" s="35">
        <f>Change!V44-Base!V44</f>
        <v>1063.0490133644223</v>
      </c>
      <c r="W44" s="35">
        <f>Change!W44-Base!W44</f>
        <v>759.25146378504257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-2020.9651043770261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-109.31405206226228</v>
      </c>
      <c r="I47" s="20">
        <f>Change!I47-Base!I47</f>
        <v>-143.80170568957962</v>
      </c>
      <c r="J47" s="20">
        <f>Change!J47-Base!J47</f>
        <v>-101.09971148886893</v>
      </c>
      <c r="K47" s="20">
        <f>Change!K47-Base!K47</f>
        <v>-241.59588402383764</v>
      </c>
      <c r="L47" s="20">
        <f>Change!L47-Base!L47</f>
        <v>-236.56922696845203</v>
      </c>
      <c r="M47" s="20">
        <f>Change!M47-Base!M47</f>
        <v>-344.80853473894967</v>
      </c>
      <c r="N47" s="20">
        <f>Change!N47-Base!N47</f>
        <v>-463.43357642433034</v>
      </c>
      <c r="O47" s="20">
        <f>Change!O47-Base!O47</f>
        <v>-353.65015027322704</v>
      </c>
      <c r="P47" s="20">
        <f>Change!P47-Base!P47</f>
        <v>-353.65015027322704</v>
      </c>
      <c r="Q47" s="20">
        <f>Change!Q47-Base!Q47</f>
        <v>-384.96233836258511</v>
      </c>
      <c r="R47" s="20">
        <f>Change!R47-Base!R47</f>
        <v>-302.55952838213238</v>
      </c>
      <c r="S47" s="20">
        <f>Change!S47-Base!S47</f>
        <v>-402.44806811308217</v>
      </c>
      <c r="T47" s="20">
        <f>Change!T47-Base!T47</f>
        <v>-402.44806811308217</v>
      </c>
      <c r="U47" s="20">
        <f>Change!U47-Base!U47</f>
        <v>-366.68014574469748</v>
      </c>
      <c r="V47" s="20">
        <f>Change!V47-Base!V47</f>
        <v>-244.47093591242947</v>
      </c>
      <c r="W47" s="20">
        <f>Change!W47-Base!W47</f>
        <v>-247.61112420658947</v>
      </c>
      <c r="X47" s="20"/>
    </row>
    <row r="48" spans="1:24" ht="15.75" x14ac:dyDescent="0.25">
      <c r="A48" s="20"/>
      <c r="B48" s="25" t="s">
        <v>22</v>
      </c>
      <c r="C48" s="20">
        <f t="shared" si="8"/>
        <v>154.00499111787124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53.524357106512987</v>
      </c>
      <c r="H48" s="20">
        <f>Change!H48-Base!H48</f>
        <v>-10.859287737352567</v>
      </c>
      <c r="I48" s="20">
        <f>Change!I48-Base!I48</f>
        <v>23.664207079788426</v>
      </c>
      <c r="J48" s="20">
        <f>Change!J48-Base!J48</f>
        <v>18.878723583235754</v>
      </c>
      <c r="K48" s="20">
        <f>Change!K48-Base!K48</f>
        <v>18.878723583235754</v>
      </c>
      <c r="L48" s="20">
        <f>Change!L48-Base!L48</f>
        <v>26.7172408890886</v>
      </c>
      <c r="M48" s="20">
        <f>Change!M48-Base!M48</f>
        <v>24.562917818113675</v>
      </c>
      <c r="N48" s="20">
        <f>Change!N48-Base!N48</f>
        <v>24.562917818107167</v>
      </c>
      <c r="O48" s="20">
        <f>Change!O48-Base!O48</f>
        <v>24.294331764884561</v>
      </c>
      <c r="P48" s="20">
        <f>Change!P48-Base!P48</f>
        <v>24.294331764884561</v>
      </c>
      <c r="Q48" s="20">
        <f>Change!Q48-Base!Q48</f>
        <v>20.972045891598782</v>
      </c>
      <c r="R48" s="20">
        <f>Change!R48-Base!R48</f>
        <v>-8.9015105957981291</v>
      </c>
      <c r="S48" s="20">
        <f>Change!S48-Base!S48</f>
        <v>-8.9015105957981291</v>
      </c>
      <c r="T48" s="20">
        <f>Change!T48-Base!T48</f>
        <v>-8.9015105957981291</v>
      </c>
      <c r="U48" s="20">
        <f>Change!U48-Base!U48</f>
        <v>-11.833312212304406</v>
      </c>
      <c r="V48" s="20">
        <f>Change!V48-Base!V48</f>
        <v>45.230212434435089</v>
      </c>
      <c r="W48" s="20">
        <f>Change!W48-Base!W48</f>
        <v>45.230212434435089</v>
      </c>
      <c r="X48" s="20"/>
    </row>
    <row r="49" spans="1:24" ht="15.75" x14ac:dyDescent="0.25">
      <c r="A49" s="20"/>
      <c r="B49" s="25" t="s">
        <v>23</v>
      </c>
      <c r="C49" s="20">
        <f t="shared" si="8"/>
        <v>-298.94589517923714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-21.994860029411299</v>
      </c>
      <c r="I49" s="34">
        <f>Change!I49-Base!I49</f>
        <v>-28.427846523115974</v>
      </c>
      <c r="J49" s="34">
        <f>Change!J49-Base!J49</f>
        <v>-29.076288381380209</v>
      </c>
      <c r="K49" s="34">
        <f>Change!K49-Base!K49</f>
        <v>-39.057644186782881</v>
      </c>
      <c r="L49" s="34">
        <f>Change!L49-Base!L49</f>
        <v>-40.083470750472088</v>
      </c>
      <c r="M49" s="34">
        <f>Change!M49-Base!M49</f>
        <v>-40.997775833483672</v>
      </c>
      <c r="N49" s="34">
        <f>Change!N49-Base!N49</f>
        <v>-54.49026440249753</v>
      </c>
      <c r="O49" s="34">
        <f>Change!O49-Base!O49</f>
        <v>-27.079677260330101</v>
      </c>
      <c r="P49" s="34">
        <f>Change!P49-Base!P49</f>
        <v>-27.697367554595075</v>
      </c>
      <c r="Q49" s="34">
        <f>Change!Q49-Base!Q49</f>
        <v>-28.32914456739266</v>
      </c>
      <c r="R49" s="34">
        <f>Change!R49-Base!R49</f>
        <v>-63.087660753910455</v>
      </c>
      <c r="S49" s="34">
        <f>Change!S49-Base!S49</f>
        <v>-64.526692021478723</v>
      </c>
      <c r="T49" s="34">
        <f>Change!T49-Base!T49</f>
        <v>-65.998549678414108</v>
      </c>
      <c r="U49" s="34">
        <f>Change!U49-Base!U49</f>
        <v>-67.503979047836168</v>
      </c>
      <c r="V49" s="34">
        <f>Change!V49-Base!V49</f>
        <v>-49.812847319395459</v>
      </c>
      <c r="W49" s="34">
        <f>Change!W49-Base!W49</f>
        <v>-51.391763410183287</v>
      </c>
      <c r="X49" s="20"/>
    </row>
    <row r="50" spans="1:24" ht="15.75" x14ac:dyDescent="0.25">
      <c r="A50" s="20"/>
      <c r="B50" s="25" t="s">
        <v>24</v>
      </c>
      <c r="C50" s="20">
        <f t="shared" si="8"/>
        <v>-340.20841492026182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-3.768092342407158</v>
      </c>
      <c r="I50" s="34">
        <f>Change!I50-Base!I50</f>
        <v>-3.854042724470105</v>
      </c>
      <c r="J50" s="34">
        <f>Change!J50-Base!J50</f>
        <v>-3.9419538022264078</v>
      </c>
      <c r="K50" s="34">
        <f>Change!K50-Base!K50</f>
        <v>-27.776310177150094</v>
      </c>
      <c r="L50" s="34">
        <f>Change!L50-Base!L50</f>
        <v>-26.024815062700952</v>
      </c>
      <c r="M50" s="34">
        <f>Change!M50-Base!M50</f>
        <v>-76.452670486769989</v>
      </c>
      <c r="N50" s="34">
        <f>Change!N50-Base!N50</f>
        <v>-107.16253630872438</v>
      </c>
      <c r="O50" s="34">
        <f>Change!O50-Base!O50</f>
        <v>-109.6069105073633</v>
      </c>
      <c r="P50" s="34">
        <f>Change!P50-Base!P50</f>
        <v>-112.10705569572701</v>
      </c>
      <c r="Q50" s="34">
        <f>Change!Q50-Base!Q50</f>
        <v>-128.68416939824351</v>
      </c>
      <c r="R50" s="34">
        <f>Change!R50-Base!R50</f>
        <v>-29.892718678378969</v>
      </c>
      <c r="S50" s="34">
        <f>Change!S50-Base!S50</f>
        <v>-30.574572409139478</v>
      </c>
      <c r="T50" s="34">
        <f>Change!T50-Base!T50</f>
        <v>-31.271980211984555</v>
      </c>
      <c r="U50" s="34">
        <f>Change!U50-Base!U50</f>
        <v>-31.98529524210926</v>
      </c>
      <c r="V50" s="34">
        <f>Change!V50-Base!V50</f>
        <v>-32.714880817392213</v>
      </c>
      <c r="W50" s="34">
        <f>Change!W50-Base!W50</f>
        <v>-33.461110418524413</v>
      </c>
      <c r="X50" s="20"/>
    </row>
    <row r="51" spans="1:24" ht="15.75" x14ac:dyDescent="0.25">
      <c r="A51" s="20"/>
      <c r="B51" s="25" t="s">
        <v>25</v>
      </c>
      <c r="C51" s="20">
        <f t="shared" si="8"/>
        <v>30.893505191896796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7.6712023748579554</v>
      </c>
      <c r="K51" s="34">
        <f>Change!K51-Base!K51</f>
        <v>7.8461824016866899</v>
      </c>
      <c r="L51" s="34">
        <f>Change!L51-Base!L51</f>
        <v>8.0251545108207836</v>
      </c>
      <c r="M51" s="34">
        <f>Change!M51-Base!M51</f>
        <v>8.2082085084853134</v>
      </c>
      <c r="N51" s="34">
        <f>Change!N51-Base!N51</f>
        <v>8.3954381055344243</v>
      </c>
      <c r="O51" s="34">
        <f>Change!O51-Base!O51</f>
        <v>8.5869377937542879</v>
      </c>
      <c r="P51" s="34">
        <f>Change!P51-Base!P51</f>
        <v>8.7828067504522096</v>
      </c>
      <c r="Q51" s="34">
        <f>Change!Q51-Base!Q51</f>
        <v>8.9831425910988401</v>
      </c>
      <c r="R51" s="34">
        <f>Change!R51-Base!R51</f>
        <v>9.1880483976409266</v>
      </c>
      <c r="S51" s="34">
        <f>Change!S51-Base!S51</f>
        <v>-10.743112993543861</v>
      </c>
      <c r="T51" s="34">
        <f>Change!T51-Base!T51</f>
        <v>-10.988164035579501</v>
      </c>
      <c r="U51" s="34">
        <f>Change!U51-Base!U51</f>
        <v>-5.2080404840170615</v>
      </c>
      <c r="V51" s="34">
        <f>Change!V51-Base!V51</f>
        <v>5.1173935083695596</v>
      </c>
      <c r="W51" s="34">
        <f>Change!W51-Base!W51</f>
        <v>5.2341217501050892</v>
      </c>
      <c r="X51" s="20"/>
    </row>
    <row r="52" spans="1:24" ht="15.75" x14ac:dyDescent="0.25">
      <c r="A52" s="20"/>
      <c r="B52" s="25" t="s">
        <v>26</v>
      </c>
      <c r="C52" s="20">
        <f t="shared" si="8"/>
        <v>38.613252324229158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23.377983955351631</v>
      </c>
      <c r="H52" s="34">
        <f>Change!H52-Base!H52</f>
        <v>-2.4473827161928234</v>
      </c>
      <c r="I52" s="34">
        <f>Change!I52-Base!I52</f>
        <v>9.9485174949051398</v>
      </c>
      <c r="J52" s="34">
        <f>Change!J52-Base!J52</f>
        <v>3.7710788883512123</v>
      </c>
      <c r="K52" s="34">
        <f>Change!K52-Base!K52</f>
        <v>3.8570971701699648</v>
      </c>
      <c r="L52" s="34">
        <f>Change!L52-Base!L52</f>
        <v>6.9276068322188422</v>
      </c>
      <c r="M52" s="34">
        <f>Change!M52-Base!M52</f>
        <v>6.0383908959448576</v>
      </c>
      <c r="N52" s="34">
        <f>Change!N52-Base!N52</f>
        <v>6.1761263577904941</v>
      </c>
      <c r="O52" s="34">
        <f>Change!O52-Base!O52</f>
        <v>6.1851269833011884</v>
      </c>
      <c r="P52" s="34">
        <f>Change!P52-Base!P52</f>
        <v>6.3262110338846185</v>
      </c>
      <c r="Q52" s="34">
        <f>Change!Q52-Base!Q52</f>
        <v>4.75793991089499</v>
      </c>
      <c r="R52" s="34">
        <f>Change!R52-Base!R52</f>
        <v>-11.688129309969071</v>
      </c>
      <c r="S52" s="34">
        <f>Change!S52-Base!S52</f>
        <v>-11.954732252430034</v>
      </c>
      <c r="T52" s="34">
        <f>Change!T52-Base!T52</f>
        <v>-12.227420785030631</v>
      </c>
      <c r="U52" s="34">
        <f>Change!U52-Base!U52</f>
        <v>-13.556704597465398</v>
      </c>
      <c r="V52" s="34">
        <f>Change!V52-Base!V52</f>
        <v>18.358146597554224</v>
      </c>
      <c r="W52" s="34">
        <f>Change!W52-Base!W52</f>
        <v>18.776892374575397</v>
      </c>
      <c r="X52" s="20"/>
    </row>
    <row r="53" spans="1:24" ht="15.75" x14ac:dyDescent="0.25">
      <c r="A53" s="20"/>
      <c r="B53" s="25" t="s">
        <v>81</v>
      </c>
      <c r="C53" s="20">
        <f t="shared" si="8"/>
        <v>-100.44196942836847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0</v>
      </c>
      <c r="K53" s="34">
        <f>Change!K53-Base!K53</f>
        <v>-15.102997358601792</v>
      </c>
      <c r="L53" s="34">
        <f>Change!L53-Base!L53</f>
        <v>-15.44749805372582</v>
      </c>
      <c r="M53" s="34">
        <f>Change!M53-Base!M53</f>
        <v>-15.799855914107667</v>
      </c>
      <c r="N53" s="34">
        <f>Change!N53-Base!N53</f>
        <v>-16.16025132234228</v>
      </c>
      <c r="O53" s="34">
        <f>Change!O53-Base!O53</f>
        <v>-16.52886616421408</v>
      </c>
      <c r="P53" s="34">
        <f>Change!P53-Base!P53</f>
        <v>-16.905891344640573</v>
      </c>
      <c r="Q53" s="34">
        <f>Change!Q53-Base!Q53</f>
        <v>-17.291514762150591</v>
      </c>
      <c r="R53" s="34">
        <f>Change!R53-Base!R53</f>
        <v>-22.348080797456991</v>
      </c>
      <c r="S53" s="34">
        <f>Change!S53-Base!S53</f>
        <v>-22.866205973654715</v>
      </c>
      <c r="T53" s="34">
        <f>Change!T53-Base!T53</f>
        <v>-23.380086056414292</v>
      </c>
      <c r="U53" s="34">
        <f>Change!U53-Base!U53</f>
        <v>-23.912510939269559</v>
      </c>
      <c r="V53" s="34">
        <f>Change!V53-Base!V53</f>
        <v>-24.457956054535522</v>
      </c>
      <c r="W53" s="34">
        <f>Change!W53-Base!W53</f>
        <v>-25.015844401824509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1.7918883367168556E-2</v>
      </c>
      <c r="D55" s="34">
        <f>Change!D55-Base!D55</f>
        <v>0</v>
      </c>
      <c r="E55" s="34">
        <f>Change!E55-Base!E55</f>
        <v>-1.7019390300000009E-6</v>
      </c>
      <c r="F55" s="34">
        <f>Change!F55-Base!F55</f>
        <v>1.5904953054999931E-4</v>
      </c>
      <c r="G55" s="34">
        <f>Change!G55-Base!G55</f>
        <v>2.0254001182099979E-3</v>
      </c>
      <c r="H55" s="34">
        <f>Change!H55-Base!H55</f>
        <v>4.8023104517299969E-3</v>
      </c>
      <c r="I55" s="34">
        <f>Change!I55-Base!I55</f>
        <v>6.2386971403002173E-4</v>
      </c>
      <c r="J55" s="34">
        <f>Change!J55-Base!J55</f>
        <v>3.1090214892200065E-3</v>
      </c>
      <c r="K55" s="34">
        <f>Change!K55-Base!K55</f>
        <v>-9.6835547591999933E-4</v>
      </c>
      <c r="L55" s="34">
        <f>Change!L55-Base!L55</f>
        <v>-1.3272978608800008E-3</v>
      </c>
      <c r="M55" s="34">
        <f>Change!M55-Base!M55</f>
        <v>2.4202950730100002E-3</v>
      </c>
      <c r="N55" s="34">
        <f>Change!N55-Base!N55</f>
        <v>7.5025402755199908E-3</v>
      </c>
      <c r="O55" s="34">
        <f>Change!O55-Base!O55</f>
        <v>1.5591065777900009E-3</v>
      </c>
      <c r="P55" s="34">
        <f>Change!P55-Base!P55</f>
        <v>1.7955702661400048E-3</v>
      </c>
      <c r="Q55" s="34">
        <f>Change!Q55-Base!Q55</f>
        <v>-3.7176399791899852E-3</v>
      </c>
      <c r="R55" s="34">
        <f>Change!R55-Base!R55</f>
        <v>4.4023849162100007E-3</v>
      </c>
      <c r="S55" s="34">
        <f>Change!S55-Base!S55</f>
        <v>8.502562177999981E-3</v>
      </c>
      <c r="T55" s="34">
        <f>Change!T55-Base!T55</f>
        <v>7.1364654421000456E-3</v>
      </c>
      <c r="U55" s="34">
        <f>Change!U55-Base!U55</f>
        <v>-1.6532307887000101E-4</v>
      </c>
      <c r="V55" s="34">
        <f>Change!V55-Base!V55</f>
        <v>-2.5627961068000124E-4</v>
      </c>
      <c r="W55" s="34">
        <f>Change!W55-Base!W55</f>
        <v>-1.941115880799895E-4</v>
      </c>
      <c r="X55" s="20"/>
    </row>
    <row r="56" spans="1:24" ht="15.75" x14ac:dyDescent="0.25">
      <c r="A56" s="20"/>
      <c r="B56" s="27" t="s">
        <v>1</v>
      </c>
      <c r="C56" s="35">
        <f t="shared" si="8"/>
        <v>-2537.0317163875288</v>
      </c>
      <c r="D56" s="35">
        <f>Change!D56-Base!D56</f>
        <v>0</v>
      </c>
      <c r="E56" s="35">
        <f>Change!E56-Base!E56</f>
        <v>-1.7019390270434087E-6</v>
      </c>
      <c r="F56" s="35">
        <f>Change!F56-Base!F56</f>
        <v>1.5904953056633531E-4</v>
      </c>
      <c r="G56" s="35">
        <f>Change!G56-Base!G56</f>
        <v>76.904366461982818</v>
      </c>
      <c r="H56" s="35">
        <f>Change!H56-Base!H56</f>
        <v>-148.37887257717443</v>
      </c>
      <c r="I56" s="35">
        <f>Change!I56-Base!I56</f>
        <v>-142.47024649275829</v>
      </c>
      <c r="J56" s="35">
        <f>Change!J56-Base!J56</f>
        <v>-103.79383980454168</v>
      </c>
      <c r="K56" s="35">
        <f>Change!K56-Base!K56</f>
        <v>-292.95180094675607</v>
      </c>
      <c r="L56" s="35">
        <f>Change!L56-Base!L56</f>
        <v>-276.45633590108378</v>
      </c>
      <c r="M56" s="35">
        <f>Change!M56-Base!M56</f>
        <v>-439.24689945569412</v>
      </c>
      <c r="N56" s="35">
        <f>Change!N56-Base!N56</f>
        <v>-602.10464363618667</v>
      </c>
      <c r="O56" s="35">
        <f>Change!O56-Base!O56</f>
        <v>-467.79764855661688</v>
      </c>
      <c r="P56" s="35">
        <f>Change!P56-Base!P56</f>
        <v>-470.9553197487021</v>
      </c>
      <c r="Q56" s="35">
        <f>Change!Q56-Base!Q56</f>
        <v>-524.5577563367583</v>
      </c>
      <c r="R56" s="35">
        <f>Change!R56-Base!R56</f>
        <v>-429.28517773508838</v>
      </c>
      <c r="S56" s="35">
        <f>Change!S56-Base!S56</f>
        <v>-552.00639179694872</v>
      </c>
      <c r="T56" s="35">
        <f>Change!T56-Base!T56</f>
        <v>-555.20864301086203</v>
      </c>
      <c r="U56" s="35">
        <f>Change!U56-Base!U56</f>
        <v>-520.68015359077754</v>
      </c>
      <c r="V56" s="35">
        <f>Change!V56-Base!V56</f>
        <v>-282.75112384300564</v>
      </c>
      <c r="W56" s="35">
        <f>Change!W56-Base!W56</f>
        <v>-288.2388099895943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-44.5108105485903</v>
      </c>
      <c r="D60" s="34">
        <f>Change!D60-Base!D60</f>
        <v>0</v>
      </c>
      <c r="E60" s="34">
        <f>Change!E60-Base!E60</f>
        <v>-1.3293544871880059E-2</v>
      </c>
      <c r="F60" s="34">
        <f>Change!F60-Base!F60</f>
        <v>-1.7603123959621194</v>
      </c>
      <c r="G60" s="34">
        <f>Change!G60-Base!G60</f>
        <v>-4.5819447070924841</v>
      </c>
      <c r="H60" s="34">
        <f>Change!H60-Base!H60</f>
        <v>-5.0905670259990039</v>
      </c>
      <c r="I60" s="34">
        <f>Change!I60-Base!I60</f>
        <v>1.655055510322768</v>
      </c>
      <c r="J60" s="34">
        <f>Change!J60-Base!J60</f>
        <v>-1.9588952216688291</v>
      </c>
      <c r="K60" s="34">
        <f>Change!K60-Base!K60</f>
        <v>-2.1687350120071898</v>
      </c>
      <c r="L60" s="34">
        <f>Change!L60-Base!L60</f>
        <v>-2.3721206248376099</v>
      </c>
      <c r="M60" s="34">
        <f>Change!M60-Base!M60</f>
        <v>-4.5789367175916169</v>
      </c>
      <c r="N60" s="34">
        <f>Change!N60-Base!N60</f>
        <v>-4.8998294485759004</v>
      </c>
      <c r="O60" s="34">
        <f>Change!O60-Base!O60</f>
        <v>-6.4963660506217309</v>
      </c>
      <c r="P60" s="34">
        <f>Change!P60-Base!P60</f>
        <v>-7.1193571720616795</v>
      </c>
      <c r="Q60" s="34">
        <f>Change!Q60-Base!Q60</f>
        <v>-6.3962972393065094</v>
      </c>
      <c r="R60" s="34">
        <f>Change!R60-Base!R60</f>
        <v>-8.2169076986214478</v>
      </c>
      <c r="S60" s="34">
        <f>Change!S60-Base!S60</f>
        <v>-22.220005061064697</v>
      </c>
      <c r="T60" s="34">
        <f>Change!T60-Base!T60</f>
        <v>-15.59888401881993</v>
      </c>
      <c r="U60" s="34">
        <f>Change!U60-Base!U60</f>
        <v>-11.992216139205041</v>
      </c>
      <c r="V60" s="34">
        <f>Change!V60-Base!V60</f>
        <v>1.3056692110268386E-2</v>
      </c>
      <c r="W60" s="34">
        <f>Change!W60-Base!W60</f>
        <v>-0.54932839482616203</v>
      </c>
      <c r="X60" s="20"/>
    </row>
    <row r="61" spans="1:24" ht="15.75" x14ac:dyDescent="0.25">
      <c r="A61" s="20"/>
      <c r="B61" s="25" t="s">
        <v>85</v>
      </c>
      <c r="C61" s="20">
        <f t="shared" si="9"/>
        <v>-5.4645528991620296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0.18128253044949716</v>
      </c>
      <c r="H61" s="34">
        <f>Change!H61-Base!H61</f>
        <v>-0.35417001119671809</v>
      </c>
      <c r="I61" s="34">
        <f>Change!I61-Base!I61</f>
        <v>-0.86993873875832861</v>
      </c>
      <c r="J61" s="34">
        <f>Change!J61-Base!J61</f>
        <v>-1.5582657631712493</v>
      </c>
      <c r="K61" s="34">
        <f>Change!K61-Base!K61</f>
        <v>-2.1533732062858633</v>
      </c>
      <c r="L61" s="34">
        <f>Change!L61-Base!L61</f>
        <v>-2.8398206500857555</v>
      </c>
      <c r="M61" s="34">
        <f>Change!M61-Base!M61</f>
        <v>-3.1245788794787046</v>
      </c>
      <c r="N61" s="34">
        <f>Change!N61-Base!N61</f>
        <v>-3.486320822842373</v>
      </c>
      <c r="O61" s="34">
        <f>Change!O61-Base!O61</f>
        <v>-1.9429957745772128</v>
      </c>
      <c r="P61" s="34">
        <f>Change!P61-Base!P61</f>
        <v>-2.1485537792788705</v>
      </c>
      <c r="Q61" s="34">
        <f>Change!Q61-Base!Q61</f>
        <v>-1.7131386143089173</v>
      </c>
      <c r="R61" s="34">
        <f>Change!R61-Base!R61</f>
        <v>-0.99914087322781597</v>
      </c>
      <c r="S61" s="34">
        <f>Change!S61-Base!S61</f>
        <v>0.56588280937444324</v>
      </c>
      <c r="T61" s="34">
        <f>Change!T61-Base!T61</f>
        <v>3.7321893779097195</v>
      </c>
      <c r="U61" s="34">
        <f>Change!U61-Base!U61</f>
        <v>4.698561095214643</v>
      </c>
      <c r="V61" s="34">
        <f>Change!V61-Base!V61</f>
        <v>6.457211826085711</v>
      </c>
      <c r="W61" s="34">
        <f>Change!W61-Base!W61</f>
        <v>1.9434499694669398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-49.975363447752336</v>
      </c>
      <c r="D63" s="35">
        <f>Change!D63-Base!D63</f>
        <v>0</v>
      </c>
      <c r="E63" s="35">
        <f>Change!E63-Base!E63</f>
        <v>-1.3293544871881835E-2</v>
      </c>
      <c r="F63" s="35">
        <f>Change!F63-Base!F63</f>
        <v>-1.7603123959621172</v>
      </c>
      <c r="G63" s="35">
        <f>Change!G63-Base!G63</f>
        <v>-4.4006621766429816</v>
      </c>
      <c r="H63" s="35">
        <f>Change!H63-Base!H63</f>
        <v>-5.444737037195722</v>
      </c>
      <c r="I63" s="35">
        <f>Change!I63-Base!I63</f>
        <v>0.78511677156443227</v>
      </c>
      <c r="J63" s="35">
        <f>Change!J63-Base!J63</f>
        <v>-3.5171609848400749</v>
      </c>
      <c r="K63" s="35">
        <f>Change!K63-Base!K63</f>
        <v>-4.322108218293053</v>
      </c>
      <c r="L63" s="35">
        <f>Change!L63-Base!L63</f>
        <v>-5.211941274923376</v>
      </c>
      <c r="M63" s="35">
        <f>Change!M63-Base!M63</f>
        <v>-7.7035155970703215</v>
      </c>
      <c r="N63" s="35">
        <f>Change!N63-Base!N63</f>
        <v>-8.3861502714182734</v>
      </c>
      <c r="O63" s="35">
        <f>Change!O63-Base!O63</f>
        <v>-8.4393618251989437</v>
      </c>
      <c r="P63" s="35">
        <f>Change!P63-Base!P63</f>
        <v>-9.2679109513405535</v>
      </c>
      <c r="Q63" s="35">
        <f>Change!Q63-Base!Q63</f>
        <v>-8.1094358536154516</v>
      </c>
      <c r="R63" s="35">
        <f>Change!R63-Base!R63</f>
        <v>-9.2160485718492282</v>
      </c>
      <c r="S63" s="35">
        <f>Change!S63-Base!S63</f>
        <v>-21.654122251690239</v>
      </c>
      <c r="T63" s="35">
        <f>Change!T63-Base!T63</f>
        <v>-11.866694640910225</v>
      </c>
      <c r="U63" s="35">
        <f>Change!U63-Base!U63</f>
        <v>-7.293655043990384</v>
      </c>
      <c r="V63" s="35">
        <f>Change!V63-Base!V63</f>
        <v>6.4702685181959509</v>
      </c>
      <c r="W63" s="35">
        <f>Change!W63-Base!W63</f>
        <v>1.394121574640792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324.16747404015172</v>
      </c>
      <c r="D66" s="34">
        <f>Change!D66-Base!D66</f>
        <v>1.574567047543951E-2</v>
      </c>
      <c r="E66" s="34">
        <f>Change!E66-Base!E66</f>
        <v>-3.3160627582105917E-2</v>
      </c>
      <c r="F66" s="34">
        <f>Change!F66-Base!F66</f>
        <v>0.64481202762490852</v>
      </c>
      <c r="G66" s="34">
        <f>Change!G66-Base!G66</f>
        <v>-8.5671929329666625</v>
      </c>
      <c r="H66" s="34">
        <f>Change!H66-Base!H66</f>
        <v>33.611496350283915</v>
      </c>
      <c r="I66" s="34">
        <f>Change!I66-Base!I66</f>
        <v>11.296339711554992</v>
      </c>
      <c r="J66" s="34">
        <f>Change!J66-Base!J66</f>
        <v>6.6578587908810789</v>
      </c>
      <c r="K66" s="34">
        <f>Change!K66-Base!K66</f>
        <v>27.966676271439709</v>
      </c>
      <c r="L66" s="34">
        <f>Change!L66-Base!L66</f>
        <v>47.051779272647295</v>
      </c>
      <c r="M66" s="34">
        <f>Change!M66-Base!M66</f>
        <v>37.014368955820402</v>
      </c>
      <c r="N66" s="34">
        <f>Change!N66-Base!N66</f>
        <v>50.685881195619686</v>
      </c>
      <c r="O66" s="34">
        <f>Change!O66-Base!O66</f>
        <v>35.485226270556808</v>
      </c>
      <c r="P66" s="34">
        <f>Change!P66-Base!P66</f>
        <v>36.955526831828905</v>
      </c>
      <c r="Q66" s="34">
        <f>Change!Q66-Base!Q66</f>
        <v>40.391342933314604</v>
      </c>
      <c r="R66" s="34">
        <f>Change!R66-Base!R66</f>
        <v>68.856345608458071</v>
      </c>
      <c r="S66" s="34">
        <f>Change!S66-Base!S66</f>
        <v>82.585559790629844</v>
      </c>
      <c r="T66" s="34">
        <f>Change!T66-Base!T66</f>
        <v>86.949591434619293</v>
      </c>
      <c r="U66" s="34">
        <f>Change!U66-Base!U66</f>
        <v>96.484817319993056</v>
      </c>
      <c r="V66" s="34">
        <f>Change!V66-Base!V66</f>
        <v>81.037842429538074</v>
      </c>
      <c r="W66" s="34">
        <f>Change!W66-Base!W66</f>
        <v>86.25744146179369</v>
      </c>
      <c r="X66" s="20"/>
    </row>
    <row r="67" spans="1:24" ht="15.75" x14ac:dyDescent="0.25">
      <c r="A67" s="20"/>
      <c r="B67" s="25" t="s">
        <v>30</v>
      </c>
      <c r="C67" s="20">
        <f t="shared" si="10"/>
        <v>544.44353775075399</v>
      </c>
      <c r="D67" s="34">
        <f>Change!D67-Base!D67</f>
        <v>0.46110415604272248</v>
      </c>
      <c r="E67" s="34">
        <f>Change!E67-Base!E67</f>
        <v>0.25219581847716199</v>
      </c>
      <c r="F67" s="34">
        <f>Change!F67-Base!F67</f>
        <v>1.2887406153503207</v>
      </c>
      <c r="G67" s="34">
        <f>Change!G67-Base!G67</f>
        <v>-14.098691214815858</v>
      </c>
      <c r="H67" s="34">
        <f>Change!H67-Base!H67</f>
        <v>24.747963958570239</v>
      </c>
      <c r="I67" s="34">
        <f>Change!I67-Base!I67</f>
        <v>17.519749702082208</v>
      </c>
      <c r="J67" s="34">
        <f>Change!J67-Base!J67</f>
        <v>-9.9088007426202012</v>
      </c>
      <c r="K67" s="34">
        <f>Change!K67-Base!K67</f>
        <v>34.297412882111871</v>
      </c>
      <c r="L67" s="34">
        <f>Change!L67-Base!L67</f>
        <v>39.244930393476238</v>
      </c>
      <c r="M67" s="34">
        <f>Change!M67-Base!M67</f>
        <v>86.689664612391255</v>
      </c>
      <c r="N67" s="34">
        <f>Change!N67-Base!N67</f>
        <v>103.96641684024883</v>
      </c>
      <c r="O67" s="34">
        <f>Change!O67-Base!O67</f>
        <v>78.751043426421177</v>
      </c>
      <c r="P67" s="34">
        <f>Change!P67-Base!P67</f>
        <v>79.595545135941393</v>
      </c>
      <c r="Q67" s="34">
        <f>Change!Q67-Base!Q67</f>
        <v>97.050862087491566</v>
      </c>
      <c r="R67" s="34">
        <f>Change!R67-Base!R67</f>
        <v>112.19588535132988</v>
      </c>
      <c r="S67" s="34">
        <f>Change!S67-Base!S67</f>
        <v>136.27750942549039</v>
      </c>
      <c r="T67" s="34">
        <f>Change!T67-Base!T67</f>
        <v>148.70144210386627</v>
      </c>
      <c r="U67" s="34">
        <f>Change!U67-Base!U67</f>
        <v>164.07030531165401</v>
      </c>
      <c r="V67" s="34">
        <f>Change!V67-Base!V67</f>
        <v>169.40827998895588</v>
      </c>
      <c r="W67" s="34">
        <f>Change!W67-Base!W67</f>
        <v>170.53079404253867</v>
      </c>
      <c r="X67" s="20"/>
    </row>
    <row r="68" spans="1:24" ht="15.75" x14ac:dyDescent="0.25">
      <c r="A68" s="20"/>
      <c r="B68" s="27" t="s">
        <v>1</v>
      </c>
      <c r="C68" s="35">
        <f t="shared" si="10"/>
        <v>868.61101179090576</v>
      </c>
      <c r="D68" s="35">
        <f>Change!D68-Base!D68</f>
        <v>0.47684982651821883</v>
      </c>
      <c r="E68" s="35">
        <f>Change!E68-Base!E68</f>
        <v>0.21903519089505608</v>
      </c>
      <c r="F68" s="35">
        <f>Change!F68-Base!F68</f>
        <v>1.9335526429752292</v>
      </c>
      <c r="G68" s="35">
        <f>Change!G68-Base!G68</f>
        <v>-22.665884147782521</v>
      </c>
      <c r="H68" s="35">
        <f>Change!H68-Base!H68</f>
        <v>58.359460308854153</v>
      </c>
      <c r="I68" s="35">
        <f>Change!I68-Base!I68</f>
        <v>28.816089413637201</v>
      </c>
      <c r="J68" s="35">
        <f>Change!J68-Base!J68</f>
        <v>-3.2509419517391223</v>
      </c>
      <c r="K68" s="35">
        <f>Change!K68-Base!K68</f>
        <v>62.264089153551566</v>
      </c>
      <c r="L68" s="35">
        <f>Change!L68-Base!L68</f>
        <v>86.29670966612349</v>
      </c>
      <c r="M68" s="35">
        <f>Change!M68-Base!M68</f>
        <v>123.70403356821166</v>
      </c>
      <c r="N68" s="35">
        <f>Change!N68-Base!N68</f>
        <v>154.65229803586851</v>
      </c>
      <c r="O68" s="35">
        <f>Change!O68-Base!O68</f>
        <v>114.23626969697798</v>
      </c>
      <c r="P68" s="35">
        <f>Change!P68-Base!P68</f>
        <v>116.5510719677703</v>
      </c>
      <c r="Q68" s="35">
        <f>Change!Q68-Base!Q68</f>
        <v>137.44220502080617</v>
      </c>
      <c r="R68" s="35">
        <f>Change!R68-Base!R68</f>
        <v>181.05223095978795</v>
      </c>
      <c r="S68" s="35">
        <f>Change!S68-Base!S68</f>
        <v>218.86306921612021</v>
      </c>
      <c r="T68" s="35">
        <f>Change!T68-Base!T68</f>
        <v>235.65103353848556</v>
      </c>
      <c r="U68" s="35">
        <f>Change!U68-Base!U68</f>
        <v>260.55512263164707</v>
      </c>
      <c r="V68" s="35">
        <f>Change!V68-Base!V68</f>
        <v>250.44612241849399</v>
      </c>
      <c r="W68" s="35">
        <f>Change!W68-Base!W68</f>
        <v>256.78823550433242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-9.0191445822128991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0.25978818037910401</v>
      </c>
      <c r="H71" s="20">
        <f>Change!H71-Base!H71</f>
        <v>-0.53788056115246263</v>
      </c>
      <c r="I71" s="20">
        <f>Change!I71-Base!I71</f>
        <v>0.3313137348466455</v>
      </c>
      <c r="J71" s="20">
        <f>Change!J71-Base!J71</f>
        <v>0.46746672273761192</v>
      </c>
      <c r="K71" s="20">
        <f>Change!K71-Base!K71</f>
        <v>-5.4334525374366081</v>
      </c>
      <c r="L71" s="20">
        <f>Change!L71-Base!L71</f>
        <v>-7.6078668344733273</v>
      </c>
      <c r="M71" s="20">
        <f>Change!M71-Base!M71</f>
        <v>5.7336993213500023</v>
      </c>
      <c r="N71" s="20">
        <f>Change!N71-Base!N71</f>
        <v>7.3112691229907227</v>
      </c>
      <c r="O71" s="20">
        <f>Change!O71-Base!O71</f>
        <v>7.4042848947888729</v>
      </c>
      <c r="P71" s="20">
        <f>Change!P71-Base!P71</f>
        <v>7.4994229200693781</v>
      </c>
      <c r="Q71" s="20">
        <f>Change!Q71-Base!Q71</f>
        <v>7.7714935250899657</v>
      </c>
      <c r="R71" s="20">
        <f>Change!R71-Base!R71</f>
        <v>9.3851712228782844</v>
      </c>
      <c r="S71" s="20">
        <f>Change!S71-Base!S71</f>
        <v>11.072484820902446</v>
      </c>
      <c r="T71" s="20">
        <f>Change!T71-Base!T71</f>
        <v>11.306559795825365</v>
      </c>
      <c r="U71" s="20">
        <f>Change!U71-Base!U71</f>
        <v>-33.290347920928866</v>
      </c>
      <c r="V71" s="20">
        <f>Change!V71-Base!V71</f>
        <v>-32.721891172363769</v>
      </c>
      <c r="W71" s="20">
        <f>Change!W71-Base!W71</f>
        <v>-35.48457842520196</v>
      </c>
      <c r="X71" s="20"/>
    </row>
    <row r="72" spans="1:24" ht="15.75" x14ac:dyDescent="0.25">
      <c r="A72" s="20"/>
      <c r="B72" s="27" t="s">
        <v>1</v>
      </c>
      <c r="C72" s="20">
        <f t="shared" si="11"/>
        <v>-9.0191445822128991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0.25978818037910401</v>
      </c>
      <c r="H72" s="35">
        <f>Change!H72-Base!H72</f>
        <v>-0.53788056115246263</v>
      </c>
      <c r="I72" s="35">
        <f>Change!I72-Base!I72</f>
        <v>0.3313137348466455</v>
      </c>
      <c r="J72" s="35">
        <f>Change!J72-Base!J72</f>
        <v>0.46746672273761192</v>
      </c>
      <c r="K72" s="35">
        <f>Change!K72-Base!K72</f>
        <v>-5.4334525374366081</v>
      </c>
      <c r="L72" s="35">
        <f>Change!L72-Base!L72</f>
        <v>-7.6078668344733273</v>
      </c>
      <c r="M72" s="35">
        <f>Change!M72-Base!M72</f>
        <v>5.7336993213500023</v>
      </c>
      <c r="N72" s="35">
        <f>Change!N72-Base!N72</f>
        <v>7.3112691229907227</v>
      </c>
      <c r="O72" s="35">
        <f>Change!O72-Base!O72</f>
        <v>7.4042848947888729</v>
      </c>
      <c r="P72" s="35">
        <f>Change!P72-Base!P72</f>
        <v>7.4994229200693781</v>
      </c>
      <c r="Q72" s="35">
        <f>Change!Q72-Base!Q72</f>
        <v>7.7714935250899657</v>
      </c>
      <c r="R72" s="35">
        <f>Change!R72-Base!R72</f>
        <v>9.3851712228782844</v>
      </c>
      <c r="S72" s="35">
        <f>Change!S72-Base!S72</f>
        <v>11.072484820902446</v>
      </c>
      <c r="T72" s="35">
        <f>Change!T72-Base!T72</f>
        <v>11.306559795825365</v>
      </c>
      <c r="U72" s="35">
        <f>Change!U72-Base!U72</f>
        <v>-33.290347920928866</v>
      </c>
      <c r="V72" s="35">
        <f>Change!V72-Base!V72</f>
        <v>-32.721891172363769</v>
      </c>
      <c r="W72" s="35">
        <f>Change!W72-Base!W72</f>
        <v>-35.48457842520196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2642.4222978347275</v>
      </c>
      <c r="D75" s="39">
        <f>Change!D75-Base!D75</f>
        <v>4.0529210391468951E-2</v>
      </c>
      <c r="E75" s="39">
        <f>Change!E75-Base!E75</f>
        <v>1.668882278181627E-2</v>
      </c>
      <c r="F75" s="39">
        <f>Change!F75-Base!F75</f>
        <v>1.6073146777766851</v>
      </c>
      <c r="G75" s="39">
        <f>Change!G75-Base!G75</f>
        <v>15.164739423363244</v>
      </c>
      <c r="H75" s="39">
        <f>Change!H75-Base!H75</f>
        <v>2.3443079606699939</v>
      </c>
      <c r="I75" s="39">
        <f>Change!I75-Base!I75</f>
        <v>17.637461061565318</v>
      </c>
      <c r="J75" s="39">
        <f>Change!J75-Base!J75</f>
        <v>4.7981951851611484</v>
      </c>
      <c r="K75" s="39">
        <f>Change!K75-Base!K75</f>
        <v>43.680217918375092</v>
      </c>
      <c r="L75" s="39">
        <f>Change!L75-Base!L75</f>
        <v>71.501340716210052</v>
      </c>
      <c r="M75" s="39">
        <f>Change!M75-Base!M75</f>
        <v>383.77769766528809</v>
      </c>
      <c r="N75" s="39">
        <f>Change!N75-Base!N75</f>
        <v>432.73255947399866</v>
      </c>
      <c r="O75" s="39">
        <f>Change!O75-Base!O75</f>
        <v>370.36525311497962</v>
      </c>
      <c r="P75" s="39">
        <f>Change!P75-Base!P75</f>
        <v>380.90563929068549</v>
      </c>
      <c r="Q75" s="39">
        <f>Change!Q75-Base!Q75</f>
        <v>414.5358541428177</v>
      </c>
      <c r="R75" s="39">
        <f>Change!R75-Base!R75</f>
        <v>781.63238486600221</v>
      </c>
      <c r="S75" s="39">
        <f>Change!S75-Base!S75</f>
        <v>711.60448039090625</v>
      </c>
      <c r="T75" s="39">
        <f>Change!T75-Base!T75</f>
        <v>785.22141114998385</v>
      </c>
      <c r="U75" s="39">
        <f>Change!U75-Base!U75</f>
        <v>832.8723088284496</v>
      </c>
      <c r="V75" s="39">
        <f>Change!V75-Base!V75</f>
        <v>1183.3235663040414</v>
      </c>
      <c r="W75" s="39">
        <f>Change!W75-Base!W75</f>
        <v>902.51670730674869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-2590.5795904016995</v>
      </c>
      <c r="D76" s="20">
        <f>Change!D76-Base!D76</f>
        <v>0</v>
      </c>
      <c r="E76" s="20">
        <f>Change!E76-Base!E76</f>
        <v>-1.3293544871885388E-2</v>
      </c>
      <c r="F76" s="20">
        <f>Change!F76-Base!F76</f>
        <v>-1.7603123959622735</v>
      </c>
      <c r="G76" s="20">
        <f>Change!G76-Base!G76</f>
        <v>72.580184535151375</v>
      </c>
      <c r="H76" s="20">
        <f>Change!H76-Base!H76</f>
        <v>-154.01212247477747</v>
      </c>
      <c r="I76" s="20">
        <f>Change!I76-Base!I76</f>
        <v>-140.4845011173029</v>
      </c>
      <c r="J76" s="20">
        <f>Change!J76-Base!J76</f>
        <v>-105.28837732496186</v>
      </c>
      <c r="K76" s="20">
        <f>Change!K76-Base!K76</f>
        <v>-300.55302014072345</v>
      </c>
      <c r="L76" s="20">
        <f>Change!L76-Base!L76</f>
        <v>-286.43499606253408</v>
      </c>
      <c r="M76" s="20">
        <f>Change!M76-Base!M76</f>
        <v>-438.0945571470088</v>
      </c>
      <c r="N76" s="20">
        <f>Change!N76-Base!N76</f>
        <v>-599.70070650204752</v>
      </c>
      <c r="O76" s="20">
        <f>Change!O76-Base!O76</f>
        <v>-466.89128881902798</v>
      </c>
      <c r="P76" s="20">
        <f>Change!P76-Base!P76</f>
        <v>-470.57704957096075</v>
      </c>
      <c r="Q76" s="20">
        <f>Change!Q76-Base!Q76</f>
        <v>-523.17884241099546</v>
      </c>
      <c r="R76" s="20">
        <f>Change!R76-Base!R76</f>
        <v>-428.12131659574789</v>
      </c>
      <c r="S76" s="20">
        <f>Change!S76-Base!S76</f>
        <v>-563.16241459928824</v>
      </c>
      <c r="T76" s="20">
        <f>Change!T76-Base!T76</f>
        <v>-559.50810369929877</v>
      </c>
      <c r="U76" s="20">
        <f>Change!U76-Base!U76</f>
        <v>-565.96255232783278</v>
      </c>
      <c r="V76" s="20">
        <f>Change!V76-Base!V76</f>
        <v>-315.45970204364858</v>
      </c>
      <c r="W76" s="20">
        <f>Change!W76-Base!W76</f>
        <v>-324.27252269803466</v>
      </c>
      <c r="X76" s="20"/>
    </row>
    <row r="77" spans="1:24" ht="15.75" x14ac:dyDescent="0.25">
      <c r="A77" s="20"/>
      <c r="B77" s="24" t="s">
        <v>35</v>
      </c>
      <c r="C77" s="20">
        <f t="shared" si="12"/>
        <v>5233.0018882364247</v>
      </c>
      <c r="D77" s="20">
        <f>Change!D77-Base!D77</f>
        <v>4.0529210391014203E-2</v>
      </c>
      <c r="E77" s="20">
        <f>Change!E77-Base!E77</f>
        <v>2.9982367653701658E-2</v>
      </c>
      <c r="F77" s="20">
        <f>Change!F77-Base!F77</f>
        <v>3.3676270737382765</v>
      </c>
      <c r="G77" s="20">
        <f>Change!G77-Base!G77</f>
        <v>-57.415445111787676</v>
      </c>
      <c r="H77" s="20">
        <f>Change!H77-Base!H77</f>
        <v>156.35643043544678</v>
      </c>
      <c r="I77" s="20">
        <f>Change!I77-Base!I77</f>
        <v>158.12196217886913</v>
      </c>
      <c r="J77" s="20">
        <f>Change!J77-Base!J77</f>
        <v>110.08657251012278</v>
      </c>
      <c r="K77" s="20">
        <f>Change!K77-Base!K77</f>
        <v>344.23323805909934</v>
      </c>
      <c r="L77" s="20">
        <f>Change!L77-Base!L77</f>
        <v>357.93633677874391</v>
      </c>
      <c r="M77" s="20">
        <f>Change!M77-Base!M77</f>
        <v>821.87225481229655</v>
      </c>
      <c r="N77" s="20">
        <f>Change!N77-Base!N77</f>
        <v>1032.433265976046</v>
      </c>
      <c r="O77" s="20">
        <f>Change!O77-Base!O77</f>
        <v>837.25654193400737</v>
      </c>
      <c r="P77" s="20">
        <f>Change!P77-Base!P77</f>
        <v>851.4826888616459</v>
      </c>
      <c r="Q77" s="20">
        <f>Change!Q77-Base!Q77</f>
        <v>937.71469655381361</v>
      </c>
      <c r="R77" s="20">
        <f>Change!R77-Base!R77</f>
        <v>1209.753701461749</v>
      </c>
      <c r="S77" s="20">
        <f>Change!S77-Base!S77</f>
        <v>1274.7668949901945</v>
      </c>
      <c r="T77" s="20">
        <f>Change!T77-Base!T77</f>
        <v>1344.7295148492826</v>
      </c>
      <c r="U77" s="20">
        <f>Change!U77-Base!U77</f>
        <v>1398.8348611562812</v>
      </c>
      <c r="V77" s="20">
        <f>Change!V77-Base!V77</f>
        <v>1498.7832683476902</v>
      </c>
      <c r="W77" s="20">
        <f>Change!W77-Base!W77</f>
        <v>1226.7892300047824</v>
      </c>
      <c r="X77" s="20"/>
    </row>
    <row r="78" spans="1:24" x14ac:dyDescent="0.25">
      <c r="A78" s="20"/>
      <c r="C78" s="20">
        <f>C77-C26</f>
        <v>4795.1158905976063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3.0780291247391324E-2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7647.8999144721583</v>
      </c>
      <c r="D84" s="34">
        <f>Change!D84-Base!D84</f>
        <v>9.8580192303707008</v>
      </c>
      <c r="E84" s="34">
        <f>Change!E84-Base!E84</f>
        <v>0.99488160130204051</v>
      </c>
      <c r="F84" s="34">
        <f>Change!F84-Base!F84</f>
        <v>17.805231195299712</v>
      </c>
      <c r="G84" s="34">
        <f>Change!G84-Base!G84</f>
        <v>-588.76978890198006</v>
      </c>
      <c r="H84" s="34">
        <f>Change!H84-Base!H84</f>
        <v>313.77695102884172</v>
      </c>
      <c r="I84" s="34">
        <f>Change!I84-Base!I84</f>
        <v>822.95413625213769</v>
      </c>
      <c r="J84" s="34">
        <f>Change!J84-Base!J84</f>
        <v>-437.37260769456043</v>
      </c>
      <c r="K84" s="34">
        <f>Change!K84-Base!K84</f>
        <v>817.42966991931098</v>
      </c>
      <c r="L84" s="34">
        <f>Change!L84-Base!L84</f>
        <v>877.28850371322915</v>
      </c>
      <c r="M84" s="34">
        <f>Change!M84-Base!M84</f>
        <v>2344.0324234588388</v>
      </c>
      <c r="N84" s="34">
        <f>Change!N84-Base!N84</f>
        <v>2175.9279368942407</v>
      </c>
      <c r="O84" s="34">
        <f>Change!O84-Base!O84</f>
        <v>1480.8038466573034</v>
      </c>
      <c r="P84" s="34">
        <f>Change!P84-Base!P84</f>
        <v>1747.246105358312</v>
      </c>
      <c r="Q84" s="34">
        <f>Change!Q84-Base!Q84</f>
        <v>1890.153123710772</v>
      </c>
      <c r="R84" s="34">
        <f>Change!R84-Base!R84</f>
        <v>1813.6073466653515</v>
      </c>
      <c r="S84" s="34">
        <f>Change!S84-Base!S84</f>
        <v>1990.5781369681799</v>
      </c>
      <c r="T84" s="34">
        <f>Change!T84-Base!T84</f>
        <v>1794.5986790119687</v>
      </c>
      <c r="U84" s="34">
        <f>Change!U84-Base!U84</f>
        <v>226.78407543762989</v>
      </c>
      <c r="V84" s="34">
        <f>Change!V84-Base!V84</f>
        <v>168.68821370140995</v>
      </c>
      <c r="W84" s="34">
        <f>Change!W84-Base!W84</f>
        <v>238.49188891180989</v>
      </c>
    </row>
    <row r="85" spans="1:23" ht="15.75" x14ac:dyDescent="0.25">
      <c r="A85" s="20"/>
      <c r="B85" s="25" t="s">
        <v>87</v>
      </c>
      <c r="C85" s="46">
        <f t="shared" si="13"/>
        <v>164.519621500238</v>
      </c>
      <c r="D85" s="34">
        <f>Change!D85-Base!D85</f>
        <v>-4.3144660110215227E-2</v>
      </c>
      <c r="E85" s="34">
        <f>Change!E85-Base!E85</f>
        <v>-0.31162417723032831</v>
      </c>
      <c r="F85" s="34">
        <f>Change!F85-Base!F85</f>
        <v>-3.4201400609599659</v>
      </c>
      <c r="G85" s="34">
        <f>Change!G85-Base!G85</f>
        <v>36.419037147549261</v>
      </c>
      <c r="H85" s="34">
        <f>Change!H85-Base!H85</f>
        <v>3.655861271109984</v>
      </c>
      <c r="I85" s="34">
        <f>Change!I85-Base!I85</f>
        <v>-4.8856563642001447</v>
      </c>
      <c r="J85" s="34">
        <f>Change!J85-Base!J85</f>
        <v>1.0018973110699108</v>
      </c>
      <c r="K85" s="34">
        <f>Change!K85-Base!K85</f>
        <v>0.97061809819012979</v>
      </c>
      <c r="L85" s="34">
        <f>Change!L85-Base!L85</f>
        <v>3.7016886848999775</v>
      </c>
      <c r="M85" s="34">
        <f>Change!M85-Base!M85</f>
        <v>31.273828653119381</v>
      </c>
      <c r="N85" s="34">
        <f>Change!N85-Base!N85</f>
        <v>61.28408085450917</v>
      </c>
      <c r="O85" s="34">
        <f>Change!O85-Base!O85</f>
        <v>49.083400675259099</v>
      </c>
      <c r="P85" s="34">
        <f>Change!P85-Base!P85</f>
        <v>37.285272892759394</v>
      </c>
      <c r="Q85" s="34">
        <f>Change!Q85-Base!Q85</f>
        <v>33.95318644658937</v>
      </c>
      <c r="R85" s="34">
        <f>Change!R85-Base!R85</f>
        <v>23.64402356722951</v>
      </c>
      <c r="S85" s="34">
        <f>Change!S85-Base!S85</f>
        <v>20.15740841314971</v>
      </c>
      <c r="T85" s="34">
        <f>Change!T85-Base!T85</f>
        <v>29.690545993649494</v>
      </c>
      <c r="U85" s="34">
        <f>Change!U85-Base!U85</f>
        <v>4.092400195589903</v>
      </c>
      <c r="V85" s="34">
        <f>Change!V85-Base!V85</f>
        <v>22.179378722549473</v>
      </c>
      <c r="W85" s="34">
        <f>Change!W85-Base!W85</f>
        <v>21.515846175459615</v>
      </c>
    </row>
    <row r="86" spans="1:23" ht="15.75" x14ac:dyDescent="0.25">
      <c r="A86" s="20"/>
      <c r="B86" s="25" t="s">
        <v>88</v>
      </c>
      <c r="C86" s="46">
        <f t="shared" si="13"/>
        <v>-91.868061425204459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0.75887165946005553</v>
      </c>
      <c r="H86" s="34">
        <f>Change!H86-Base!H86</f>
        <v>-5.4977941180000016</v>
      </c>
      <c r="I86" s="34">
        <f>Change!I86-Base!I86</f>
        <v>-11.350385473000188</v>
      </c>
      <c r="J86" s="34">
        <f>Change!J86-Base!J86</f>
        <v>-18.863095514000634</v>
      </c>
      <c r="K86" s="34">
        <f>Change!K86-Base!K86</f>
        <v>-25.144708567000635</v>
      </c>
      <c r="L86" s="34">
        <f>Change!L86-Base!L86</f>
        <v>-32.751671420001912</v>
      </c>
      <c r="M86" s="34">
        <f>Change!M86-Base!M86</f>
        <v>-35.649441886000204</v>
      </c>
      <c r="N86" s="34">
        <f>Change!N86-Base!N86</f>
        <v>-38.407681211999261</v>
      </c>
      <c r="O86" s="34">
        <f>Change!O86-Base!O86</f>
        <v>-22.630617372098641</v>
      </c>
      <c r="P86" s="34">
        <f>Change!P86-Base!P86</f>
        <v>-23.567410257159281</v>
      </c>
      <c r="Q86" s="34">
        <f>Change!Q86-Base!Q86</f>
        <v>-19.347846678199858</v>
      </c>
      <c r="R86" s="34">
        <f>Change!R86-Base!R86</f>
        <v>-12.35669429047266</v>
      </c>
      <c r="S86" s="34">
        <f>Change!S86-Base!S86</f>
        <v>-1.3264099986208748</v>
      </c>
      <c r="T86" s="34">
        <f>Change!T86-Base!T86</f>
        <v>23.278028725269905</v>
      </c>
      <c r="U86" s="34">
        <f>Change!U86-Base!U86</f>
        <v>33.244263599441183</v>
      </c>
      <c r="V86" s="34">
        <f>Change!V86-Base!V86</f>
        <v>48.203511293590054</v>
      </c>
      <c r="W86" s="34">
        <f>Change!W86-Base!W86</f>
        <v>10.335412824881132</v>
      </c>
    </row>
    <row r="87" spans="1:23" ht="15.75" x14ac:dyDescent="0.25">
      <c r="A87" s="20"/>
      <c r="B87" s="25" t="s">
        <v>39</v>
      </c>
      <c r="C87" s="46">
        <f t="shared" si="13"/>
        <v>5.3791654404625267E-3</v>
      </c>
      <c r="D87" s="34">
        <f>Change!D87-Base!D87</f>
        <v>1.5310566200241738E-3</v>
      </c>
      <c r="E87" s="34">
        <f>Change!E87-Base!E87</f>
        <v>0</v>
      </c>
      <c r="F87" s="34">
        <f>Change!F87-Base!F87</f>
        <v>0</v>
      </c>
      <c r="G87" s="34">
        <f>Change!G87-Base!G87</f>
        <v>-2.0000000000095497E-3</v>
      </c>
      <c r="H87" s="34">
        <f>Change!H87-Base!H87</f>
        <v>-2.0000000000095497E-3</v>
      </c>
      <c r="I87" s="34">
        <f>Change!I87-Base!I87</f>
        <v>-9.9999999997635314E-4</v>
      </c>
      <c r="J87" s="34">
        <f>Change!J87-Base!J87</f>
        <v>0</v>
      </c>
      <c r="K87" s="34">
        <f>Change!K87-Base!K87</f>
        <v>-9.9999999997635314E-4</v>
      </c>
      <c r="L87" s="34">
        <f>Change!L87-Base!L87</f>
        <v>1.0000000000331966E-3</v>
      </c>
      <c r="M87" s="34">
        <f>Change!M87-Base!M87</f>
        <v>3.0000000000427463E-3</v>
      </c>
      <c r="N87" s="34">
        <f>Change!N87-Base!N87</f>
        <v>4.9999999999954525E-3</v>
      </c>
      <c r="O87" s="34">
        <f>Change!O87-Base!O87</f>
        <v>-9.9999999997635314E-4</v>
      </c>
      <c r="P87" s="34">
        <f>Change!P87-Base!P87</f>
        <v>1.9999727700223957E-3</v>
      </c>
      <c r="Q87" s="34">
        <f>Change!Q87-Base!Q87</f>
        <v>0</v>
      </c>
      <c r="R87" s="34">
        <f>Change!R87-Base!R87</f>
        <v>-2.0000000000095497E-3</v>
      </c>
      <c r="S87" s="34">
        <f>Change!S87-Base!S87</f>
        <v>2.9999999999859028E-3</v>
      </c>
      <c r="T87" s="34">
        <f>Change!T87-Base!T87</f>
        <v>2.0000000000095497E-3</v>
      </c>
      <c r="U87" s="34">
        <f>Change!U87-Base!U87</f>
        <v>2.9999999999859028E-3</v>
      </c>
      <c r="V87" s="34">
        <f>Change!V87-Base!V87</f>
        <v>9.9999999997635314E-4</v>
      </c>
      <c r="W87" s="34">
        <f>Change!W87-Base!W87</f>
        <v>3.999999999962256E-3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25982.859225743694</v>
      </c>
      <c r="D89" s="34">
        <f>Change!D89-Base!D89</f>
        <v>-14.722335804959584</v>
      </c>
      <c r="E89" s="34">
        <f>Change!E89-Base!E89</f>
        <v>-0.96764344483017339</v>
      </c>
      <c r="F89" s="34">
        <f>Change!F89-Base!F89</f>
        <v>-23.918374221579143</v>
      </c>
      <c r="G89" s="34">
        <f>Change!G89-Base!G89</f>
        <v>529.90367673227047</v>
      </c>
      <c r="H89" s="34">
        <f>Change!H89-Base!H89</f>
        <v>364.3582102445198</v>
      </c>
      <c r="I89" s="34">
        <f>Change!I89-Base!I89</f>
        <v>420.1323093050396</v>
      </c>
      <c r="J89" s="34">
        <f>Change!J89-Base!J89</f>
        <v>2439.5868830111704</v>
      </c>
      <c r="K89" s="34">
        <f>Change!K89-Base!K89</f>
        <v>3061.2920132636027</v>
      </c>
      <c r="L89" s="34">
        <f>Change!L89-Base!L89</f>
        <v>2836.4850396252023</v>
      </c>
      <c r="M89" s="34">
        <f>Change!M89-Base!M89</f>
        <v>4525.7758477658681</v>
      </c>
      <c r="N89" s="34">
        <f>Change!N89-Base!N89</f>
        <v>4888.9862914720252</v>
      </c>
      <c r="O89" s="34">
        <f>Change!O89-Base!O89</f>
        <v>4203.1761962570854</v>
      </c>
      <c r="P89" s="34">
        <f>Change!P89-Base!P89</f>
        <v>4208.0699543894425</v>
      </c>
      <c r="Q89" s="34">
        <f>Change!Q89-Base!Q89</f>
        <v>4216.7314059915361</v>
      </c>
      <c r="R89" s="34">
        <f>Change!R89-Base!R89</f>
        <v>4353.2836903087455</v>
      </c>
      <c r="S89" s="34">
        <f>Change!S89-Base!S89</f>
        <v>3821.1267632504132</v>
      </c>
      <c r="T89" s="34">
        <f>Change!T89-Base!T89</f>
        <v>3778.0547146409372</v>
      </c>
      <c r="U89" s="34">
        <f>Change!U89-Base!U89</f>
        <v>6443.5446334679291</v>
      </c>
      <c r="V89" s="34">
        <f>Change!V89-Base!V89</f>
        <v>6814.4470086763977</v>
      </c>
      <c r="W89" s="34">
        <f>Change!W89-Base!W89</f>
        <v>6877.8885543033775</v>
      </c>
    </row>
    <row r="90" spans="1:23" ht="15.75" x14ac:dyDescent="0.25">
      <c r="A90" s="20"/>
      <c r="B90" s="25" t="s">
        <v>42</v>
      </c>
      <c r="C90" s="46">
        <f t="shared" si="13"/>
        <v>-18442.673939331493</v>
      </c>
      <c r="D90" s="34">
        <f>Change!D90-Base!D90</f>
        <v>0</v>
      </c>
      <c r="E90" s="34">
        <f>Change!E90-Base!E90</f>
        <v>0</v>
      </c>
      <c r="F90" s="34">
        <f>Change!F90-Base!F90</f>
        <v>2.0732268460051273E-2</v>
      </c>
      <c r="G90" s="34">
        <f>Change!G90-Base!G90</f>
        <v>11.892080398689359</v>
      </c>
      <c r="H90" s="34">
        <f>Change!H90-Base!H90</f>
        <v>-1647.4272315844628</v>
      </c>
      <c r="I90" s="34">
        <f>Change!I90-Base!I90</f>
        <v>-1810.9076116616125</v>
      </c>
      <c r="J90" s="34">
        <f>Change!J90-Base!J90</f>
        <v>-1813.1029205413806</v>
      </c>
      <c r="K90" s="34">
        <f>Change!K90-Base!K90</f>
        <v>-2850.8689320343319</v>
      </c>
      <c r="L90" s="34">
        <f>Change!L90-Base!L90</f>
        <v>-2867.6237060781104</v>
      </c>
      <c r="M90" s="34">
        <f>Change!M90-Base!M90</f>
        <v>-2699.7876246669712</v>
      </c>
      <c r="N90" s="34">
        <f>Change!N90-Base!N90</f>
        <v>-3851.0416704124691</v>
      </c>
      <c r="O90" s="34">
        <f>Change!O90-Base!O90</f>
        <v>-1099.0319782636288</v>
      </c>
      <c r="P90" s="34">
        <f>Change!P90-Base!P90</f>
        <v>-685.19798702638946</v>
      </c>
      <c r="Q90" s="34">
        <f>Change!Q90-Base!Q90</f>
        <v>-691.88232163872999</v>
      </c>
      <c r="R90" s="34">
        <f>Change!R90-Base!R90</f>
        <v>-3781.0855719901883</v>
      </c>
      <c r="S90" s="34">
        <f>Change!S90-Base!S90</f>
        <v>-3796.7042216517802</v>
      </c>
      <c r="T90" s="34">
        <f>Change!T90-Base!T90</f>
        <v>-3762.3669469641809</v>
      </c>
      <c r="U90" s="34">
        <f>Change!U90-Base!U90</f>
        <v>-3918.1873721166194</v>
      </c>
      <c r="V90" s="34">
        <f>Change!V90-Base!V90</f>
        <v>-3717.4006409618978</v>
      </c>
      <c r="W90" s="34">
        <f>Change!W90-Base!W90</f>
        <v>-3760.0914807964018</v>
      </c>
    </row>
    <row r="91" spans="1:23" ht="15.75" x14ac:dyDescent="0.25">
      <c r="A91" s="20"/>
      <c r="B91" s="25" t="s">
        <v>43</v>
      </c>
      <c r="C91" s="46">
        <f t="shared" si="13"/>
        <v>-34651.43211478374</v>
      </c>
      <c r="D91" s="34">
        <f>Change!D91-Base!D91</f>
        <v>0.50754654868069338</v>
      </c>
      <c r="E91" s="34">
        <f>Change!E91-Base!E91</f>
        <v>-4.4183952817402314</v>
      </c>
      <c r="F91" s="34">
        <f>Change!F91-Base!F91</f>
        <v>-11.04208262236898</v>
      </c>
      <c r="G91" s="34">
        <f>Change!G91-Base!G91</f>
        <v>194.52683817756952</v>
      </c>
      <c r="H91" s="34">
        <f>Change!H91-Base!H91</f>
        <v>-293.09885268248036</v>
      </c>
      <c r="I91" s="34">
        <f>Change!I91-Base!I91</f>
        <v>-297.87604366840969</v>
      </c>
      <c r="J91" s="34">
        <f>Change!J91-Base!J91</f>
        <v>-298.65168087395978</v>
      </c>
      <c r="K91" s="34">
        <f>Change!K91-Base!K91</f>
        <v>-1734.7354752508581</v>
      </c>
      <c r="L91" s="34">
        <f>Change!L91-Base!L91</f>
        <v>-1579.7373381786401</v>
      </c>
      <c r="M91" s="34">
        <f>Change!M91-Base!M91</f>
        <v>-7008.4289328165542</v>
      </c>
      <c r="N91" s="34">
        <f>Change!N91-Base!N91</f>
        <v>-7566.6686953081007</v>
      </c>
      <c r="O91" s="34">
        <f>Change!O91-Base!O91</f>
        <v>-7316.3491611088757</v>
      </c>
      <c r="P91" s="34">
        <f>Change!P91-Base!P91</f>
        <v>-8082.3557387217406</v>
      </c>
      <c r="Q91" s="34">
        <f>Change!Q91-Base!Q91</f>
        <v>-8966.3193106604886</v>
      </c>
      <c r="R91" s="34">
        <f>Change!R91-Base!R91</f>
        <v>-7427.8269441845114</v>
      </c>
      <c r="S91" s="34">
        <f>Change!S91-Base!S91</f>
        <v>-7154.2322395539159</v>
      </c>
      <c r="T91" s="34">
        <f>Change!T91-Base!T91</f>
        <v>-6810.5967157742707</v>
      </c>
      <c r="U91" s="34">
        <f>Change!U91-Base!U91</f>
        <v>-7482.4567689302276</v>
      </c>
      <c r="V91" s="34">
        <f>Change!V91-Base!V91</f>
        <v>-8564.813830448431</v>
      </c>
      <c r="W91" s="34">
        <f>Change!W91-Base!W91</f>
        <v>-8538.0701994218616</v>
      </c>
    </row>
    <row r="92" spans="1:23" ht="15.75" x14ac:dyDescent="0.25">
      <c r="A92" s="20"/>
      <c r="B92" s="25" t="s">
        <v>44</v>
      </c>
      <c r="C92" s="46">
        <f t="shared" si="13"/>
        <v>-1418.6475504467494</v>
      </c>
      <c r="D92" s="34">
        <f>Change!D92-Base!D92</f>
        <v>0.45219817930865247</v>
      </c>
      <c r="E92" s="34">
        <f>Change!E92-Base!E92</f>
        <v>-0.89262068729840394</v>
      </c>
      <c r="F92" s="34">
        <f>Change!F92-Base!F92</f>
        <v>-3.4864815960609121</v>
      </c>
      <c r="G92" s="34">
        <f>Change!G92-Base!G92</f>
        <v>18.848991669168754</v>
      </c>
      <c r="H92" s="34">
        <f>Change!H92-Base!H92</f>
        <v>18.319961273380613</v>
      </c>
      <c r="I92" s="34">
        <f>Change!I92-Base!I92</f>
        <v>-1.8818584848086175</v>
      </c>
      <c r="J92" s="34">
        <f>Change!J92-Base!J92</f>
        <v>-4.7207524085160912</v>
      </c>
      <c r="K92" s="34">
        <f>Change!K92-Base!K92</f>
        <v>-650.120587806412</v>
      </c>
      <c r="L92" s="34">
        <f>Change!L92-Base!L92</f>
        <v>-821.26612303982984</v>
      </c>
      <c r="M92" s="34">
        <f>Change!M92-Base!M92</f>
        <v>-453.9619683481742</v>
      </c>
      <c r="N92" s="34">
        <f>Change!N92-Base!N92</f>
        <v>-169.36935560767233</v>
      </c>
      <c r="O92" s="34">
        <f>Change!O92-Base!O92</f>
        <v>-200.35534987060055</v>
      </c>
      <c r="P92" s="34">
        <f>Change!P92-Base!P92</f>
        <v>-151.31174675617876</v>
      </c>
      <c r="Q92" s="34">
        <f>Change!Q92-Base!Q92</f>
        <v>-84.926268370079924</v>
      </c>
      <c r="R92" s="34">
        <f>Change!R92-Base!R92</f>
        <v>-64.739853172291987</v>
      </c>
      <c r="S92" s="34">
        <f>Change!S92-Base!S92</f>
        <v>-95.616920874519565</v>
      </c>
      <c r="T92" s="34">
        <f>Change!T92-Base!T92</f>
        <v>-176.05882834068052</v>
      </c>
      <c r="U92" s="34">
        <f>Change!U92-Base!U92</f>
        <v>-279.62580392903146</v>
      </c>
      <c r="V92" s="34">
        <f>Change!V92-Base!V92</f>
        <v>183.23568243183672</v>
      </c>
      <c r="W92" s="34">
        <f>Change!W92-Base!W92</f>
        <v>216.07370765686028</v>
      </c>
    </row>
    <row r="93" spans="1:23" ht="15.75" x14ac:dyDescent="0.25">
      <c r="A93" s="20"/>
      <c r="B93" s="27" t="s">
        <v>1</v>
      </c>
      <c r="C93" s="35">
        <f t="shared" si="13"/>
        <v>-20809.337525105664</v>
      </c>
      <c r="D93" s="46">
        <f>Change!D93-Base!D93</f>
        <v>-3.9461854500841582</v>
      </c>
      <c r="E93" s="46">
        <f>Change!E93-Base!E93</f>
        <v>-5.5954019898053957</v>
      </c>
      <c r="F93" s="46">
        <f>Change!F93-Base!F93</f>
        <v>-24.041115037209238</v>
      </c>
      <c r="G93" s="46">
        <f>Change!G93-Base!G93</f>
        <v>203.57770688271557</v>
      </c>
      <c r="H93" s="46">
        <f>Change!H93-Base!H93</f>
        <v>-1245.914894567075</v>
      </c>
      <c r="I93" s="46">
        <f>Change!I93-Base!I93</f>
        <v>-883.81611009484914</v>
      </c>
      <c r="J93" s="46">
        <f>Change!J93-Base!J93</f>
        <v>-132.12227671018627</v>
      </c>
      <c r="K93" s="46">
        <f>Change!K93-Base!K93</f>
        <v>-1381.1784023774962</v>
      </c>
      <c r="L93" s="46">
        <f>Change!L93-Base!L93</f>
        <v>-1583.902606693242</v>
      </c>
      <c r="M93" s="46">
        <f>Change!M93-Base!M93</f>
        <v>-3296.7428678398865</v>
      </c>
      <c r="N93" s="46">
        <f>Change!N93-Base!N93</f>
        <v>-4499.2840933194821</v>
      </c>
      <c r="O93" s="46">
        <f>Change!O93-Base!O93</f>
        <v>-2905.3046630255412</v>
      </c>
      <c r="P93" s="46">
        <f>Change!P93-Base!P93</f>
        <v>-2949.8295501481771</v>
      </c>
      <c r="Q93" s="46">
        <f>Change!Q93-Base!Q93</f>
        <v>-3621.6380311985995</v>
      </c>
      <c r="R93" s="46">
        <f>Change!R93-Base!R93</f>
        <v>-5095.4760030961334</v>
      </c>
      <c r="S93" s="46">
        <f>Change!S93-Base!S93</f>
        <v>-5216.0144834471139</v>
      </c>
      <c r="T93" s="46">
        <f>Change!T93-Base!T93</f>
        <v>-5123.3985227073135</v>
      </c>
      <c r="U93" s="46">
        <f>Change!U93-Base!U93</f>
        <v>-4972.6015722752782</v>
      </c>
      <c r="V93" s="46">
        <f>Change!V93-Base!V93</f>
        <v>-5045.459676584549</v>
      </c>
      <c r="W93" s="46">
        <f>Change!W93-Base!W93</f>
        <v>-4933.852270345873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3.935858501269875E-3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0</v>
      </c>
      <c r="H101" s="20">
        <f>Change!H101-Base!H101</f>
        <v>1.9629406102350012E-4</v>
      </c>
      <c r="I101" s="20">
        <f>Change!I101-Base!I101</f>
        <v>2.7007551381336321E-4</v>
      </c>
      <c r="J101" s="20">
        <f>Change!J101-Base!J101</f>
        <v>1.8464786773466843E-4</v>
      </c>
      <c r="K101" s="20">
        <f>Change!K101-Base!K101</f>
        <v>9.4067749161791912E-4</v>
      </c>
      <c r="L101" s="20">
        <f>Change!L101-Base!L101</f>
        <v>7.9881990870569672E-4</v>
      </c>
      <c r="M101" s="20">
        <f>Change!M101-Base!M101</f>
        <v>1.1038113414918007E-3</v>
      </c>
      <c r="N101" s="20">
        <f>Change!N101-Base!N101</f>
        <v>7.4896504764731999E-4</v>
      </c>
      <c r="O101" s="20">
        <f>Change!O101-Base!O101</f>
        <v>5.2580030078207913E-4</v>
      </c>
      <c r="P101" s="20">
        <f>Change!P101-Base!P101</f>
        <v>5.521669906945509E-4</v>
      </c>
      <c r="Q101" s="20">
        <f>Change!Q101-Base!Q101</f>
        <v>4.9902890684828971E-4</v>
      </c>
      <c r="R101" s="20">
        <f>Change!R101-Base!R101</f>
        <v>8.7437922935348997E-4</v>
      </c>
      <c r="S101" s="20">
        <f>Change!S101-Base!S101</f>
        <v>1.5850635900277216E-3</v>
      </c>
      <c r="T101" s="20">
        <f>Change!T101-Base!T101</f>
        <v>0</v>
      </c>
      <c r="U101" s="20">
        <f>Change!U101-Base!U101</f>
        <v>0</v>
      </c>
      <c r="V101" s="20">
        <f>Change!V101-Base!V101</f>
        <v>0</v>
      </c>
      <c r="W101" s="20">
        <f>Change!W101-Base!W101</f>
        <v>0</v>
      </c>
    </row>
    <row r="103" spans="1:23" x14ac:dyDescent="0.25">
      <c r="B103" s="4" t="s">
        <v>96</v>
      </c>
      <c r="C103" s="20">
        <f t="shared" ref="C103:C107" si="16">NPV($C$2,D103:W103)</f>
        <v>-120.45309885188342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0</v>
      </c>
      <c r="J103" s="20">
        <f>Change!J103-Base!J103</f>
        <v>0</v>
      </c>
      <c r="K103" s="20">
        <f>Change!K103-Base!K103</f>
        <v>0</v>
      </c>
      <c r="L103" s="20">
        <f>Change!L103-Base!L103</f>
        <v>0</v>
      </c>
      <c r="M103" s="20">
        <f>Change!M103-Base!M103</f>
        <v>-1.9525920963266117</v>
      </c>
      <c r="N103" s="20">
        <f>Change!N103-Base!N103</f>
        <v>-23.08136962762876</v>
      </c>
      <c r="O103" s="20">
        <f>Change!O103-Base!O103</f>
        <v>-3.6964525447112919</v>
      </c>
      <c r="P103" s="20">
        <f>Change!P103-Base!P103</f>
        <v>-42.742839158016181</v>
      </c>
      <c r="Q103" s="20">
        <f>Change!Q103-Base!Q103</f>
        <v>-66.143454955026073</v>
      </c>
      <c r="R103" s="20">
        <f>Change!R103-Base!R103</f>
        <v>-75.364974962586302</v>
      </c>
      <c r="S103" s="20">
        <f>Change!S103-Base!S103</f>
        <v>-66.31741702086606</v>
      </c>
      <c r="T103" s="20">
        <f>Change!T103-Base!T103</f>
        <v>-31.633603292147882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546.26144183406359</v>
      </c>
      <c r="D104" s="20">
        <f>Change!D104-Base!D104</f>
        <v>0</v>
      </c>
      <c r="E104" s="20">
        <f>Change!E104-Base!E104</f>
        <v>0</v>
      </c>
      <c r="F104" s="20">
        <f>Change!F104-Base!F104</f>
        <v>0.19846364898768343</v>
      </c>
      <c r="G104" s="20">
        <f>Change!G104-Base!G104</f>
        <v>-5.9893035818864746</v>
      </c>
      <c r="H104" s="20">
        <f>Change!H104-Base!H104</f>
        <v>6.2296444072072745</v>
      </c>
      <c r="I104" s="20">
        <f>Change!I104-Base!I104</f>
        <v>12.321841665180443</v>
      </c>
      <c r="J104" s="20">
        <f>Change!J104-Base!J104</f>
        <v>4.4453058843577082</v>
      </c>
      <c r="K104" s="20">
        <f>Change!K104-Base!K104</f>
        <v>30.500631377683305</v>
      </c>
      <c r="L104" s="20">
        <f>Change!L104-Base!L104</f>
        <v>32.516156048449716</v>
      </c>
      <c r="M104" s="20">
        <f>Change!M104-Base!M104</f>
        <v>87.155816360772974</v>
      </c>
      <c r="N104" s="20">
        <f>Change!N104-Base!N104</f>
        <v>95.519232770036297</v>
      </c>
      <c r="O104" s="20">
        <f>Change!O104-Base!O104</f>
        <v>84.069089841604068</v>
      </c>
      <c r="P104" s="20">
        <f>Change!P104-Base!P104</f>
        <v>94.545204466044936</v>
      </c>
      <c r="Q104" s="20">
        <f>Change!Q104-Base!Q104</f>
        <v>105.35993243404721</v>
      </c>
      <c r="R104" s="20">
        <f>Change!R104-Base!R104</f>
        <v>118.56499514619239</v>
      </c>
      <c r="S104" s="20">
        <f>Change!S104-Base!S104</f>
        <v>134.07084911502358</v>
      </c>
      <c r="T104" s="20">
        <f>Change!T104-Base!T104</f>
        <v>146.24709263860507</v>
      </c>
      <c r="U104" s="20">
        <f>Change!U104-Base!U104</f>
        <v>148.64405957519449</v>
      </c>
      <c r="V104" s="20">
        <f>Change!V104-Base!V104</f>
        <v>169.39068501421826</v>
      </c>
      <c r="W104" s="20">
        <f>Change!W104-Base!W104</f>
        <v>194.90160413544845</v>
      </c>
    </row>
    <row r="105" spans="1:23" x14ac:dyDescent="0.25">
      <c r="B105" s="4" t="s">
        <v>90</v>
      </c>
      <c r="C105" s="20">
        <f t="shared" si="16"/>
        <v>12.077654656638135</v>
      </c>
      <c r="D105" s="20">
        <f>Change!D105-Base!D105</f>
        <v>5.76456110522372E-4</v>
      </c>
      <c r="E105" s="20">
        <f>Change!E105-Base!E105</f>
        <v>-7.8223929437456263E-2</v>
      </c>
      <c r="F105" s="20">
        <f>Change!F105-Base!F105</f>
        <v>0.18580538259441948</v>
      </c>
      <c r="G105" s="20">
        <f>Change!G105-Base!G105</f>
        <v>-0.22129171989745</v>
      </c>
      <c r="H105" s="20">
        <f>Change!H105-Base!H105</f>
        <v>0.12602838216487822</v>
      </c>
      <c r="I105" s="20">
        <f>Change!I105-Base!I105</f>
        <v>-0.22812270800823953</v>
      </c>
      <c r="J105" s="20">
        <f>Change!J105-Base!J105</f>
        <v>-0.20934757587344111</v>
      </c>
      <c r="K105" s="20">
        <f>Change!K105-Base!K105</f>
        <v>2.1963989028465001</v>
      </c>
      <c r="L105" s="20">
        <f>Change!L105-Base!L105</f>
        <v>5.1584412319443373</v>
      </c>
      <c r="M105" s="20">
        <f>Change!M105-Base!M105</f>
        <v>2.0251647018393801</v>
      </c>
      <c r="N105" s="20">
        <f>Change!N105-Base!N105</f>
        <v>1.7446247462298801</v>
      </c>
      <c r="O105" s="20">
        <f>Change!O105-Base!O105</f>
        <v>0.68577967277789009</v>
      </c>
      <c r="P105" s="20">
        <f>Change!P105-Base!P105</f>
        <v>1.1107067579204901</v>
      </c>
      <c r="Q105" s="20">
        <f>Change!Q105-Base!Q105</f>
        <v>1.0800719679829198</v>
      </c>
      <c r="R105" s="20">
        <f>Change!R105-Base!R105</f>
        <v>1.0634747584095998</v>
      </c>
      <c r="S105" s="20">
        <f>Change!S105-Base!S105</f>
        <v>6.4159670569528213</v>
      </c>
      <c r="T105" s="20">
        <f>Change!T105-Base!T105</f>
        <v>7.4043778083839804</v>
      </c>
      <c r="U105" s="20">
        <f>Change!U105-Base!U105</f>
        <v>0</v>
      </c>
      <c r="V105" s="20">
        <f>Change!V105-Base!V105</f>
        <v>0</v>
      </c>
      <c r="W105" s="20">
        <f>Change!W105-Base!W105</f>
        <v>0</v>
      </c>
    </row>
    <row r="106" spans="1:23" x14ac:dyDescent="0.25">
      <c r="B106" s="4" t="s">
        <v>97</v>
      </c>
      <c r="C106" s="20">
        <f t="shared" si="16"/>
        <v>0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0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0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437.88599763881814</v>
      </c>
      <c r="D107" s="20">
        <f>Change!D107-Base!D107</f>
        <v>5.76456110522372E-4</v>
      </c>
      <c r="E107" s="20">
        <f>Change!E107-Base!E107</f>
        <v>-7.8223929437456263E-2</v>
      </c>
      <c r="F107" s="20">
        <f>Change!F107-Base!F107</f>
        <v>0.38426903158210735</v>
      </c>
      <c r="G107" s="20">
        <f>Change!G107-Base!G107</f>
        <v>-6.2105953017839397</v>
      </c>
      <c r="H107" s="20">
        <f>Change!H107-Base!H107</f>
        <v>6.3556727893721359</v>
      </c>
      <c r="I107" s="20">
        <f>Change!I107-Base!I107</f>
        <v>12.0937189571722</v>
      </c>
      <c r="J107" s="20">
        <f>Change!J107-Base!J107</f>
        <v>4.2359583084842427</v>
      </c>
      <c r="K107" s="20">
        <f>Change!K107-Base!K107</f>
        <v>32.697030280529816</v>
      </c>
      <c r="L107" s="20">
        <f>Change!L107-Base!L107</f>
        <v>37.674597280394067</v>
      </c>
      <c r="M107" s="20">
        <f>Change!M107-Base!M107</f>
        <v>87.228388966285735</v>
      </c>
      <c r="N107" s="20">
        <f>Change!N107-Base!N107</f>
        <v>74.182487888637411</v>
      </c>
      <c r="O107" s="20">
        <f>Change!O107-Base!O107</f>
        <v>81.058416969670645</v>
      </c>
      <c r="P107" s="20">
        <f>Change!P107-Base!P107</f>
        <v>52.913072065949251</v>
      </c>
      <c r="Q107" s="20">
        <f>Change!Q107-Base!Q107</f>
        <v>40.296549447004054</v>
      </c>
      <c r="R107" s="20">
        <f>Change!R107-Base!R107</f>
        <v>44.263494942015711</v>
      </c>
      <c r="S107" s="20">
        <f>Change!S107-Base!S107</f>
        <v>74.169399151110326</v>
      </c>
      <c r="T107" s="20">
        <f>Change!T107-Base!T107</f>
        <v>122.01786715484121</v>
      </c>
      <c r="U107" s="20">
        <f>Change!U107-Base!U107</f>
        <v>148.64405957519449</v>
      </c>
      <c r="V107" s="20">
        <f>Change!V107-Base!V107</f>
        <v>169.39068501421826</v>
      </c>
      <c r="W107" s="20">
        <f>Change!W107-Base!W107</f>
        <v>194.90160413544845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15001.628683513902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990.05346957893278</v>
      </c>
      <c r="D8" s="34">
        <v>35.180467173127489</v>
      </c>
      <c r="E8" s="34">
        <v>36.775906285206631</v>
      </c>
      <c r="F8" s="34">
        <v>28.224778963706349</v>
      </c>
      <c r="G8" s="34">
        <v>26.064472273359009</v>
      </c>
      <c r="H8" s="34">
        <v>29.27044267009606</v>
      </c>
      <c r="I8" s="34">
        <v>145.5279849941808</v>
      </c>
      <c r="J8" s="34">
        <v>141.259778366478</v>
      </c>
      <c r="K8" s="34">
        <v>146.36841958308511</v>
      </c>
      <c r="L8" s="34">
        <v>143.99352682731748</v>
      </c>
      <c r="M8" s="34">
        <v>148.08434238738721</v>
      </c>
      <c r="N8" s="34">
        <v>139.93743974722278</v>
      </c>
      <c r="O8" s="34">
        <v>148.4233889788411</v>
      </c>
      <c r="P8" s="34">
        <v>143.95199324163949</v>
      </c>
      <c r="Q8" s="34">
        <v>152.4737967771261</v>
      </c>
      <c r="R8" s="34">
        <v>146.28532467957149</v>
      </c>
      <c r="S8" s="34">
        <v>157.46967083977711</v>
      </c>
      <c r="T8" s="34">
        <v>160.9201395879148</v>
      </c>
      <c r="U8" s="34">
        <v>1.4958218542171511</v>
      </c>
      <c r="V8" s="34">
        <v>1.56594188979875</v>
      </c>
      <c r="W8" s="34">
        <v>1.9152524744760699</v>
      </c>
      <c r="X8" s="20"/>
      <c r="Y8" s="4">
        <v>1935.1888895945292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990.05346957893278</v>
      </c>
      <c r="D10" s="35">
        <v>35.180467173127489</v>
      </c>
      <c r="E10" s="35">
        <v>36.775906285206631</v>
      </c>
      <c r="F10" s="35">
        <v>28.224778963706349</v>
      </c>
      <c r="G10" s="35">
        <v>26.064472273359009</v>
      </c>
      <c r="H10" s="35">
        <v>29.27044267009606</v>
      </c>
      <c r="I10" s="35">
        <v>145.5279849941808</v>
      </c>
      <c r="J10" s="35">
        <v>141.259778366478</v>
      </c>
      <c r="K10" s="35">
        <v>146.36841958308511</v>
      </c>
      <c r="L10" s="35">
        <v>143.99352682731748</v>
      </c>
      <c r="M10" s="35">
        <v>148.08434238738721</v>
      </c>
      <c r="N10" s="35">
        <v>139.93743974722278</v>
      </c>
      <c r="O10" s="35">
        <v>148.4233889788411</v>
      </c>
      <c r="P10" s="35">
        <v>143.95199324163949</v>
      </c>
      <c r="Q10" s="35">
        <v>152.4737967771261</v>
      </c>
      <c r="R10" s="35">
        <v>146.28532467957149</v>
      </c>
      <c r="S10" s="35">
        <v>157.46967083977711</v>
      </c>
      <c r="T10" s="35">
        <v>160.9201395879148</v>
      </c>
      <c r="U10" s="35">
        <v>1.4958218542171511</v>
      </c>
      <c r="V10" s="35">
        <v>1.56594188979875</v>
      </c>
      <c r="W10" s="35">
        <v>1.9152524744760699</v>
      </c>
      <c r="X10" s="20"/>
      <c r="Y10" s="4">
        <v>1935.1888895945292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5848.7589212473267</v>
      </c>
      <c r="D20" s="34">
        <v>702.36111556211029</v>
      </c>
      <c r="E20" s="34">
        <v>790.52457887771686</v>
      </c>
      <c r="F20" s="34">
        <v>559.29553955072731</v>
      </c>
      <c r="G20" s="34">
        <v>501.14200778689985</v>
      </c>
      <c r="H20" s="34">
        <v>583.35738963229664</v>
      </c>
      <c r="I20" s="34">
        <v>742.53770963292777</v>
      </c>
      <c r="J20" s="34">
        <v>704.48273531260361</v>
      </c>
      <c r="K20" s="34">
        <v>676.47572238215184</v>
      </c>
      <c r="L20" s="34">
        <v>703.61546573393628</v>
      </c>
      <c r="M20" s="34">
        <v>582.79349665303391</v>
      </c>
      <c r="N20" s="34">
        <v>443.83087767779466</v>
      </c>
      <c r="O20" s="34">
        <v>440.72527536167422</v>
      </c>
      <c r="P20" s="34">
        <v>428.61853097263179</v>
      </c>
      <c r="Q20" s="34">
        <v>428.90277541240391</v>
      </c>
      <c r="R20" s="34">
        <v>341.94146585127822</v>
      </c>
      <c r="S20" s="34">
        <v>344.40100485314287</v>
      </c>
      <c r="T20" s="34">
        <v>353.17398848984817</v>
      </c>
      <c r="U20" s="34">
        <v>28.21319212788098</v>
      </c>
      <c r="V20" s="34">
        <v>29.478761111000679</v>
      </c>
      <c r="W20" s="34">
        <v>36.035319275561349</v>
      </c>
      <c r="X20" s="20"/>
      <c r="Y20" s="4">
        <v>9421.9069522576228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5.0097502923273387</v>
      </c>
      <c r="D21" s="34">
        <v>0.73116225238999955</v>
      </c>
      <c r="E21" s="34">
        <v>0.60741832282999986</v>
      </c>
      <c r="F21" s="34">
        <v>0.80195321083000015</v>
      </c>
      <c r="G21" s="34">
        <v>0.62951892262000042</v>
      </c>
      <c r="H21" s="34">
        <v>0.66494850708999964</v>
      </c>
      <c r="I21" s="34">
        <v>0.66367608439000003</v>
      </c>
      <c r="J21" s="34">
        <v>0.34111131905000003</v>
      </c>
      <c r="K21" s="34">
        <v>0.26321397070000002</v>
      </c>
      <c r="L21" s="34">
        <v>0.19588443316999998</v>
      </c>
      <c r="M21" s="34">
        <v>0.35780650592000013</v>
      </c>
      <c r="N21" s="34">
        <v>0.56549083287000013</v>
      </c>
      <c r="O21" s="34">
        <v>0.50815370645000002</v>
      </c>
      <c r="P21" s="34">
        <v>0.61567733198000008</v>
      </c>
      <c r="Q21" s="34">
        <v>0.66124130993999986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7.6072567102299988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5853.7686715396549</v>
      </c>
      <c r="D22" s="35">
        <v>703.09227781450033</v>
      </c>
      <c r="E22" s="35">
        <v>791.13199720054683</v>
      </c>
      <c r="F22" s="35">
        <v>560.09749276155731</v>
      </c>
      <c r="G22" s="35">
        <v>501.77152670951983</v>
      </c>
      <c r="H22" s="35">
        <v>584.02233813938665</v>
      </c>
      <c r="I22" s="35">
        <v>743.20138571731775</v>
      </c>
      <c r="J22" s="35">
        <v>704.82384663165362</v>
      </c>
      <c r="K22" s="35">
        <v>676.73893635285185</v>
      </c>
      <c r="L22" s="35">
        <v>703.8113501671063</v>
      </c>
      <c r="M22" s="35">
        <v>583.15130315895397</v>
      </c>
      <c r="N22" s="35">
        <v>444.39636851066467</v>
      </c>
      <c r="O22" s="35">
        <v>441.23342906812422</v>
      </c>
      <c r="P22" s="35">
        <v>429.2342083046118</v>
      </c>
      <c r="Q22" s="35">
        <v>429.56401672234392</v>
      </c>
      <c r="R22" s="35">
        <v>341.94146585127822</v>
      </c>
      <c r="S22" s="35">
        <v>344.40100485314287</v>
      </c>
      <c r="T22" s="35">
        <v>353.17398848984817</v>
      </c>
      <c r="U22" s="35">
        <v>28.21319212788098</v>
      </c>
      <c r="V22" s="35">
        <v>29.478761111000679</v>
      </c>
      <c r="W22" s="35">
        <v>36.035319275561349</v>
      </c>
      <c r="X22" s="20"/>
      <c r="Y22" s="4">
        <v>9429.514208967852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3.1613337858485593E-2</v>
      </c>
      <c r="D25" s="20">
        <v>0</v>
      </c>
      <c r="E25" s="20">
        <v>0</v>
      </c>
      <c r="F25" s="20">
        <v>0</v>
      </c>
      <c r="G25" s="20">
        <v>0</v>
      </c>
      <c r="H25" s="20">
        <v>9.9378823506382705E-3</v>
      </c>
      <c r="I25" s="20">
        <v>9.6093593176957426E-3</v>
      </c>
      <c r="J25" s="20">
        <v>9.3903237209249889E-3</v>
      </c>
      <c r="K25" s="20">
        <v>5.2412978412471603E-3</v>
      </c>
      <c r="L25" s="20">
        <v>5.5747311432136192E-3</v>
      </c>
      <c r="M25" s="20">
        <v>3.4620604892591396E-3</v>
      </c>
      <c r="N25" s="20">
        <v>1.6295552439894001E-3</v>
      </c>
      <c r="O25" s="20">
        <v>1.3702378834583992E-3</v>
      </c>
      <c r="P25" s="20">
        <v>1.380474319913641E-3</v>
      </c>
      <c r="Q25" s="20">
        <v>1.22562459228573E-3</v>
      </c>
      <c r="R25" s="20">
        <v>1.6867033566238798E-3</v>
      </c>
      <c r="S25" s="20">
        <v>2.0765042513569217E-3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5.2584754510606894E-2</v>
      </c>
    </row>
    <row r="26" spans="1:33" ht="15.75" x14ac:dyDescent="0.25">
      <c r="A26" s="20"/>
      <c r="B26" s="25" t="s">
        <v>92</v>
      </c>
      <c r="C26" s="20">
        <v>32.980811775128707</v>
      </c>
      <c r="D26" s="20">
        <v>69.693516890622476</v>
      </c>
      <c r="E26" s="20">
        <v>82.81767038765301</v>
      </c>
      <c r="F26" s="20">
        <v>348.42025247475635</v>
      </c>
      <c r="G26" s="20">
        <v>333.59209793657158</v>
      </c>
      <c r="H26" s="20">
        <v>382.80285072640157</v>
      </c>
      <c r="I26" s="20">
        <v>-212.46043300461253</v>
      </c>
      <c r="J26" s="20">
        <v>-172.38695733252754</v>
      </c>
      <c r="K26" s="20">
        <v>-216.89565627776344</v>
      </c>
      <c r="L26" s="20">
        <v>-145.46174957321313</v>
      </c>
      <c r="M26" s="20">
        <v>-225.89921492173866</v>
      </c>
      <c r="N26" s="20">
        <v>-263.31898022076342</v>
      </c>
      <c r="O26" s="20">
        <v>-292.73051028173063</v>
      </c>
      <c r="P26" s="20">
        <v>-245.56813786322741</v>
      </c>
      <c r="Q26" s="20">
        <v>-289.10734948487561</v>
      </c>
      <c r="R26" s="20">
        <v>-304.55507289327102</v>
      </c>
      <c r="S26" s="20">
        <v>-300.21620413971709</v>
      </c>
      <c r="T26" s="20">
        <v>-268.40683078140773</v>
      </c>
      <c r="U26" s="20">
        <v>437.09205484025085</v>
      </c>
      <c r="V26" s="20">
        <v>533.59156323446325</v>
      </c>
      <c r="W26" s="20">
        <v>588.30784807254088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33.012425112987273</v>
      </c>
      <c r="D27" s="35">
        <v>69.693516890622476</v>
      </c>
      <c r="E27" s="35">
        <v>82.81767038765301</v>
      </c>
      <c r="F27" s="35">
        <v>348.42025247475635</v>
      </c>
      <c r="G27" s="35">
        <v>333.59209793657158</v>
      </c>
      <c r="H27" s="35">
        <v>382.81278860875221</v>
      </c>
      <c r="I27" s="35">
        <v>-212.45082364529483</v>
      </c>
      <c r="J27" s="35">
        <v>-172.37756700880661</v>
      </c>
      <c r="K27" s="35">
        <v>-216.89041497992218</v>
      </c>
      <c r="L27" s="35">
        <v>-145.45617484206991</v>
      </c>
      <c r="M27" s="35">
        <v>-225.89575286124941</v>
      </c>
      <c r="N27" s="35">
        <v>-263.31735066551943</v>
      </c>
      <c r="O27" s="35">
        <v>-292.72914004384717</v>
      </c>
      <c r="P27" s="35">
        <v>-245.56675738890749</v>
      </c>
      <c r="Q27" s="35">
        <v>-289.10612386028333</v>
      </c>
      <c r="R27" s="35">
        <v>-304.55338618991442</v>
      </c>
      <c r="S27" s="35">
        <v>-300.21412763546573</v>
      </c>
      <c r="T27" s="35">
        <v>-268.40683078140773</v>
      </c>
      <c r="U27" s="35">
        <v>437.09205484025085</v>
      </c>
      <c r="V27" s="35">
        <v>533.59156323446325</v>
      </c>
      <c r="W27" s="35">
        <v>588.30784807254088</v>
      </c>
      <c r="X27" s="20"/>
      <c r="Y27" s="4">
        <v>-160.63665745707772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-879.561662214796</v>
      </c>
      <c r="D31" s="34">
        <v>25.281834349036089</v>
      </c>
      <c r="E31" s="34">
        <v>39.081955606658838</v>
      </c>
      <c r="F31" s="34">
        <v>11.199394338546542</v>
      </c>
      <c r="G31" s="34">
        <v>-70.893547386620213</v>
      </c>
      <c r="H31" s="34">
        <v>-85.199392524385416</v>
      </c>
      <c r="I31" s="34">
        <v>-89.005862280733595</v>
      </c>
      <c r="J31" s="34">
        <v>-93.124028531241734</v>
      </c>
      <c r="K31" s="34">
        <v>-93.627467694716529</v>
      </c>
      <c r="L31" s="34">
        <v>-97.794568719990778</v>
      </c>
      <c r="M31" s="34">
        <v>-99.736515451110577</v>
      </c>
      <c r="N31" s="34">
        <v>-99.562421777045913</v>
      </c>
      <c r="O31" s="34">
        <v>-250.71412138817752</v>
      </c>
      <c r="P31" s="34">
        <v>-163.15309585099257</v>
      </c>
      <c r="Q31" s="34">
        <v>-116.38338620167609</v>
      </c>
      <c r="R31" s="34">
        <v>-125.85166603788274</v>
      </c>
      <c r="S31" s="34">
        <v>-132.95227172052762</v>
      </c>
      <c r="T31" s="34">
        <v>-138.29379237978009</v>
      </c>
      <c r="U31" s="34">
        <v>-142.26627251970729</v>
      </c>
      <c r="V31" s="34">
        <v>-142.45707750850744</v>
      </c>
      <c r="W31" s="34">
        <v>-146.68546618621224</v>
      </c>
      <c r="X31" s="20"/>
      <c r="Y31" s="4">
        <v>-2012.1377698650667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-5268.5939112351016</v>
      </c>
      <c r="D32" s="34">
        <v>-316.53316518990169</v>
      </c>
      <c r="E32" s="34">
        <v>-317.41234852165923</v>
      </c>
      <c r="F32" s="34">
        <v>-439.30319598406226</v>
      </c>
      <c r="G32" s="34">
        <v>-451.17004448794637</v>
      </c>
      <c r="H32" s="34">
        <v>-466.13311223160571</v>
      </c>
      <c r="I32" s="34">
        <v>-465.26509404908842</v>
      </c>
      <c r="J32" s="34">
        <v>-484.65043650382921</v>
      </c>
      <c r="K32" s="34">
        <v>-500.18992468907538</v>
      </c>
      <c r="L32" s="34">
        <v>-135.58312355921947</v>
      </c>
      <c r="M32" s="34">
        <v>-428.9338184150439</v>
      </c>
      <c r="N32" s="34">
        <v>-695.09146409488392</v>
      </c>
      <c r="O32" s="34">
        <v>-706.22665119541512</v>
      </c>
      <c r="P32" s="34">
        <v>-583.12328602728826</v>
      </c>
      <c r="Q32" s="34">
        <v>-587.20983678675009</v>
      </c>
      <c r="R32" s="34">
        <v>-677.40117307234914</v>
      </c>
      <c r="S32" s="34">
        <v>-679.19942918808999</v>
      </c>
      <c r="T32" s="34">
        <v>-698.78013807030095</v>
      </c>
      <c r="U32" s="34">
        <v>-720.16299167586408</v>
      </c>
      <c r="V32" s="34">
        <v>-730.52936217674903</v>
      </c>
      <c r="W32" s="34">
        <v>-374.0969229665198</v>
      </c>
      <c r="X32" s="20"/>
      <c r="Y32" s="4">
        <v>-10456.995518885644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173.22095918599044</v>
      </c>
      <c r="D33" s="34">
        <v>6.6013982470107564</v>
      </c>
      <c r="E33" s="34">
        <v>7.2342036276057557</v>
      </c>
      <c r="F33" s="34">
        <v>6.0072327492864854</v>
      </c>
      <c r="G33" s="34">
        <v>6.3672131579694504</v>
      </c>
      <c r="H33" s="34">
        <v>6.9458698312485918</v>
      </c>
      <c r="I33" s="34">
        <v>7.8181054853485605</v>
      </c>
      <c r="J33" s="34">
        <v>20.562553940026937</v>
      </c>
      <c r="K33" s="34">
        <v>20.510679316788387</v>
      </c>
      <c r="L33" s="34">
        <v>21.19501255304078</v>
      </c>
      <c r="M33" s="34">
        <v>20.339131445935621</v>
      </c>
      <c r="N33" s="34">
        <v>18.333412233300979</v>
      </c>
      <c r="O33" s="34">
        <v>18.14961420241757</v>
      </c>
      <c r="P33" s="34">
        <v>18.484425824290412</v>
      </c>
      <c r="Q33" s="34">
        <v>18.079858200572996</v>
      </c>
      <c r="R33" s="34">
        <v>17.888967089346718</v>
      </c>
      <c r="S33" s="34">
        <v>18.636791147271097</v>
      </c>
      <c r="T33" s="34">
        <v>19.227351985673753</v>
      </c>
      <c r="U33" s="34">
        <v>41.799523682320853</v>
      </c>
      <c r="V33" s="34">
        <v>48.494127472012458</v>
      </c>
      <c r="W33" s="34">
        <v>48.000720997840965</v>
      </c>
      <c r="X33" s="20"/>
      <c r="Y33" s="4">
        <v>390.67619318930917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36.991875491127892</v>
      </c>
      <c r="D35" s="34">
        <v>24.445937242204135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40.471516438204191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-544.52867014576452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8.7480909068549551</v>
      </c>
      <c r="I37" s="34">
        <v>8.8092394339950584</v>
      </c>
      <c r="J37" s="34">
        <v>8.8214282301600591</v>
      </c>
      <c r="K37" s="34">
        <v>-120.41817326457144</v>
      </c>
      <c r="L37" s="34">
        <v>-124.30446423227966</v>
      </c>
      <c r="M37" s="34">
        <v>-128.21990781599885</v>
      </c>
      <c r="N37" s="34">
        <v>-128.21657462680994</v>
      </c>
      <c r="O37" s="34">
        <v>-132.20043493471891</v>
      </c>
      <c r="P37" s="34">
        <v>-136.00996604380757</v>
      </c>
      <c r="Q37" s="34">
        <v>-135.99528629720945</v>
      </c>
      <c r="R37" s="34">
        <v>-140.12419484603834</v>
      </c>
      <c r="S37" s="34">
        <v>-144.78674849586275</v>
      </c>
      <c r="T37" s="34">
        <v>-148.71509723214214</v>
      </c>
      <c r="U37" s="34">
        <v>7.9460559360000556</v>
      </c>
      <c r="V37" s="34">
        <v>7.9460559360000556</v>
      </c>
      <c r="W37" s="34">
        <v>7.9460559360000556</v>
      </c>
      <c r="X37" s="20"/>
      <c r="Y37" s="4">
        <v>-1253.6997060813167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6203.1542878607879</v>
      </c>
      <c r="D38" s="34">
        <v>550.79579514716943</v>
      </c>
      <c r="E38" s="34">
        <v>567.11717216650175</v>
      </c>
      <c r="F38" s="34">
        <v>371.2753089150238</v>
      </c>
      <c r="G38" s="34">
        <v>405.30792501846577</v>
      </c>
      <c r="H38" s="34">
        <v>470.85702841874814</v>
      </c>
      <c r="I38" s="34">
        <v>499.84860387547019</v>
      </c>
      <c r="J38" s="34">
        <v>634.4941211152875</v>
      </c>
      <c r="K38" s="34">
        <v>626.53920139543175</v>
      </c>
      <c r="L38" s="34">
        <v>635.35815149118548</v>
      </c>
      <c r="M38" s="34">
        <v>608.90363333368509</v>
      </c>
      <c r="N38" s="34">
        <v>529.00278360873097</v>
      </c>
      <c r="O38" s="34">
        <v>528.68737601254691</v>
      </c>
      <c r="P38" s="34">
        <v>538.91042204746566</v>
      </c>
      <c r="Q38" s="34">
        <v>511.89517952623078</v>
      </c>
      <c r="R38" s="34">
        <v>464.5295391324542</v>
      </c>
      <c r="S38" s="34">
        <v>501.500408457726</v>
      </c>
      <c r="T38" s="34">
        <v>534.08407430838065</v>
      </c>
      <c r="U38" s="34">
        <v>984.94318119062257</v>
      </c>
      <c r="V38" s="34">
        <v>1147.6632979624105</v>
      </c>
      <c r="W38" s="34">
        <v>1188.4224266789113</v>
      </c>
      <c r="X38" s="20"/>
      <c r="Y38" s="4">
        <v>12300.135629802451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58.149389567643404</v>
      </c>
      <c r="D39" s="34">
        <v>5.2887365455699982</v>
      </c>
      <c r="E39" s="34">
        <v>2.5122450193399999</v>
      </c>
      <c r="F39" s="34">
        <v>2.9513616460900023</v>
      </c>
      <c r="G39" s="34">
        <v>3.3937729910299992</v>
      </c>
      <c r="H39" s="34">
        <v>5.1952734094700022</v>
      </c>
      <c r="I39" s="34">
        <v>3.400616601069999</v>
      </c>
      <c r="J39" s="34">
        <v>3.0199558071299988</v>
      </c>
      <c r="K39" s="34">
        <v>4.2445996298000024</v>
      </c>
      <c r="L39" s="34">
        <v>3.6689349407500007</v>
      </c>
      <c r="M39" s="34">
        <v>6.357544727400005</v>
      </c>
      <c r="N39" s="34">
        <v>7.3624304782399923</v>
      </c>
      <c r="O39" s="34">
        <v>8.7462696731799952</v>
      </c>
      <c r="P39" s="34">
        <v>9.5956917072299888</v>
      </c>
      <c r="Q39" s="34">
        <v>10.239327441299999</v>
      </c>
      <c r="R39" s="34">
        <v>6.1201537001700075</v>
      </c>
      <c r="S39" s="34">
        <v>7.2802344192300064</v>
      </c>
      <c r="T39" s="34">
        <v>7.2456564475499965</v>
      </c>
      <c r="U39" s="34">
        <v>7.3151612249200006</v>
      </c>
      <c r="V39" s="34">
        <v>7.6946698541699998</v>
      </c>
      <c r="W39" s="34">
        <v>8.4246965574499928</v>
      </c>
      <c r="X39" s="20"/>
      <c r="Y39" s="4">
        <v>120.05733282108999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129.21561791203203</v>
      </c>
      <c r="D40" s="20">
        <v>25.395204181297711</v>
      </c>
      <c r="E40" s="20">
        <v>107.15114866600949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4.8209734177169998E-2</v>
      </c>
      <c r="L40" s="20">
        <v>6.19129703466783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13.61382040142759</v>
      </c>
      <c r="T40" s="20">
        <v>8.906508123889127</v>
      </c>
      <c r="U40" s="20">
        <v>0</v>
      </c>
      <c r="V40" s="20">
        <v>0</v>
      </c>
      <c r="W40" s="20">
        <v>0</v>
      </c>
      <c r="X40" s="20"/>
      <c r="Y40" s="4">
        <v>161.30618814146891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17.445612785379279</v>
      </c>
      <c r="D42" s="34">
        <v>0</v>
      </c>
      <c r="E42" s="34">
        <v>0.53178464208245002</v>
      </c>
      <c r="F42" s="34">
        <v>2.9197920221979999E-2</v>
      </c>
      <c r="G42" s="34">
        <v>0</v>
      </c>
      <c r="H42" s="34">
        <v>0</v>
      </c>
      <c r="I42" s="34">
        <v>1.8605533760550499</v>
      </c>
      <c r="J42" s="34">
        <v>1.43743179357287</v>
      </c>
      <c r="K42" s="34">
        <v>0.36037850544144001</v>
      </c>
      <c r="L42" s="34">
        <v>0.55647364410486999</v>
      </c>
      <c r="M42" s="34">
        <v>3.39223275556167</v>
      </c>
      <c r="N42" s="34">
        <v>5.42612882959176</v>
      </c>
      <c r="O42" s="34">
        <v>1.9036647271629599</v>
      </c>
      <c r="P42" s="34">
        <v>2.4541217318884199</v>
      </c>
      <c r="Q42" s="34">
        <v>1.1067653666880202</v>
      </c>
      <c r="R42" s="34">
        <v>3.9629745744178901</v>
      </c>
      <c r="S42" s="34">
        <v>8.8957091051099901</v>
      </c>
      <c r="T42" s="34">
        <v>8.3612362564502405</v>
      </c>
      <c r="U42" s="34">
        <v>0</v>
      </c>
      <c r="V42" s="34">
        <v>0</v>
      </c>
      <c r="W42" s="34">
        <v>0</v>
      </c>
      <c r="X42" s="20"/>
      <c r="Y42" s="4">
        <v>40.278653228349611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2218.6100271109412</v>
      </c>
      <c r="D44" s="35">
        <v>575.60644447741822</v>
      </c>
      <c r="E44" s="35">
        <v>658.21649442167666</v>
      </c>
      <c r="F44" s="35">
        <v>192.7510476407848</v>
      </c>
      <c r="G44" s="35">
        <v>131.23111896693308</v>
      </c>
      <c r="H44" s="35">
        <v>163.06362361858831</v>
      </c>
      <c r="I44" s="35">
        <v>188.71985424805493</v>
      </c>
      <c r="J44" s="35">
        <v>306.64821095789756</v>
      </c>
      <c r="K44" s="35">
        <v>152.68303914647743</v>
      </c>
      <c r="L44" s="35">
        <v>522.98421781132618</v>
      </c>
      <c r="M44" s="35">
        <v>192.16745453308289</v>
      </c>
      <c r="N44" s="35">
        <v>-157.86700380184345</v>
      </c>
      <c r="O44" s="35">
        <v>-328.24068382275658</v>
      </c>
      <c r="P44" s="35">
        <v>-110.88526737251611</v>
      </c>
      <c r="Q44" s="35">
        <v>-105.05158671777033</v>
      </c>
      <c r="R44" s="35">
        <v>-275.90849776357601</v>
      </c>
      <c r="S44" s="35">
        <v>-235.1121336217804</v>
      </c>
      <c r="T44" s="35">
        <v>-238.71842689390991</v>
      </c>
      <c r="U44" s="35">
        <v>347.62188201705618</v>
      </c>
      <c r="V44" s="35">
        <v>506.43665686167617</v>
      </c>
      <c r="W44" s="35">
        <v>898.31743324378351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4702.7760705170558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15.69521969320464</v>
      </c>
      <c r="J47" s="20">
        <v>96.860927739958981</v>
      </c>
      <c r="K47" s="20">
        <v>96.860927739958981</v>
      </c>
      <c r="L47" s="20">
        <v>103.35190295650807</v>
      </c>
      <c r="M47" s="20">
        <v>483.36539306592215</v>
      </c>
      <c r="N47" s="20">
        <v>710.23747890738878</v>
      </c>
      <c r="O47" s="20">
        <v>830.20153243573293</v>
      </c>
      <c r="P47" s="20">
        <v>830.20153243573293</v>
      </c>
      <c r="Q47" s="20">
        <v>830.20153243572963</v>
      </c>
      <c r="R47" s="20">
        <v>1206.2188780043498</v>
      </c>
      <c r="S47" s="20">
        <v>1206.2188780043498</v>
      </c>
      <c r="T47" s="20">
        <v>1206.2188780043498</v>
      </c>
      <c r="U47" s="20">
        <v>1626.1973384129578</v>
      </c>
      <c r="V47" s="20">
        <v>1848.6036659096312</v>
      </c>
      <c r="W47" s="20">
        <v>1848.6036659096285</v>
      </c>
      <c r="X47" s="20"/>
      <c r="Y47" s="4">
        <v>12939.037751655404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1615.836447453941</v>
      </c>
      <c r="D48" s="20">
        <v>0</v>
      </c>
      <c r="E48" s="20">
        <v>0</v>
      </c>
      <c r="F48" s="20">
        <v>0</v>
      </c>
      <c r="G48" s="20">
        <v>53.524357106512987</v>
      </c>
      <c r="H48" s="20">
        <v>53.524357106512987</v>
      </c>
      <c r="I48" s="20">
        <v>119.2119705374773</v>
      </c>
      <c r="J48" s="20">
        <v>130.24398869747964</v>
      </c>
      <c r="K48" s="20">
        <v>130.24398869747964</v>
      </c>
      <c r="L48" s="20">
        <v>193.72067870213399</v>
      </c>
      <c r="M48" s="20">
        <v>193.72067870213269</v>
      </c>
      <c r="N48" s="20">
        <v>193.72067870213399</v>
      </c>
      <c r="O48" s="20">
        <v>193.72067870213399</v>
      </c>
      <c r="P48" s="20">
        <v>193.72067870213399</v>
      </c>
      <c r="Q48" s="20">
        <v>206.82376926450743</v>
      </c>
      <c r="R48" s="20">
        <v>360.55220473600883</v>
      </c>
      <c r="S48" s="20">
        <v>360.55220473600883</v>
      </c>
      <c r="T48" s="20">
        <v>360.55220473600883</v>
      </c>
      <c r="U48" s="20">
        <v>360.55220473600804</v>
      </c>
      <c r="V48" s="20">
        <v>419.14960458557459</v>
      </c>
      <c r="W48" s="20">
        <v>419.14960458557459</v>
      </c>
      <c r="X48" s="20"/>
      <c r="Y48" s="4">
        <v>3942.6838530358223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773.8713951297791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85.251296980166302</v>
      </c>
      <c r="I49" s="34">
        <v>90.028424698131317</v>
      </c>
      <c r="J49" s="34">
        <v>90.503985695275389</v>
      </c>
      <c r="K49" s="34">
        <v>92.527693987044699</v>
      </c>
      <c r="L49" s="34">
        <v>94.549413057979706</v>
      </c>
      <c r="M49" s="34">
        <v>95.255070439510916</v>
      </c>
      <c r="N49" s="34">
        <v>95.818087007642475</v>
      </c>
      <c r="O49" s="34">
        <v>129.1791238843193</v>
      </c>
      <c r="P49" s="34">
        <v>131.9288121003691</v>
      </c>
      <c r="Q49" s="34">
        <v>89.306286362114335</v>
      </c>
      <c r="R49" s="34">
        <v>91.332521586127854</v>
      </c>
      <c r="S49" s="34">
        <v>93.404679290999567</v>
      </c>
      <c r="T49" s="34">
        <v>95.523733133129397</v>
      </c>
      <c r="U49" s="34">
        <v>97.690988249883532</v>
      </c>
      <c r="V49" s="34">
        <v>119.13825290265434</v>
      </c>
      <c r="W49" s="34">
        <v>121.78230298503676</v>
      </c>
      <c r="X49" s="20"/>
      <c r="Y49" s="4">
        <v>1663.0719782233984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6605.0147616515587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510.12443253709762</v>
      </c>
      <c r="I50" s="34">
        <v>518.53971151463406</v>
      </c>
      <c r="J50" s="34">
        <v>527.68308270715124</v>
      </c>
      <c r="K50" s="34">
        <v>509.96088322842411</v>
      </c>
      <c r="L50" s="34">
        <v>491.88388468102966</v>
      </c>
      <c r="M50" s="34">
        <v>672.93399734591219</v>
      </c>
      <c r="N50" s="34">
        <v>794.60444301583345</v>
      </c>
      <c r="O50" s="34">
        <v>812.92106576329468</v>
      </c>
      <c r="P50" s="34">
        <v>755.23309357635799</v>
      </c>
      <c r="Q50" s="34">
        <v>772.13051652461832</v>
      </c>
      <c r="R50" s="34">
        <v>970.23136457579494</v>
      </c>
      <c r="S50" s="34">
        <v>996.5625893234627</v>
      </c>
      <c r="T50" s="34">
        <v>1024.9772711040296</v>
      </c>
      <c r="U50" s="34">
        <v>1056.0423887259026</v>
      </c>
      <c r="V50" s="34">
        <v>1090.5183566573876</v>
      </c>
      <c r="W50" s="34">
        <v>1129.4300244781352</v>
      </c>
      <c r="X50" s="20"/>
      <c r="Y50" s="4">
        <v>14073.045747586797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1507.1982647657003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153.69345992223481</v>
      </c>
      <c r="K51" s="34">
        <v>149.47188373924362</v>
      </c>
      <c r="L51" s="34">
        <v>160.77089069073426</v>
      </c>
      <c r="M51" s="34">
        <v>152.51809258722352</v>
      </c>
      <c r="N51" s="34">
        <v>164.1702367407394</v>
      </c>
      <c r="O51" s="34">
        <v>146.35004555700968</v>
      </c>
      <c r="P51" s="34">
        <v>143.19776860681657</v>
      </c>
      <c r="Q51" s="34">
        <v>161.53038476938616</v>
      </c>
      <c r="R51" s="34">
        <v>149.4493403553482</v>
      </c>
      <c r="S51" s="34">
        <v>136.00434790327483</v>
      </c>
      <c r="T51" s="34">
        <v>142.15969894578447</v>
      </c>
      <c r="U51" s="34">
        <v>220.20271635691432</v>
      </c>
      <c r="V51" s="34">
        <v>283.67817858851504</v>
      </c>
      <c r="W51" s="34">
        <v>298.09030619076839</v>
      </c>
      <c r="X51" s="20"/>
      <c r="Y51" s="4">
        <v>3085.6408171962917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871.32113210788589</v>
      </c>
      <c r="D52" s="34">
        <v>9.3161661356400329E-3</v>
      </c>
      <c r="E52" s="34">
        <v>9.5287022448800069E-3</v>
      </c>
      <c r="F52" s="34">
        <v>9.7460252052799339E-3</v>
      </c>
      <c r="G52" s="34">
        <v>27.442137331123796</v>
      </c>
      <c r="H52" s="34">
        <v>31.007744278194419</v>
      </c>
      <c r="I52" s="34">
        <v>58.31691331292739</v>
      </c>
      <c r="J52" s="34">
        <v>64.013531451181933</v>
      </c>
      <c r="K52" s="34">
        <v>65.396021668974385</v>
      </c>
      <c r="L52" s="34">
        <v>95.541495448864822</v>
      </c>
      <c r="M52" s="34">
        <v>97.69228136622533</v>
      </c>
      <c r="N52" s="34">
        <v>99.892064866638094</v>
      </c>
      <c r="O52" s="34">
        <v>102.12978039786007</v>
      </c>
      <c r="P52" s="34">
        <v>104.43035339635787</v>
      </c>
      <c r="Q52" s="34">
        <v>113.49623741022468</v>
      </c>
      <c r="R52" s="34">
        <v>194.5563198335231</v>
      </c>
      <c r="S52" s="34">
        <v>198.96452757144971</v>
      </c>
      <c r="T52" s="34">
        <v>203.47281141712594</v>
      </c>
      <c r="U52" s="34">
        <v>208.08381442907952</v>
      </c>
      <c r="V52" s="34">
        <v>245.49381304735172</v>
      </c>
      <c r="W52" s="34">
        <v>250.97602848599408</v>
      </c>
      <c r="X52" s="20"/>
      <c r="Y52" s="4">
        <v>2160.9344666066827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48.858366633574988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5.0484518018771087</v>
      </c>
      <c r="L53" s="34">
        <v>5.2642977742700756</v>
      </c>
      <c r="M53" s="34">
        <v>5.4893718963137452</v>
      </c>
      <c r="N53" s="34">
        <v>5.7240691118155844</v>
      </c>
      <c r="O53" s="34">
        <v>5.9688003377766918</v>
      </c>
      <c r="P53" s="34">
        <v>6.2239958136792568</v>
      </c>
      <c r="Q53" s="34">
        <v>6.4901014912042401</v>
      </c>
      <c r="R53" s="34">
        <v>6.7675846908524333</v>
      </c>
      <c r="S53" s="34">
        <v>7.0569315759197178</v>
      </c>
      <c r="T53" s="34">
        <v>7.3663214020505494</v>
      </c>
      <c r="U53" s="34">
        <v>10.00104566023839</v>
      </c>
      <c r="V53" s="34">
        <v>10.176073129560448</v>
      </c>
      <c r="W53" s="34">
        <v>10.355093498171259</v>
      </c>
      <c r="X53" s="20"/>
      <c r="Y53" s="4">
        <v>110.13913530201759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-0.12238961489869291</v>
      </c>
      <c r="D55" s="34">
        <v>0</v>
      </c>
      <c r="E55" s="34">
        <v>-2.3227119083000001E-4</v>
      </c>
      <c r="F55" s="34">
        <v>-7.9254081349000008E-4</v>
      </c>
      <c r="G55" s="34">
        <v>-1.7259973203900009E-3</v>
      </c>
      <c r="H55" s="34">
        <v>-4.0769814389199988E-3</v>
      </c>
      <c r="I55" s="34">
        <v>-2.8082152450759987E-2</v>
      </c>
      <c r="J55" s="34">
        <v>-3.9082161371799999E-3</v>
      </c>
      <c r="K55" s="34">
        <v>-6.5536239746300066E-3</v>
      </c>
      <c r="L55" s="34">
        <v>-1.1667356719880001E-2</v>
      </c>
      <c r="M55" s="34">
        <v>-1.004540383773E-2</v>
      </c>
      <c r="N55" s="34">
        <v>-4.5785992112560001E-2</v>
      </c>
      <c r="O55" s="34">
        <v>-5.5507641224700035E-3</v>
      </c>
      <c r="P55" s="34">
        <v>-5.4844277652500058E-3</v>
      </c>
      <c r="Q55" s="34">
        <v>-1.1052897187539991E-2</v>
      </c>
      <c r="R55" s="34">
        <v>-1.0770204417129999E-2</v>
      </c>
      <c r="S55" s="34">
        <v>-2.736617604871E-2</v>
      </c>
      <c r="T55" s="34">
        <v>-7.5246603298899956E-2</v>
      </c>
      <c r="U55" s="34">
        <v>-1.045392885911E-2</v>
      </c>
      <c r="V55" s="34">
        <v>-1.076546320226999E-2</v>
      </c>
      <c r="W55" s="34">
        <v>-1.094378526311E-2</v>
      </c>
      <c r="X55" s="20"/>
      <c r="Y55" s="4">
        <v>-0.28050478616086</v>
      </c>
      <c r="AG55" s="4" t="s">
        <v>127</v>
      </c>
    </row>
    <row r="56" spans="1:34" ht="15.75" x14ac:dyDescent="0.25">
      <c r="A56" s="20"/>
      <c r="B56" s="27" t="s">
        <v>1</v>
      </c>
      <c r="C56" s="35">
        <v>16124.754048644596</v>
      </c>
      <c r="D56" s="35">
        <v>307.25934819599644</v>
      </c>
      <c r="E56" s="35">
        <v>323.04983577990578</v>
      </c>
      <c r="F56" s="35">
        <v>572.00545441476322</v>
      </c>
      <c r="G56" s="35">
        <v>748.46841373772429</v>
      </c>
      <c r="H56" s="35">
        <v>801.79284439478931</v>
      </c>
      <c r="I56" s="35">
        <v>936.92330418395238</v>
      </c>
      <c r="J56" s="35">
        <v>1067.836524387701</v>
      </c>
      <c r="K56" s="35">
        <v>1049.5032972390277</v>
      </c>
      <c r="L56" s="35">
        <v>1145.0708959548006</v>
      </c>
      <c r="M56" s="35">
        <v>1700.9648399994028</v>
      </c>
      <c r="N56" s="35">
        <v>2064.1212723600793</v>
      </c>
      <c r="O56" s="35">
        <v>2220.4654763140052</v>
      </c>
      <c r="P56" s="35">
        <v>2164.9307502036827</v>
      </c>
      <c r="Q56" s="35">
        <v>2179.9677753605974</v>
      </c>
      <c r="R56" s="35">
        <v>2979.0974435775884</v>
      </c>
      <c r="S56" s="35">
        <v>2998.7367922294166</v>
      </c>
      <c r="T56" s="35">
        <v>3040.1956721391794</v>
      </c>
      <c r="U56" s="35">
        <v>3578.7600426421254</v>
      </c>
      <c r="V56" s="35">
        <v>4016.7471793574719</v>
      </c>
      <c r="W56" s="35">
        <v>4078.3760823480461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203.48642626875176</v>
      </c>
      <c r="D60" s="34">
        <v>0</v>
      </c>
      <c r="E60" s="34">
        <v>1.195155405575044</v>
      </c>
      <c r="F60" s="34">
        <v>3.1182215537709532</v>
      </c>
      <c r="G60" s="34">
        <v>3.4420370845005532</v>
      </c>
      <c r="H60" s="34">
        <v>3.5917011834048722</v>
      </c>
      <c r="I60" s="34">
        <v>16.334029592127518</v>
      </c>
      <c r="J60" s="34">
        <v>17.263298408123038</v>
      </c>
      <c r="K60" s="34">
        <v>17.263298408123038</v>
      </c>
      <c r="L60" s="34">
        <v>19.03995571910794</v>
      </c>
      <c r="M60" s="34">
        <v>21.678187840385441</v>
      </c>
      <c r="N60" s="34">
        <v>21.759428084889041</v>
      </c>
      <c r="O60" s="34">
        <v>22.13325782199535</v>
      </c>
      <c r="P60" s="34">
        <v>22.1405670785281</v>
      </c>
      <c r="Q60" s="34">
        <v>23.330176449798401</v>
      </c>
      <c r="R60" s="34">
        <v>23.330176449798401</v>
      </c>
      <c r="S60" s="34">
        <v>27.396654544200771</v>
      </c>
      <c r="T60" s="34">
        <v>34.019512107577349</v>
      </c>
      <c r="U60" s="34">
        <v>52.455924564279584</v>
      </c>
      <c r="V60" s="34">
        <v>95.890402721506177</v>
      </c>
      <c r="W60" s="34">
        <v>95.890551023682022</v>
      </c>
      <c r="X60" s="20"/>
      <c r="Y60" s="4">
        <v>521.27253604137354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1204.3706460491089</v>
      </c>
      <c r="D61" s="34">
        <v>9.4720593313632762</v>
      </c>
      <c r="E61" s="34">
        <v>18.556657916483658</v>
      </c>
      <c r="F61" s="34">
        <v>28.189782851463111</v>
      </c>
      <c r="G61" s="34">
        <v>26.012529373541099</v>
      </c>
      <c r="H61" s="34">
        <v>29.932778420138089</v>
      </c>
      <c r="I61" s="34">
        <v>41.157065253089137</v>
      </c>
      <c r="J61" s="34">
        <v>55.821457778961047</v>
      </c>
      <c r="K61" s="34">
        <v>74.284465355423904</v>
      </c>
      <c r="L61" s="34">
        <v>94.339836963912404</v>
      </c>
      <c r="M61" s="34">
        <v>115.98051857684045</v>
      </c>
      <c r="N61" s="34">
        <v>139.72158762290891</v>
      </c>
      <c r="O61" s="34">
        <v>165.160721661087</v>
      </c>
      <c r="P61" s="34">
        <v>188.57200164175552</v>
      </c>
      <c r="Q61" s="34">
        <v>208.96973584513569</v>
      </c>
      <c r="R61" s="34">
        <v>239.2414843578467</v>
      </c>
      <c r="S61" s="34">
        <v>265.0946243959886</v>
      </c>
      <c r="T61" s="34">
        <v>291.34338577885336</v>
      </c>
      <c r="U61" s="34">
        <v>320.79481263571483</v>
      </c>
      <c r="V61" s="34">
        <v>343.80815061547798</v>
      </c>
      <c r="W61" s="34">
        <v>369.32394089712045</v>
      </c>
      <c r="X61" s="20"/>
      <c r="Y61" s="4">
        <v>3025.7775972731056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1407.8570723178607</v>
      </c>
      <c r="D63" s="35">
        <v>9.4720593313632762</v>
      </c>
      <c r="E63" s="35">
        <v>19.751813322058702</v>
      </c>
      <c r="F63" s="35">
        <v>31.308004405234065</v>
      </c>
      <c r="G63" s="35">
        <v>29.454566458041654</v>
      </c>
      <c r="H63" s="35">
        <v>33.524479603542957</v>
      </c>
      <c r="I63" s="35">
        <v>57.491094845216651</v>
      </c>
      <c r="J63" s="35">
        <v>73.084756187084082</v>
      </c>
      <c r="K63" s="35">
        <v>91.547763763546939</v>
      </c>
      <c r="L63" s="35">
        <v>113.37979268302034</v>
      </c>
      <c r="M63" s="35">
        <v>137.65870641722589</v>
      </c>
      <c r="N63" s="35">
        <v>161.48101570779795</v>
      </c>
      <c r="O63" s="35">
        <v>187.29397948308235</v>
      </c>
      <c r="P63" s="35">
        <v>210.71256872028363</v>
      </c>
      <c r="Q63" s="35">
        <v>232.29991229493407</v>
      </c>
      <c r="R63" s="35">
        <v>262.57166080764512</v>
      </c>
      <c r="S63" s="35">
        <v>292.49127894018937</v>
      </c>
      <c r="T63" s="35">
        <v>325.36289788643069</v>
      </c>
      <c r="U63" s="35">
        <v>373.25073719999443</v>
      </c>
      <c r="V63" s="35">
        <v>439.69855333698416</v>
      </c>
      <c r="W63" s="35">
        <v>465.21449192080246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-2894.7521312918789</v>
      </c>
      <c r="D66" s="34">
        <v>-705.38987475667193</v>
      </c>
      <c r="E66" s="34">
        <v>-845.27862741978322</v>
      </c>
      <c r="F66" s="34">
        <v>-226.29770187729625</v>
      </c>
      <c r="G66" s="34">
        <v>-202.3174692474183</v>
      </c>
      <c r="H66" s="34">
        <v>-257.45449447944219</v>
      </c>
      <c r="I66" s="34">
        <v>-173.75725665956472</v>
      </c>
      <c r="J66" s="34">
        <v>-132.46473555436353</v>
      </c>
      <c r="K66" s="34">
        <v>-93.599254609240219</v>
      </c>
      <c r="L66" s="34">
        <v>-73.454259035211777</v>
      </c>
      <c r="M66" s="34">
        <v>-178.61235393925651</v>
      </c>
      <c r="N66" s="34">
        <v>-139.10492387949026</v>
      </c>
      <c r="O66" s="34">
        <v>-159.66602588990645</v>
      </c>
      <c r="P66" s="34">
        <v>-148.63523226900881</v>
      </c>
      <c r="Q66" s="34">
        <v>-112.95165009589311</v>
      </c>
      <c r="R66" s="34">
        <v>-150.62306825270423</v>
      </c>
      <c r="S66" s="34">
        <v>-145.9448425980755</v>
      </c>
      <c r="T66" s="34">
        <v>-145.27158352788177</v>
      </c>
      <c r="U66" s="34">
        <v>-169.42067602753997</v>
      </c>
      <c r="V66" s="34">
        <v>-181.25304862638828</v>
      </c>
      <c r="W66" s="34">
        <v>-203.86119008382951</v>
      </c>
      <c r="X66" s="20"/>
      <c r="Y66" s="4">
        <v>-4445.3582688289662</v>
      </c>
      <c r="AE66" s="4" t="s">
        <v>128</v>
      </c>
    </row>
    <row r="67" spans="1:33" ht="15.75" x14ac:dyDescent="0.25">
      <c r="A67" s="20"/>
      <c r="B67" s="25" t="s">
        <v>30</v>
      </c>
      <c r="C67" s="20">
        <v>3911.2441353023019</v>
      </c>
      <c r="D67" s="34">
        <v>207.57863621702538</v>
      </c>
      <c r="E67" s="34">
        <v>298.19117378024998</v>
      </c>
      <c r="F67" s="34">
        <v>269.49477334293846</v>
      </c>
      <c r="G67" s="34">
        <v>234.14218229436528</v>
      </c>
      <c r="H67" s="34">
        <v>252.92584244455136</v>
      </c>
      <c r="I67" s="34">
        <v>289.45595211026688</v>
      </c>
      <c r="J67" s="34">
        <v>311.78849528460449</v>
      </c>
      <c r="K67" s="34">
        <v>347.29510798831029</v>
      </c>
      <c r="L67" s="34">
        <v>413.7931474273534</v>
      </c>
      <c r="M67" s="34">
        <v>357.51589041907732</v>
      </c>
      <c r="N67" s="34">
        <v>377.42601958803863</v>
      </c>
      <c r="O67" s="34">
        <v>367.53516357164818</v>
      </c>
      <c r="P67" s="34">
        <v>399.22847685543422</v>
      </c>
      <c r="Q67" s="34">
        <v>455.72632958908963</v>
      </c>
      <c r="R67" s="34">
        <v>445.32767855570586</v>
      </c>
      <c r="S67" s="34">
        <v>500.20073758731564</v>
      </c>
      <c r="T67" s="34">
        <v>555.2711033303766</v>
      </c>
      <c r="U67" s="34">
        <v>640.80311139189553</v>
      </c>
      <c r="V67" s="34">
        <v>708.36489165149294</v>
      </c>
      <c r="W67" s="34">
        <v>737.76278224440523</v>
      </c>
      <c r="X67" s="20"/>
      <c r="Y67" s="4">
        <v>8169.8274956741461</v>
      </c>
      <c r="AE67" s="4" t="s">
        <v>129</v>
      </c>
    </row>
    <row r="68" spans="1:33" ht="15.75" x14ac:dyDescent="0.25">
      <c r="A68" s="20"/>
      <c r="B68" s="27" t="s">
        <v>1</v>
      </c>
      <c r="C68" s="35">
        <v>1016.4920040104241</v>
      </c>
      <c r="D68" s="35">
        <v>-497.81123853964652</v>
      </c>
      <c r="E68" s="35">
        <v>-547.08745363953324</v>
      </c>
      <c r="F68" s="35">
        <v>43.19707146564221</v>
      </c>
      <c r="G68" s="35">
        <v>31.824713046946982</v>
      </c>
      <c r="H68" s="35">
        <v>-4.5286520348908255</v>
      </c>
      <c r="I68" s="35">
        <v>115.69869545070216</v>
      </c>
      <c r="J68" s="35">
        <v>179.32375973024097</v>
      </c>
      <c r="K68" s="35">
        <v>253.69585337907006</v>
      </c>
      <c r="L68" s="35">
        <v>340.3388883921416</v>
      </c>
      <c r="M68" s="35">
        <v>178.90353647982081</v>
      </c>
      <c r="N68" s="35">
        <v>238.32109570854837</v>
      </c>
      <c r="O68" s="35">
        <v>207.86913768174173</v>
      </c>
      <c r="P68" s="35">
        <v>250.59324458642541</v>
      </c>
      <c r="Q68" s="35">
        <v>342.77467949319652</v>
      </c>
      <c r="R68" s="35">
        <v>294.70461030300163</v>
      </c>
      <c r="S68" s="35">
        <v>354.25589498924012</v>
      </c>
      <c r="T68" s="35">
        <v>409.99951980249483</v>
      </c>
      <c r="U68" s="35">
        <v>471.38243536435556</v>
      </c>
      <c r="V68" s="35">
        <v>527.11184302510469</v>
      </c>
      <c r="W68" s="35">
        <v>533.90159216057577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2481.651172436586</v>
      </c>
      <c r="D71" s="20">
        <v>0</v>
      </c>
      <c r="E71" s="20">
        <v>23.449676310438647</v>
      </c>
      <c r="F71" s="20">
        <v>143.82201725198132</v>
      </c>
      <c r="G71" s="20">
        <v>166.73850079851411</v>
      </c>
      <c r="H71" s="20">
        <v>211.68295503053005</v>
      </c>
      <c r="I71" s="20">
        <v>217.57283243938093</v>
      </c>
      <c r="J71" s="20">
        <v>223.16715293646988</v>
      </c>
      <c r="K71" s="20">
        <v>228.25759280495819</v>
      </c>
      <c r="L71" s="20">
        <v>233.74400170720278</v>
      </c>
      <c r="M71" s="20">
        <v>267.05790455723758</v>
      </c>
      <c r="N71" s="20">
        <v>317.6644388296026</v>
      </c>
      <c r="O71" s="20">
        <v>323.894970791047</v>
      </c>
      <c r="P71" s="20">
        <v>330.26765894696842</v>
      </c>
      <c r="Q71" s="20">
        <v>336.97355730435987</v>
      </c>
      <c r="R71" s="20">
        <v>379.37613762585954</v>
      </c>
      <c r="S71" s="20">
        <v>388.39603557518137</v>
      </c>
      <c r="T71" s="20">
        <v>396.12996178046848</v>
      </c>
      <c r="U71" s="20">
        <v>407.25736362126031</v>
      </c>
      <c r="V71" s="20">
        <v>423.19027706288523</v>
      </c>
      <c r="W71" s="20">
        <v>431.96979507266713</v>
      </c>
      <c r="X71" s="20"/>
      <c r="Y71" s="4">
        <v>5450.612830447013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2481.651172436586</v>
      </c>
      <c r="D72" s="35">
        <v>0</v>
      </c>
      <c r="E72" s="35">
        <v>23.449676310438647</v>
      </c>
      <c r="F72" s="35">
        <v>143.82201725198132</v>
      </c>
      <c r="G72" s="35">
        <v>166.73850079851411</v>
      </c>
      <c r="H72" s="35">
        <v>211.68295503053005</v>
      </c>
      <c r="I72" s="35">
        <v>217.57283243938093</v>
      </c>
      <c r="J72" s="35">
        <v>223.16715293646988</v>
      </c>
      <c r="K72" s="35">
        <v>228.25759280495819</v>
      </c>
      <c r="L72" s="35">
        <v>233.74400170720278</v>
      </c>
      <c r="M72" s="35">
        <v>267.05790455723758</v>
      </c>
      <c r="N72" s="35">
        <v>317.6644388296026</v>
      </c>
      <c r="O72" s="35">
        <v>323.894970791047</v>
      </c>
      <c r="P72" s="35">
        <v>330.26765894696842</v>
      </c>
      <c r="Q72" s="35">
        <v>336.97355730435987</v>
      </c>
      <c r="R72" s="35">
        <v>379.37613762585954</v>
      </c>
      <c r="S72" s="35">
        <v>388.39603557518137</v>
      </c>
      <c r="T72" s="35">
        <v>396.12996178046848</v>
      </c>
      <c r="U72" s="35">
        <v>407.25736362126031</v>
      </c>
      <c r="V72" s="35">
        <v>423.19027706288523</v>
      </c>
      <c r="W72" s="35">
        <v>431.96979507266713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35479.564215933839</v>
      </c>
      <c r="D75" s="39">
        <v>1501.2318388368653</v>
      </c>
      <c r="E75" s="39">
        <v>1735.8153272533607</v>
      </c>
      <c r="F75" s="39">
        <v>2250.9747483987421</v>
      </c>
      <c r="G75" s="39">
        <v>2367.1997316320976</v>
      </c>
      <c r="H75" s="39">
        <v>2591.4744142473796</v>
      </c>
      <c r="I75" s="39">
        <v>2962.8512451022475</v>
      </c>
      <c r="J75" s="39">
        <v>3252.6437784513155</v>
      </c>
      <c r="K75" s="39">
        <v>3111.0913397207014</v>
      </c>
      <c r="L75" s="39">
        <v>3754.8987430802904</v>
      </c>
      <c r="M75" s="39">
        <v>3673.3326729276118</v>
      </c>
      <c r="N75" s="39">
        <v>3532.0247506288706</v>
      </c>
      <c r="O75" s="39">
        <v>3512.313381558949</v>
      </c>
      <c r="P75" s="39">
        <v>3727.2811350143179</v>
      </c>
      <c r="Q75" s="39">
        <v>3841.588745092386</v>
      </c>
      <c r="R75" s="39">
        <v>4600.4501019612517</v>
      </c>
      <c r="S75" s="39">
        <v>4521.8845472336479</v>
      </c>
      <c r="T75" s="39">
        <v>4575.1585711280641</v>
      </c>
      <c r="U75" s="39">
        <v>5835.0754615086398</v>
      </c>
      <c r="V75" s="39">
        <v>6536.6124355249067</v>
      </c>
      <c r="W75" s="39">
        <v>7094.1237811855908</v>
      </c>
      <c r="X75" s="20"/>
      <c r="Y75" s="4">
        <v>74978.026750487232</v>
      </c>
    </row>
    <row r="76" spans="1:33" ht="15.75" x14ac:dyDescent="0.25">
      <c r="A76" s="20"/>
      <c r="B76" s="24" t="s">
        <v>34</v>
      </c>
      <c r="C76" s="20">
        <v>24163.37936214669</v>
      </c>
      <c r="D76" s="20">
        <v>605.99831168947981</v>
      </c>
      <c r="E76" s="20">
        <v>695.40428695251796</v>
      </c>
      <c r="F76" s="20">
        <v>1050.0951147816452</v>
      </c>
      <c r="G76" s="20">
        <v>1316.7049993225464</v>
      </c>
      <c r="H76" s="20">
        <v>1406.9051718067478</v>
      </c>
      <c r="I76" s="20">
        <v>1941.0251652366492</v>
      </c>
      <c r="J76" s="20">
        <v>2037.1482002110283</v>
      </c>
      <c r="K76" s="20">
        <v>2024.2175945076904</v>
      </c>
      <c r="L76" s="20">
        <v>2094.8987651172765</v>
      </c>
      <c r="M76" s="20">
        <v>2680.9513160566135</v>
      </c>
      <c r="N76" s="20">
        <v>2990.8783994990008</v>
      </c>
      <c r="O76" s="20">
        <v>3170.6020787998809</v>
      </c>
      <c r="P76" s="20">
        <v>3071.3871964290743</v>
      </c>
      <c r="Q76" s="20">
        <v>3101.9752797298252</v>
      </c>
      <c r="R76" s="20">
        <v>4158.7498709274605</v>
      </c>
      <c r="S76" s="20">
        <v>3936.0169795887941</v>
      </c>
      <c r="T76" s="20">
        <v>3866.922041747569</v>
      </c>
      <c r="U76" s="20">
        <v>4228.4857165980229</v>
      </c>
      <c r="V76" s="20">
        <v>4594.6302842505875</v>
      </c>
      <c r="W76" s="20">
        <v>4666.3333388467954</v>
      </c>
      <c r="X76" s="20"/>
      <c r="Y76" s="4">
        <v>53639.330112099204</v>
      </c>
    </row>
    <row r="77" spans="1:33" ht="15.75" x14ac:dyDescent="0.25">
      <c r="A77" s="20"/>
      <c r="B77" s="24" t="s">
        <v>35</v>
      </c>
      <c r="C77" s="20">
        <v>11316.184853787154</v>
      </c>
      <c r="D77" s="20">
        <v>895.2335271473853</v>
      </c>
      <c r="E77" s="20">
        <v>1040.4110403008428</v>
      </c>
      <c r="F77" s="20">
        <v>1200.8796336170967</v>
      </c>
      <c r="G77" s="20">
        <v>1050.4947323095514</v>
      </c>
      <c r="H77" s="20">
        <v>1184.5692424406313</v>
      </c>
      <c r="I77" s="20">
        <v>1021.8260798655992</v>
      </c>
      <c r="J77" s="20">
        <v>1215.4955782402874</v>
      </c>
      <c r="K77" s="20">
        <v>1086.8737452130115</v>
      </c>
      <c r="L77" s="20">
        <v>1659.9999779630141</v>
      </c>
      <c r="M77" s="20">
        <v>992.38135687099816</v>
      </c>
      <c r="N77" s="20">
        <v>541.14635112986934</v>
      </c>
      <c r="O77" s="20">
        <v>341.71130275906785</v>
      </c>
      <c r="P77" s="20">
        <v>655.89393858524329</v>
      </c>
      <c r="Q77" s="20">
        <v>739.61346536256099</v>
      </c>
      <c r="R77" s="20">
        <v>441.70023103379043</v>
      </c>
      <c r="S77" s="20">
        <v>585.86756764485381</v>
      </c>
      <c r="T77" s="20">
        <v>708.23652938049463</v>
      </c>
      <c r="U77" s="20">
        <v>1606.5897449106164</v>
      </c>
      <c r="V77" s="20">
        <v>1941.9821512743194</v>
      </c>
      <c r="W77" s="20">
        <v>2427.7904423387949</v>
      </c>
      <c r="X77" s="20"/>
      <c r="Y77" s="4">
        <v>21338.696638388028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266172.30851388763</v>
      </c>
      <c r="D84" s="34">
        <v>25353.26677663911</v>
      </c>
      <c r="E84" s="34">
        <v>27130.380247646372</v>
      </c>
      <c r="F84" s="34">
        <v>20356.278269309241</v>
      </c>
      <c r="G84" s="34">
        <v>18480.236674616419</v>
      </c>
      <c r="H84" s="34">
        <v>20318.598195014511</v>
      </c>
      <c r="I84" s="34">
        <v>21961.620139347549</v>
      </c>
      <c r="J84" s="34">
        <v>19430.962304121349</v>
      </c>
      <c r="K84" s="34">
        <v>17340.308255521741</v>
      </c>
      <c r="L84" s="34">
        <v>17629.93464033911</v>
      </c>
      <c r="M84" s="34">
        <v>14239.1584933905</v>
      </c>
      <c r="N84" s="34">
        <v>10876.624331068349</v>
      </c>
      <c r="O84" s="34">
        <v>10353.019706752209</v>
      </c>
      <c r="P84" s="34">
        <v>9817.035117688938</v>
      </c>
      <c r="Q84" s="34">
        <v>9213.0048876028177</v>
      </c>
      <c r="R84" s="34">
        <v>7361.0118907982496</v>
      </c>
      <c r="S84" s="34">
        <v>7299.6183072392569</v>
      </c>
      <c r="T84" s="34">
        <v>7287.1274782585151</v>
      </c>
      <c r="U84" s="34">
        <v>531.03035698448991</v>
      </c>
      <c r="V84" s="34">
        <v>543.83386531129997</v>
      </c>
      <c r="W84" s="34">
        <v>649.2585762376201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11796.179947697276</v>
      </c>
      <c r="D85" s="34">
        <v>565.00743211341808</v>
      </c>
      <c r="E85" s="34">
        <v>556.4478161343684</v>
      </c>
      <c r="F85" s="34">
        <v>524.18040932199938</v>
      </c>
      <c r="G85" s="34">
        <v>579.39443559011829</v>
      </c>
      <c r="H85" s="34">
        <v>614.42856866163822</v>
      </c>
      <c r="I85" s="34">
        <v>686.62449284985803</v>
      </c>
      <c r="J85" s="34">
        <v>571.57811916021797</v>
      </c>
      <c r="K85" s="34">
        <v>572.82481283349807</v>
      </c>
      <c r="L85" s="34">
        <v>578.15528229132815</v>
      </c>
      <c r="M85" s="34">
        <v>589.68126217882821</v>
      </c>
      <c r="N85" s="34">
        <v>686.74455673683826</v>
      </c>
      <c r="O85" s="34">
        <v>566.22101854546827</v>
      </c>
      <c r="P85" s="34">
        <v>565.6278577313783</v>
      </c>
      <c r="Q85" s="34">
        <v>568.51335256204823</v>
      </c>
      <c r="R85" s="34">
        <v>577.45638598776827</v>
      </c>
      <c r="S85" s="34">
        <v>607.01244452827837</v>
      </c>
      <c r="T85" s="34">
        <v>682.97358002811825</v>
      </c>
      <c r="U85" s="34">
        <v>566.93388267205808</v>
      </c>
      <c r="V85" s="34">
        <v>567.14085754871803</v>
      </c>
      <c r="W85" s="34">
        <v>569.23338022132805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143556.89064453059</v>
      </c>
      <c r="D86" s="34">
        <v>557.18773725517985</v>
      </c>
      <c r="E86" s="34">
        <v>1091.59349065627</v>
      </c>
      <c r="F86" s="34">
        <v>1658.2934505615101</v>
      </c>
      <c r="G86" s="34">
        <v>2270.8098509410206</v>
      </c>
      <c r="H86" s="34">
        <v>2939.8785836641891</v>
      </c>
      <c r="I86" s="34">
        <v>3656.9008738487619</v>
      </c>
      <c r="J86" s="34">
        <v>4425.8035008699499</v>
      </c>
      <c r="K86" s="34">
        <v>5202.3435477449311</v>
      </c>
      <c r="L86" s="34">
        <v>6011.5578603932036</v>
      </c>
      <c r="M86" s="34">
        <v>6794.0754262847222</v>
      </c>
      <c r="N86" s="34">
        <v>7589.1310262853467</v>
      </c>
      <c r="O86" s="34">
        <v>8383.4969631853437</v>
      </c>
      <c r="P86" s="34">
        <v>9144.5914461519624</v>
      </c>
      <c r="Q86" s="34">
        <v>9892.2672704826091</v>
      </c>
      <c r="R86" s="34">
        <v>10659.732162212327</v>
      </c>
      <c r="S86" s="34">
        <v>11344.870358674492</v>
      </c>
      <c r="T86" s="34">
        <v>11999.115702329031</v>
      </c>
      <c r="U86" s="34">
        <v>12684.429524183191</v>
      </c>
      <c r="V86" s="34">
        <v>13340.559965957429</v>
      </c>
      <c r="W86" s="34">
        <v>13910.251902849121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-6415.971339814555</v>
      </c>
      <c r="D87" s="34">
        <v>79.395268185405143</v>
      </c>
      <c r="E87" s="34">
        <v>230.18376800000408</v>
      </c>
      <c r="F87" s="34">
        <v>-373.63963199999796</v>
      </c>
      <c r="G87" s="34">
        <v>-373.64463199999801</v>
      </c>
      <c r="H87" s="34">
        <v>-373.642631999998</v>
      </c>
      <c r="I87" s="34">
        <v>-373.64163199999797</v>
      </c>
      <c r="J87" s="34">
        <v>-373.64463199999801</v>
      </c>
      <c r="K87" s="34">
        <v>-373.64163199999797</v>
      </c>
      <c r="L87" s="34">
        <v>-373.64163199999797</v>
      </c>
      <c r="M87" s="34">
        <v>-373.64163199999797</v>
      </c>
      <c r="N87" s="34">
        <v>-373.63763199999801</v>
      </c>
      <c r="O87" s="34">
        <v>-373.64163199999797</v>
      </c>
      <c r="P87" s="34">
        <v>-373.64363199999798</v>
      </c>
      <c r="Q87" s="34">
        <v>-373.64563199999799</v>
      </c>
      <c r="R87" s="34">
        <v>-373.64163199999797</v>
      </c>
      <c r="S87" s="34">
        <v>-373.63763199999801</v>
      </c>
      <c r="T87" s="34">
        <v>-373.63963199999796</v>
      </c>
      <c r="U87" s="34">
        <v>-373.642631999998</v>
      </c>
      <c r="V87" s="34">
        <v>-373.64463199999801</v>
      </c>
      <c r="W87" s="34">
        <v>-373.63763199999801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295596.42237514892</v>
      </c>
      <c r="D89" s="34">
        <v>15525.60564938262</v>
      </c>
      <c r="E89" s="34">
        <v>16717.613409264181</v>
      </c>
      <c r="F89" s="34">
        <v>12478.05153318291</v>
      </c>
      <c r="G89" s="34">
        <v>12993.08945101626</v>
      </c>
      <c r="H89" s="34">
        <v>13542.322941699789</v>
      </c>
      <c r="I89" s="34">
        <v>14347.6014484928</v>
      </c>
      <c r="J89" s="34">
        <v>17749.05012983171</v>
      </c>
      <c r="K89" s="34">
        <v>17480.432214248893</v>
      </c>
      <c r="L89" s="34">
        <v>17451.007879368353</v>
      </c>
      <c r="M89" s="34">
        <v>16200.724960209798</v>
      </c>
      <c r="N89" s="34">
        <v>13493.607276125742</v>
      </c>
      <c r="O89" s="34">
        <v>13035.493021410741</v>
      </c>
      <c r="P89" s="34">
        <v>13038.336959453427</v>
      </c>
      <c r="Q89" s="34">
        <v>12177.77548143678</v>
      </c>
      <c r="R89" s="34">
        <v>10657.137477428107</v>
      </c>
      <c r="S89" s="34">
        <v>11084.064186863399</v>
      </c>
      <c r="T89" s="34">
        <v>11226.294241106003</v>
      </c>
      <c r="U89" s="34">
        <v>17732.875765979319</v>
      </c>
      <c r="V89" s="34">
        <v>19461.383768026375</v>
      </c>
      <c r="W89" s="34">
        <v>19203.954580621757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134250.84841714954</v>
      </c>
      <c r="D90" s="34">
        <v>2456.8337592961502</v>
      </c>
      <c r="E90" s="34">
        <v>3002.3708682850802</v>
      </c>
      <c r="F90" s="34">
        <v>3670.9441457616099</v>
      </c>
      <c r="G90" s="34">
        <v>5700.5958790934192</v>
      </c>
      <c r="H90" s="34">
        <v>6112.4218905383796</v>
      </c>
      <c r="I90" s="34">
        <v>6061.4692608940368</v>
      </c>
      <c r="J90" s="34">
        <v>6028.8468057650825</v>
      </c>
      <c r="K90" s="34">
        <v>5988.8277596401103</v>
      </c>
      <c r="L90" s="34">
        <v>5937.2316899030202</v>
      </c>
      <c r="M90" s="34">
        <v>5887.1703967632693</v>
      </c>
      <c r="N90" s="34">
        <v>5854.9815644619121</v>
      </c>
      <c r="O90" s="34">
        <v>8909.2849980745414</v>
      </c>
      <c r="P90" s="34">
        <v>8747.717238422063</v>
      </c>
      <c r="Q90" s="34">
        <v>8702.8851431914627</v>
      </c>
      <c r="R90" s="34">
        <v>8586.3144093582523</v>
      </c>
      <c r="S90" s="34">
        <v>8450.8742912455527</v>
      </c>
      <c r="T90" s="34">
        <v>8454.3996458645306</v>
      </c>
      <c r="U90" s="34">
        <v>8437.5859303198122</v>
      </c>
      <c r="V90" s="34">
        <v>8645.4869634900715</v>
      </c>
      <c r="W90" s="34">
        <v>8614.605776781209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461596.42269591003</v>
      </c>
      <c r="D91" s="34">
        <v>10259.183647307071</v>
      </c>
      <c r="E91" s="34">
        <v>10782.2669124527</v>
      </c>
      <c r="F91" s="34">
        <v>15799.227866123831</v>
      </c>
      <c r="G91" s="34">
        <v>15776.27780743222</v>
      </c>
      <c r="H91" s="34">
        <v>15774.593080912669</v>
      </c>
      <c r="I91" s="34">
        <v>15804.37826595628</v>
      </c>
      <c r="J91" s="34">
        <v>15737.660883289929</v>
      </c>
      <c r="K91" s="34">
        <v>15265.87920117041</v>
      </c>
      <c r="L91" s="34">
        <v>15001.306675946291</v>
      </c>
      <c r="M91" s="34">
        <v>22162.358136496776</v>
      </c>
      <c r="N91" s="34">
        <v>28049.047690794709</v>
      </c>
      <c r="O91" s="34">
        <v>27881.8795476983</v>
      </c>
      <c r="P91" s="34">
        <v>27991.141523918461</v>
      </c>
      <c r="Q91" s="34">
        <v>28029.24762536765</v>
      </c>
      <c r="R91" s="34">
        <v>33571.598788758798</v>
      </c>
      <c r="S91" s="34">
        <v>33555.806190023126</v>
      </c>
      <c r="T91" s="34">
        <v>33518.104328238747</v>
      </c>
      <c r="U91" s="34">
        <v>33590.633958887411</v>
      </c>
      <c r="V91" s="34">
        <v>31525.099353857069</v>
      </c>
      <c r="W91" s="34">
        <v>31520.731211277518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131439.62985344141</v>
      </c>
      <c r="D92" s="34">
        <v>4620.4531026035493</v>
      </c>
      <c r="E92" s="34">
        <v>4594.9766783920813</v>
      </c>
      <c r="F92" s="34">
        <v>4699.0462731141306</v>
      </c>
      <c r="G92" s="34">
        <v>4732.7721732596101</v>
      </c>
      <c r="H92" s="34">
        <v>4655.5870595449605</v>
      </c>
      <c r="I92" s="34">
        <v>4499.9479684959624</v>
      </c>
      <c r="J92" s="34">
        <v>4613.8478409524732</v>
      </c>
      <c r="K92" s="34">
        <v>7711.0044591730857</v>
      </c>
      <c r="L92" s="34">
        <v>7743.3033439349074</v>
      </c>
      <c r="M92" s="34">
        <v>7740.4409890340139</v>
      </c>
      <c r="N92" s="34">
        <v>7547.4448466572649</v>
      </c>
      <c r="O92" s="34">
        <v>7367.637657146337</v>
      </c>
      <c r="P92" s="34">
        <v>7618.5921962299271</v>
      </c>
      <c r="Q92" s="34">
        <v>7678.0112926045058</v>
      </c>
      <c r="R92" s="34">
        <v>7729.4263877732155</v>
      </c>
      <c r="S92" s="34">
        <v>7362.0452875973788</v>
      </c>
      <c r="T92" s="34">
        <v>7244.8246529665885</v>
      </c>
      <c r="U92" s="34">
        <v>7111.9699015024689</v>
      </c>
      <c r="V92" s="34">
        <v>7423.6900126042865</v>
      </c>
      <c r="W92" s="34">
        <v>8744.6077298546552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1531809.0153847265</v>
      </c>
      <c r="D93" s="46">
        <v>64821.086033589585</v>
      </c>
      <c r="E93" s="46">
        <v>69217.851225276667</v>
      </c>
      <c r="F93" s="46">
        <v>64036.605920615701</v>
      </c>
      <c r="G93" s="46">
        <v>65354.222814531284</v>
      </c>
      <c r="H93" s="46">
        <v>68713.914770170202</v>
      </c>
      <c r="I93" s="46">
        <v>71748.593031039331</v>
      </c>
      <c r="J93" s="46">
        <v>73202.101806029154</v>
      </c>
      <c r="K93" s="46">
        <v>74181.58873843521</v>
      </c>
      <c r="L93" s="46">
        <v>74952.426795420397</v>
      </c>
      <c r="M93" s="46">
        <v>78152.159988193715</v>
      </c>
      <c r="N93" s="46">
        <v>78517.734075434812</v>
      </c>
      <c r="O93" s="46">
        <v>80847.391788128807</v>
      </c>
      <c r="P93" s="46">
        <v>81251.080059609914</v>
      </c>
      <c r="Q93" s="46">
        <v>80419.064058775213</v>
      </c>
      <c r="R93" s="46">
        <v>82865.733622973232</v>
      </c>
      <c r="S93" s="46">
        <v>83400.910313745262</v>
      </c>
      <c r="T93" s="46">
        <v>84044.290178644864</v>
      </c>
      <c r="U93" s="46">
        <v>84241.227723565215</v>
      </c>
      <c r="V93" s="46">
        <v>85078.559685241053</v>
      </c>
      <c r="W93" s="46">
        <v>86762.472755306968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3.1613337858485593E-2</v>
      </c>
      <c r="D101" s="20">
        <v>0</v>
      </c>
      <c r="E101" s="20">
        <v>0</v>
      </c>
      <c r="F101" s="20">
        <v>0</v>
      </c>
      <c r="G101" s="20">
        <v>0</v>
      </c>
      <c r="H101" s="20">
        <v>9.9378823506382705E-3</v>
      </c>
      <c r="I101" s="20">
        <v>9.6093593176957426E-3</v>
      </c>
      <c r="J101" s="20">
        <v>9.3903237209249889E-3</v>
      </c>
      <c r="K101" s="20">
        <v>5.2412978412471603E-3</v>
      </c>
      <c r="L101" s="20">
        <v>5.5747311432136192E-3</v>
      </c>
      <c r="M101" s="20">
        <v>3.4620604892591396E-3</v>
      </c>
      <c r="N101" s="20">
        <v>1.6295552439894001E-3</v>
      </c>
      <c r="O101" s="20">
        <v>1.3702378834583992E-3</v>
      </c>
      <c r="P101" s="20">
        <v>1.380474319913641E-3</v>
      </c>
      <c r="Q101" s="20">
        <v>1.22562459228573E-3</v>
      </c>
      <c r="R101" s="20">
        <v>1.6867033566238798E-3</v>
      </c>
      <c r="S101" s="20">
        <v>2.0765042513569217E-3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-3608.4278245251508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-622.87321364742445</v>
      </c>
      <c r="N103" s="42">
        <v>-601.38475361530868</v>
      </c>
      <c r="O103" s="42">
        <v>-642.56537059125128</v>
      </c>
      <c r="P103" s="42">
        <v>-620.32421597189739</v>
      </c>
      <c r="Q103" s="42">
        <v>-662.8583198391791</v>
      </c>
      <c r="R103" s="42">
        <v>-639.89926349630207</v>
      </c>
      <c r="S103" s="42">
        <v>-683.7520391947221</v>
      </c>
      <c r="T103" s="42">
        <v>-694.49928947543697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3473.5169988319899</v>
      </c>
      <c r="D104" s="42">
        <v>0</v>
      </c>
      <c r="E104" s="42">
        <v>0</v>
      </c>
      <c r="F104" s="42">
        <v>342.43799507407539</v>
      </c>
      <c r="G104" s="42">
        <v>330.53620191197001</v>
      </c>
      <c r="H104" s="42">
        <v>380.08209146950679</v>
      </c>
      <c r="I104" s="42">
        <v>368.63223421663514</v>
      </c>
      <c r="J104" s="42">
        <v>390.43544055790181</v>
      </c>
      <c r="K104" s="42">
        <v>383.04908862119601</v>
      </c>
      <c r="L104" s="42">
        <v>430.9814942432663</v>
      </c>
      <c r="M104" s="42">
        <v>393.95377755279321</v>
      </c>
      <c r="N104" s="42">
        <v>335.88686338857531</v>
      </c>
      <c r="O104" s="42">
        <v>348.49265232864718</v>
      </c>
      <c r="P104" s="42">
        <v>372.69565067856149</v>
      </c>
      <c r="Q104" s="42">
        <v>372.18215683355771</v>
      </c>
      <c r="R104" s="42">
        <v>333.79153947056687</v>
      </c>
      <c r="S104" s="42">
        <v>376.85890174838357</v>
      </c>
      <c r="T104" s="42">
        <v>418.51734880137406</v>
      </c>
      <c r="U104" s="42">
        <v>437.09205484025085</v>
      </c>
      <c r="V104" s="42">
        <v>533.59156323446325</v>
      </c>
      <c r="W104" s="42">
        <v>588.30784807254088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167.89163746829055</v>
      </c>
      <c r="D105" s="42">
        <v>69.693516890622476</v>
      </c>
      <c r="E105" s="42">
        <v>82.81767038765301</v>
      </c>
      <c r="F105" s="42">
        <v>5.9822574006809885</v>
      </c>
      <c r="G105" s="42">
        <v>3.0558960246015889</v>
      </c>
      <c r="H105" s="42">
        <v>2.7207592568947696</v>
      </c>
      <c r="I105" s="42">
        <v>4.2652987949899197</v>
      </c>
      <c r="J105" s="42">
        <v>2.2686159344399197</v>
      </c>
      <c r="K105" s="42">
        <v>3.9038267476203301</v>
      </c>
      <c r="L105" s="42">
        <v>6.5105126607101571</v>
      </c>
      <c r="M105" s="42">
        <v>3.0202211728925699</v>
      </c>
      <c r="N105" s="42">
        <v>2.17891000596995</v>
      </c>
      <c r="O105" s="42">
        <v>1.3422079808734699</v>
      </c>
      <c r="P105" s="42">
        <v>2.0604274301085002</v>
      </c>
      <c r="Q105" s="42">
        <v>1.5688135207457898</v>
      </c>
      <c r="R105" s="42">
        <v>1.5526511324641898</v>
      </c>
      <c r="S105" s="42">
        <v>6.6769333066214411</v>
      </c>
      <c r="T105" s="42">
        <v>7.5751098926551501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32.980811775129695</v>
      </c>
      <c r="D107" s="35">
        <v>69.693516890622476</v>
      </c>
      <c r="E107" s="35">
        <v>82.81767038765301</v>
      </c>
      <c r="F107" s="35">
        <v>348.42025247475635</v>
      </c>
      <c r="G107" s="35">
        <v>333.59209793657158</v>
      </c>
      <c r="H107" s="35">
        <v>382.80285072640157</v>
      </c>
      <c r="I107" s="35">
        <v>-212.46043300461253</v>
      </c>
      <c r="J107" s="35">
        <v>-172.38695733252754</v>
      </c>
      <c r="K107" s="35">
        <v>-216.89565627776344</v>
      </c>
      <c r="L107" s="35">
        <v>-145.46174957321313</v>
      </c>
      <c r="M107" s="35">
        <v>-225.89921492173866</v>
      </c>
      <c r="N107" s="35">
        <v>-263.31898022076342</v>
      </c>
      <c r="O107" s="35">
        <v>-292.73051028173063</v>
      </c>
      <c r="P107" s="35">
        <v>-245.56813786322741</v>
      </c>
      <c r="Q107" s="35">
        <v>-289.10734948487561</v>
      </c>
      <c r="R107" s="35">
        <v>-304.55507289327102</v>
      </c>
      <c r="S107" s="35">
        <v>-300.21620413971709</v>
      </c>
      <c r="T107" s="35">
        <v>-268.40683078140773</v>
      </c>
      <c r="U107" s="35">
        <v>437.09205484025085</v>
      </c>
      <c r="V107" s="35">
        <v>533.59156323446325</v>
      </c>
      <c r="W107" s="35">
        <v>588.30784807254088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tabSelected="1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D40BF7-2196-4293-B26E-6A269270EA06}"/>
</file>

<file path=customXml/itemProps2.xml><?xml version="1.0" encoding="utf-8"?>
<ds:datastoreItem xmlns:ds="http://schemas.openxmlformats.org/officeDocument/2006/customXml" ds:itemID="{C4563886-4EF1-4530-9361-429082206C69}"/>
</file>

<file path=customXml/itemProps3.xml><?xml version="1.0" encoding="utf-8"?>
<ds:datastoreItem xmlns:ds="http://schemas.openxmlformats.org/officeDocument/2006/customXml" ds:itemID="{A9D99F03-78A6-4F3E-9E64-4CD09BA7EE78}"/>
</file>

<file path=customXml/itemProps4.xml><?xml version="1.0" encoding="utf-8"?>
<ds:datastoreItem xmlns:ds="http://schemas.openxmlformats.org/officeDocument/2006/customXml" ds:itemID="{F41C2AB9-B548-4ACB-9853-CCF249E53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Fig 6.28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